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NDHYA\OneDrive\Desktop\Data Analyst Portfolio\Sales Dashboard\Dashboard\"/>
    </mc:Choice>
  </mc:AlternateContent>
  <xr:revisionPtr revIDLastSave="0" documentId="13_ncr:1_{EC499286-3C41-4F6F-B26F-42030AF83C1F}" xr6:coauthVersionLast="47" xr6:coauthVersionMax="47" xr10:uidLastSave="{00000000-0000-0000-0000-000000000000}"/>
  <bookViews>
    <workbookView xWindow="-108" yWindow="-108" windowWidth="23256" windowHeight="12456" firstSheet="2" activeTab="4" xr2:uid="{5714E1F7-AF06-4F37-9CB1-0C40C560BB09}"/>
  </bookViews>
  <sheets>
    <sheet name="Raw_Data" sheetId="1" r:id="rId1"/>
    <sheet name="DataValidation" sheetId="5" r:id="rId2"/>
    <sheet name="Clean_Data" sheetId="2" r:id="rId3"/>
    <sheet name="Pivot_Tables" sheetId="3" r:id="rId4"/>
    <sheet name="Dashboard" sheetId="4" r:id="rId5"/>
  </sheets>
  <definedNames>
    <definedName name="ExternalData_1" localSheetId="0" hidden="1">'Raw_Data'!$A$1:$R$5001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4" l="1"/>
  <c r="J4" i="4"/>
  <c r="G4" i="4"/>
  <c r="D4" i="4"/>
  <c r="A4" i="4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21A021-3B3C-4B4B-B58C-74195075F9E6}" keepAlive="1" name="Query - Raw_Data" description="Connection to the 'Raw_Data' query in the workbook." type="5" refreshedVersion="0" background="1">
    <dbPr connection="Provider=Microsoft.Mashup.OleDb.1;Data Source=$Workbook$;Location=Raw_Data;Extended Properties=&quot;&quot;" command="SELECT * FROM [Raw_Data]"/>
  </connection>
  <connection id="2" xr16:uid="{BED90487-319F-42A8-B0CD-A1886DD6DA81}" keepAlive="1" name="Query - Raw_Data (2)" description="Connection to the 'Raw_Data (2)' query in the workbook." type="5" refreshedVersion="8" background="1" saveData="1">
    <dbPr connection="Provider=Microsoft.Mashup.OleDb.1;Data Source=$Workbook$;Location=&quot;Raw_Data (2)&quot;;Extended Properties=&quot;&quot;" command="SELECT * FROM [Raw_Data (2)]"/>
  </connection>
</connections>
</file>

<file path=xl/sharedStrings.xml><?xml version="1.0" encoding="utf-8"?>
<sst xmlns="http://schemas.openxmlformats.org/spreadsheetml/2006/main" count="50119" uniqueCount="5167">
  <si>
    <t>Order_ID</t>
  </si>
  <si>
    <t>Order_Date</t>
  </si>
  <si>
    <t>Customer_ID</t>
  </si>
  <si>
    <t>Customer_Name</t>
  </si>
  <si>
    <t>Region</t>
  </si>
  <si>
    <t>State</t>
  </si>
  <si>
    <t>City</t>
  </si>
  <si>
    <t>Salesperson</t>
  </si>
  <si>
    <t>Category</t>
  </si>
  <si>
    <t>Product</t>
  </si>
  <si>
    <t>Quantity</t>
  </si>
  <si>
    <t>Unit_Price</t>
  </si>
  <si>
    <t>Discount_%</t>
  </si>
  <si>
    <t>Total_Sales</t>
  </si>
  <si>
    <t>Cost</t>
  </si>
  <si>
    <t>Profit</t>
  </si>
  <si>
    <t>Payment_Mode</t>
  </si>
  <si>
    <t>Order_Status</t>
  </si>
  <si>
    <t>C1000</t>
  </si>
  <si>
    <t>Kiran Rao</t>
  </si>
  <si>
    <t>East</t>
  </si>
  <si>
    <t>West Bengal</t>
  </si>
  <si>
    <t>Kolkata</t>
  </si>
  <si>
    <t>Nisha</t>
  </si>
  <si>
    <t>Furniture</t>
  </si>
  <si>
    <t>Office Chair</t>
  </si>
  <si>
    <t>Cash</t>
  </si>
  <si>
    <t>Delivered</t>
  </si>
  <si>
    <t>C1001</t>
  </si>
  <si>
    <t>Rohit Rao</t>
  </si>
  <si>
    <t>West</t>
  </si>
  <si>
    <t>Gujarat</t>
  </si>
  <si>
    <t>Ahmedabad</t>
  </si>
  <si>
    <t>Rakesh</t>
  </si>
  <si>
    <t>C1002</t>
  </si>
  <si>
    <t>Aarav Patel</t>
  </si>
  <si>
    <t>Odisha</t>
  </si>
  <si>
    <t>Bhubaneswar</t>
  </si>
  <si>
    <t>Suresh</t>
  </si>
  <si>
    <t>Accessories</t>
  </si>
  <si>
    <t>Mouse</t>
  </si>
  <si>
    <t>UPI</t>
  </si>
  <si>
    <t>C1003</t>
  </si>
  <si>
    <t>Sneha Reddy</t>
  </si>
  <si>
    <t>North</t>
  </si>
  <si>
    <t>Punjab</t>
  </si>
  <si>
    <t>Ludhiana</t>
  </si>
  <si>
    <t>Ajay</t>
  </si>
  <si>
    <t>Keyboard</t>
  </si>
  <si>
    <t>Credit Card</t>
  </si>
  <si>
    <t>C1004</t>
  </si>
  <si>
    <t>Arjun Kumar</t>
  </si>
  <si>
    <t>South</t>
  </si>
  <si>
    <t>Karnataka</t>
  </si>
  <si>
    <t>Bengaluru</t>
  </si>
  <si>
    <t>Net Banking</t>
  </si>
  <si>
    <t>Cancelled</t>
  </si>
  <si>
    <t>C1005</t>
  </si>
  <si>
    <t>Rohit Gupta</t>
  </si>
  <si>
    <t>Deepa</t>
  </si>
  <si>
    <t>Electronics</t>
  </si>
  <si>
    <t>Monitor</t>
  </si>
  <si>
    <t>C1006</t>
  </si>
  <si>
    <t>Neha Reddy</t>
  </si>
  <si>
    <t>Delhi</t>
  </si>
  <si>
    <t>New Delhi</t>
  </si>
  <si>
    <t>Debit Card</t>
  </si>
  <si>
    <t>C1007</t>
  </si>
  <si>
    <t>Aarav Rao</t>
  </si>
  <si>
    <t>Telangana</t>
  </si>
  <si>
    <t>Hyderabad</t>
  </si>
  <si>
    <t>Kavya</t>
  </si>
  <si>
    <t>Desk</t>
  </si>
  <si>
    <t>Pending</t>
  </si>
  <si>
    <t>C1008</t>
  </si>
  <si>
    <t>Priya Reddy</t>
  </si>
  <si>
    <t>Maharashtra</t>
  </si>
  <si>
    <t>Mumbai</t>
  </si>
  <si>
    <t>Tablet</t>
  </si>
  <si>
    <t>C1009</t>
  </si>
  <si>
    <t>Aarav Reddy</t>
  </si>
  <si>
    <t>C1010</t>
  </si>
  <si>
    <t>Priya Gupta</t>
  </si>
  <si>
    <t>Meena</t>
  </si>
  <si>
    <t>C1011</t>
  </si>
  <si>
    <t>Neha Rao</t>
  </si>
  <si>
    <t>C1012</t>
  </si>
  <si>
    <t>Sneha Sharma</t>
  </si>
  <si>
    <t>Laptop</t>
  </si>
  <si>
    <t>C1013</t>
  </si>
  <si>
    <t>Sneha Patel</t>
  </si>
  <si>
    <t>C1014</t>
  </si>
  <si>
    <t>Headphones</t>
  </si>
  <si>
    <t>C1015</t>
  </si>
  <si>
    <t>Ananya Reddy</t>
  </si>
  <si>
    <t>C1016</t>
  </si>
  <si>
    <t>Kiran Kumar</t>
  </si>
  <si>
    <t>C1017</t>
  </si>
  <si>
    <t>Arjun Sharma</t>
  </si>
  <si>
    <t>C1018</t>
  </si>
  <si>
    <t>Vikram Kumar</t>
  </si>
  <si>
    <t>C1019</t>
  </si>
  <si>
    <t>Vikram Sharma</t>
  </si>
  <si>
    <t>C1020</t>
  </si>
  <si>
    <t>Kiran Patel</t>
  </si>
  <si>
    <t>C1021</t>
  </si>
  <si>
    <t>Neha Patel</t>
  </si>
  <si>
    <t>C1022</t>
  </si>
  <si>
    <t>Manoj</t>
  </si>
  <si>
    <t>C1023</t>
  </si>
  <si>
    <t>Divya Patel</t>
  </si>
  <si>
    <t>C1024</t>
  </si>
  <si>
    <t>Pooja Patel</t>
  </si>
  <si>
    <t>C1025</t>
  </si>
  <si>
    <t>Rahul Patel</t>
  </si>
  <si>
    <t>C1026</t>
  </si>
  <si>
    <t>Sneha Kumar</t>
  </si>
  <si>
    <t>C1027</t>
  </si>
  <si>
    <t>Aarav Gupta</t>
  </si>
  <si>
    <t>C1028</t>
  </si>
  <si>
    <t>C1029</t>
  </si>
  <si>
    <t>C1030</t>
  </si>
  <si>
    <t>Ananya Patel</t>
  </si>
  <si>
    <t>C1031</t>
  </si>
  <si>
    <t>C1032</t>
  </si>
  <si>
    <t>Vikram Rao</t>
  </si>
  <si>
    <t>C1033</t>
  </si>
  <si>
    <t>Ananya Kumar</t>
  </si>
  <si>
    <t>C1034</t>
  </si>
  <si>
    <t>Ananya Sharma</t>
  </si>
  <si>
    <t>C1035</t>
  </si>
  <si>
    <t>C1036</t>
  </si>
  <si>
    <t>Sneha Rao</t>
  </si>
  <si>
    <t>C1037</t>
  </si>
  <si>
    <t>Priya Kumar</t>
  </si>
  <si>
    <t>C1038</t>
  </si>
  <si>
    <t>C1039</t>
  </si>
  <si>
    <t>C1040</t>
  </si>
  <si>
    <t>Aarav Sharma</t>
  </si>
  <si>
    <t>C1041</t>
  </si>
  <si>
    <t>Divya Reddy</t>
  </si>
  <si>
    <t>C1042</t>
  </si>
  <si>
    <t>Divya Gupta</t>
  </si>
  <si>
    <t>C1043</t>
  </si>
  <si>
    <t>Pooja Kumar</t>
  </si>
  <si>
    <t>C1044</t>
  </si>
  <si>
    <t>C1045</t>
  </si>
  <si>
    <t>Rahul Kumar</t>
  </si>
  <si>
    <t>C1046</t>
  </si>
  <si>
    <t>Rohit Patel</t>
  </si>
  <si>
    <t>C1047</t>
  </si>
  <si>
    <t>Ananya Rao</t>
  </si>
  <si>
    <t>C1048</t>
  </si>
  <si>
    <t>Priya Rao</t>
  </si>
  <si>
    <t>C1049</t>
  </si>
  <si>
    <t>C1050</t>
  </si>
  <si>
    <t>C1051</t>
  </si>
  <si>
    <t>C1052</t>
  </si>
  <si>
    <t>Rohit Kumar</t>
  </si>
  <si>
    <t>C1053</t>
  </si>
  <si>
    <t>Divya Rao</t>
  </si>
  <si>
    <t>C1054</t>
  </si>
  <si>
    <t>C1055</t>
  </si>
  <si>
    <t>C1056</t>
  </si>
  <si>
    <t>C1057</t>
  </si>
  <si>
    <t>C1058</t>
  </si>
  <si>
    <t>Neha Kumar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</si>
  <si>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</si>
  <si>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</si>
  <si>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</si>
  <si>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</si>
  <si>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</si>
  <si>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</si>
  <si>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</si>
  <si>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</si>
  <si>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Sneha Gupta</t>
  </si>
  <si>
    <t>C1067</t>
  </si>
  <si>
    <t>Rohit Reddy</t>
  </si>
  <si>
    <t>C1068</t>
  </si>
  <si>
    <t>Kiran Gupta</t>
  </si>
  <si>
    <t>C1069</t>
  </si>
  <si>
    <t>C1070</t>
  </si>
  <si>
    <t>C1071</t>
  </si>
  <si>
    <t>C1072</t>
  </si>
  <si>
    <t>Vikram Reddy</t>
  </si>
  <si>
    <t>C1073</t>
  </si>
  <si>
    <t>Arjun Patel</t>
  </si>
  <si>
    <t>C1074</t>
  </si>
  <si>
    <t>C1075</t>
  </si>
  <si>
    <t>Rahul Reddy</t>
  </si>
  <si>
    <t>C1076</t>
  </si>
  <si>
    <t>C1077</t>
  </si>
  <si>
    <t>Divya Kumar</t>
  </si>
  <si>
    <t>C1078</t>
  </si>
  <si>
    <t>Kiran Reddy</t>
  </si>
  <si>
    <t>C1079</t>
  </si>
  <si>
    <t>C1080</t>
  </si>
  <si>
    <t>C1081</t>
  </si>
  <si>
    <t>C1082</t>
  </si>
  <si>
    <t>Kiran Sharma</t>
  </si>
  <si>
    <t>C1083</t>
  </si>
  <si>
    <t>C1084</t>
  </si>
  <si>
    <t>Ananya Gupta</t>
  </si>
  <si>
    <t>C1085</t>
  </si>
  <si>
    <t>C1086</t>
  </si>
  <si>
    <t>Priya Sharma</t>
  </si>
  <si>
    <t>C1087</t>
  </si>
  <si>
    <t>Vikram Patel</t>
  </si>
  <si>
    <t>C1088</t>
  </si>
  <si>
    <t>C1089</t>
  </si>
  <si>
    <t>Neha Sharma</t>
  </si>
  <si>
    <t>C1090</t>
  </si>
  <si>
    <t>C1091</t>
  </si>
  <si>
    <t>Arjun Reddy</t>
  </si>
  <si>
    <t>C1092</t>
  </si>
  <si>
    <t>C1093</t>
  </si>
  <si>
    <t>C1094</t>
  </si>
  <si>
    <t>Vikram Gupta</t>
  </si>
  <si>
    <t>C1095</t>
  </si>
  <si>
    <t>Pooja Rao</t>
  </si>
  <si>
    <t>C1096</t>
  </si>
  <si>
    <t>C1097</t>
  </si>
  <si>
    <t>Pooja Reddy</t>
  </si>
  <si>
    <t>C1098</t>
  </si>
  <si>
    <t>C1099</t>
  </si>
  <si>
    <t>C1100</t>
  </si>
  <si>
    <t>Arjun Gupta</t>
  </si>
  <si>
    <t>C1101</t>
  </si>
  <si>
    <t>Pooja Gupta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</si>
  <si>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</si>
  <si>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</si>
  <si>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</si>
  <si>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</si>
  <si>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</si>
  <si>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</si>
  <si>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</si>
  <si>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</si>
  <si>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</si>
  <si>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</si>
  <si>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Priya Patel</t>
  </si>
  <si>
    <t>C1112</t>
  </si>
  <si>
    <t>C1113</t>
  </si>
  <si>
    <t>Neha Gupta</t>
  </si>
  <si>
    <t>C1114</t>
  </si>
  <si>
    <t>C1115</t>
  </si>
  <si>
    <t>C1116</t>
  </si>
  <si>
    <t>C1117</t>
  </si>
  <si>
    <t>C1118</t>
  </si>
  <si>
    <t>C1119</t>
  </si>
  <si>
    <t>C1120</t>
  </si>
  <si>
    <t>Rahul Rao</t>
  </si>
  <si>
    <t>C1121</t>
  </si>
  <si>
    <t>C1122</t>
  </si>
  <si>
    <t>C1123</t>
  </si>
  <si>
    <t>C1124</t>
  </si>
  <si>
    <t>C1125</t>
  </si>
  <si>
    <t>C1126</t>
  </si>
  <si>
    <t>Aarav Kumar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</si>
  <si>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</si>
  <si>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</si>
  <si>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</si>
  <si>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</si>
  <si>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</si>
  <si>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</si>
  <si>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</si>
  <si>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</si>
  <si>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</si>
  <si>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</si>
  <si>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</si>
  <si>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</si>
  <si>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</si>
  <si>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</si>
  <si>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</si>
  <si>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</si>
  <si>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</si>
  <si>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</si>
  <si>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</si>
  <si>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</si>
  <si>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</si>
  <si>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</si>
  <si>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</si>
  <si>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Rohit Sharma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</si>
  <si>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</si>
  <si>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</si>
  <si>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</si>
  <si>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</si>
  <si>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</si>
  <si>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</si>
  <si>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</si>
  <si>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</si>
  <si>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</si>
  <si>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</si>
  <si>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</si>
  <si>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</si>
  <si>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</si>
  <si>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</si>
  <si>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</si>
  <si>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</si>
  <si>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</si>
  <si>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Pooja Sharma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</si>
  <si>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</si>
  <si>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</si>
  <si>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</si>
  <si>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</si>
  <si>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</si>
  <si>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</si>
  <si>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</si>
  <si>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</si>
  <si>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</si>
  <si>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</si>
  <si>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</si>
  <si>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</si>
  <si>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</si>
  <si>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</si>
  <si>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</si>
  <si>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</si>
  <si>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</si>
  <si>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</si>
  <si>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</si>
  <si>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</si>
  <si>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</si>
  <si>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</si>
  <si>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Divya Sharma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</si>
  <si>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</si>
  <si>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</si>
  <si>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</si>
  <si>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</si>
  <si>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</si>
  <si>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</si>
  <si>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</si>
  <si>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</si>
  <si>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</si>
  <si>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</si>
  <si>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</si>
  <si>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</si>
  <si>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</si>
  <si>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</si>
  <si>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</si>
  <si>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</si>
  <si>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</si>
  <si>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</si>
  <si>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</si>
  <si>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Rahul Gupta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</si>
  <si>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</si>
  <si>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</si>
  <si>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</si>
  <si>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</si>
  <si>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</si>
  <si>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</si>
  <si>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</si>
  <si>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</si>
  <si>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</si>
  <si>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</si>
  <si>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</si>
  <si>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</si>
  <si>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</si>
  <si>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</si>
  <si>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</si>
  <si>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</si>
  <si>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</si>
  <si>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</si>
  <si>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</si>
  <si>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</si>
  <si>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</si>
  <si>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</si>
  <si>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</si>
  <si>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</si>
  <si>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</si>
  <si>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</si>
  <si>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</si>
  <si>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</si>
  <si>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</si>
  <si>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</si>
  <si>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</si>
  <si>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</si>
  <si>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Rahul Sharma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</si>
  <si>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</si>
  <si>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</si>
  <si>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</si>
  <si>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</si>
  <si>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</si>
  <si>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</si>
  <si>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</si>
  <si>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</si>
  <si>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</si>
  <si>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</si>
  <si>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</si>
  <si>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</si>
  <si>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</si>
  <si>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</si>
  <si>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</si>
  <si>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</si>
  <si>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</si>
  <si>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</si>
  <si>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</si>
  <si>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</si>
  <si>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</si>
  <si>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</si>
  <si>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</si>
  <si>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</si>
  <si>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</si>
  <si>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</si>
  <si>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</si>
  <si>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</si>
  <si>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</si>
  <si>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</si>
  <si>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</si>
  <si>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</si>
  <si>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Arjun Rao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</si>
  <si>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</si>
  <si>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</si>
  <si>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</si>
  <si>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</si>
  <si>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</si>
  <si>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</si>
  <si>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</si>
  <si>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</si>
  <si>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</si>
  <si>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</si>
  <si>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</si>
  <si>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</si>
  <si>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</si>
  <si>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</si>
  <si>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</si>
  <si>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</si>
  <si>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</si>
  <si>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</si>
  <si>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</si>
  <si>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</si>
  <si>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</si>
  <si>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</si>
  <si>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</si>
  <si>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</si>
  <si>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</si>
  <si>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</si>
  <si>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</si>
  <si>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</si>
  <si>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</si>
  <si>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</si>
  <si>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</si>
  <si>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</si>
  <si>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</si>
  <si>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</si>
  <si>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</si>
  <si>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</si>
  <si>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</si>
  <si>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</si>
  <si>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</si>
  <si>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</si>
  <si>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</si>
  <si>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</si>
  <si>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</si>
  <si>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</si>
  <si>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</si>
  <si>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</si>
  <si>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</si>
  <si>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</si>
  <si>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</si>
  <si>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</si>
  <si>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</si>
  <si>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</si>
  <si>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</si>
  <si>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</si>
  <si>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</si>
  <si>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</si>
  <si>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</si>
  <si>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</si>
  <si>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</si>
  <si>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</si>
  <si>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</si>
  <si>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</si>
  <si>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</si>
  <si>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</si>
  <si>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</si>
  <si>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</si>
  <si>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</si>
  <si>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</si>
  <si>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</si>
  <si>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</si>
  <si>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</si>
  <si>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</si>
  <si>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</si>
  <si>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</si>
  <si>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</si>
  <si>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</si>
  <si>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</si>
  <si>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</si>
  <si>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</si>
  <si>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</si>
  <si>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</si>
  <si>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</si>
  <si>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</si>
  <si>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</si>
  <si>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</si>
  <si>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</si>
  <si>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</si>
  <si>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</si>
  <si>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</si>
  <si>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</si>
  <si>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</si>
  <si>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</si>
  <si>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</si>
  <si>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</si>
  <si>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</si>
  <si>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</si>
  <si>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</si>
  <si>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</si>
  <si>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</si>
  <si>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</si>
  <si>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</si>
  <si>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</si>
  <si>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</si>
  <si>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</si>
  <si>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</si>
  <si>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</si>
  <si>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</si>
  <si>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</si>
  <si>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</si>
  <si>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</si>
  <si>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</si>
  <si>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</si>
  <si>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</si>
  <si>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</si>
  <si>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</si>
  <si>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</si>
  <si>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</si>
  <si>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</si>
  <si>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</si>
  <si>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</si>
  <si>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</si>
  <si>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</si>
  <si>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</si>
  <si>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</si>
  <si>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</si>
  <si>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</si>
  <si>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</si>
  <si>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</si>
  <si>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</si>
  <si>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</si>
  <si>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</si>
  <si>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</si>
  <si>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</si>
  <si>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</si>
  <si>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</si>
  <si>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</si>
  <si>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</si>
  <si>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</si>
  <si>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</si>
  <si>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</si>
  <si>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</si>
  <si>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</si>
  <si>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</si>
  <si>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</si>
  <si>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</si>
  <si>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</si>
  <si>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</si>
  <si>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</si>
  <si>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</si>
  <si>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</si>
  <si>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</si>
  <si>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</si>
  <si>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</si>
  <si>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</si>
  <si>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</si>
  <si>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</si>
  <si>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</si>
  <si>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</si>
  <si>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</si>
  <si>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</si>
  <si>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</si>
  <si>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</si>
  <si>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</si>
  <si>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</si>
  <si>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</si>
  <si>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</si>
  <si>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</si>
  <si>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</si>
  <si>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</si>
  <si>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</si>
  <si>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</si>
  <si>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</si>
  <si>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</si>
  <si>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</si>
  <si>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</si>
  <si>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</si>
  <si>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</si>
  <si>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</si>
  <si>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</si>
  <si>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</si>
  <si>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</si>
  <si>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</si>
  <si>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</si>
  <si>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</si>
  <si>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</si>
  <si>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</si>
  <si>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</si>
  <si>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</si>
  <si>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</si>
  <si>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</si>
  <si>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</si>
  <si>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</si>
  <si>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</si>
  <si>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</si>
  <si>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</si>
  <si>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</si>
  <si>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</si>
  <si>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</si>
  <si>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</si>
  <si>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</si>
  <si>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</si>
  <si>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</si>
  <si>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</si>
  <si>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</si>
  <si>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</si>
  <si>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</si>
  <si>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</si>
  <si>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</si>
  <si>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</si>
  <si>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</si>
  <si>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</si>
  <si>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</si>
  <si>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</si>
  <si>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</si>
  <si>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</si>
  <si>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</si>
  <si>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</si>
  <si>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</si>
  <si>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</si>
  <si>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</si>
  <si>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</si>
  <si>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</si>
  <si>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</si>
  <si>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</si>
  <si>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</si>
  <si>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</si>
  <si>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</si>
  <si>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</si>
  <si>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</si>
  <si>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</si>
  <si>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</si>
  <si>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</si>
  <si>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</si>
  <si>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</si>
  <si>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</si>
  <si>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</si>
  <si>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</si>
  <si>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</si>
  <si>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</si>
  <si>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</si>
  <si>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</si>
  <si>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</si>
  <si>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</si>
  <si>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</si>
  <si>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</si>
  <si>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</si>
  <si>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</si>
  <si>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</si>
  <si>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</si>
  <si>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</si>
  <si>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</si>
  <si>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</si>
  <si>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</si>
  <si>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</si>
  <si>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</si>
  <si>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</si>
  <si>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</si>
  <si>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</si>
  <si>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</si>
  <si>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</si>
  <si>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</si>
  <si>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</si>
  <si>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</si>
  <si>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</si>
  <si>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</si>
  <si>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</si>
  <si>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</si>
  <si>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</si>
  <si>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</si>
  <si>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</si>
  <si>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</si>
  <si>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</si>
  <si>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</si>
  <si>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</si>
  <si>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</si>
  <si>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</si>
  <si>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</si>
  <si>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</si>
  <si>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</si>
  <si>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</si>
  <si>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</si>
  <si>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</si>
  <si>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</si>
  <si>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</si>
  <si>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</si>
  <si>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</si>
  <si>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</si>
  <si>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</si>
  <si>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</si>
  <si>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</si>
  <si>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</si>
  <si>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</si>
  <si>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</si>
  <si>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</si>
  <si>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</si>
  <si>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</si>
  <si>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</si>
  <si>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</si>
  <si>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</si>
  <si>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</si>
  <si>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</si>
  <si>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</si>
  <si>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</si>
  <si>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</si>
  <si>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</si>
  <si>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</si>
  <si>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</si>
  <si>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</si>
  <si>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</si>
  <si>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</si>
  <si>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</si>
  <si>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</si>
  <si>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</si>
  <si>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</si>
  <si>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</si>
  <si>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</si>
  <si>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</si>
  <si>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</si>
  <si>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</si>
  <si>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</si>
  <si>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</si>
  <si>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</si>
  <si>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</si>
  <si>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</si>
  <si>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</si>
  <si>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</si>
  <si>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</si>
  <si>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</si>
  <si>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</si>
  <si>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</si>
  <si>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</si>
  <si>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</si>
  <si>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</si>
  <si>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</si>
  <si>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</si>
  <si>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</si>
  <si>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</si>
  <si>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</si>
  <si>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</si>
  <si>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</si>
  <si>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</si>
  <si>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</si>
  <si>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</si>
  <si>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</si>
  <si>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</si>
  <si>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</si>
  <si>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</si>
  <si>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</si>
  <si>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</si>
  <si>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</si>
  <si>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</si>
  <si>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</si>
  <si>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</si>
  <si>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</si>
  <si>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</si>
  <si>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</si>
  <si>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</si>
  <si>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</si>
  <si>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</si>
  <si>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</si>
  <si>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</si>
  <si>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</si>
  <si>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</si>
  <si>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</si>
  <si>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</si>
  <si>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</si>
  <si>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</si>
  <si>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</si>
  <si>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</si>
  <si>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</si>
  <si>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</si>
  <si>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</si>
  <si>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</si>
  <si>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</si>
  <si>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</si>
  <si>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</si>
  <si>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</si>
  <si>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</si>
  <si>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</si>
  <si>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</si>
  <si>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</si>
  <si>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</si>
  <si>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</si>
  <si>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</si>
  <si>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</si>
  <si>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</si>
  <si>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</si>
  <si>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</si>
  <si>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</si>
  <si>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</si>
  <si>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</si>
  <si>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</si>
  <si>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</si>
  <si>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</si>
  <si>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</si>
  <si>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</si>
  <si>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</si>
  <si>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</si>
  <si>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</si>
  <si>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</si>
  <si>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</si>
  <si>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</si>
  <si>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</si>
  <si>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</si>
  <si>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</si>
  <si>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</si>
  <si>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</si>
  <si>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</si>
  <si>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</si>
  <si>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</si>
  <si>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</si>
  <si>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</si>
  <si>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</si>
  <si>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</si>
  <si>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</si>
  <si>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</si>
  <si>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</si>
  <si>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</si>
  <si>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</si>
  <si>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</si>
  <si>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</si>
  <si>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</si>
  <si>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</si>
  <si>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</si>
  <si>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</si>
  <si>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</si>
  <si>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</si>
  <si>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</si>
  <si>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</si>
  <si>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</si>
  <si>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</si>
  <si>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</si>
  <si>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</si>
  <si>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</si>
  <si>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</si>
  <si>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</si>
  <si>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</si>
  <si>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</si>
  <si>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</si>
  <si>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</si>
  <si>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</si>
  <si>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</si>
  <si>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</si>
  <si>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</si>
  <si>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</si>
  <si>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</si>
  <si>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</si>
  <si>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</si>
  <si>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</si>
  <si>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</si>
  <si>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</si>
  <si>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</si>
  <si>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</si>
  <si>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</si>
  <si>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</si>
  <si>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</si>
  <si>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</si>
  <si>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</si>
  <si>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</si>
  <si>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</si>
  <si>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</si>
  <si>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</si>
  <si>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</si>
  <si>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</si>
  <si>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</si>
  <si>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</si>
  <si>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</si>
  <si>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</si>
  <si>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</si>
  <si>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</si>
  <si>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</si>
  <si>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</si>
  <si>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</si>
  <si>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</si>
  <si>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</si>
  <si>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</si>
  <si>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</si>
  <si>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</si>
  <si>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</si>
  <si>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</si>
  <si>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</si>
  <si>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</si>
  <si>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</si>
  <si>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</si>
  <si>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</si>
  <si>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</si>
  <si>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</si>
  <si>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</si>
  <si>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</si>
  <si>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</si>
  <si>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</si>
  <si>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</si>
  <si>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</si>
  <si>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</si>
  <si>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</si>
  <si>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</si>
  <si>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</si>
  <si>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</si>
  <si>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</si>
  <si>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</si>
  <si>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</si>
  <si>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</si>
  <si>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</si>
  <si>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</si>
  <si>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</si>
  <si>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</si>
  <si>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</si>
  <si>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</si>
  <si>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</si>
  <si>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</si>
  <si>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</si>
  <si>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</si>
  <si>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</si>
  <si>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</si>
  <si>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</si>
  <si>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</si>
  <si>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</si>
  <si>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</si>
  <si>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</si>
  <si>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</si>
  <si>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</si>
  <si>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</si>
  <si>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</si>
  <si>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</si>
  <si>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</si>
  <si>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</si>
  <si>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</si>
  <si>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</si>
  <si>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</si>
  <si>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</si>
  <si>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</si>
  <si>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</si>
  <si>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</si>
  <si>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</si>
  <si>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</si>
  <si>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</si>
  <si>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</si>
  <si>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</si>
  <si>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</si>
  <si>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</si>
  <si>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</si>
  <si>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</si>
  <si>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</si>
  <si>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</si>
  <si>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</si>
  <si>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</si>
  <si>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</si>
  <si>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</si>
  <si>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</si>
  <si>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</si>
  <si>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</si>
  <si>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</si>
  <si>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</si>
  <si>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</si>
  <si>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</si>
  <si>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</si>
  <si>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</si>
  <si>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</si>
  <si>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</si>
  <si>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</si>
  <si>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</si>
  <si>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</si>
  <si>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</si>
  <si>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</si>
  <si>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</si>
  <si>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</si>
  <si>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</si>
  <si>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</si>
  <si>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</si>
  <si>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</si>
  <si>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</si>
  <si>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</si>
  <si>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</si>
  <si>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</si>
  <si>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</si>
  <si>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</si>
  <si>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</si>
  <si>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</si>
  <si>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</si>
  <si>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</si>
  <si>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</si>
  <si>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</si>
  <si>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</si>
  <si>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</si>
  <si>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</si>
  <si>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</si>
  <si>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</si>
  <si>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</si>
  <si>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</si>
  <si>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</si>
  <si>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</si>
  <si>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</si>
  <si>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</si>
  <si>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</si>
  <si>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</si>
  <si>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</si>
  <si>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</si>
  <si>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</si>
  <si>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</si>
  <si>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</si>
  <si>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</si>
  <si>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</si>
  <si>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</si>
  <si>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</si>
  <si>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</si>
  <si>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</si>
  <si>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</si>
  <si>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</si>
  <si>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</si>
  <si>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</si>
  <si>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</si>
  <si>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</si>
  <si>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</si>
  <si>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</si>
  <si>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</si>
  <si>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</si>
  <si>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</si>
  <si>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</si>
  <si>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</si>
  <si>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</si>
  <si>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</si>
  <si>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</si>
  <si>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</si>
  <si>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</si>
  <si>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</si>
  <si>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</si>
  <si>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</si>
  <si>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</si>
  <si>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</si>
  <si>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</si>
  <si>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</si>
  <si>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</si>
  <si>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</si>
  <si>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</si>
  <si>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</si>
  <si>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</si>
  <si>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</si>
  <si>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</si>
  <si>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</si>
  <si>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</si>
  <si>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</si>
  <si>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</si>
  <si>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</si>
  <si>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</si>
  <si>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</si>
  <si>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</si>
  <si>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</si>
  <si>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</si>
  <si>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</si>
  <si>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</si>
  <si>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</si>
  <si>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</si>
  <si>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</si>
  <si>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</si>
  <si>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</si>
  <si>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</si>
  <si>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</si>
  <si>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</si>
  <si>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</si>
  <si>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</si>
  <si>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</si>
  <si>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</si>
  <si>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</si>
  <si>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</si>
  <si>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</si>
  <si>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</si>
  <si>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</si>
  <si>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</si>
  <si>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</si>
  <si>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</si>
  <si>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</si>
  <si>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</si>
  <si>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</si>
  <si>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</si>
  <si>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</si>
  <si>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</si>
  <si>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</si>
  <si>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</si>
  <si>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</si>
  <si>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</si>
  <si>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</si>
  <si>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</si>
  <si>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</si>
  <si>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</si>
  <si>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</si>
  <si>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</si>
  <si>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</si>
  <si>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</si>
  <si>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</si>
  <si>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</si>
  <si>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</si>
  <si>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</si>
  <si>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</si>
  <si>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</si>
  <si>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</si>
  <si>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</si>
  <si>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</si>
  <si>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</si>
  <si>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</si>
  <si>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</si>
  <si>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</si>
  <si>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</si>
  <si>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</si>
  <si>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</si>
  <si>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</si>
  <si>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</si>
  <si>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</si>
  <si>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</si>
  <si>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</si>
  <si>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</si>
  <si>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</si>
  <si>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</si>
  <si>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</si>
  <si>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</si>
  <si>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</si>
  <si>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</si>
  <si>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</si>
  <si>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</si>
  <si>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</si>
  <si>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</si>
  <si>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</si>
  <si>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</si>
  <si>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</si>
  <si>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</si>
  <si>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</si>
  <si>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</si>
  <si>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</si>
  <si>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</si>
  <si>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</si>
  <si>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</si>
  <si>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</si>
  <si>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</si>
  <si>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</si>
  <si>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</si>
  <si>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</si>
  <si>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</si>
  <si>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</si>
  <si>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</si>
  <si>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</si>
  <si>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</si>
  <si>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</si>
  <si>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</si>
  <si>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</si>
  <si>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</si>
  <si>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</si>
  <si>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</si>
  <si>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</si>
  <si>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</si>
  <si>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</si>
  <si>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</si>
  <si>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</si>
  <si>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</si>
  <si>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</si>
  <si>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</si>
  <si>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</si>
  <si>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</si>
  <si>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</si>
  <si>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</si>
  <si>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</si>
  <si>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</si>
  <si>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</si>
  <si>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</si>
  <si>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</si>
  <si>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</si>
  <si>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</si>
  <si>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</si>
  <si>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</si>
  <si>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</si>
  <si>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</si>
  <si>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</si>
  <si>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</si>
  <si>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</si>
  <si>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</si>
  <si>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</si>
  <si>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</si>
  <si>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</si>
  <si>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</si>
  <si>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</si>
  <si>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</si>
  <si>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</si>
  <si>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</si>
  <si>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</si>
  <si>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</si>
  <si>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</si>
  <si>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</si>
  <si>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</si>
  <si>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</si>
  <si>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</si>
  <si>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</si>
  <si>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</si>
  <si>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</si>
  <si>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</si>
  <si>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</si>
  <si>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</si>
  <si>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</si>
  <si>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</si>
  <si>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</si>
  <si>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</si>
  <si>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</si>
  <si>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</si>
  <si>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</si>
  <si>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</si>
  <si>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</si>
  <si>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</si>
  <si>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</si>
  <si>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</si>
  <si>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</si>
  <si>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</si>
  <si>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</si>
  <si>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</si>
  <si>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</si>
  <si>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</si>
  <si>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</si>
  <si>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</si>
  <si>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</si>
  <si>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</si>
  <si>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</si>
  <si>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</si>
  <si>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</si>
  <si>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</si>
  <si>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</si>
  <si>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</si>
  <si>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</si>
  <si>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</si>
  <si>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</si>
  <si>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</si>
  <si>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</si>
  <si>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</si>
  <si>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</si>
  <si>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</si>
  <si>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</si>
  <si>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</si>
  <si>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</si>
  <si>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</si>
  <si>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</si>
  <si>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</si>
  <si>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</si>
  <si>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</si>
  <si>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</si>
  <si>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</si>
  <si>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</si>
  <si>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</si>
  <si>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</si>
  <si>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</si>
  <si>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</si>
  <si>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</si>
  <si>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</si>
  <si>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</si>
  <si>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</si>
  <si>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</si>
  <si>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</si>
  <si>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</si>
  <si>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</si>
  <si>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</si>
  <si>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</si>
  <si>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</si>
  <si>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</si>
  <si>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</si>
  <si>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</si>
  <si>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</si>
  <si>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</si>
  <si>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</si>
  <si>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</si>
  <si>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</si>
  <si>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</si>
  <si>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</si>
  <si>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</si>
  <si>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</si>
  <si>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</si>
  <si>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</si>
  <si>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</si>
  <si>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</si>
  <si>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</si>
  <si>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</si>
  <si>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</si>
  <si>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</si>
  <si>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</si>
  <si>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</si>
  <si>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</si>
  <si>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</si>
  <si>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</si>
  <si>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</si>
  <si>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</si>
  <si>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</si>
  <si>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</si>
  <si>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</si>
  <si>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</si>
  <si>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</si>
  <si>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</si>
  <si>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</si>
  <si>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</si>
  <si>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</si>
  <si>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</si>
  <si>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</si>
  <si>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</si>
  <si>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</si>
  <si>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</si>
  <si>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</si>
  <si>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</si>
  <si>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</si>
  <si>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</si>
  <si>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</si>
  <si>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</si>
  <si>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</si>
  <si>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</si>
  <si>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</si>
  <si>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</si>
  <si>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</si>
  <si>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</si>
  <si>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</si>
  <si>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</si>
  <si>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</si>
  <si>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</si>
  <si>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</si>
  <si>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</si>
  <si>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</si>
  <si>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</si>
  <si>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</si>
  <si>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</si>
  <si>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</si>
  <si>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</si>
  <si>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</si>
  <si>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</si>
  <si>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</si>
  <si>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</si>
  <si>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</si>
  <si>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</si>
  <si>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</si>
  <si>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</si>
  <si>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</si>
  <si>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</si>
  <si>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</si>
  <si>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</si>
  <si>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</si>
  <si>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</si>
  <si>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</si>
  <si>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</si>
  <si>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</si>
  <si>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</si>
  <si>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</si>
  <si>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</si>
  <si>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</si>
  <si>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</si>
  <si>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</si>
  <si>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</si>
  <si>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</si>
  <si>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</si>
  <si>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</si>
  <si>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</si>
  <si>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</si>
  <si>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</si>
  <si>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</si>
  <si>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</si>
  <si>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</si>
  <si>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</si>
  <si>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</si>
  <si>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</si>
  <si>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</si>
  <si>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</si>
  <si>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</si>
  <si>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</si>
  <si>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</si>
  <si>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</si>
  <si>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</si>
  <si>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</si>
  <si>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</si>
  <si>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</si>
  <si>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</si>
  <si>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</si>
  <si>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</si>
  <si>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</si>
  <si>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</si>
  <si>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</si>
  <si>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</si>
  <si>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</si>
  <si>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</si>
  <si>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</si>
  <si>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</si>
  <si>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</si>
  <si>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</si>
  <si>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</si>
  <si>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</si>
  <si>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</si>
  <si>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</si>
  <si>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</si>
  <si>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</si>
  <si>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</si>
  <si>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</si>
  <si>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</si>
  <si>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</si>
  <si>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</si>
  <si>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</si>
  <si>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</si>
  <si>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</si>
  <si>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</si>
  <si>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</si>
  <si>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</si>
  <si>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</si>
  <si>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</si>
  <si>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</si>
  <si>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</si>
  <si>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</si>
  <si>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</si>
  <si>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</si>
  <si>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</si>
  <si>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</si>
  <si>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</si>
  <si>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</si>
  <si>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</si>
  <si>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</si>
  <si>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</si>
  <si>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</si>
  <si>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</si>
  <si>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</si>
  <si>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</si>
  <si>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</si>
  <si>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</si>
  <si>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</si>
  <si>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</si>
  <si>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</si>
  <si>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</si>
  <si>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</si>
  <si>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</si>
  <si>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</si>
  <si>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</si>
  <si>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</si>
  <si>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</si>
  <si>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</si>
  <si>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</si>
  <si>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</si>
  <si>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</si>
  <si>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</si>
  <si>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</si>
  <si>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</si>
  <si>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</si>
  <si>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</si>
  <si>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</si>
  <si>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</si>
  <si>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</si>
  <si>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</si>
  <si>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</si>
  <si>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</si>
  <si>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</si>
  <si>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</si>
  <si>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</si>
  <si>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</si>
  <si>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</si>
  <si>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</si>
  <si>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</si>
  <si>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</si>
  <si>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</si>
  <si>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</si>
  <si>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</si>
  <si>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</si>
  <si>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</si>
  <si>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</si>
  <si>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</si>
  <si>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</si>
  <si>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</si>
  <si>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</si>
  <si>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</si>
  <si>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</si>
  <si>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</si>
  <si>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</si>
  <si>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</si>
  <si>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</si>
  <si>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</si>
  <si>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</si>
  <si>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</si>
  <si>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</si>
  <si>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</si>
  <si>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</si>
  <si>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</si>
  <si>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</si>
  <si>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</si>
  <si>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</si>
  <si>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</si>
  <si>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</si>
  <si>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</si>
  <si>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</si>
  <si>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</si>
  <si>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</si>
  <si>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</si>
  <si>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</si>
  <si>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</si>
  <si>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</si>
  <si>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</si>
  <si>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</si>
  <si>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</si>
  <si>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</si>
  <si>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</si>
  <si>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</si>
  <si>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</si>
  <si>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</si>
  <si>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</si>
  <si>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</si>
  <si>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</si>
  <si>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</si>
  <si>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</si>
  <si>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</si>
  <si>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</si>
  <si>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</si>
  <si>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</si>
  <si>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</si>
  <si>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</si>
  <si>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</si>
  <si>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</si>
  <si>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</si>
  <si>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</si>
  <si>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</si>
  <si>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</si>
  <si>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</si>
  <si>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</si>
  <si>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</si>
  <si>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</si>
  <si>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</si>
  <si>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</si>
  <si>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</si>
  <si>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</si>
  <si>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</si>
  <si>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</si>
  <si>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</si>
  <si>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</si>
  <si>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</si>
  <si>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</si>
  <si>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</si>
  <si>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</si>
  <si>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</si>
  <si>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</si>
  <si>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</si>
  <si>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</si>
  <si>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</si>
  <si>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</si>
  <si>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</si>
  <si>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</si>
  <si>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</si>
  <si>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</si>
  <si>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</si>
  <si>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</si>
  <si>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</si>
  <si>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</si>
  <si>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</si>
  <si>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</si>
  <si>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</si>
  <si>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</si>
  <si>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</si>
  <si>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</si>
  <si>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</si>
  <si>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</si>
  <si>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</si>
  <si>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</si>
  <si>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</si>
  <si>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</si>
  <si>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</si>
  <si>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</si>
  <si>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</si>
  <si>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</si>
  <si>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</si>
  <si>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</si>
  <si>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</si>
  <si>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</si>
  <si>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</si>
  <si>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</si>
  <si>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</si>
  <si>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</si>
  <si>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</si>
  <si>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</si>
  <si>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</si>
  <si>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</si>
  <si>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</si>
  <si>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</si>
  <si>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</si>
  <si>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</si>
  <si>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</si>
  <si>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</si>
  <si>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</si>
  <si>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</si>
  <si>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</si>
  <si>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</si>
  <si>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</si>
  <si>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</si>
  <si>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</si>
  <si>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</si>
  <si>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</si>
  <si>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</si>
  <si>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</si>
  <si>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</si>
  <si>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</si>
  <si>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</si>
  <si>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</si>
  <si>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</si>
  <si>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</si>
  <si>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</si>
  <si>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</si>
  <si>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</si>
  <si>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</si>
  <si>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</si>
  <si>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</si>
  <si>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</si>
  <si>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</si>
  <si>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</si>
  <si>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</si>
  <si>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</si>
  <si>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</si>
  <si>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</si>
  <si>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</si>
  <si>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</si>
  <si>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</si>
  <si>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</si>
  <si>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</si>
  <si>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</si>
  <si>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</si>
  <si>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</si>
  <si>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</si>
  <si>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</si>
  <si>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</si>
  <si>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</si>
  <si>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</si>
  <si>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</si>
  <si>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</si>
  <si>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</si>
  <si>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</si>
  <si>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</si>
  <si>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</si>
  <si>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</si>
  <si>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</si>
  <si>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</si>
  <si>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</si>
  <si>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</si>
  <si>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</si>
  <si>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</si>
  <si>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</si>
  <si>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</si>
  <si>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</si>
  <si>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</si>
  <si>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</si>
  <si>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</si>
  <si>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</si>
  <si>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</si>
  <si>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</si>
  <si>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</si>
  <si>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</si>
  <si>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</si>
  <si>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</si>
  <si>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</si>
  <si>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</si>
  <si>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</si>
  <si>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</si>
  <si>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</si>
  <si>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</si>
  <si>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</si>
  <si>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</si>
  <si>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</si>
  <si>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</si>
  <si>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</si>
  <si>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</si>
  <si>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</si>
  <si>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</si>
  <si>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</si>
  <si>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</si>
  <si>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</si>
  <si>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</si>
  <si>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</si>
  <si>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</si>
  <si>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</si>
  <si>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</si>
  <si>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</si>
  <si>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</si>
  <si>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</si>
  <si>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</si>
  <si>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</si>
  <si>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</si>
  <si>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</si>
  <si>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</si>
  <si>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</si>
  <si>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</si>
  <si>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</si>
  <si>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</si>
  <si>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</si>
  <si>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</si>
  <si>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</si>
  <si>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</si>
  <si>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</si>
  <si>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</si>
  <si>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</si>
  <si>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</si>
  <si>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</si>
  <si>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</si>
  <si>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</si>
  <si>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</si>
  <si>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</si>
  <si>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</si>
  <si>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</si>
  <si>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</si>
  <si>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</si>
  <si>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</si>
  <si>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</si>
  <si>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</si>
  <si>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</si>
  <si>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</si>
  <si>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</si>
  <si>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</si>
  <si>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</si>
  <si>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</si>
  <si>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</si>
  <si>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</si>
  <si>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</si>
  <si>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</si>
  <si>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</si>
  <si>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</si>
  <si>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</si>
  <si>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</si>
  <si>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</si>
  <si>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</si>
  <si>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</si>
  <si>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</si>
  <si>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</si>
  <si>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</si>
  <si>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</si>
  <si>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</si>
  <si>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</si>
  <si>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</si>
  <si>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</si>
  <si>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</si>
  <si>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</si>
  <si>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</si>
  <si>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</si>
  <si>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</si>
  <si>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</si>
  <si>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</si>
  <si>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</si>
  <si>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</si>
  <si>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</si>
  <si>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</si>
  <si>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</si>
  <si>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</si>
  <si>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</si>
  <si>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</si>
  <si>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</si>
  <si>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</si>
  <si>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</si>
  <si>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</si>
  <si>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</si>
  <si>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</si>
  <si>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</si>
  <si>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</si>
  <si>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</si>
  <si>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</si>
  <si>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</si>
  <si>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</si>
  <si>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</si>
  <si>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</si>
  <si>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</si>
  <si>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</si>
  <si>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</si>
  <si>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</si>
  <si>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</si>
  <si>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</si>
  <si>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</si>
  <si>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</si>
  <si>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</si>
  <si>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</si>
  <si>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</si>
  <si>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</si>
  <si>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</si>
  <si>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</si>
  <si>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</si>
  <si>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</si>
  <si>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</si>
  <si>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</si>
  <si>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</si>
  <si>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</si>
  <si>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</si>
  <si>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</si>
  <si>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</si>
  <si>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</si>
  <si>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</si>
  <si>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</si>
  <si>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</si>
  <si>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</si>
  <si>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</si>
  <si>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</si>
  <si>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</si>
  <si>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</si>
  <si>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</si>
  <si>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</si>
  <si>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</si>
  <si>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</si>
  <si>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</si>
  <si>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</si>
  <si>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</si>
  <si>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</si>
  <si>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</si>
  <si>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</si>
  <si>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</si>
  <si>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</si>
  <si>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</si>
  <si>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</si>
  <si>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</si>
  <si>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</si>
  <si>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</si>
  <si>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</si>
  <si>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</si>
  <si>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</si>
  <si>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</si>
  <si>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</si>
  <si>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</si>
  <si>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</si>
  <si>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</si>
  <si>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</si>
  <si>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</si>
  <si>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</si>
  <si>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</si>
  <si>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</si>
  <si>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</si>
  <si>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</si>
  <si>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</si>
  <si>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</si>
  <si>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</si>
  <si>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</si>
  <si>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</si>
  <si>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</si>
  <si>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</si>
  <si>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</si>
  <si>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</si>
  <si>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</si>
  <si>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</si>
  <si>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</si>
  <si>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</si>
  <si>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</si>
  <si>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</si>
  <si>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</si>
  <si>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</si>
  <si>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</si>
  <si>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</si>
  <si>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</si>
  <si>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</si>
  <si>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</si>
  <si>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</si>
  <si>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</si>
  <si>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</si>
  <si>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</si>
  <si>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</si>
  <si>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</si>
  <si>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</si>
  <si>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</si>
  <si>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</si>
  <si>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</si>
  <si>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</si>
  <si>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</si>
  <si>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</si>
  <si>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</si>
  <si>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</si>
  <si>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</si>
  <si>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</si>
  <si>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</si>
  <si>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</si>
  <si>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</si>
  <si>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</si>
  <si>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</si>
  <si>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</si>
  <si>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</si>
  <si>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</si>
  <si>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</si>
  <si>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</si>
  <si>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</si>
  <si>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</si>
  <si>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</si>
  <si>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</si>
  <si>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</si>
  <si>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</si>
  <si>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</si>
  <si>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</si>
  <si>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</si>
  <si>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</si>
  <si>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</si>
  <si>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</si>
  <si>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</si>
  <si>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</si>
  <si>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</si>
  <si>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</si>
  <si>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</si>
  <si>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</si>
  <si>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</si>
  <si>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</si>
  <si>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</si>
  <si>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</si>
  <si>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</si>
  <si>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</si>
  <si>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</si>
  <si>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</si>
  <si>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</si>
  <si>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</si>
  <si>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</si>
  <si>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</si>
  <si>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</si>
  <si>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</si>
  <si>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</si>
  <si>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</si>
  <si>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</si>
  <si>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</si>
  <si>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</si>
  <si>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</si>
  <si>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</si>
  <si>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</si>
  <si>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</si>
  <si>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</si>
  <si>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</si>
  <si>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</si>
  <si>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</si>
  <si>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</si>
  <si>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</si>
  <si>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</si>
  <si>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</si>
  <si>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</si>
  <si>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</si>
  <si>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</si>
  <si>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</si>
  <si>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</si>
  <si>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</si>
  <si>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</si>
  <si>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</si>
  <si>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</si>
  <si>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</si>
  <si>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</si>
  <si>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</si>
  <si>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</si>
  <si>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</si>
  <si>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</si>
  <si>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</si>
  <si>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</si>
  <si>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</si>
  <si>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</si>
  <si>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</si>
  <si>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</si>
  <si>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</si>
  <si>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</si>
  <si>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</si>
  <si>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</si>
  <si>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</si>
  <si>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</si>
  <si>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</si>
  <si>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</si>
  <si>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</si>
  <si>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</si>
  <si>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</si>
  <si>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</si>
  <si>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</si>
  <si>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</si>
  <si>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</si>
  <si>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</si>
  <si>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</si>
  <si>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</si>
  <si>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</si>
  <si>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</si>
  <si>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</si>
  <si>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</si>
  <si>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</si>
  <si>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</si>
  <si>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</si>
  <si>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</si>
  <si>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</si>
  <si>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</si>
  <si>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</si>
  <si>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</si>
  <si>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</si>
  <si>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</si>
  <si>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</si>
  <si>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</si>
  <si>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</si>
  <si>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</si>
  <si>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</si>
  <si>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</si>
  <si>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</si>
  <si>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</si>
  <si>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</si>
  <si>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</si>
  <si>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</si>
  <si>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</si>
  <si>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</si>
  <si>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</si>
  <si>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</si>
  <si>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</si>
  <si>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</si>
  <si>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</si>
  <si>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</si>
  <si>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</si>
  <si>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</si>
  <si>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</si>
  <si>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</si>
  <si>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</si>
  <si>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</si>
  <si>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</si>
  <si>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</si>
  <si>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</si>
  <si>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</si>
  <si>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</si>
  <si>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</si>
  <si>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</si>
  <si>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</si>
  <si>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</si>
  <si>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</si>
  <si>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</si>
  <si>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</si>
  <si>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</si>
  <si>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</si>
  <si>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</si>
  <si>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</si>
  <si>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</si>
  <si>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</si>
  <si>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</si>
  <si>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</si>
  <si>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</si>
  <si>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</si>
  <si>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</si>
  <si>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</si>
  <si>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</si>
  <si>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</si>
  <si>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</si>
  <si>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</si>
  <si>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</si>
  <si>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</si>
  <si>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</si>
  <si>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</si>
  <si>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</si>
  <si>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</si>
  <si>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</si>
  <si>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</si>
  <si>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</si>
  <si>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</si>
  <si>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</si>
  <si>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</si>
  <si>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</si>
  <si>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</si>
  <si>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</si>
  <si>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</si>
  <si>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</si>
  <si>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</si>
  <si>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</si>
  <si>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</si>
  <si>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</si>
  <si>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</si>
  <si>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</si>
  <si>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</si>
  <si>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</si>
  <si>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</si>
  <si>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</si>
  <si>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</si>
  <si>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</si>
  <si>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</si>
  <si>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</si>
  <si>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</si>
  <si>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</si>
  <si>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</si>
  <si>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</si>
  <si>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</si>
  <si>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</si>
  <si>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</si>
  <si>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</si>
  <si>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</si>
  <si>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</si>
  <si>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</si>
  <si>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</si>
  <si>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</si>
  <si>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</si>
  <si>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</si>
  <si>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</si>
  <si>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</si>
  <si>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</si>
  <si>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</si>
  <si>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</si>
  <si>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</si>
  <si>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</si>
  <si>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</si>
  <si>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</si>
  <si>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</si>
  <si>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</si>
  <si>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</si>
  <si>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</si>
  <si>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</si>
  <si>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</si>
  <si>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</si>
  <si>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</si>
  <si>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</si>
  <si>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</si>
  <si>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</si>
  <si>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</si>
  <si>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</si>
  <si>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</si>
  <si>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</si>
  <si>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</si>
  <si>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</si>
  <si>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</si>
  <si>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</si>
  <si>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</si>
  <si>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</si>
  <si>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</si>
  <si>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</si>
  <si>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</si>
  <si>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</si>
  <si>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</si>
  <si>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</si>
  <si>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</si>
  <si>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</si>
  <si>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</si>
  <si>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</si>
  <si>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</si>
  <si>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</si>
  <si>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</si>
  <si>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</si>
  <si>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</si>
  <si>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</si>
  <si>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</si>
  <si>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</si>
  <si>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</si>
  <si>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</si>
  <si>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</si>
  <si>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</si>
  <si>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</si>
  <si>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</si>
  <si>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</si>
  <si>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</si>
  <si>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</si>
  <si>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</si>
  <si>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</si>
  <si>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</si>
  <si>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</si>
  <si>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</si>
  <si>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</si>
  <si>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</si>
  <si>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</si>
  <si>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</si>
  <si>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</si>
  <si>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</si>
  <si>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</si>
  <si>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</si>
  <si>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</si>
  <si>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</si>
  <si>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</si>
  <si>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</si>
  <si>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</si>
  <si>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</si>
  <si>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</si>
  <si>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</si>
  <si>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</si>
  <si>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</si>
  <si>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</si>
  <si>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</si>
  <si>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</si>
  <si>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</si>
  <si>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</si>
  <si>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</si>
  <si>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</si>
  <si>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</si>
  <si>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</si>
  <si>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</si>
  <si>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</si>
  <si>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</si>
  <si>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</si>
  <si>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</si>
  <si>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</si>
  <si>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</si>
  <si>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</si>
  <si>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</si>
  <si>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</si>
  <si>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</si>
  <si>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</si>
  <si>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</si>
  <si>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</si>
  <si>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</si>
  <si>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</si>
  <si>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</si>
  <si>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</si>
  <si>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</si>
  <si>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</si>
  <si>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</si>
  <si>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</si>
  <si>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</si>
  <si>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</si>
  <si>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</si>
  <si>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</si>
  <si>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</si>
  <si>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</si>
  <si>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</si>
  <si>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</si>
  <si>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</si>
  <si>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</si>
  <si>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</si>
  <si>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</si>
  <si>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</si>
  <si>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</si>
  <si>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</si>
  <si>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</si>
  <si>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</si>
  <si>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</si>
  <si>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</si>
  <si>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</si>
  <si>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</si>
  <si>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</si>
  <si>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</si>
  <si>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</si>
  <si>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</si>
  <si>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</si>
  <si>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</si>
  <si>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</si>
  <si>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</si>
  <si>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</si>
  <si>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</si>
  <si>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</si>
  <si>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</si>
  <si>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</si>
  <si>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</si>
  <si>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</si>
  <si>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</si>
  <si>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</si>
  <si>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</si>
  <si>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</si>
  <si>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</si>
  <si>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</si>
  <si>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</si>
  <si>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</si>
  <si>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</si>
  <si>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</si>
  <si>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</si>
  <si>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</si>
  <si>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</si>
  <si>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</si>
  <si>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</si>
  <si>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</si>
  <si>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</si>
  <si>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</si>
  <si>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</si>
  <si>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</si>
  <si>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</si>
  <si>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</si>
  <si>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</si>
  <si>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</si>
  <si>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</si>
  <si>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</si>
  <si>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</si>
  <si>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</si>
  <si>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</si>
  <si>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</si>
  <si>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</si>
  <si>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</si>
  <si>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</si>
  <si>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</si>
  <si>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</si>
  <si>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</si>
  <si>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</si>
  <si>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</si>
  <si>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</si>
  <si>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</si>
  <si>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</si>
  <si>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</si>
  <si>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</si>
  <si>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</si>
  <si>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</si>
  <si>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</si>
  <si>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</si>
  <si>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</si>
  <si>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</si>
  <si>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</si>
  <si>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</si>
  <si>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</si>
  <si>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</si>
  <si>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</si>
  <si>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</si>
  <si>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</si>
  <si>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</si>
  <si>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</si>
  <si>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</si>
  <si>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</si>
  <si>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</si>
  <si>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</si>
  <si>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</si>
  <si>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</si>
  <si>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</si>
  <si>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</si>
  <si>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</si>
  <si>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</si>
  <si>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</si>
  <si>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</si>
  <si>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</si>
  <si>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</si>
  <si>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</si>
  <si>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</si>
  <si>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</si>
  <si>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</si>
  <si>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</si>
  <si>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</si>
  <si>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</si>
  <si>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</si>
  <si>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</si>
  <si>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</si>
  <si>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</si>
  <si>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</si>
  <si>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</si>
  <si>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</si>
  <si>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</si>
  <si>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</si>
  <si>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</si>
  <si>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</si>
  <si>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</si>
  <si>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</si>
  <si>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</si>
  <si>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</si>
  <si>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</si>
  <si>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</si>
  <si>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</si>
  <si>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</si>
  <si>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</si>
  <si>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</si>
  <si>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</si>
  <si>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</si>
  <si>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</si>
  <si>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</si>
  <si>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</si>
  <si>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</si>
  <si>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</si>
  <si>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</si>
  <si>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</si>
  <si>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</si>
  <si>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</si>
  <si>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</si>
  <si>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</si>
  <si>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</si>
  <si>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</si>
  <si>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</si>
  <si>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</si>
  <si>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</si>
  <si>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</si>
  <si>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</si>
  <si>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</si>
  <si>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</si>
  <si>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</si>
  <si>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</si>
  <si>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</si>
  <si>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</si>
  <si>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</si>
  <si>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</si>
  <si>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</si>
  <si>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</si>
  <si>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</si>
  <si>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</si>
  <si>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</si>
  <si>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</si>
  <si>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</si>
  <si>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</si>
  <si>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</si>
  <si>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</si>
  <si>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</si>
  <si>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</si>
  <si>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</si>
  <si>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</si>
  <si>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</si>
  <si>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</si>
  <si>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</si>
  <si>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</si>
  <si>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</si>
  <si>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</si>
  <si>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</si>
  <si>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</si>
  <si>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</si>
  <si>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</si>
  <si>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</si>
  <si>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</si>
  <si>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</si>
  <si>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</si>
  <si>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</si>
  <si>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</si>
  <si>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</si>
  <si>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</si>
  <si>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</si>
  <si>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</si>
  <si>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</si>
  <si>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</si>
  <si>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</si>
  <si>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</si>
  <si>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</si>
  <si>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</si>
  <si>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</si>
  <si>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</si>
  <si>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</si>
  <si>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</si>
  <si>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</si>
  <si>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</si>
  <si>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</si>
  <si>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</si>
  <si>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</si>
  <si>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</si>
  <si>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</si>
  <si>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</si>
  <si>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</si>
  <si>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</si>
  <si>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</si>
  <si>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</si>
  <si>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</si>
  <si>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</si>
  <si>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</si>
  <si>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</si>
  <si>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</si>
  <si>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</si>
  <si>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</si>
  <si>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</si>
  <si>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</si>
  <si>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</si>
  <si>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</si>
  <si>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</si>
  <si>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</si>
  <si>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</si>
  <si>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</si>
  <si>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</si>
  <si>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</si>
  <si>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</si>
  <si>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</si>
  <si>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</si>
  <si>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</si>
  <si>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</si>
  <si>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</si>
  <si>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</si>
  <si>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</si>
  <si>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</si>
  <si>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</si>
  <si>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</si>
  <si>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</si>
  <si>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</si>
  <si>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</si>
  <si>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</si>
  <si>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</si>
  <si>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</si>
  <si>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</si>
  <si>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</si>
  <si>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</si>
  <si>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</si>
  <si>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</si>
  <si>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</si>
  <si>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</si>
  <si>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</si>
  <si>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</si>
  <si>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</si>
  <si>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</si>
  <si>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</si>
  <si>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</si>
  <si>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</si>
  <si>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</si>
  <si>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</si>
  <si>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</si>
  <si>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</si>
  <si>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</si>
  <si>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</si>
  <si>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</si>
  <si>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</si>
  <si>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</si>
  <si>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</si>
  <si>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</si>
  <si>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</si>
  <si>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</si>
  <si>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</si>
  <si>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</si>
  <si>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</si>
  <si>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</si>
  <si>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</si>
  <si>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</si>
  <si>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</si>
  <si>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</si>
  <si>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</si>
  <si>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</si>
  <si>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</si>
  <si>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</si>
  <si>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</si>
  <si>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</si>
  <si>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</si>
  <si>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</si>
  <si>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</si>
  <si>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</si>
  <si>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</si>
  <si>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</si>
  <si>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</si>
  <si>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</si>
  <si>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</si>
  <si>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</si>
  <si>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</si>
  <si>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</si>
  <si>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</si>
  <si>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</si>
  <si>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</si>
  <si>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</si>
  <si>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</si>
  <si>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</si>
  <si>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</si>
  <si>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</si>
  <si>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</si>
  <si>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</si>
  <si>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</si>
  <si>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</si>
  <si>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</si>
  <si>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</si>
  <si>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</si>
  <si>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</si>
  <si>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</si>
  <si>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</si>
  <si>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</si>
  <si>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</si>
  <si>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</si>
  <si>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</si>
  <si>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</si>
  <si>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</si>
  <si>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</si>
  <si>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</si>
  <si>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</si>
  <si>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</si>
  <si>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</si>
  <si>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</si>
  <si>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</si>
  <si>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</si>
  <si>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</si>
  <si>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</si>
  <si>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</si>
  <si>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</si>
  <si>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</si>
  <si>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</si>
  <si>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</si>
  <si>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</si>
  <si>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</si>
  <si>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</si>
  <si>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</si>
  <si>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</si>
  <si>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</si>
  <si>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</si>
  <si>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</si>
  <si>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</si>
  <si>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</si>
  <si>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</si>
  <si>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</si>
  <si>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</si>
  <si>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</si>
  <si>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</si>
  <si>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</si>
  <si>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</si>
  <si>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</si>
  <si>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</si>
  <si>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</si>
  <si>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</si>
  <si>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</si>
  <si>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</si>
  <si>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</si>
  <si>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</si>
  <si>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</si>
  <si>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</si>
  <si>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</si>
  <si>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</si>
  <si>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</si>
  <si>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</si>
  <si>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</si>
  <si>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</si>
  <si>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</si>
  <si>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</si>
  <si>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</si>
  <si>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</si>
  <si>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</si>
  <si>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</si>
  <si>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</si>
  <si>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</si>
  <si>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</si>
  <si>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</si>
  <si>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</si>
  <si>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</si>
  <si>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</si>
  <si>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</si>
  <si>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</si>
  <si>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</si>
  <si>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</si>
  <si>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</si>
  <si>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</si>
  <si>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</si>
  <si>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</si>
  <si>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</si>
  <si>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</si>
  <si>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</si>
  <si>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</si>
  <si>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</si>
  <si>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</si>
  <si>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</si>
  <si>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</si>
  <si>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</si>
  <si>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</si>
  <si>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</si>
  <si>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</si>
  <si>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</si>
  <si>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</si>
  <si>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</si>
  <si>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</si>
  <si>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</si>
  <si>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</si>
  <si>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</si>
  <si>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</si>
  <si>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</si>
  <si>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</si>
  <si>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</si>
  <si>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</si>
  <si>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</si>
  <si>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</si>
  <si>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</si>
  <si>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</si>
  <si>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</si>
  <si>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</si>
  <si>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</si>
  <si>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</si>
  <si>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</si>
  <si>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</si>
  <si>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</si>
  <si>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</si>
  <si>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</si>
  <si>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</si>
  <si>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</si>
  <si>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</si>
  <si>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</si>
  <si>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</si>
  <si>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</si>
  <si>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</si>
  <si>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</si>
  <si>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</si>
  <si>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</si>
  <si>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</si>
  <si>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</si>
  <si>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</si>
  <si>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</si>
  <si>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</si>
  <si>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</si>
  <si>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</si>
  <si>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</si>
  <si>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</si>
  <si>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</si>
  <si>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</si>
  <si>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</si>
  <si>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</si>
  <si>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</si>
  <si>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</si>
  <si>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</si>
  <si>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</si>
  <si>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</si>
  <si>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</si>
  <si>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</si>
  <si>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</si>
  <si>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</si>
  <si>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</si>
  <si>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</si>
  <si>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</si>
  <si>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</si>
  <si>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</si>
  <si>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</si>
  <si>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</si>
  <si>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</si>
  <si>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</si>
  <si>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</si>
  <si>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</si>
  <si>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</si>
  <si>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</si>
  <si>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</si>
  <si>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</si>
  <si>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</si>
  <si>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</si>
  <si>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</si>
  <si>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</si>
  <si>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</si>
  <si>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</si>
  <si>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</si>
  <si>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</si>
  <si>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</si>
  <si>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</si>
  <si>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</si>
  <si>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</si>
  <si>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</si>
  <si>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</si>
  <si>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</si>
  <si>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</si>
  <si>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</si>
  <si>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</si>
  <si>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</si>
  <si>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</si>
  <si>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</si>
  <si>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</si>
  <si>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</si>
  <si>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</si>
  <si>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</si>
  <si>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</si>
  <si>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</si>
  <si>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</si>
  <si>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</si>
  <si>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</si>
  <si>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</si>
  <si>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</si>
  <si>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</si>
  <si>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</si>
  <si>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</si>
  <si>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</si>
  <si>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</si>
  <si>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</si>
  <si>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</si>
  <si>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</si>
  <si>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</si>
  <si>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</si>
  <si>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</si>
  <si>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</si>
  <si>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</si>
  <si>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</si>
  <si>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</si>
  <si>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</si>
  <si>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</si>
  <si>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</si>
  <si>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</si>
  <si>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</si>
  <si>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</si>
  <si>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</si>
  <si>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</si>
  <si>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</si>
  <si>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</si>
  <si>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</si>
  <si>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</si>
  <si>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</si>
  <si>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</si>
  <si>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</si>
  <si>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</si>
  <si>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</si>
  <si>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</si>
  <si>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</si>
  <si>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</si>
  <si>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</si>
  <si>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</si>
  <si>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</si>
  <si>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</si>
  <si>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</si>
  <si>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</si>
  <si>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</si>
  <si>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</si>
  <si>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</si>
  <si>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</si>
  <si>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</si>
  <si>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</si>
  <si>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</si>
  <si>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</si>
  <si>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</si>
  <si>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</si>
  <si>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</si>
  <si>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</si>
  <si>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</si>
  <si>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</si>
  <si>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</si>
  <si>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</si>
  <si>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</si>
  <si>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</si>
  <si>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</si>
  <si>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</si>
  <si>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</si>
  <si>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</si>
  <si>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</si>
  <si>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</si>
  <si>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</si>
  <si>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</si>
  <si>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</si>
  <si>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</si>
  <si>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</si>
  <si>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</si>
  <si>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</si>
  <si>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</si>
  <si>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</si>
  <si>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</si>
  <si>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</si>
  <si>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</si>
  <si>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</si>
  <si>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</si>
  <si>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</si>
  <si>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</si>
  <si>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</si>
  <si>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</si>
  <si>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</si>
  <si>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</si>
  <si>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</si>
  <si>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</si>
  <si>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</si>
  <si>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</si>
  <si>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</si>
  <si>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</si>
  <si>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</si>
  <si>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</si>
  <si>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</si>
  <si>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</si>
  <si>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</si>
  <si>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</si>
  <si>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</si>
  <si>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</si>
  <si>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</si>
  <si>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</si>
  <si>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</si>
  <si>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</si>
  <si>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</si>
  <si>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</si>
  <si>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</si>
  <si>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</si>
  <si>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</si>
  <si>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</si>
  <si>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</si>
  <si>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</si>
  <si>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</si>
  <si>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</si>
  <si>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</si>
  <si>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</si>
  <si>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</si>
  <si>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</si>
  <si>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</si>
  <si>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</si>
  <si>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</si>
  <si>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</si>
  <si>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</si>
  <si>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</si>
  <si>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</si>
  <si>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</si>
  <si>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</si>
  <si>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</si>
  <si>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</si>
  <si>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</si>
  <si>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</si>
  <si>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</si>
  <si>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</si>
  <si>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</si>
  <si>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</si>
  <si>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</si>
  <si>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</si>
  <si>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</si>
  <si>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</si>
  <si>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</si>
  <si>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</si>
  <si>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</si>
  <si>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</si>
  <si>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</si>
  <si>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</si>
  <si>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</si>
  <si>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</si>
  <si>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</si>
  <si>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</si>
  <si>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</si>
  <si>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</si>
  <si>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</si>
  <si>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</si>
  <si>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</si>
  <si>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</si>
  <si>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</si>
  <si>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</si>
  <si>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</si>
  <si>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</si>
  <si>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</si>
  <si>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</si>
  <si>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</si>
  <si>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</si>
  <si>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</si>
  <si>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</si>
  <si>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</si>
  <si>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</si>
  <si>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</si>
  <si>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</si>
  <si>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</si>
  <si>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</si>
  <si>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</si>
  <si>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</si>
  <si>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</si>
  <si>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</si>
  <si>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</si>
  <si>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</si>
  <si>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</si>
  <si>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</si>
  <si>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</si>
  <si>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</si>
  <si>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</si>
  <si>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</si>
  <si>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</si>
  <si>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</si>
  <si>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</si>
  <si>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</si>
  <si>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</si>
  <si>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</si>
  <si>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</si>
  <si>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</si>
  <si>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</si>
  <si>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</si>
  <si>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</si>
  <si>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</si>
  <si>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</si>
  <si>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</si>
  <si>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</si>
  <si>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</si>
  <si>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</si>
  <si>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</si>
  <si>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</si>
  <si>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</si>
  <si>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</si>
  <si>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</si>
  <si>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</si>
  <si>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</si>
  <si>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</si>
  <si>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</si>
  <si>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</si>
  <si>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</si>
  <si>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</si>
  <si>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</si>
  <si>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</si>
  <si>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</si>
  <si>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</si>
  <si>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</si>
  <si>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</si>
  <si>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</si>
  <si>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</si>
  <si>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</si>
  <si>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</si>
  <si>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</si>
  <si>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</si>
  <si>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</si>
  <si>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</si>
  <si>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</si>
  <si>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</si>
  <si>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</si>
  <si>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</si>
  <si>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</si>
  <si>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</si>
  <si>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</si>
  <si>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</si>
  <si>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</si>
  <si>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</si>
  <si>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</si>
  <si>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</si>
  <si>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</si>
  <si>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</si>
  <si>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</si>
  <si>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</si>
  <si>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</si>
  <si>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</si>
  <si>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</si>
  <si>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</si>
  <si>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</si>
  <si>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</si>
  <si>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</si>
  <si>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</si>
  <si>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</si>
  <si>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</si>
  <si>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</si>
  <si>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</si>
  <si>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</si>
  <si>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</si>
  <si>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</si>
  <si>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</si>
  <si>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</si>
  <si>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</si>
  <si>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</si>
  <si>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</si>
  <si>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</si>
  <si>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</si>
  <si>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</si>
  <si>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</si>
  <si>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</si>
  <si>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</si>
  <si>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</si>
  <si>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</si>
  <si>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</si>
  <si>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</si>
  <si>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</si>
  <si>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</si>
  <si>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</si>
  <si>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</si>
  <si>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</si>
  <si>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</si>
  <si>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</si>
  <si>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</si>
  <si>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</si>
  <si>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</si>
  <si>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</si>
  <si>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</si>
  <si>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</si>
  <si>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</si>
  <si>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</si>
  <si>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</si>
  <si>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</si>
  <si>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</si>
  <si>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</si>
  <si>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</si>
  <si>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</si>
  <si>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</si>
  <si>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</si>
  <si>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</si>
  <si>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</si>
  <si>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</si>
  <si>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</si>
  <si>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</si>
  <si>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</si>
  <si>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</si>
  <si>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</si>
  <si>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</si>
  <si>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</si>
  <si>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</si>
  <si>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</si>
  <si>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</si>
  <si>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</si>
  <si>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</si>
  <si>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</si>
  <si>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</si>
  <si>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</si>
  <si>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</si>
  <si>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</si>
  <si>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</si>
  <si>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</si>
  <si>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</si>
  <si>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</si>
  <si>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</si>
  <si>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</si>
  <si>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</si>
  <si>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</si>
  <si>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</si>
  <si>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</si>
  <si>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</si>
  <si>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</si>
  <si>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</si>
  <si>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</si>
  <si>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</si>
  <si>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</si>
  <si>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</si>
  <si>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</si>
  <si>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</si>
  <si>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</si>
  <si>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</si>
  <si>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</si>
  <si>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</si>
  <si>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</si>
  <si>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</si>
  <si>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</si>
  <si>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</si>
  <si>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</si>
  <si>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</si>
  <si>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</si>
  <si>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</si>
  <si>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</si>
  <si>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</si>
  <si>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</si>
  <si>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</si>
  <si>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</si>
  <si>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</si>
  <si>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</si>
  <si>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</si>
  <si>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</si>
  <si>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</si>
  <si>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</si>
  <si>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</si>
  <si>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</si>
  <si>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</si>
  <si>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</si>
  <si>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</si>
  <si>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</si>
  <si>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</si>
  <si>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</si>
  <si>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</si>
  <si>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</si>
  <si>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</si>
  <si>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</si>
  <si>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</si>
  <si>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</si>
  <si>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</si>
  <si>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</si>
  <si>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</si>
  <si>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</si>
  <si>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</si>
  <si>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</si>
  <si>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</si>
  <si>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</si>
  <si>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</si>
  <si>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</si>
  <si>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</si>
  <si>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</si>
  <si>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</si>
  <si>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</si>
  <si>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</si>
  <si>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</si>
  <si>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</si>
  <si>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</si>
  <si>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</si>
  <si>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</si>
  <si>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</si>
  <si>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</si>
  <si>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</si>
  <si>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</si>
  <si>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</si>
  <si>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</si>
  <si>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</si>
  <si>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</si>
  <si>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</si>
  <si>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</si>
  <si>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</si>
  <si>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</si>
  <si>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</si>
  <si>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</si>
  <si>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</si>
  <si>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</si>
  <si>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</si>
  <si>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</si>
  <si>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</si>
  <si>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</si>
  <si>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</si>
  <si>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</si>
  <si>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</si>
  <si>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</si>
  <si>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</si>
  <si>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</si>
  <si>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</si>
  <si>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</si>
  <si>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</si>
  <si>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</si>
  <si>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</si>
  <si>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</si>
  <si>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</si>
  <si>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</si>
  <si>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</si>
  <si>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</si>
  <si>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</si>
  <si>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</si>
  <si>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</si>
  <si>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</si>
  <si>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</si>
  <si>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</si>
  <si>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</si>
  <si>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</si>
  <si>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</si>
  <si>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</si>
  <si>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</si>
  <si>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</si>
  <si>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</si>
  <si>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</si>
  <si>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</si>
  <si>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</si>
  <si>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</si>
  <si>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</si>
  <si>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</si>
  <si>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</si>
  <si>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</si>
  <si>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</si>
  <si>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</si>
  <si>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</si>
  <si>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</si>
  <si>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</si>
  <si>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</si>
  <si>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</si>
  <si>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</si>
  <si>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</si>
  <si>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</si>
  <si>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</si>
  <si>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</si>
  <si>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</si>
  <si>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</si>
  <si>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</si>
  <si>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</si>
  <si>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</si>
  <si>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</si>
  <si>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</si>
  <si>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</si>
  <si>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</si>
  <si>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</si>
  <si>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</si>
  <si>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</si>
  <si>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</si>
  <si>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</si>
  <si>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</si>
  <si>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</si>
  <si>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</si>
  <si>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</si>
  <si>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</si>
  <si>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</si>
  <si>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</si>
  <si>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</si>
  <si>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</si>
  <si>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</si>
  <si>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</si>
  <si>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</si>
  <si>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</si>
  <si>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</si>
  <si>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</si>
  <si>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</si>
  <si>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</si>
  <si>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</si>
  <si>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</si>
  <si>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</si>
  <si>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</si>
  <si>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</si>
  <si>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</si>
  <si>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</si>
  <si>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</si>
  <si>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</si>
  <si>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</si>
  <si>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</si>
  <si>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</si>
  <si>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</si>
  <si>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</si>
  <si>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</si>
  <si>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</si>
  <si>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</si>
  <si>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</si>
  <si>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</si>
  <si>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</si>
  <si>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</si>
  <si>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</si>
  <si>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</si>
  <si>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</si>
  <si>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</si>
  <si>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</si>
  <si>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</si>
  <si>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</si>
  <si>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</si>
  <si>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</si>
  <si>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</si>
  <si>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</si>
  <si>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</si>
  <si>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</si>
  <si>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</si>
  <si>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</si>
  <si>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</si>
  <si>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</si>
  <si>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</si>
  <si>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</si>
  <si>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</si>
  <si>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</si>
  <si>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</si>
  <si>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</si>
  <si>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</si>
  <si>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</si>
  <si>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</si>
  <si>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</si>
  <si>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</si>
  <si>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</si>
  <si>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</si>
  <si>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</si>
  <si>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</si>
  <si>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</si>
  <si>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</si>
  <si>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</si>
  <si>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</si>
  <si>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</si>
  <si>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</si>
  <si>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</si>
  <si>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</si>
  <si>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</si>
  <si>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</si>
  <si>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</si>
  <si>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</si>
  <si>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</si>
  <si>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</si>
  <si>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</si>
  <si>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</si>
  <si>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</si>
  <si>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</si>
  <si>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</si>
  <si>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</si>
  <si>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</si>
  <si>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</si>
  <si>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</si>
  <si>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</si>
  <si>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</si>
  <si>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</si>
  <si>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</si>
  <si>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</si>
  <si>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</si>
  <si>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</si>
  <si>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</si>
  <si>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</si>
  <si>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</si>
  <si>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</si>
  <si>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</si>
  <si>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</si>
  <si>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</si>
  <si>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</si>
  <si>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</si>
  <si>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</si>
  <si>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</si>
  <si>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</si>
  <si>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</si>
  <si>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</si>
  <si>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</si>
  <si>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</si>
  <si>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</si>
  <si>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</si>
  <si>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</si>
  <si>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</si>
  <si>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</si>
  <si>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</si>
  <si>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</si>
  <si>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</si>
  <si>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</si>
  <si>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</si>
  <si>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</si>
  <si>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</si>
  <si>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</si>
  <si>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</si>
  <si>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</si>
  <si>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</si>
  <si>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</si>
  <si>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</si>
  <si>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</si>
  <si>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</si>
  <si>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</si>
  <si>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</si>
  <si>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</si>
  <si>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</si>
  <si>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</si>
  <si>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</si>
  <si>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</si>
  <si>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</si>
  <si>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</si>
  <si>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</si>
  <si>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</si>
  <si>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</si>
  <si>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</si>
  <si>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</si>
  <si>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</si>
  <si>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</si>
  <si>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</si>
  <si>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</si>
  <si>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</si>
  <si>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</si>
  <si>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</si>
  <si>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</si>
  <si>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</si>
  <si>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</si>
  <si>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</si>
  <si>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</si>
  <si>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</si>
  <si>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</si>
  <si>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</si>
  <si>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</si>
  <si>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</si>
  <si>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</si>
  <si>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</si>
  <si>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</si>
  <si>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</si>
  <si>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</si>
  <si>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</si>
  <si>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</si>
  <si>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</si>
  <si>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</si>
  <si>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</si>
  <si>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</si>
  <si>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</si>
  <si>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</si>
  <si>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</si>
  <si>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</si>
  <si>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</si>
  <si>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</si>
  <si>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</si>
  <si>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</si>
  <si>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</si>
  <si>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</si>
  <si>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</si>
  <si>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</si>
  <si>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</si>
  <si>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</si>
  <si>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</si>
  <si>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</si>
  <si>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</si>
  <si>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</si>
  <si>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</si>
  <si>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</si>
  <si>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</si>
  <si>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</si>
  <si>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</si>
  <si>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</si>
  <si>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</si>
  <si>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</si>
  <si>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</si>
  <si>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</si>
  <si>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</si>
  <si>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</si>
  <si>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</si>
  <si>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</si>
  <si>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</si>
  <si>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</si>
  <si>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</si>
  <si>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</si>
  <si>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</si>
  <si>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</si>
  <si>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</si>
  <si>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</si>
  <si>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</si>
  <si>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</si>
  <si>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</si>
  <si>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</si>
  <si>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</si>
  <si>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</si>
  <si>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</si>
  <si>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</si>
  <si>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</si>
  <si>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</si>
  <si>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</si>
  <si>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</si>
  <si>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</si>
  <si>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</si>
  <si>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</si>
  <si>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</si>
  <si>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</si>
  <si>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</si>
  <si>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</si>
  <si>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</si>
  <si>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</si>
  <si>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</si>
  <si>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</si>
  <si>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</si>
  <si>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</si>
  <si>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</si>
  <si>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</si>
  <si>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</si>
  <si>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</si>
  <si>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</si>
  <si>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</si>
  <si>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</si>
  <si>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</si>
  <si>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</si>
  <si>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</si>
  <si>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</si>
  <si>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</si>
  <si>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</si>
  <si>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</si>
  <si>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</si>
  <si>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</si>
  <si>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</si>
  <si>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</si>
  <si>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</si>
  <si>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</si>
  <si>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</si>
  <si>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</si>
  <si>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</si>
  <si>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</si>
  <si>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</si>
  <si>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</si>
  <si>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</si>
  <si>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</si>
  <si>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</si>
  <si>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</si>
  <si>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</si>
  <si>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</si>
  <si>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</si>
  <si>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</si>
  <si>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</si>
  <si>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</si>
  <si>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</si>
  <si>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</si>
  <si>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</si>
  <si>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</si>
  <si>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</si>
  <si>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</si>
  <si>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</si>
  <si>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</si>
  <si>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</si>
  <si>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</si>
  <si>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</si>
  <si>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</si>
  <si>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</si>
  <si>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</si>
  <si>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</si>
  <si>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</si>
  <si>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</si>
  <si>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</si>
  <si>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</si>
  <si>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</si>
  <si>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</si>
  <si>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</si>
  <si>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</si>
  <si>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</si>
  <si>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</si>
  <si>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</si>
  <si>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</si>
  <si>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</si>
  <si>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</si>
  <si>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</si>
  <si>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</si>
  <si>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</si>
  <si>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</si>
  <si>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</si>
  <si>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</si>
  <si>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</si>
  <si>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</si>
  <si>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</si>
  <si>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</si>
  <si>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</si>
  <si>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</si>
  <si>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</si>
  <si>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</si>
  <si>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</si>
  <si>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</si>
  <si>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</si>
  <si>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</si>
  <si>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</si>
  <si>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</si>
  <si>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</si>
  <si>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</si>
  <si>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</si>
  <si>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</si>
  <si>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</si>
  <si>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</si>
  <si>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</si>
  <si>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</si>
  <si>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</si>
  <si>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</si>
  <si>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</si>
  <si>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</si>
  <si>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</si>
  <si>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</si>
  <si>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</si>
  <si>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</si>
  <si>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</si>
  <si>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</si>
  <si>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</si>
  <si>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</si>
  <si>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</si>
  <si>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</si>
  <si>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</si>
  <si>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</si>
  <si>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</si>
  <si>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</si>
  <si>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</si>
  <si>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</si>
  <si>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</si>
  <si>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</si>
  <si>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</si>
  <si>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</si>
  <si>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</si>
  <si>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</si>
  <si>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</si>
  <si>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</si>
  <si>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</si>
  <si>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</si>
  <si>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</si>
  <si>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</si>
  <si>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</si>
  <si>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</si>
  <si>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</si>
  <si>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</si>
  <si>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</si>
  <si>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</si>
  <si>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</si>
  <si>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</si>
  <si>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</si>
  <si>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</si>
  <si>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</si>
  <si>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</si>
  <si>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</si>
  <si>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</si>
  <si>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</si>
  <si>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</si>
  <si>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</si>
  <si>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</si>
  <si>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</si>
  <si>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</si>
  <si>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</si>
  <si>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</si>
  <si>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</si>
  <si>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</si>
  <si>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</si>
  <si>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</si>
  <si>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</si>
  <si>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</si>
  <si>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</si>
  <si>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</si>
  <si>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</si>
  <si>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</si>
  <si>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</si>
  <si>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</si>
  <si>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</si>
  <si>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</si>
  <si>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</si>
  <si>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</si>
  <si>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</si>
  <si>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</si>
  <si>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</si>
  <si>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</si>
  <si>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</si>
  <si>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</si>
  <si>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</si>
  <si>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</si>
  <si>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</si>
  <si>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</si>
  <si>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</si>
  <si>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</si>
  <si>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</si>
  <si>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</si>
  <si>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</si>
  <si>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</si>
  <si>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</si>
  <si>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</si>
  <si>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</si>
  <si>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</si>
  <si>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</si>
  <si>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</si>
  <si>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</si>
  <si>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</si>
  <si>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</si>
  <si>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</si>
  <si>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</si>
  <si>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</si>
  <si>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</si>
  <si>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</si>
  <si>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</si>
  <si>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</si>
  <si>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</si>
  <si>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</si>
  <si>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</si>
  <si>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</si>
  <si>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</si>
  <si>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</si>
  <si>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</si>
  <si>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</si>
  <si>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</si>
  <si>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</si>
  <si>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</si>
  <si>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</si>
  <si>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</si>
  <si>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</si>
  <si>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</si>
  <si>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</si>
  <si>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</si>
  <si>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</si>
  <si>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</si>
  <si>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</si>
  <si>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</si>
  <si>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</si>
  <si>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</si>
  <si>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</si>
  <si>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</si>
  <si>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</si>
  <si>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</si>
  <si>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</si>
  <si>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</si>
  <si>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</si>
  <si>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</si>
  <si>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</si>
  <si>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</si>
  <si>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</si>
  <si>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</si>
  <si>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</si>
  <si>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</si>
  <si>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</si>
  <si>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</si>
  <si>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</si>
  <si>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</si>
  <si>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</si>
  <si>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</si>
  <si>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</si>
  <si>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</si>
  <si>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</si>
  <si>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</si>
  <si>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</si>
  <si>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</si>
  <si>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</si>
  <si>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</si>
  <si>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</si>
  <si>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</si>
  <si>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</si>
  <si>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</si>
  <si>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</si>
  <si>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</si>
  <si>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</si>
  <si>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</si>
  <si>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</si>
  <si>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</si>
  <si>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</si>
  <si>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</si>
  <si>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</si>
  <si>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</si>
  <si>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</si>
  <si>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</si>
  <si>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</si>
  <si>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</si>
  <si>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</si>
  <si>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</si>
  <si>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</si>
  <si>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</si>
  <si>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</si>
  <si>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</si>
  <si>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</si>
  <si>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</si>
  <si>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</si>
  <si>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</si>
  <si>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</si>
  <si>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</si>
  <si>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</si>
  <si>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</si>
  <si>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</si>
  <si>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</si>
  <si>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</si>
  <si>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</si>
  <si>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</si>
  <si>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</si>
  <si>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</si>
  <si>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</si>
  <si>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</si>
  <si>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</si>
  <si>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</si>
  <si>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</si>
  <si>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</si>
  <si>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</si>
  <si>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</si>
  <si>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</si>
  <si>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</si>
  <si>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</si>
  <si>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</si>
  <si>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</si>
  <si>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</si>
  <si>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</si>
  <si>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</si>
  <si>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</si>
  <si>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</si>
  <si>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</si>
  <si>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</si>
  <si>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</si>
  <si>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</si>
  <si>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</si>
  <si>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</si>
  <si>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</si>
  <si>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</si>
  <si>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</si>
  <si>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</si>
  <si>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</si>
  <si>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</si>
  <si>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</si>
  <si>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</si>
  <si>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</si>
  <si>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</si>
  <si>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</si>
  <si>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</si>
  <si>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</si>
  <si>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</si>
  <si>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</si>
  <si>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</si>
  <si>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</si>
  <si>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</si>
  <si>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</si>
  <si>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</si>
  <si>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</si>
  <si>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</si>
  <si>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</si>
  <si>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</si>
  <si>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</si>
  <si>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</si>
  <si>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</si>
  <si>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</si>
  <si>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</si>
  <si>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</si>
  <si>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</si>
  <si>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</si>
  <si>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</si>
  <si>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</si>
  <si>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</si>
  <si>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</si>
  <si>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</si>
  <si>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</si>
  <si>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</si>
  <si>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</si>
  <si>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</si>
  <si>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</si>
  <si>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</si>
  <si>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</si>
  <si>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</si>
  <si>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</si>
  <si>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</si>
  <si>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</si>
  <si>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</si>
  <si>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</si>
  <si>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</si>
  <si>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</si>
  <si>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</si>
  <si>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</si>
  <si>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</si>
  <si>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</si>
  <si>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</si>
  <si>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</si>
  <si>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</si>
  <si>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</si>
  <si>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</si>
  <si>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</si>
  <si>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</si>
  <si>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</si>
  <si>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</si>
  <si>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</si>
  <si>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</si>
  <si>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</si>
  <si>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</si>
  <si>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</si>
  <si>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</si>
  <si>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</si>
  <si>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</si>
  <si>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</si>
  <si>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</si>
  <si>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</si>
  <si>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</si>
  <si>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</si>
  <si>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</si>
  <si>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</si>
  <si>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</si>
  <si>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</si>
  <si>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</si>
  <si>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</si>
  <si>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</si>
  <si>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</si>
  <si>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</si>
  <si>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</si>
  <si>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</si>
  <si>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</si>
  <si>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</si>
  <si>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</si>
  <si>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</si>
  <si>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</si>
  <si>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</si>
  <si>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</si>
  <si>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</si>
  <si>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</si>
  <si>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</si>
  <si>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</si>
  <si>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</si>
  <si>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</si>
  <si>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</si>
  <si>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</si>
  <si>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</si>
  <si>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</si>
  <si>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</si>
  <si>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</si>
  <si>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</si>
  <si>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</si>
  <si>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</si>
  <si>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</si>
  <si>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</si>
  <si>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</si>
  <si>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</si>
  <si>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</si>
  <si>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</si>
  <si>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</si>
  <si>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</si>
  <si>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</si>
  <si>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</si>
  <si>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</si>
  <si>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</si>
  <si>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</si>
  <si>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</si>
  <si>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</si>
  <si>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</si>
  <si>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</si>
  <si>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</si>
  <si>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</si>
  <si>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</si>
  <si>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</si>
  <si>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</si>
  <si>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</si>
  <si>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</si>
  <si>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</si>
  <si>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</si>
  <si>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</si>
  <si>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</si>
  <si>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</si>
  <si>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</si>
  <si>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</si>
  <si>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</si>
  <si>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</si>
  <si>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</si>
  <si>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</si>
  <si>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</si>
  <si>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</si>
  <si>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</si>
  <si>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</si>
  <si>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</si>
  <si>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</si>
  <si>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</si>
  <si>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</si>
  <si>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</si>
  <si>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</si>
  <si>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</si>
  <si>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</si>
  <si>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</si>
  <si>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</si>
  <si>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</si>
  <si>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</si>
  <si>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</si>
  <si>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</si>
  <si>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</si>
  <si>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</si>
  <si>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</si>
  <si>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</si>
  <si>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</si>
  <si>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</si>
  <si>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</si>
  <si>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</si>
  <si>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</si>
  <si>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</si>
  <si>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</si>
  <si>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</si>
  <si>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</si>
  <si>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</si>
  <si>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</si>
  <si>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</si>
  <si>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</si>
  <si>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</si>
  <si>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</si>
  <si>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</si>
  <si>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</si>
  <si>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</si>
  <si>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</si>
  <si>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</si>
  <si>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</si>
  <si>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</si>
  <si>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</si>
  <si>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</si>
  <si>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</si>
  <si>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</si>
  <si>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</si>
  <si>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</si>
  <si>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</si>
  <si>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</si>
  <si>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</si>
  <si>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</si>
  <si>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</si>
  <si>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</si>
  <si>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</si>
  <si>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</si>
  <si>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</si>
  <si>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</si>
  <si>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</si>
  <si>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</si>
  <si>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</si>
  <si>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</si>
  <si>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</si>
  <si>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</si>
  <si>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</si>
  <si>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</si>
  <si>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</si>
  <si>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</si>
  <si>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</si>
  <si>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</si>
  <si>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</si>
  <si>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</si>
  <si>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</si>
  <si>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</si>
  <si>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</si>
  <si>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</si>
  <si>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</si>
  <si>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</si>
  <si>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</si>
  <si>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</si>
  <si>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</si>
  <si>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</si>
  <si>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</si>
  <si>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</si>
  <si>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</si>
  <si>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</si>
  <si>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</si>
  <si>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</si>
  <si>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</si>
  <si>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</si>
  <si>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</si>
  <si>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</si>
  <si>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</si>
  <si>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</si>
  <si>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</si>
  <si>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</si>
  <si>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</si>
  <si>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</si>
  <si>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</si>
  <si>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</si>
  <si>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</si>
  <si>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</si>
  <si>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</si>
  <si>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</si>
  <si>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</si>
  <si>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</si>
  <si>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</si>
  <si>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</si>
  <si>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</si>
  <si>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</si>
  <si>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</si>
  <si>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</si>
  <si>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</si>
  <si>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</si>
  <si>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</si>
  <si>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</si>
  <si>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</si>
  <si>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</si>
  <si>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</si>
  <si>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</si>
  <si>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</si>
  <si>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</si>
  <si>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</si>
  <si>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</si>
  <si>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</si>
  <si>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</si>
  <si>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</si>
  <si>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</si>
  <si>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</si>
  <si>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</si>
  <si>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</si>
  <si>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</si>
  <si>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</si>
  <si>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</si>
  <si>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</si>
  <si>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</si>
  <si>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</si>
  <si>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</si>
  <si>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</si>
  <si>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</si>
  <si>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</si>
  <si>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</si>
  <si>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</si>
  <si>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</si>
  <si>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</si>
  <si>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</si>
  <si>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</si>
  <si>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</si>
  <si>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</si>
  <si>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</si>
  <si>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</si>
  <si>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</si>
  <si>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</si>
  <si>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</si>
  <si>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</si>
  <si>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</si>
  <si>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</si>
  <si>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</si>
  <si>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</si>
  <si>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</si>
  <si>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</si>
  <si>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</si>
  <si>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</si>
  <si>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</si>
  <si>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</si>
  <si>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</si>
  <si>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</si>
  <si>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</si>
  <si>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</si>
  <si>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</si>
  <si>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</si>
  <si>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</si>
  <si>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</si>
  <si>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</si>
  <si>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</si>
  <si>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</si>
  <si>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</si>
  <si>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</si>
  <si>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</si>
  <si>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</si>
  <si>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</si>
  <si>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</si>
  <si>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</si>
  <si>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</si>
  <si>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</si>
  <si>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</si>
  <si>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</si>
  <si>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</si>
  <si>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</si>
  <si>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</si>
  <si>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</si>
  <si>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</si>
  <si>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</si>
  <si>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</si>
  <si>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</si>
  <si>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</si>
  <si>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</si>
  <si>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</si>
  <si>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</si>
  <si>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</si>
  <si>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</si>
  <si>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</si>
  <si>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</si>
  <si>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</si>
  <si>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</si>
  <si>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</si>
  <si>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</si>
  <si>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</si>
  <si>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</si>
  <si>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</si>
  <si>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</si>
  <si>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</si>
  <si>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</si>
  <si>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</si>
  <si>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</si>
  <si>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</si>
  <si>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</si>
  <si>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</si>
  <si>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</si>
  <si>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</si>
  <si>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</si>
  <si>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</si>
  <si>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</si>
  <si>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</si>
  <si>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</si>
  <si>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</si>
  <si>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</si>
  <si>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</si>
  <si>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</si>
  <si>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</si>
  <si>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</si>
  <si>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</si>
  <si>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</si>
  <si>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</si>
  <si>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</si>
  <si>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</si>
  <si>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</si>
  <si>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</si>
  <si>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</si>
  <si>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</si>
  <si>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</si>
  <si>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</si>
  <si>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</si>
  <si>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</si>
  <si>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</si>
  <si>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</si>
  <si>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</si>
  <si>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</si>
  <si>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</si>
  <si>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</si>
  <si>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</si>
  <si>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</si>
  <si>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</si>
  <si>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</si>
  <si>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</si>
  <si>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</si>
  <si>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</si>
  <si>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</si>
  <si>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</si>
  <si>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</si>
  <si>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</si>
  <si>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</si>
  <si>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</si>
  <si>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</si>
  <si>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</si>
  <si>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</si>
  <si>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</si>
  <si>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</si>
  <si>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</si>
  <si>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</si>
  <si>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</si>
  <si>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</si>
  <si>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</si>
  <si>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</si>
  <si>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</si>
  <si>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</si>
  <si>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</si>
  <si>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</si>
  <si>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</si>
  <si>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</si>
  <si>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</si>
  <si>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</si>
  <si>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</si>
  <si>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</si>
  <si>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</si>
  <si>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</si>
  <si>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</si>
  <si>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</si>
  <si>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</si>
  <si>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</si>
  <si>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</si>
  <si>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</si>
  <si>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</si>
  <si>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</si>
  <si>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</si>
  <si>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</si>
  <si>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</si>
  <si>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</si>
  <si>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</si>
  <si>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</si>
  <si>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</si>
  <si>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</si>
  <si>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</si>
  <si>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</si>
  <si>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</si>
  <si>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</si>
  <si>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</si>
  <si>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</si>
  <si>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</si>
  <si>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</si>
  <si>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</si>
  <si>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</si>
  <si>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</si>
  <si>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</si>
  <si>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</si>
  <si>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</si>
  <si>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</si>
  <si>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</si>
  <si>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</si>
  <si>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</si>
  <si>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</si>
  <si>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</si>
  <si>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</si>
  <si>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</si>
  <si>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</si>
  <si>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</si>
  <si>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</si>
  <si>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</si>
  <si>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</si>
  <si>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</si>
  <si>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</si>
  <si>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</si>
  <si>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</si>
  <si>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</si>
  <si>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</si>
  <si>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</si>
  <si>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</si>
  <si>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</si>
  <si>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</si>
  <si>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</si>
  <si>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</si>
  <si>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</si>
  <si>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</si>
  <si>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</si>
  <si>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</si>
  <si>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</si>
  <si>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</si>
  <si>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</si>
  <si>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</si>
  <si>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</si>
  <si>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</si>
  <si>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</si>
  <si>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</si>
  <si>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</si>
  <si>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</si>
  <si>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</si>
  <si>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</si>
  <si>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</si>
  <si>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</si>
  <si>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</si>
  <si>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</si>
  <si>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</si>
  <si>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</si>
  <si>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</si>
  <si>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</si>
  <si>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</si>
  <si>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</si>
  <si>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</si>
  <si>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</si>
  <si>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</si>
  <si>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</si>
  <si>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</si>
  <si>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</si>
  <si>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</si>
  <si>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</si>
  <si>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</si>
  <si>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</si>
  <si>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</si>
  <si>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</si>
  <si>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</si>
  <si>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</si>
  <si>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</si>
  <si>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</si>
  <si>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</si>
  <si>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</si>
  <si>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</si>
  <si>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</si>
  <si>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</si>
  <si>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</si>
  <si>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</si>
  <si>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</si>
  <si>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</si>
  <si>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</si>
  <si>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</si>
  <si>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</si>
  <si>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</si>
  <si>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</si>
  <si>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</si>
  <si>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</si>
  <si>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</si>
  <si>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</si>
  <si>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</si>
  <si>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</si>
  <si>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</si>
  <si>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</si>
  <si>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</si>
  <si>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</si>
  <si>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</si>
  <si>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</si>
  <si>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</si>
  <si>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</si>
  <si>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</si>
  <si>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</si>
  <si>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</si>
  <si>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</si>
  <si>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</si>
  <si>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</si>
  <si>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</si>
  <si>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</si>
  <si>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</si>
  <si>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</si>
  <si>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</si>
  <si>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</si>
  <si>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</si>
  <si>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</si>
  <si>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</si>
  <si>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</si>
  <si>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</si>
  <si>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</si>
  <si>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</si>
  <si>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</si>
  <si>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</si>
  <si>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</si>
  <si>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</si>
  <si>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</si>
  <si>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</si>
  <si>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</si>
  <si>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</si>
  <si>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</si>
  <si>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</si>
  <si>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</si>
  <si>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</si>
  <si>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</si>
  <si>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</si>
  <si>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</si>
  <si>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</si>
  <si>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</si>
  <si>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</si>
  <si>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</si>
  <si>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</si>
  <si>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</si>
  <si>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</si>
  <si>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</si>
  <si>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</si>
  <si>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</si>
  <si>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</si>
  <si>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</si>
  <si>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</si>
  <si>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</si>
  <si>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</si>
  <si>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</si>
  <si>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</si>
  <si>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</si>
  <si>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</si>
  <si>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</si>
  <si>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</si>
  <si>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</si>
  <si>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</si>
  <si>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</si>
  <si>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</si>
  <si>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</si>
  <si>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</si>
  <si>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</si>
  <si>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</si>
  <si>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</si>
  <si>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</si>
  <si>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</si>
  <si>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</si>
  <si>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</si>
  <si>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</si>
  <si>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</si>
  <si>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</si>
  <si>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</si>
  <si>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</si>
  <si>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</si>
  <si>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</si>
  <si>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</si>
  <si>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</si>
  <si>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</si>
  <si>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</si>
  <si>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</si>
  <si>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</si>
  <si>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</si>
  <si>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</si>
  <si>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</si>
  <si>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</si>
  <si>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</si>
  <si>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</si>
  <si>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</si>
  <si>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</si>
  <si>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</si>
  <si>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</si>
  <si>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</si>
  <si>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</si>
  <si>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</si>
  <si>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</si>
  <si>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</si>
  <si>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</si>
  <si>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</si>
  <si>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</si>
  <si>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</si>
  <si>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</si>
  <si>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</si>
  <si>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</si>
  <si>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</si>
  <si>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</si>
  <si>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</si>
  <si>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</si>
  <si>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</si>
  <si>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</si>
  <si>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</si>
  <si>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</si>
  <si>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</si>
  <si>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</si>
  <si>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</si>
  <si>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</si>
  <si>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</si>
  <si>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</si>
  <si>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</si>
  <si>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</si>
  <si>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</si>
  <si>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</si>
  <si>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</si>
  <si>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</si>
  <si>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</si>
  <si>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</si>
  <si>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</si>
  <si>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</si>
  <si>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</si>
  <si>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</si>
  <si>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</si>
  <si>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</si>
  <si>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</si>
  <si>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</si>
  <si>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</si>
  <si>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</si>
  <si>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</si>
  <si>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</si>
  <si>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</si>
  <si>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</si>
  <si>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</si>
  <si>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</si>
  <si>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</si>
  <si>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</si>
  <si>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</si>
  <si>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</si>
  <si>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</si>
  <si>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</si>
  <si>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</si>
  <si>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</si>
  <si>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</si>
  <si>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</si>
  <si>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</si>
  <si>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</si>
  <si>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</si>
  <si>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</si>
  <si>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</si>
  <si>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</si>
  <si>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</si>
  <si>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</si>
  <si>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</si>
  <si>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</si>
  <si>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</si>
  <si>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</si>
  <si>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</si>
  <si>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</si>
  <si>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</si>
  <si>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</si>
  <si>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</si>
  <si>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</si>
  <si>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</si>
  <si>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</si>
  <si>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</si>
  <si>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</si>
  <si>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</si>
  <si>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</si>
  <si>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</si>
  <si>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</si>
  <si>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</si>
  <si>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</si>
  <si>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</si>
  <si>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</si>
  <si>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</si>
  <si>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</si>
  <si>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</si>
  <si>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</si>
  <si>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</si>
  <si>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</si>
  <si>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</si>
  <si>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</si>
  <si>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</si>
  <si>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</si>
  <si>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</si>
  <si>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</si>
  <si>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</si>
  <si>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</si>
  <si>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</si>
  <si>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</si>
  <si>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</si>
  <si>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</si>
  <si>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</si>
  <si>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</si>
  <si>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</si>
  <si>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</si>
  <si>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</si>
  <si>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</si>
  <si>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</si>
  <si>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</si>
  <si>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</si>
  <si>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</si>
  <si>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</si>
  <si>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</si>
  <si>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</si>
  <si>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</si>
  <si>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</si>
  <si>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</si>
  <si>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</si>
  <si>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</si>
  <si>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</si>
  <si>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</si>
  <si>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</si>
  <si>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</si>
  <si>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</si>
  <si>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</si>
  <si>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</si>
  <si>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</si>
  <si>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</si>
  <si>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</si>
  <si>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</si>
  <si>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</si>
  <si>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</si>
  <si>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</si>
  <si>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</si>
  <si>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</si>
  <si>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</si>
  <si>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</si>
  <si>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</si>
  <si>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</si>
  <si>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</si>
  <si>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</si>
  <si>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</si>
  <si>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</si>
  <si>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</si>
  <si>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</si>
  <si>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</si>
  <si>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</si>
  <si>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</si>
  <si>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</si>
  <si>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</si>
  <si>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</si>
  <si>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</si>
  <si>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</si>
  <si>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</si>
  <si>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</si>
  <si>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</si>
  <si>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</si>
  <si>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</si>
  <si>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</si>
  <si>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</si>
  <si>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</si>
  <si>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</si>
  <si>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</si>
  <si>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</si>
  <si>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</si>
  <si>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</si>
  <si>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</si>
  <si>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</si>
  <si>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</si>
  <si>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</si>
  <si>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</si>
  <si>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</si>
  <si>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</si>
  <si>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</si>
  <si>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</si>
  <si>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</si>
  <si>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</si>
  <si>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</si>
  <si>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</si>
  <si>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</si>
  <si>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</si>
  <si>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</si>
  <si>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</si>
  <si>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</si>
  <si>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</si>
  <si>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</si>
  <si>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</si>
  <si>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</si>
  <si>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</si>
  <si>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</si>
  <si>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</si>
  <si>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</si>
  <si>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</si>
  <si>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</si>
  <si>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</si>
  <si>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</si>
  <si>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</si>
  <si>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</si>
  <si>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</si>
  <si>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</si>
  <si>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</si>
  <si>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</si>
  <si>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</si>
  <si>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</si>
  <si>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</si>
  <si>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</si>
  <si>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</si>
  <si>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</si>
  <si>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</si>
  <si>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</si>
  <si>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</si>
  <si>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</si>
  <si>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</si>
  <si>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</si>
  <si>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</si>
  <si>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</si>
  <si>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</si>
  <si>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</si>
  <si>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</si>
  <si>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</si>
  <si>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</si>
  <si>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</si>
  <si>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</si>
  <si>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</si>
  <si>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</si>
  <si>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</si>
  <si>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</si>
  <si>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</si>
  <si>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</si>
  <si>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</si>
  <si>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</si>
  <si>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</si>
  <si>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</si>
  <si>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</si>
  <si>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</si>
  <si>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</si>
  <si>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</si>
  <si>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</si>
  <si>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</si>
  <si>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</si>
  <si>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</si>
  <si>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</si>
  <si>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</si>
  <si>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</si>
  <si>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</si>
  <si>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</si>
  <si>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</si>
  <si>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</si>
  <si>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</si>
  <si>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</si>
  <si>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</si>
  <si>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</si>
  <si>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</si>
  <si>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</si>
  <si>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</si>
  <si>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</si>
  <si>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</si>
  <si>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</si>
  <si>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</si>
  <si>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</si>
  <si>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</si>
  <si>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</si>
  <si>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</si>
  <si>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</si>
  <si>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</si>
  <si>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</si>
  <si>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</si>
  <si>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</si>
  <si>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</si>
  <si>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</si>
  <si>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</si>
  <si>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</si>
  <si>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</si>
  <si>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</si>
  <si>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</si>
  <si>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</si>
  <si>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</si>
  <si>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</si>
  <si>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</si>
  <si>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</si>
  <si>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</si>
  <si>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</si>
  <si>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</si>
  <si>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</si>
  <si>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</si>
  <si>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</si>
  <si>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</si>
  <si>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</si>
  <si>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</si>
  <si>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</si>
  <si>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</si>
  <si>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</si>
  <si>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</si>
  <si>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</si>
  <si>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</si>
  <si>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</si>
  <si>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</si>
  <si>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</si>
  <si>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</si>
  <si>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</si>
  <si>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</si>
  <si>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</si>
  <si>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</si>
  <si>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</si>
  <si>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</si>
  <si>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</si>
  <si>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</si>
  <si>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</si>
  <si>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</si>
  <si>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</si>
  <si>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</si>
  <si>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</si>
  <si>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</si>
  <si>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</si>
  <si>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</si>
  <si>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</si>
  <si>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</si>
  <si>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</si>
  <si>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</si>
  <si>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</si>
  <si>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</si>
  <si>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</si>
  <si>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</si>
  <si>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</si>
  <si>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</si>
  <si>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</si>
  <si>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</si>
  <si>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</si>
  <si>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</si>
  <si>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</si>
  <si>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</si>
  <si>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</si>
  <si>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</si>
  <si>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</si>
  <si>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</si>
  <si>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</si>
  <si>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</si>
  <si>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</si>
  <si>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</si>
  <si>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</si>
  <si>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</si>
  <si>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</si>
  <si>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</si>
  <si>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</si>
  <si>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</si>
  <si>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</si>
  <si>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</si>
  <si>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</si>
  <si>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</si>
  <si>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</si>
  <si>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</si>
  <si>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</si>
  <si>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</si>
  <si>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</si>
  <si>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</si>
  <si>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</si>
  <si>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</si>
  <si>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</si>
  <si>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</si>
  <si>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</si>
  <si>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</si>
  <si>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</si>
  <si>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</si>
  <si>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</si>
  <si>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</si>
  <si>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</si>
  <si>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</si>
  <si>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</si>
  <si>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</si>
  <si>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</si>
  <si>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</si>
  <si>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</si>
  <si>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</si>
  <si>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</si>
  <si>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</si>
  <si>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</si>
  <si>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</si>
  <si>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</si>
  <si>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</si>
  <si>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</si>
  <si>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</si>
  <si>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</si>
  <si>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</si>
  <si>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</si>
  <si>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</si>
  <si>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</si>
  <si>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</si>
  <si>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</si>
  <si>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</si>
  <si>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</si>
  <si>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</si>
  <si>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</si>
  <si>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</si>
  <si>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</si>
  <si>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</si>
  <si>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</si>
  <si>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</si>
  <si>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</si>
  <si>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</si>
  <si>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</si>
  <si>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</si>
  <si>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</si>
  <si>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</si>
  <si>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</si>
  <si>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</si>
  <si>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</si>
  <si>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</si>
  <si>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</si>
  <si>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</si>
  <si>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</si>
  <si>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</si>
  <si>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</si>
  <si>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</si>
  <si>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</si>
  <si>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</si>
  <si>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</si>
  <si>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</si>
  <si>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</si>
  <si>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</si>
  <si>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</si>
  <si>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</si>
  <si>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</si>
  <si>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</si>
  <si>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</si>
  <si>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</si>
  <si>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</si>
  <si>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</si>
  <si>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</si>
  <si>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</si>
  <si>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</si>
  <si>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</si>
  <si>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</si>
  <si>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</si>
  <si>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</si>
  <si>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</si>
  <si>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</si>
  <si>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</si>
  <si>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</si>
  <si>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</si>
  <si>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</si>
  <si>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</si>
  <si>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</si>
  <si>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</si>
  <si>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</si>
  <si>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</si>
  <si>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</si>
  <si>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</si>
  <si>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</si>
  <si>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</si>
  <si>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</si>
  <si>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</si>
  <si>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</si>
  <si>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</si>
  <si>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</si>
  <si>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</si>
  <si>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</si>
  <si>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</si>
  <si>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</si>
  <si>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</si>
  <si>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</si>
  <si>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</si>
  <si>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</si>
  <si>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</si>
  <si>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</si>
  <si>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</si>
  <si>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</si>
  <si>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</si>
  <si>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</si>
  <si>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</si>
  <si>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</si>
  <si>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</si>
  <si>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</si>
  <si>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</si>
  <si>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</si>
  <si>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</si>
  <si>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</si>
  <si>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</si>
  <si>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</si>
  <si>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</si>
  <si>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</si>
  <si>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</si>
  <si>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</si>
  <si>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</si>
  <si>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</si>
  <si>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</si>
  <si>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</si>
  <si>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</si>
  <si>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</si>
  <si>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</si>
  <si>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</si>
  <si>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</si>
  <si>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</si>
  <si>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</si>
  <si>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</si>
  <si>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</si>
  <si>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</si>
  <si>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</si>
  <si>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</si>
  <si>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</si>
  <si>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</si>
  <si>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</si>
  <si>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</si>
  <si>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</si>
  <si>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</si>
  <si>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</si>
  <si>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</si>
  <si>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</si>
  <si>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</si>
  <si>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</si>
  <si>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</si>
  <si>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</si>
  <si>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</si>
  <si>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</si>
  <si>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</si>
  <si>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</si>
  <si>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</si>
  <si>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</si>
  <si>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</si>
  <si>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</si>
  <si>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</si>
  <si>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</si>
  <si>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</si>
  <si>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</si>
  <si>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</si>
  <si>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</si>
  <si>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</si>
  <si>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</si>
  <si>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</si>
  <si>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</si>
  <si>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</si>
  <si>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</si>
  <si>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</si>
  <si>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</si>
  <si>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</si>
  <si>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</si>
  <si>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</si>
  <si>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</si>
  <si>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</si>
  <si>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</si>
  <si>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</si>
  <si>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</si>
  <si>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</si>
  <si>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</si>
  <si>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</si>
  <si>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</si>
  <si>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</si>
  <si>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</si>
  <si>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</si>
  <si>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</si>
  <si>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</si>
  <si>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</si>
  <si>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</si>
  <si>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</si>
  <si>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</si>
  <si>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</si>
  <si>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</si>
  <si>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</si>
  <si>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</si>
  <si>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</si>
  <si>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</si>
  <si>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</si>
  <si>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</si>
  <si>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</si>
  <si>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</si>
  <si>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</si>
  <si>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</si>
  <si>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</si>
  <si>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</si>
  <si>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</si>
  <si>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</si>
  <si>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</si>
  <si>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</si>
  <si>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</si>
  <si>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</si>
  <si>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</si>
  <si>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</si>
  <si>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</si>
  <si>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</si>
  <si>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</si>
  <si>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</si>
  <si>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</si>
  <si>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</si>
  <si>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</si>
  <si>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</si>
  <si>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</si>
  <si>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</si>
  <si>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</si>
  <si>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</si>
  <si>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</si>
  <si>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</si>
  <si>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</si>
  <si>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</si>
  <si>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</si>
  <si>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</si>
  <si>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</si>
  <si>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</si>
  <si>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</si>
  <si>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</si>
  <si>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</si>
  <si>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</si>
  <si>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</si>
  <si>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</si>
  <si>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</si>
  <si>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</si>
  <si>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</si>
  <si>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</si>
  <si>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</si>
  <si>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</si>
  <si>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</si>
  <si>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</si>
  <si>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</si>
  <si>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</si>
  <si>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</si>
  <si>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</si>
  <si>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</si>
  <si>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</si>
  <si>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</si>
  <si>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</si>
  <si>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</si>
  <si>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</si>
  <si>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</si>
  <si>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</si>
  <si>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</si>
  <si>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</si>
  <si>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</si>
  <si>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</si>
  <si>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</si>
  <si>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</si>
  <si>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</si>
  <si>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</si>
  <si>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</si>
  <si>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</si>
  <si>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</si>
  <si>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</si>
  <si>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</si>
  <si>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</si>
  <si>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</si>
  <si>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</si>
  <si>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</si>
  <si>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</si>
  <si>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</si>
  <si>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</si>
  <si>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</si>
  <si>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</si>
  <si>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</si>
  <si>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</si>
  <si>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</si>
  <si>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</si>
  <si>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</si>
  <si>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</si>
  <si>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</si>
  <si>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</si>
  <si>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</si>
  <si>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</si>
  <si>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</si>
  <si>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</si>
  <si>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</si>
  <si>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</si>
  <si>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</si>
  <si>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</si>
  <si>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</si>
  <si>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</si>
  <si>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</si>
  <si>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</si>
  <si>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</si>
  <si>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</si>
  <si>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</si>
  <si>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</si>
  <si>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</si>
  <si>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</si>
  <si>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</si>
  <si>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</si>
  <si>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</si>
  <si>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</si>
  <si>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</si>
  <si>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</si>
  <si>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</si>
  <si>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</si>
  <si>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</si>
  <si>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</si>
  <si>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</si>
  <si>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</si>
  <si>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</si>
  <si>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</si>
  <si>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</si>
  <si>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</si>
  <si>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</si>
  <si>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</si>
  <si>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</si>
  <si>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</si>
  <si>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</si>
  <si>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</si>
  <si>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</si>
  <si>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</si>
  <si>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</si>
  <si>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</si>
  <si>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</si>
  <si>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</si>
  <si>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</si>
  <si>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</si>
  <si>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</si>
  <si>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</si>
  <si>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</si>
  <si>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</si>
  <si>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</si>
  <si>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</si>
  <si>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</si>
  <si>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</si>
  <si>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</si>
  <si>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</si>
  <si>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</si>
  <si>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</si>
  <si>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</si>
  <si>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</si>
  <si>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</si>
  <si>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</si>
  <si>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</si>
  <si>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</si>
  <si>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</si>
  <si>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</si>
  <si>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</si>
  <si>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</si>
  <si>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</si>
  <si>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</si>
  <si>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</si>
  <si>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</si>
  <si>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</si>
  <si>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</si>
  <si>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</si>
  <si>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</si>
  <si>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</si>
  <si>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</si>
  <si>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</si>
  <si>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</si>
  <si>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</si>
  <si>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</si>
  <si>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</si>
  <si>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</si>
  <si>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</si>
  <si>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</si>
  <si>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</si>
  <si>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</si>
  <si>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</si>
  <si>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</si>
  <si>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</si>
  <si>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</si>
  <si>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</si>
  <si>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</si>
  <si>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</si>
  <si>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</si>
  <si>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</si>
  <si>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</si>
  <si>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</si>
  <si>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 xml:space="preserve">Column Name </t>
  </si>
  <si>
    <t>Blank Count</t>
  </si>
  <si>
    <t>Month</t>
  </si>
  <si>
    <t>Quarter</t>
  </si>
  <si>
    <t>Year</t>
  </si>
  <si>
    <t>Profit_Margin_%</t>
  </si>
  <si>
    <t>Sales_Range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</si>
  <si>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</si>
  <si>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</si>
  <si>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</si>
  <si>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</si>
  <si>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</si>
  <si>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</si>
  <si>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</si>
  <si>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</si>
  <si>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</si>
  <si>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</si>
  <si>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</si>
  <si>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</si>
  <si>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</si>
  <si>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Order_Sattus</t>
  </si>
  <si>
    <t xml:space="preserve">Total sales </t>
  </si>
  <si>
    <t xml:space="preserve">Total profit </t>
  </si>
  <si>
    <t xml:space="preserve">Order count </t>
  </si>
  <si>
    <t>TOTAL SALES</t>
  </si>
  <si>
    <t>TOTAL PROFIT</t>
  </si>
  <si>
    <t>TOTAL ORDERS</t>
  </si>
  <si>
    <t>AVERAGE ORDER VALUE</t>
  </si>
  <si>
    <t>PROFIT MARGIN %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</si>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</sst>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2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0" fontId="5" fillId="0" borderId="2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[Sales_Dashboard.xlsx]Pivot_Tables!PT_Monthly_Sales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Pivot_Tables!$H$1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Pivot_Tables!$G$2:$G$14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Pivot_Tables!$H$2:$H$14</c:f>
              <c:numCache>
                <c:formatCode>General</c:formatCode>
                <c:ptCount val="12"/>
                <c:pt idx="0">
                  <c:v>17254531.699999999</c:v>
                </c:pt>
                <c:pt idx="1">
                  <c:v>19766598.250000019</c:v>
                </c:pt>
                <c:pt idx="2">
                  <c:v>20375130.800000008</c:v>
                </c:pt>
                <c:pt idx="3">
                  <c:v>21097857.399999991</c:v>
                </c:pt>
                <c:pt idx="4">
                  <c:v>16764520.500000019</c:v>
                </c:pt>
                <c:pt idx="5">
                  <c:v>20517957.699999996</c:v>
                </c:pt>
                <c:pt idx="6">
                  <c:v>21571577.800000012</c:v>
                </c:pt>
                <c:pt idx="7">
                  <c:v>21212103.149999969</c:v>
                </c:pt>
                <c:pt idx="8">
                  <c:v>19329002.149999987</c:v>
                </c:pt>
                <c:pt idx="9">
                  <c:v>35128010.900000021</c:v>
                </c:pt>
                <c:pt idx="10">
                  <c:v>32978620</c:v>
                </c:pt>
                <c:pt idx="11">
                  <c:v>19445048.499999978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A-414F-83CF-4F01A7787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5755280"/>
        <c:axId val="1092463824"/>
      </c:lineChart>
      <c:catAx>
        <c:axId val="109575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63824"/>
        <c:crosses val="autoZero"/>
        <c:auto val="1"/>
        <c:lblAlgn val="ctr"/>
        <c:lblOffset val="100"/>
        <c:noMultiLvlLbl val="0"/>
      </c:catAx>
      <c:valAx>
        <c:axId val="10924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75528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[Sales_Dashboard.xlsx]Pivot_Tables!PT_Sales_By_Region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Pivot_Tables!$B$2:$B$6</c:f>
              <c:numCache>
                <c:formatCode>General</c:formatCode>
                <c:ptCount val="4"/>
                <c:pt idx="0">
                  <c:v>65261573.149999961</c:v>
                </c:pt>
                <c:pt idx="1">
                  <c:v>71871675.549999937</c:v>
                </c:pt>
                <c:pt idx="2">
                  <c:v>64127803.150000051</c:v>
                </c:pt>
                <c:pt idx="3">
                  <c:v>64179906.999999978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6-4988-A8FE-C46D15B8E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215824"/>
        <c:axId val="1573820432"/>
      </c:barChart>
      <c:catAx>
        <c:axId val="11072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820432"/>
        <c:crosses val="autoZero"/>
        <c:auto val="1"/>
        <c:lblAlgn val="ctr"/>
        <c:lblOffset val="100"/>
        <c:noMultiLvlLbl val="0"/>
      </c:catAx>
      <c:valAx>
        <c:axId val="157382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21582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[Sales_Dashboard.xlsx]Pivot_Tables!PT_Sales_By_Category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Pivot_Tables!$D$2:$D$5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Pivot_Tables!$E$2:$E$5</c:f>
              <c:numCache>
                <c:formatCode>General</c:formatCode>
                <c:ptCount val="3"/>
                <c:pt idx="0">
                  <c:v>10391200.45000001</c:v>
                </c:pt>
                <c:pt idx="1">
                  <c:v>202816442.6500001</c:v>
                </c:pt>
                <c:pt idx="2">
                  <c:v>52233315.750000007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A-439C-9AB9-6615D2693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810816"/>
        <c:axId val="1573874192"/>
      </c:barChart>
      <c:catAx>
        <c:axId val="157181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874192"/>
        <c:crosses val="autoZero"/>
        <c:auto val="1"/>
        <c:lblAlgn val="ctr"/>
        <c:lblOffset val="100"/>
        <c:noMultiLvlLbl val="0"/>
      </c:catAx>
      <c:valAx>
        <c:axId val="157387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108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[Sales_Dashboard.xlsx]Pivot_Tables!PT_Profit_By_Category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Pivot_Tables!$A$11:$A$14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Pivot_Tables!$B$11:$B$14</c:f>
              <c:numCache>
                <c:formatCode>General</c:formatCode>
                <c:ptCount val="3"/>
                <c:pt idx="0">
                  <c:v>3265200.4499999946</c:v>
                </c:pt>
                <c:pt idx="1">
                  <c:v>30055442.650000013</c:v>
                </c:pt>
                <c:pt idx="2">
                  <c:v>10265315.750000002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C-4C9C-A8B8-628F517C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220464"/>
        <c:axId val="1573871312"/>
      </c:barChart>
      <c:catAx>
        <c:axId val="110722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871312"/>
        <c:crosses val="autoZero"/>
        <c:auto val="1"/>
        <c:lblAlgn val="ctr"/>
        <c:lblOffset val="100"/>
        <c:noMultiLvlLbl val="0"/>
      </c:catAx>
      <c:valAx>
        <c:axId val="15738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22046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[Sales_Dashboard.xlsx]Pivot_Tables!PT_Order_Status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Sattus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Pivot_Tables!$E$23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63-4670-A2D1-BADB2E7A3D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63-4670-A2D1-BADB2E7A3D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63-4670-A2D1-BADB2E7A3D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Pivot_Tables!$D$24:$D$27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</c:strCache>
            </c:strRef>
          </c:cat>
          <c:val>
            <c:numRef>
              <c:f>Pivot_Tables!$E$24:$E$27</c:f>
              <c:numCache>
                <c:formatCode>General</c:formatCode>
                <c:ptCount val="3"/>
                <c:pt idx="0">
                  <c:v>991</c:v>
                </c:pt>
                <c:pt idx="1">
                  <c:v>3000</c:v>
                </c:pt>
                <c:pt idx="2">
                  <c:v>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63-4670-A2D1-BADB2E7A3D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[Sales_Dashboard.xlsx]Pivot_Tables!PT_Top_Products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Pivot_Tables!$H$17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Pivot_Tables!$G$18:$G$26</c:f>
              <c:strCache>
                <c:ptCount val="8"/>
                <c:pt idx="0">
                  <c:v>Laptop</c:v>
                </c:pt>
                <c:pt idx="1">
                  <c:v>Tablet</c:v>
                </c:pt>
                <c:pt idx="2">
                  <c:v>Desk</c:v>
                </c:pt>
                <c:pt idx="3">
                  <c:v>Monitor</c:v>
                </c:pt>
                <c:pt idx="4">
                  <c:v>Office Chair</c:v>
                </c:pt>
                <c:pt idx="5">
                  <c:v>Headphones</c:v>
                </c:pt>
                <c:pt idx="6">
                  <c:v>Keyboard</c:v>
                </c:pt>
                <c:pt idx="7">
                  <c:v>Mouse</c:v>
                </c:pt>
              </c:strCache>
            </c:strRef>
          </c:cat>
          <c:val>
            <c:numRef>
              <c:f>Pivot_Tables!$H$18:$H$26</c:f>
              <c:numCache>
                <c:formatCode>General</c:formatCode>
                <c:ptCount val="8"/>
                <c:pt idx="0">
                  <c:v>125704771.49999985</c:v>
                </c:pt>
                <c:pt idx="1">
                  <c:v>49147009.900000051</c:v>
                </c:pt>
                <c:pt idx="2">
                  <c:v>34149479.650000028</c:v>
                </c:pt>
                <c:pt idx="3">
                  <c:v>27964661.249999978</c:v>
                </c:pt>
                <c:pt idx="4">
                  <c:v>18083836.099999998</c:v>
                </c:pt>
                <c:pt idx="5">
                  <c:v>5670263.4500000067</c:v>
                </c:pt>
                <c:pt idx="6">
                  <c:v>3346425.7499999977</c:v>
                </c:pt>
                <c:pt idx="7">
                  <c:v>1374511.2500000007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2-4552-AC92-F930C8DC8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9531104"/>
        <c:axId val="1573826192"/>
      </c:barChart>
      <c:catAx>
        <c:axId val="194953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826192"/>
        <c:crosses val="autoZero"/>
        <c:auto val="1"/>
        <c:lblAlgn val="ctr"/>
        <c:lblOffset val="100"/>
        <c:noMultiLvlLbl val="0"/>
      </c:catAx>
      <c:valAx>
        <c:axId val="157382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[Sales_Dashboard.xlsx]Pivot_Tables!PT_Sales_By_Salesperson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Pivot_Tables!$D$11:$D$19</c:f>
              <c:strCache>
                <c:ptCount val="8"/>
                <c:pt idx="0">
                  <c:v>Ajay</c:v>
                </c:pt>
                <c:pt idx="1">
                  <c:v>Deepa</c:v>
                </c:pt>
                <c:pt idx="2">
                  <c:v>Kavya</c:v>
                </c:pt>
                <c:pt idx="3">
                  <c:v>Manoj</c:v>
                </c:pt>
                <c:pt idx="4">
                  <c:v>Meena</c:v>
                </c:pt>
                <c:pt idx="5">
                  <c:v>Nisha</c:v>
                </c:pt>
                <c:pt idx="6">
                  <c:v>Rakesh</c:v>
                </c:pt>
                <c:pt idx="7">
                  <c:v>Suresh</c:v>
                </c:pt>
              </c:strCache>
            </c:strRef>
          </c:cat>
          <c:val>
            <c:numRef>
              <c:f>Pivot_Tables!$E$11:$E$19</c:f>
              <c:numCache>
                <c:formatCode>General</c:formatCode>
                <c:ptCount val="8"/>
                <c:pt idx="0">
                  <c:v>32345631.299999967</c:v>
                </c:pt>
                <c:pt idx="1">
                  <c:v>34811806.749999955</c:v>
                </c:pt>
                <c:pt idx="2">
                  <c:v>34326798.900000013</c:v>
                </c:pt>
                <c:pt idx="3">
                  <c:v>32861258.750000019</c:v>
                </c:pt>
                <c:pt idx="4">
                  <c:v>30662729.300000016</c:v>
                </c:pt>
                <c:pt idx="5">
                  <c:v>29964205.750000015</c:v>
                </c:pt>
                <c:pt idx="6">
                  <c:v>35349938.249999993</c:v>
                </c:pt>
                <c:pt idx="7">
                  <c:v>35118589.849999994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7-4002-BD15-E45CE6129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6845824"/>
        <c:axId val="1573821872"/>
      </c:barChart>
      <c:catAx>
        <c:axId val="157684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821872"/>
        <c:crosses val="autoZero"/>
        <c:auto val="1"/>
        <c:lblAlgn val="ctr"/>
        <c:lblOffset val="100"/>
        <c:noMultiLvlLbl val="0"/>
      </c:catAx>
      <c:valAx>
        <c:axId val="157382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4582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184969</xdr:rowOff>
    </xdr:from>
    <xdr:to>
      <xdr:col>13</xdr:col>
      <xdr:colOff>37171</xdr:colOff>
      <xdr:row>21</xdr:row>
      <xdr:rowOff>169234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6FB3F-9D74-3947-6109-A17E30CDB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24</xdr:row>
      <xdr:rowOff>14791</xdr:rowOff>
    </xdr:from>
    <xdr:to>
      <xdr:col>6</xdr:col>
      <xdr:colOff>1245220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445D2F-C636-42AE-52A1-251E49F1C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1468244</xdr:colOff>
      <xdr:row>24</xdr:row>
      <xdr:rowOff>16472</xdr:rowOff>
    </xdr:from>
    <xdr:to>
      <xdr:col>13</xdr:col>
      <xdr:colOff>12314</xdr:colOff>
      <xdr:row>38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F6C1D9-8B9B-48FF-4B79-9631CF9EB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40</xdr:row>
      <xdr:rowOff>25436</xdr:rowOff>
    </xdr:from>
    <xdr:to>
      <xdr:col>6</xdr:col>
      <xdr:colOff>1263805</xdr:colOff>
      <xdr:row>54</xdr:row>
      <xdr:rowOff>-1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C04776-42C6-0B25-8F22-EE5C23BC2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1477819</xdr:colOff>
      <xdr:row>40</xdr:row>
      <xdr:rowOff>30765</xdr:rowOff>
    </xdr:from>
    <xdr:to>
      <xdr:col>13</xdr:col>
      <xdr:colOff>11545</xdr:colOff>
      <xdr:row>54</xdr:row>
      <xdr:rowOff>26506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E3E5E2-E124-5D0E-4BFF-B2782A184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55</xdr:row>
      <xdr:rowOff>176280</xdr:rowOff>
    </xdr:from>
    <xdr:to>
      <xdr:col>6</xdr:col>
      <xdr:colOff>1270000</xdr:colOff>
      <xdr:row>69</xdr:row>
      <xdr:rowOff>103909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3A19CF-7566-914C-742D-00BF9FF57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1493179</xdr:colOff>
      <xdr:row>56</xdr:row>
      <xdr:rowOff>5759</xdr:rowOff>
    </xdr:from>
    <xdr:to>
      <xdr:col>13</xdr:col>
      <xdr:colOff>34635</xdr:colOff>
      <xdr:row>69</xdr:row>
      <xdr:rowOff>103909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5C6B0E4-9D45-E1AE-1DF6-43BBFA736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" refreshedDate="46242.599910648147" createdVersion="8" refreshedVersion="8" minRefreshableVersion="3" recordCount="5000" xr:uid="{72B18DA0-D4B6-46BF-B914-4144C1E72C3E}">
  <cacheSource type="worksheet">
    <worksheetSource name="Raw_Data"/>
  </cacheSource>
  <cacheFields count="23">
    <cacheField name="Order_ID" numFmtId="0">
      <sharedItems containsSemiMixedTypes="0" containsString="0" containsNumber="1" containsInteger="1" minValue="100001" maxValue="105000"/>
    </cacheField>
    <cacheField name="Order_Date" numFmtId="14">
      <sharedItems containsSemiMixedTypes="0" containsNonDate="0" containsDate="1" containsString="0" minDate="2025-01-01T00:00:00" maxDate="2025-12-29T00:00:00"/>
    </cacheField>
    <cacheField name="Customer_ID" numFmtId="0">
      <sharedItems/>
    </cacheField>
    <cacheField name="Customer_Name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State" numFmtId="0">
      <sharedItems/>
    </cacheField>
    <cacheField name="City" numFmtId="0">
      <sharedItems/>
    </cacheField>
    <cacheField name="Salesperson" numFmtId="0">
      <sharedItems count="8">
        <s v="Manoj"/>
        <s v="Rakesh"/>
        <s v="Kavya"/>
        <s v="Deepa"/>
        <s v="Suresh"/>
        <s v="Nisha"/>
        <s v="Meena"/>
        <s v="Ajay"/>
      </sharedItems>
    </cacheField>
    <cacheField name="Category" numFmtId="0">
      <sharedItems count="3">
        <s v="Electronics"/>
        <s v="Furniture"/>
        <s v="Accessories"/>
      </sharedItems>
    </cacheField>
    <cacheField name="Product" numFmtId="0">
      <sharedItems count="8">
        <s v="Laptop"/>
        <s v="Tablet"/>
        <s v="Desk"/>
        <s v="Monitor"/>
        <s v="Office Chair"/>
        <s v="Headphones"/>
        <s v="Keyboard"/>
        <s v="Mous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200" maxValue="55500"/>
    </cacheField>
    <cacheField name="Discount_%" numFmtId="0">
      <sharedItems containsSemiMixedTypes="0" containsString="0" containsNumber="1" containsInteger="1" minValue="0" maxValue="20"/>
    </cacheField>
    <cacheField name="Total_Sales" numFmtId="0">
      <sharedItems containsSemiMixedTypes="0" containsString="0" containsNumber="1" minValue="170.4" maxValue="554790"/>
    </cacheField>
    <cacheField name="Cost" numFmtId="0">
      <sharedItems containsSemiMixedTypes="0" containsString="0" containsNumber="1" containsInteger="1" minValue="400" maxValue="420000"/>
    </cacheField>
    <cacheField name="Profit" numFmtId="0">
      <sharedItems containsSemiMixedTypes="0" containsString="0" containsNumber="1" minValue="-1630.4" maxValue="134790"/>
    </cacheField>
    <cacheField name="Payment_Mode" numFmtId="0">
      <sharedItems count="5">
        <s v="Cash"/>
        <s v="Net Banking"/>
        <s v="Credit Card"/>
        <s v="UPI"/>
        <s v="Debit Card"/>
      </sharedItems>
    </cacheField>
    <cacheField name="Order_Status" numFmtId="0">
      <sharedItems count="3">
        <s v="Delivered"/>
        <s v="Pending"/>
        <s v="Cancelled"/>
      </sharedItems>
    </cacheField>
    <cacheField name="Month" numFmtId="2">
      <sharedItems count="12">
        <s v="October"/>
        <s v="November"/>
        <s v="August"/>
        <s v="February"/>
        <s v="September"/>
        <s v="April"/>
        <s v="May"/>
        <s v="July"/>
        <s v="January"/>
        <s v="June"/>
        <s v="March"/>
        <s v="December"/>
      </sharedItems>
    </cacheField>
    <cacheField name="Quarter" numFmtId="0">
      <sharedItems/>
    </cacheField>
    <cacheField name="Year" numFmtId="0">
      <sharedItems containsSemiMixedTypes="0" containsString="0" containsNumber="1" containsInteger="1" minValue="2025" maxValue="2025"/>
    </cacheField>
    <cacheField name="Profit_Margin_%" numFmtId="9">
      <sharedItems containsSemiMixedTypes="0" containsString="0" containsNumber="1" minValue="-1.4875621890547261" maxValue="0.666110183639399"/>
    </cacheField>
    <cacheField name="Sales_Ran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4596"/>
    <d v="2025-10-16T00:00:00"/>
    <s v="C5595"/>
    <s v="Neha Rao"/>
    <x v="0"/>
    <s v="Delhi"/>
    <s v="New Delhi"/>
    <x v="0"/>
    <x v="0"/>
    <x v="0"/>
    <n v="10"/>
    <n v="55479"/>
    <n v="0"/>
    <n v="554790"/>
    <n v="420000"/>
    <n v="134790"/>
    <x v="0"/>
    <x v="0"/>
    <x v="0"/>
    <s v="Q4"/>
    <n v="2025"/>
    <n v="0.24295679446276969"/>
    <s v="High"/>
  </r>
  <r>
    <n v="104927"/>
    <d v="2025-10-01T00:00:00"/>
    <s v="C5926"/>
    <s v="Vikram Rao"/>
    <x v="1"/>
    <s v="Maharashtra"/>
    <s v="Mumbai"/>
    <x v="1"/>
    <x v="0"/>
    <x v="0"/>
    <n v="10"/>
    <n v="55479"/>
    <n v="0"/>
    <n v="554790"/>
    <n v="420000"/>
    <n v="134790"/>
    <x v="1"/>
    <x v="0"/>
    <x v="0"/>
    <s v="Q4"/>
    <n v="2025"/>
    <n v="0.24295679446276969"/>
    <s v="High"/>
  </r>
  <r>
    <n v="101324"/>
    <d v="2025-11-03T00:00:00"/>
    <s v="C2323"/>
    <s v="Pooja Patel"/>
    <x v="2"/>
    <s v="Telangana"/>
    <s v="Hyderabad"/>
    <x v="2"/>
    <x v="0"/>
    <x v="0"/>
    <n v="10"/>
    <n v="55351"/>
    <n v="0"/>
    <n v="553510"/>
    <n v="420000"/>
    <n v="133510"/>
    <x v="1"/>
    <x v="1"/>
    <x v="1"/>
    <s v="Q4"/>
    <n v="2025"/>
    <n v="0.2412061209372911"/>
    <s v="High"/>
  </r>
  <r>
    <n v="104490"/>
    <d v="2025-11-24T00:00:00"/>
    <s v="C5489"/>
    <s v="Sneha Rao"/>
    <x v="2"/>
    <s v="Karnataka"/>
    <s v="Bengaluru"/>
    <x v="3"/>
    <x v="0"/>
    <x v="0"/>
    <n v="10"/>
    <n v="55007"/>
    <n v="0"/>
    <n v="550070"/>
    <n v="420000"/>
    <n v="130070"/>
    <x v="1"/>
    <x v="1"/>
    <x v="1"/>
    <s v="Q4"/>
    <n v="2025"/>
    <n v="0.23646081407820824"/>
    <s v="High"/>
  </r>
  <r>
    <n v="103866"/>
    <d v="2025-11-04T00:00:00"/>
    <s v="C4865"/>
    <s v="Kiran Gupta"/>
    <x v="1"/>
    <s v="Gujarat"/>
    <s v="Ahmedabad"/>
    <x v="3"/>
    <x v="0"/>
    <x v="0"/>
    <n v="10"/>
    <n v="54574"/>
    <n v="0"/>
    <n v="545740"/>
    <n v="420000"/>
    <n v="125740"/>
    <x v="0"/>
    <x v="1"/>
    <x v="1"/>
    <s v="Q4"/>
    <n v="2025"/>
    <n v="0.23040275589108367"/>
    <s v="High"/>
  </r>
  <r>
    <n v="100414"/>
    <d v="2025-11-08T00:00:00"/>
    <s v="C1413"/>
    <s v="Rohit Kumar"/>
    <x v="0"/>
    <s v="Delhi"/>
    <s v="New Delhi"/>
    <x v="1"/>
    <x v="0"/>
    <x v="0"/>
    <n v="10"/>
    <n v="54790"/>
    <n v="5"/>
    <n v="520505"/>
    <n v="420000"/>
    <n v="100505"/>
    <x v="1"/>
    <x v="0"/>
    <x v="1"/>
    <s v="Q4"/>
    <n v="2025"/>
    <n v="0.19309132477113572"/>
    <s v="High"/>
  </r>
  <r>
    <n v="104174"/>
    <d v="2025-10-20T00:00:00"/>
    <s v="C5173"/>
    <s v="Priya Rao"/>
    <x v="0"/>
    <s v="Punjab"/>
    <s v="Ludhiana"/>
    <x v="2"/>
    <x v="0"/>
    <x v="0"/>
    <n v="10"/>
    <n v="54776"/>
    <n v="5"/>
    <n v="520372"/>
    <n v="420000"/>
    <n v="100372"/>
    <x v="0"/>
    <x v="0"/>
    <x v="0"/>
    <s v="Q4"/>
    <n v="2025"/>
    <n v="0.19288508989722736"/>
    <s v="High"/>
  </r>
  <r>
    <n v="102917"/>
    <d v="2025-10-19T00:00:00"/>
    <s v="C3916"/>
    <s v="Neha Reddy"/>
    <x v="3"/>
    <s v="Odisha"/>
    <s v="Bhubaneswar"/>
    <x v="4"/>
    <x v="0"/>
    <x v="0"/>
    <n v="10"/>
    <n v="54718"/>
    <n v="5"/>
    <n v="519821"/>
    <n v="420000"/>
    <n v="99821"/>
    <x v="2"/>
    <x v="0"/>
    <x v="0"/>
    <s v="Q4"/>
    <n v="2025"/>
    <n v="0.19202956402300023"/>
    <s v="High"/>
  </r>
  <r>
    <n v="103698"/>
    <d v="2025-10-12T00:00:00"/>
    <s v="C4697"/>
    <s v="Rohit Kumar"/>
    <x v="1"/>
    <s v="Maharashtra"/>
    <s v="Mumbai"/>
    <x v="4"/>
    <x v="0"/>
    <x v="0"/>
    <n v="9"/>
    <n v="55173"/>
    <n v="0"/>
    <n v="496557"/>
    <n v="378000"/>
    <n v="118557"/>
    <x v="3"/>
    <x v="0"/>
    <x v="0"/>
    <s v="Q4"/>
    <n v="2025"/>
    <n v="0.23875808819531291"/>
    <s v="High"/>
  </r>
  <r>
    <n v="101384"/>
    <d v="2025-10-26T00:00:00"/>
    <s v="C2383"/>
    <s v="Kiran Reddy"/>
    <x v="2"/>
    <s v="Telangana"/>
    <s v="Hyderabad"/>
    <x v="0"/>
    <x v="0"/>
    <x v="0"/>
    <n v="9"/>
    <n v="54760"/>
    <n v="5"/>
    <n v="468198"/>
    <n v="378000"/>
    <n v="90198"/>
    <x v="1"/>
    <x v="0"/>
    <x v="0"/>
    <s v="Q4"/>
    <n v="2025"/>
    <n v="0.19264926377301911"/>
    <s v="High"/>
  </r>
  <r>
    <n v="103330"/>
    <d v="2025-11-10T00:00:00"/>
    <s v="C4329"/>
    <s v="Priya Reddy"/>
    <x v="2"/>
    <s v="Telangana"/>
    <s v="Hyderabad"/>
    <x v="2"/>
    <x v="0"/>
    <x v="0"/>
    <n v="9"/>
    <n v="54631"/>
    <n v="5"/>
    <n v="467095.05"/>
    <n v="378000"/>
    <n v="89095.05"/>
    <x v="3"/>
    <x v="1"/>
    <x v="1"/>
    <s v="Q4"/>
    <n v="2025"/>
    <n v="0.19074286914408536"/>
    <s v="High"/>
  </r>
  <r>
    <n v="104727"/>
    <d v="2025-10-07T00:00:00"/>
    <s v="C5726"/>
    <s v="Divya Gupta"/>
    <x v="2"/>
    <s v="Karnataka"/>
    <s v="Bengaluru"/>
    <x v="5"/>
    <x v="0"/>
    <x v="0"/>
    <n v="9"/>
    <n v="55335"/>
    <n v="10"/>
    <n v="448213.5"/>
    <n v="378000"/>
    <n v="70213.5"/>
    <x v="0"/>
    <x v="0"/>
    <x v="0"/>
    <s v="Q4"/>
    <n v="2025"/>
    <n v="0.15665190807505799"/>
    <s v="High"/>
  </r>
  <r>
    <n v="104254"/>
    <d v="2025-10-02T00:00:00"/>
    <s v="C5253"/>
    <s v="Vikram Reddy"/>
    <x v="1"/>
    <s v="Maharashtra"/>
    <s v="Mumbai"/>
    <x v="6"/>
    <x v="0"/>
    <x v="0"/>
    <n v="9"/>
    <n v="55221"/>
    <n v="10"/>
    <n v="447290.1"/>
    <n v="378000"/>
    <n v="69290.100000000006"/>
    <x v="4"/>
    <x v="2"/>
    <x v="0"/>
    <s v="Q4"/>
    <n v="2025"/>
    <n v="0.15491087327888547"/>
    <s v="High"/>
  </r>
  <r>
    <n v="101548"/>
    <d v="2025-10-02T00:00:00"/>
    <s v="C2547"/>
    <s v="Sneha Kumar"/>
    <x v="0"/>
    <s v="Delhi"/>
    <s v="New Delhi"/>
    <x v="1"/>
    <x v="0"/>
    <x v="0"/>
    <n v="9"/>
    <n v="54852"/>
    <n v="10"/>
    <n v="444301.2"/>
    <n v="378000"/>
    <n v="66301.2"/>
    <x v="0"/>
    <x v="1"/>
    <x v="0"/>
    <s v="Q4"/>
    <n v="2025"/>
    <n v="0.14922579547388123"/>
    <s v="High"/>
  </r>
  <r>
    <n v="100754"/>
    <d v="2025-10-28T00:00:00"/>
    <s v="C1753"/>
    <s v="Priya Patel"/>
    <x v="3"/>
    <s v="Odisha"/>
    <s v="Bhubaneswar"/>
    <x v="3"/>
    <x v="0"/>
    <x v="0"/>
    <n v="10"/>
    <n v="55431"/>
    <n v="20"/>
    <n v="443448"/>
    <n v="420000"/>
    <n v="23448"/>
    <x v="3"/>
    <x v="0"/>
    <x v="0"/>
    <s v="Q4"/>
    <n v="2025"/>
    <n v="5.2876549223358771E-2"/>
    <s v="High"/>
  </r>
  <r>
    <n v="104904"/>
    <d v="2025-10-26T00:00:00"/>
    <s v="C5903"/>
    <s v="Rohit Patel"/>
    <x v="0"/>
    <s v="Delhi"/>
    <s v="New Delhi"/>
    <x v="1"/>
    <x v="0"/>
    <x v="0"/>
    <n v="8"/>
    <n v="55230"/>
    <n v="0"/>
    <n v="441840"/>
    <n v="336000"/>
    <n v="105840"/>
    <x v="3"/>
    <x v="2"/>
    <x v="0"/>
    <s v="Q4"/>
    <n v="2025"/>
    <n v="0.23954372623574144"/>
    <s v="High"/>
  </r>
  <r>
    <n v="103753"/>
    <d v="2025-11-16T00:00:00"/>
    <s v="C4752"/>
    <s v="Rahul Patel"/>
    <x v="1"/>
    <s v="Gujarat"/>
    <s v="Ahmedabad"/>
    <x v="7"/>
    <x v="0"/>
    <x v="0"/>
    <n v="10"/>
    <n v="54676"/>
    <n v="20"/>
    <n v="437408"/>
    <n v="420000"/>
    <n v="17408"/>
    <x v="4"/>
    <x v="0"/>
    <x v="1"/>
    <s v="Q4"/>
    <n v="2025"/>
    <n v="3.9798083254078569E-2"/>
    <s v="High"/>
  </r>
  <r>
    <n v="100013"/>
    <d v="2025-11-11T00:00:00"/>
    <s v="C1012"/>
    <s v="Sneha Sharma"/>
    <x v="0"/>
    <s v="Punjab"/>
    <s v="Ludhiana"/>
    <x v="1"/>
    <x v="0"/>
    <x v="0"/>
    <n v="9"/>
    <n v="55408"/>
    <n v="15"/>
    <n v="423871.2"/>
    <n v="378000"/>
    <n v="45871.199999999997"/>
    <x v="3"/>
    <x v="0"/>
    <x v="1"/>
    <s v="Q4"/>
    <n v="2025"/>
    <n v="0.10821966672894973"/>
    <s v="High"/>
  </r>
  <r>
    <n v="104318"/>
    <d v="2025-11-25T00:00:00"/>
    <s v="C5317"/>
    <s v="Aarav Rao"/>
    <x v="1"/>
    <s v="Gujarat"/>
    <s v="Ahmedabad"/>
    <x v="3"/>
    <x v="0"/>
    <x v="0"/>
    <n v="9"/>
    <n v="55160"/>
    <n v="15"/>
    <n v="421974"/>
    <n v="378000"/>
    <n v="43974"/>
    <x v="4"/>
    <x v="0"/>
    <x v="1"/>
    <s v="Q4"/>
    <n v="2025"/>
    <n v="0.10421021200358316"/>
    <s v="High"/>
  </r>
  <r>
    <n v="103589"/>
    <d v="2025-11-15T00:00:00"/>
    <s v="C4588"/>
    <s v="Sneha Reddy"/>
    <x v="2"/>
    <s v="Telangana"/>
    <s v="Hyderabad"/>
    <x v="0"/>
    <x v="0"/>
    <x v="0"/>
    <n v="9"/>
    <n v="55128"/>
    <n v="15"/>
    <n v="421729.2"/>
    <n v="378000"/>
    <n v="43729.2"/>
    <x v="1"/>
    <x v="2"/>
    <x v="1"/>
    <s v="Q4"/>
    <n v="2025"/>
    <n v="0.10369023534533534"/>
    <s v="High"/>
  </r>
  <r>
    <n v="102219"/>
    <d v="2025-10-14T00:00:00"/>
    <s v="C3218"/>
    <s v="Rahul Patel"/>
    <x v="2"/>
    <s v="Karnataka"/>
    <s v="Bengaluru"/>
    <x v="2"/>
    <x v="0"/>
    <x v="0"/>
    <n v="9"/>
    <n v="55007"/>
    <n v="15"/>
    <n v="420803.55"/>
    <n v="378000"/>
    <n v="42803.55"/>
    <x v="0"/>
    <x v="0"/>
    <x v="0"/>
    <s v="Q4"/>
    <n v="2025"/>
    <n v="0.10171860479789205"/>
    <s v="High"/>
  </r>
  <r>
    <n v="104103"/>
    <d v="2025-11-11T00:00:00"/>
    <s v="C5102"/>
    <s v="Pooja Sharma"/>
    <x v="3"/>
    <s v="West Bengal"/>
    <s v="Kolkata"/>
    <x v="3"/>
    <x v="0"/>
    <x v="0"/>
    <n v="9"/>
    <n v="54884"/>
    <n v="15"/>
    <n v="419862.6"/>
    <n v="378000"/>
    <n v="41862.6"/>
    <x v="1"/>
    <x v="2"/>
    <x v="1"/>
    <s v="Q4"/>
    <n v="2025"/>
    <n v="9.9705475076846573E-2"/>
    <s v="High"/>
  </r>
  <r>
    <n v="103877"/>
    <d v="2025-10-15T00:00:00"/>
    <s v="C4876"/>
    <s v="Pooja Gupta"/>
    <x v="0"/>
    <s v="Punjab"/>
    <s v="Ludhiana"/>
    <x v="1"/>
    <x v="0"/>
    <x v="0"/>
    <n v="8"/>
    <n v="55020"/>
    <n v="5"/>
    <n v="418152"/>
    <n v="336000"/>
    <n v="82152"/>
    <x v="0"/>
    <x v="2"/>
    <x v="0"/>
    <s v="Q4"/>
    <n v="2025"/>
    <n v="0.19646444355162715"/>
    <s v="High"/>
  </r>
  <r>
    <n v="104029"/>
    <d v="2025-11-04T00:00:00"/>
    <s v="C5028"/>
    <s v="Arjun Reddy"/>
    <x v="0"/>
    <s v="Delhi"/>
    <s v="New Delhi"/>
    <x v="2"/>
    <x v="0"/>
    <x v="0"/>
    <n v="9"/>
    <n v="54551"/>
    <n v="15"/>
    <n v="417315.15"/>
    <n v="378000"/>
    <n v="39315.15"/>
    <x v="0"/>
    <x v="0"/>
    <x v="1"/>
    <s v="Q4"/>
    <n v="2025"/>
    <n v="9.42097357356904E-2"/>
    <s v="High"/>
  </r>
  <r>
    <n v="103920"/>
    <d v="2025-11-07T00:00:00"/>
    <s v="C4919"/>
    <s v="Kiran Gupta"/>
    <x v="3"/>
    <s v="Odisha"/>
    <s v="Bhubaneswar"/>
    <x v="4"/>
    <x v="0"/>
    <x v="0"/>
    <n v="8"/>
    <n v="54655"/>
    <n v="5"/>
    <n v="415378"/>
    <n v="336000"/>
    <n v="79378"/>
    <x v="4"/>
    <x v="1"/>
    <x v="1"/>
    <s v="Q4"/>
    <n v="2025"/>
    <n v="0.19109822860141848"/>
    <s v="High"/>
  </r>
  <r>
    <n v="101405"/>
    <d v="2025-10-13T00:00:00"/>
    <s v="C2404"/>
    <s v="Rohit Rao"/>
    <x v="0"/>
    <s v="Punjab"/>
    <s v="Ludhiana"/>
    <x v="7"/>
    <x v="0"/>
    <x v="0"/>
    <n v="9"/>
    <n v="55161"/>
    <n v="20"/>
    <n v="397159.2"/>
    <n v="378000"/>
    <n v="19159.2"/>
    <x v="0"/>
    <x v="1"/>
    <x v="0"/>
    <s v="Q4"/>
    <n v="2025"/>
    <n v="4.8240604775112855E-2"/>
    <s v="High"/>
  </r>
  <r>
    <n v="103484"/>
    <d v="2025-11-03T00:00:00"/>
    <s v="C4483"/>
    <s v="Arjun Patel"/>
    <x v="3"/>
    <s v="West Bengal"/>
    <s v="Kolkata"/>
    <x v="1"/>
    <x v="0"/>
    <x v="0"/>
    <n v="8"/>
    <n v="55070"/>
    <n v="10"/>
    <n v="396504"/>
    <n v="336000"/>
    <n v="60504"/>
    <x v="4"/>
    <x v="1"/>
    <x v="1"/>
    <s v="Q4"/>
    <n v="2025"/>
    <n v="0.15259366866412444"/>
    <s v="High"/>
  </r>
  <r>
    <n v="100816"/>
    <d v="2025-10-07T00:00:00"/>
    <s v="C1815"/>
    <s v="Sneha Reddy"/>
    <x v="3"/>
    <s v="West Bengal"/>
    <s v="Kolkata"/>
    <x v="1"/>
    <x v="0"/>
    <x v="0"/>
    <n v="9"/>
    <n v="55051"/>
    <n v="20"/>
    <n v="396367.2"/>
    <n v="378000"/>
    <n v="18367.2"/>
    <x v="2"/>
    <x v="0"/>
    <x v="0"/>
    <s v="Q4"/>
    <n v="2025"/>
    <n v="4.6338849430528059E-2"/>
    <s v="High"/>
  </r>
  <r>
    <n v="104864"/>
    <d v="2025-11-27T00:00:00"/>
    <s v="C5863"/>
    <s v="Pooja Gupta"/>
    <x v="0"/>
    <s v="Punjab"/>
    <s v="Ludhiana"/>
    <x v="6"/>
    <x v="0"/>
    <x v="0"/>
    <n v="8"/>
    <n v="55031"/>
    <n v="10"/>
    <n v="396223.2"/>
    <n v="336000"/>
    <n v="60223.199999999997"/>
    <x v="1"/>
    <x v="0"/>
    <x v="1"/>
    <s v="Q4"/>
    <n v="2025"/>
    <n v="0.15199311902988011"/>
    <s v="High"/>
  </r>
  <r>
    <n v="101855"/>
    <d v="2025-10-28T00:00:00"/>
    <s v="C2854"/>
    <s v="Rahul Rao"/>
    <x v="3"/>
    <s v="West Bengal"/>
    <s v="Kolkata"/>
    <x v="2"/>
    <x v="0"/>
    <x v="0"/>
    <n v="9"/>
    <n v="54990"/>
    <n v="20"/>
    <n v="395928"/>
    <n v="378000"/>
    <n v="17928"/>
    <x v="1"/>
    <x v="0"/>
    <x v="0"/>
    <s v="Q4"/>
    <n v="2025"/>
    <n v="4.5280960174577195E-2"/>
    <s v="High"/>
  </r>
  <r>
    <n v="103654"/>
    <d v="2025-11-26T00:00:00"/>
    <s v="C4653"/>
    <s v="Kiran Kumar"/>
    <x v="0"/>
    <s v="Delhi"/>
    <s v="New Delhi"/>
    <x v="4"/>
    <x v="0"/>
    <x v="0"/>
    <n v="9"/>
    <n v="54855"/>
    <n v="20"/>
    <n v="394956"/>
    <n v="378000"/>
    <n v="16956"/>
    <x v="3"/>
    <x v="1"/>
    <x v="1"/>
    <s v="Q4"/>
    <n v="2025"/>
    <n v="4.2931364506426033E-2"/>
    <s v="High"/>
  </r>
  <r>
    <n v="103820"/>
    <d v="2025-11-22T00:00:00"/>
    <s v="C4819"/>
    <s v="Rahul Patel"/>
    <x v="0"/>
    <s v="Delhi"/>
    <s v="New Delhi"/>
    <x v="0"/>
    <x v="0"/>
    <x v="0"/>
    <n v="8"/>
    <n v="54647"/>
    <n v="10"/>
    <n v="393458.4"/>
    <n v="336000"/>
    <n v="57458.400000000001"/>
    <x v="2"/>
    <x v="2"/>
    <x v="1"/>
    <s v="Q4"/>
    <n v="2025"/>
    <n v="0.14603424402681453"/>
    <s v="High"/>
  </r>
  <r>
    <n v="100498"/>
    <d v="2025-11-02T00:00:00"/>
    <s v="C1497"/>
    <s v="Aarav Patel"/>
    <x v="2"/>
    <s v="Karnataka"/>
    <s v="Bengaluru"/>
    <x v="7"/>
    <x v="0"/>
    <x v="0"/>
    <n v="7"/>
    <n v="55330"/>
    <n v="0"/>
    <n v="387310"/>
    <n v="294000"/>
    <n v="93310"/>
    <x v="3"/>
    <x v="1"/>
    <x v="1"/>
    <s v="Q4"/>
    <n v="2025"/>
    <n v="0.24091812759804807"/>
    <s v="High"/>
  </r>
  <r>
    <n v="102248"/>
    <d v="2025-10-19T00:00:00"/>
    <s v="C3247"/>
    <s v="Ananya Gupta"/>
    <x v="3"/>
    <s v="Odisha"/>
    <s v="Bhubaneswar"/>
    <x v="3"/>
    <x v="0"/>
    <x v="0"/>
    <n v="8"/>
    <n v="55481"/>
    <n v="15"/>
    <n v="377270.8"/>
    <n v="336000"/>
    <n v="41270.800000000003"/>
    <x v="1"/>
    <x v="0"/>
    <x v="0"/>
    <s v="Q4"/>
    <n v="2025"/>
    <n v="0.10939304075481061"/>
    <s v="High"/>
  </r>
  <r>
    <n v="102787"/>
    <d v="2025-10-26T00:00:00"/>
    <s v="C3786"/>
    <s v="Rohit Gupta"/>
    <x v="0"/>
    <s v="Punjab"/>
    <s v="Ludhiana"/>
    <x v="1"/>
    <x v="0"/>
    <x v="0"/>
    <n v="8"/>
    <n v="55115"/>
    <n v="15"/>
    <n v="374782"/>
    <n v="336000"/>
    <n v="38782"/>
    <x v="4"/>
    <x v="0"/>
    <x v="0"/>
    <s v="Q4"/>
    <n v="2025"/>
    <n v="0.10347882235539593"/>
    <s v="High"/>
  </r>
  <r>
    <n v="104959"/>
    <d v="2025-11-09T00:00:00"/>
    <s v="C5958"/>
    <s v="Sneha Sharma"/>
    <x v="0"/>
    <s v="Delhi"/>
    <s v="New Delhi"/>
    <x v="6"/>
    <x v="0"/>
    <x v="0"/>
    <n v="8"/>
    <n v="54985"/>
    <n v="15"/>
    <n v="373898"/>
    <n v="336000"/>
    <n v="37898"/>
    <x v="0"/>
    <x v="0"/>
    <x v="1"/>
    <s v="Q4"/>
    <n v="2025"/>
    <n v="0.10135919421874415"/>
    <s v="High"/>
  </r>
  <r>
    <n v="104730"/>
    <d v="2025-11-09T00:00:00"/>
    <s v="C5729"/>
    <s v="Sneha Patel"/>
    <x v="3"/>
    <s v="West Bengal"/>
    <s v="Kolkata"/>
    <x v="4"/>
    <x v="0"/>
    <x v="0"/>
    <n v="8"/>
    <n v="54958"/>
    <n v="15"/>
    <n v="373714.4"/>
    <n v="336000"/>
    <n v="37714.400000000001"/>
    <x v="1"/>
    <x v="0"/>
    <x v="1"/>
    <s v="Q4"/>
    <n v="2025"/>
    <n v="0.10091770614137427"/>
    <s v="High"/>
  </r>
  <r>
    <n v="102253"/>
    <d v="2025-11-15T00:00:00"/>
    <s v="C3252"/>
    <s v="Arjun Gupta"/>
    <x v="2"/>
    <s v="Karnataka"/>
    <s v="Bengaluru"/>
    <x v="3"/>
    <x v="0"/>
    <x v="0"/>
    <n v="8"/>
    <n v="54807"/>
    <n v="15"/>
    <n v="372687.6"/>
    <n v="336000"/>
    <n v="36687.599999999999"/>
    <x v="1"/>
    <x v="2"/>
    <x v="1"/>
    <s v="Q4"/>
    <n v="2025"/>
    <n v="9.8440624265470594E-2"/>
    <s v="High"/>
  </r>
  <r>
    <n v="102057"/>
    <d v="2025-10-23T00:00:00"/>
    <s v="C3056"/>
    <s v="Ananya Reddy"/>
    <x v="1"/>
    <s v="Gujarat"/>
    <s v="Ahmedabad"/>
    <x v="6"/>
    <x v="0"/>
    <x v="0"/>
    <n v="7"/>
    <n v="54893"/>
    <n v="5"/>
    <n v="365038.45"/>
    <n v="294000"/>
    <n v="71038.45"/>
    <x v="0"/>
    <x v="2"/>
    <x v="0"/>
    <s v="Q4"/>
    <n v="2025"/>
    <n v="0.19460539019930639"/>
    <s v="High"/>
  </r>
  <r>
    <n v="102950"/>
    <d v="2025-11-01T00:00:00"/>
    <s v="C3949"/>
    <s v="Rahul Reddy"/>
    <x v="1"/>
    <s v="Maharashtra"/>
    <s v="Mumbai"/>
    <x v="5"/>
    <x v="0"/>
    <x v="0"/>
    <n v="8"/>
    <n v="55409"/>
    <n v="20"/>
    <n v="354617.59999999998"/>
    <n v="336000"/>
    <n v="18617.599999999999"/>
    <x v="3"/>
    <x v="0"/>
    <x v="1"/>
    <s v="Q4"/>
    <n v="2025"/>
    <n v="5.2500496309263837E-2"/>
    <s v="High"/>
  </r>
  <r>
    <n v="100992"/>
    <d v="2025-10-15T00:00:00"/>
    <s v="C1991"/>
    <s v="Aarav Gupta"/>
    <x v="0"/>
    <s v="Punjab"/>
    <s v="Ludhiana"/>
    <x v="4"/>
    <x v="0"/>
    <x v="0"/>
    <n v="8"/>
    <n v="54990"/>
    <n v="20"/>
    <n v="351936"/>
    <n v="336000"/>
    <n v="15936"/>
    <x v="0"/>
    <x v="2"/>
    <x v="0"/>
    <s v="Q4"/>
    <n v="2025"/>
    <n v="4.5280960174577195E-2"/>
    <s v="High"/>
  </r>
  <r>
    <n v="104518"/>
    <d v="2025-10-08T00:00:00"/>
    <s v="C5517"/>
    <s v="Rohit Rao"/>
    <x v="2"/>
    <s v="Karnataka"/>
    <s v="Bengaluru"/>
    <x v="2"/>
    <x v="0"/>
    <x v="0"/>
    <n v="7"/>
    <n v="54518"/>
    <n v="10"/>
    <n v="343463.4"/>
    <n v="294000"/>
    <n v="49463.4"/>
    <x v="4"/>
    <x v="2"/>
    <x v="0"/>
    <s v="Q4"/>
    <n v="2025"/>
    <n v="0.14401359795541532"/>
    <s v="High"/>
  </r>
  <r>
    <n v="102289"/>
    <d v="2025-08-27T00:00:00"/>
    <s v="C3288"/>
    <s v="Sneha Rao"/>
    <x v="1"/>
    <s v="Gujarat"/>
    <s v="Ahmedabad"/>
    <x v="7"/>
    <x v="0"/>
    <x v="0"/>
    <n v="6"/>
    <n v="55407"/>
    <n v="0"/>
    <n v="332442"/>
    <n v="252000"/>
    <n v="80442"/>
    <x v="4"/>
    <x v="0"/>
    <x v="2"/>
    <s v="Q3"/>
    <n v="2025"/>
    <n v="0.24197303589799124"/>
    <s v="High"/>
  </r>
  <r>
    <n v="104168"/>
    <d v="2025-08-28T00:00:00"/>
    <s v="C5167"/>
    <s v="Priya Sharma"/>
    <x v="3"/>
    <s v="Odisha"/>
    <s v="Bhubaneswar"/>
    <x v="1"/>
    <x v="0"/>
    <x v="0"/>
    <n v="6"/>
    <n v="55399"/>
    <n v="0"/>
    <n v="332394"/>
    <n v="252000"/>
    <n v="80394"/>
    <x v="1"/>
    <x v="2"/>
    <x v="2"/>
    <s v="Q3"/>
    <n v="2025"/>
    <n v="0.24186357154461272"/>
    <s v="High"/>
  </r>
  <r>
    <n v="104239"/>
    <d v="2025-02-18T00:00:00"/>
    <s v="C5238"/>
    <s v="Arjun Kumar"/>
    <x v="0"/>
    <s v="Delhi"/>
    <s v="New Delhi"/>
    <x v="2"/>
    <x v="0"/>
    <x v="0"/>
    <n v="6"/>
    <n v="55394"/>
    <n v="0"/>
    <n v="332364"/>
    <n v="252000"/>
    <n v="80364"/>
    <x v="4"/>
    <x v="0"/>
    <x v="3"/>
    <s v="Q1"/>
    <n v="2025"/>
    <n v="0.24179514026789906"/>
    <s v="High"/>
  </r>
  <r>
    <n v="101022"/>
    <d v="2025-09-05T00:00:00"/>
    <s v="C2021"/>
    <s v="Arjun Reddy"/>
    <x v="3"/>
    <s v="Odisha"/>
    <s v="Bhubaneswar"/>
    <x v="4"/>
    <x v="0"/>
    <x v="0"/>
    <n v="6"/>
    <n v="55390"/>
    <n v="0"/>
    <n v="332340"/>
    <n v="252000"/>
    <n v="80340"/>
    <x v="4"/>
    <x v="0"/>
    <x v="4"/>
    <s v="Q3"/>
    <n v="2025"/>
    <n v="0.24174038635132694"/>
    <s v="High"/>
  </r>
  <r>
    <n v="102781"/>
    <d v="2025-04-13T00:00:00"/>
    <s v="C3780"/>
    <s v="Aarav Reddy"/>
    <x v="0"/>
    <s v="Punjab"/>
    <s v="Ludhiana"/>
    <x v="0"/>
    <x v="0"/>
    <x v="0"/>
    <n v="6"/>
    <n v="55298"/>
    <n v="0"/>
    <n v="331788"/>
    <n v="252000"/>
    <n v="79788"/>
    <x v="0"/>
    <x v="1"/>
    <x v="5"/>
    <s v="Q2"/>
    <n v="2025"/>
    <n v="0.24047885999493654"/>
    <s v="High"/>
  </r>
  <r>
    <n v="104660"/>
    <d v="2025-05-16T00:00:00"/>
    <s v="C5659"/>
    <s v="Ananya Gupta"/>
    <x v="3"/>
    <s v="West Bengal"/>
    <s v="Kolkata"/>
    <x v="4"/>
    <x v="0"/>
    <x v="0"/>
    <n v="6"/>
    <n v="55292"/>
    <n v="0"/>
    <n v="331752"/>
    <n v="252000"/>
    <n v="79752"/>
    <x v="0"/>
    <x v="2"/>
    <x v="6"/>
    <s v="Q2"/>
    <n v="2025"/>
    <n v="0.24039644071475078"/>
    <s v="High"/>
  </r>
  <r>
    <n v="102560"/>
    <d v="2025-04-10T00:00:00"/>
    <s v="C3559"/>
    <s v="Divya Kumar"/>
    <x v="2"/>
    <s v="Telangana"/>
    <s v="Hyderabad"/>
    <x v="1"/>
    <x v="0"/>
    <x v="0"/>
    <n v="6"/>
    <n v="55238"/>
    <n v="0"/>
    <n v="331428"/>
    <n v="252000"/>
    <n v="79428"/>
    <x v="3"/>
    <x v="0"/>
    <x v="5"/>
    <s v="Q2"/>
    <n v="2025"/>
    <n v="0.23965386147217496"/>
    <s v="High"/>
  </r>
  <r>
    <n v="103321"/>
    <d v="2025-07-04T00:00:00"/>
    <s v="C4320"/>
    <s v="Kiran Sharma"/>
    <x v="1"/>
    <s v="Maharashtra"/>
    <s v="Mumbai"/>
    <x v="4"/>
    <x v="0"/>
    <x v="0"/>
    <n v="6"/>
    <n v="55182"/>
    <n v="0"/>
    <n v="331092"/>
    <n v="252000"/>
    <n v="79092"/>
    <x v="4"/>
    <x v="1"/>
    <x v="7"/>
    <s v="Q3"/>
    <n v="2025"/>
    <n v="0.23888224421006851"/>
    <s v="High"/>
  </r>
  <r>
    <n v="104815"/>
    <d v="2025-01-07T00:00:00"/>
    <s v="C5814"/>
    <s v="Ananya Patel"/>
    <x v="3"/>
    <s v="West Bengal"/>
    <s v="Kolkata"/>
    <x v="2"/>
    <x v="0"/>
    <x v="0"/>
    <n v="6"/>
    <n v="55150"/>
    <n v="0"/>
    <n v="330900"/>
    <n v="252000"/>
    <n v="78900"/>
    <x v="2"/>
    <x v="2"/>
    <x v="8"/>
    <s v="Q1"/>
    <n v="2025"/>
    <n v="0.23844061650045331"/>
    <s v="High"/>
  </r>
  <r>
    <n v="102184"/>
    <d v="2025-09-21T00:00:00"/>
    <s v="C3183"/>
    <s v="Kiran Patel"/>
    <x v="1"/>
    <s v="Maharashtra"/>
    <s v="Mumbai"/>
    <x v="6"/>
    <x v="0"/>
    <x v="0"/>
    <n v="6"/>
    <n v="55134"/>
    <n v="0"/>
    <n v="330804"/>
    <n v="252000"/>
    <n v="78804"/>
    <x v="0"/>
    <x v="0"/>
    <x v="4"/>
    <s v="Q3"/>
    <n v="2025"/>
    <n v="0.23821961040374362"/>
    <s v="High"/>
  </r>
  <r>
    <n v="104260"/>
    <d v="2025-06-28T00:00:00"/>
    <s v="C5259"/>
    <s v="Pooja Patel"/>
    <x v="0"/>
    <s v="Delhi"/>
    <s v="New Delhi"/>
    <x v="1"/>
    <x v="0"/>
    <x v="0"/>
    <n v="6"/>
    <n v="55093"/>
    <n v="0"/>
    <n v="330558"/>
    <n v="252000"/>
    <n v="78558"/>
    <x v="3"/>
    <x v="2"/>
    <x v="9"/>
    <s v="Q2"/>
    <n v="2025"/>
    <n v="0.23765269634980851"/>
    <s v="High"/>
  </r>
  <r>
    <n v="102850"/>
    <d v="2025-11-14T00:00:00"/>
    <s v="C3849"/>
    <s v="Vikram Rao"/>
    <x v="3"/>
    <s v="West Bengal"/>
    <s v="Kolkata"/>
    <x v="5"/>
    <x v="0"/>
    <x v="0"/>
    <n v="6"/>
    <n v="55040"/>
    <n v="0"/>
    <n v="330240"/>
    <n v="252000"/>
    <n v="78240"/>
    <x v="2"/>
    <x v="2"/>
    <x v="1"/>
    <s v="Q4"/>
    <n v="2025"/>
    <n v="0.2369186046511628"/>
    <s v="High"/>
  </r>
  <r>
    <n v="101562"/>
    <d v="2025-03-24T00:00:00"/>
    <s v="C2561"/>
    <s v="Divya Kumar"/>
    <x v="0"/>
    <s v="Punjab"/>
    <s v="Ludhiana"/>
    <x v="4"/>
    <x v="0"/>
    <x v="0"/>
    <n v="6"/>
    <n v="54956"/>
    <n v="0"/>
    <n v="329736"/>
    <n v="252000"/>
    <n v="77736"/>
    <x v="3"/>
    <x v="2"/>
    <x v="10"/>
    <s v="Q1"/>
    <n v="2025"/>
    <n v="0.23575223815415969"/>
    <s v="High"/>
  </r>
  <r>
    <n v="103116"/>
    <d v="2025-07-13T00:00:00"/>
    <s v="C4115"/>
    <s v="Pooja Rao"/>
    <x v="0"/>
    <s v="Punjab"/>
    <s v="Ludhiana"/>
    <x v="6"/>
    <x v="0"/>
    <x v="0"/>
    <n v="6"/>
    <n v="54925"/>
    <n v="0"/>
    <n v="329550"/>
    <n v="252000"/>
    <n v="77550"/>
    <x v="3"/>
    <x v="0"/>
    <x v="7"/>
    <s v="Q3"/>
    <n v="2025"/>
    <n v="0.23532089212562585"/>
    <s v="High"/>
  </r>
  <r>
    <n v="103518"/>
    <d v="2025-06-06T00:00:00"/>
    <s v="C4517"/>
    <s v="Rahul Rao"/>
    <x v="0"/>
    <s v="Punjab"/>
    <s v="Ludhiana"/>
    <x v="3"/>
    <x v="0"/>
    <x v="0"/>
    <n v="6"/>
    <n v="54895"/>
    <n v="0"/>
    <n v="329370"/>
    <n v="252000"/>
    <n v="77370"/>
    <x v="0"/>
    <x v="2"/>
    <x v="9"/>
    <s v="Q2"/>
    <n v="2025"/>
    <n v="0.23490299662992986"/>
    <s v="High"/>
  </r>
  <r>
    <n v="103357"/>
    <d v="2025-07-06T00:00:00"/>
    <s v="C4356"/>
    <s v="Rahul Rao"/>
    <x v="1"/>
    <s v="Gujarat"/>
    <s v="Ahmedabad"/>
    <x v="2"/>
    <x v="0"/>
    <x v="0"/>
    <n v="6"/>
    <n v="54852"/>
    <n v="0"/>
    <n v="329112"/>
    <n v="252000"/>
    <n v="77112"/>
    <x v="3"/>
    <x v="0"/>
    <x v="7"/>
    <s v="Q3"/>
    <n v="2025"/>
    <n v="0.23430321592649311"/>
    <s v="High"/>
  </r>
  <r>
    <n v="104746"/>
    <d v="2025-03-18T00:00:00"/>
    <s v="C5745"/>
    <s v="Aarav Gupta"/>
    <x v="1"/>
    <s v="Maharashtra"/>
    <s v="Mumbai"/>
    <x v="5"/>
    <x v="0"/>
    <x v="0"/>
    <n v="6"/>
    <n v="54822"/>
    <n v="0"/>
    <n v="328932"/>
    <n v="252000"/>
    <n v="76932"/>
    <x v="0"/>
    <x v="2"/>
    <x v="10"/>
    <s v="Q1"/>
    <n v="2025"/>
    <n v="0.23388420707015431"/>
    <s v="High"/>
  </r>
  <r>
    <n v="102511"/>
    <d v="2025-02-09T00:00:00"/>
    <s v="C3510"/>
    <s v="Pooja Sharma"/>
    <x v="3"/>
    <s v="West Bengal"/>
    <s v="Kolkata"/>
    <x v="2"/>
    <x v="0"/>
    <x v="0"/>
    <n v="6"/>
    <n v="54790"/>
    <n v="0"/>
    <n v="328740"/>
    <n v="252000"/>
    <n v="76740"/>
    <x v="4"/>
    <x v="1"/>
    <x v="3"/>
    <s v="Q1"/>
    <n v="2025"/>
    <n v="0.23343675853257895"/>
    <s v="High"/>
  </r>
  <r>
    <n v="103548"/>
    <d v="2025-09-01T00:00:00"/>
    <s v="C4547"/>
    <s v="Rohit Rao"/>
    <x v="1"/>
    <s v="Maharashtra"/>
    <s v="Mumbai"/>
    <x v="7"/>
    <x v="0"/>
    <x v="0"/>
    <n v="6"/>
    <n v="54645"/>
    <n v="0"/>
    <n v="327870"/>
    <n v="252000"/>
    <n v="75870"/>
    <x v="1"/>
    <x v="2"/>
    <x v="4"/>
    <s v="Q3"/>
    <n v="2025"/>
    <n v="0.23140269009058467"/>
    <s v="High"/>
  </r>
  <r>
    <n v="101109"/>
    <d v="2025-06-12T00:00:00"/>
    <s v="C2108"/>
    <s v="Rohit Reddy"/>
    <x v="2"/>
    <s v="Telangana"/>
    <s v="Hyderabad"/>
    <x v="2"/>
    <x v="0"/>
    <x v="0"/>
    <n v="6"/>
    <n v="55456"/>
    <n v="5"/>
    <n v="316099.20000000001"/>
    <n v="252000"/>
    <n v="64099.199999999997"/>
    <x v="1"/>
    <x v="2"/>
    <x v="9"/>
    <s v="Q2"/>
    <n v="2025"/>
    <n v="0.20278191150119962"/>
    <s v="High"/>
  </r>
  <r>
    <n v="104051"/>
    <d v="2025-05-28T00:00:00"/>
    <s v="C5050"/>
    <s v="Arjun Sharma"/>
    <x v="3"/>
    <s v="Odisha"/>
    <s v="Bhubaneswar"/>
    <x v="0"/>
    <x v="0"/>
    <x v="0"/>
    <n v="6"/>
    <n v="55252"/>
    <n v="5"/>
    <n v="314936.40000000002"/>
    <n v="252000"/>
    <n v="62936.4"/>
    <x v="1"/>
    <x v="1"/>
    <x v="6"/>
    <s v="Q2"/>
    <n v="2025"/>
    <n v="0.19983844357146394"/>
    <s v="High"/>
  </r>
  <r>
    <n v="103983"/>
    <d v="2025-07-17T00:00:00"/>
    <s v="C4982"/>
    <s v="Rahul Sharma"/>
    <x v="2"/>
    <s v="Karnataka"/>
    <s v="Bengaluru"/>
    <x v="0"/>
    <x v="0"/>
    <x v="0"/>
    <n v="6"/>
    <n v="55207"/>
    <n v="5"/>
    <n v="314679.90000000002"/>
    <n v="252000"/>
    <n v="62679.9"/>
    <x v="2"/>
    <x v="0"/>
    <x v="7"/>
    <s v="Q3"/>
    <n v="2025"/>
    <n v="0.19918622066423688"/>
    <s v="High"/>
  </r>
  <r>
    <n v="100459"/>
    <d v="2025-03-18T00:00:00"/>
    <s v="C1458"/>
    <s v="Divya Gupta"/>
    <x v="3"/>
    <s v="West Bengal"/>
    <s v="Kolkata"/>
    <x v="5"/>
    <x v="0"/>
    <x v="0"/>
    <n v="6"/>
    <n v="55136"/>
    <n v="5"/>
    <n v="314275.20000000001"/>
    <n v="252000"/>
    <n v="62275.199999999997"/>
    <x v="4"/>
    <x v="0"/>
    <x v="10"/>
    <s v="Q1"/>
    <n v="2025"/>
    <n v="0.198154992821578"/>
    <s v="High"/>
  </r>
  <r>
    <n v="103179"/>
    <d v="2025-03-27T00:00:00"/>
    <s v="C4178"/>
    <s v="Priya Reddy"/>
    <x v="2"/>
    <s v="Telangana"/>
    <s v="Hyderabad"/>
    <x v="0"/>
    <x v="0"/>
    <x v="0"/>
    <n v="6"/>
    <n v="54977"/>
    <n v="5"/>
    <n v="313368.90000000002"/>
    <n v="252000"/>
    <n v="61368.9"/>
    <x v="3"/>
    <x v="1"/>
    <x v="10"/>
    <s v="Q1"/>
    <n v="2025"/>
    <n v="0.19583596202431064"/>
    <s v="High"/>
  </r>
  <r>
    <n v="103931"/>
    <d v="2025-02-27T00:00:00"/>
    <s v="C4930"/>
    <s v="Vikram Rao"/>
    <x v="3"/>
    <s v="Odisha"/>
    <s v="Bhubaneswar"/>
    <x v="3"/>
    <x v="0"/>
    <x v="0"/>
    <n v="6"/>
    <n v="54930"/>
    <n v="5"/>
    <n v="313101"/>
    <n v="252000"/>
    <n v="61101"/>
    <x v="1"/>
    <x v="0"/>
    <x v="3"/>
    <s v="Q1"/>
    <n v="2025"/>
    <n v="0.1951478915749231"/>
    <s v="High"/>
  </r>
  <r>
    <n v="104814"/>
    <d v="2025-10-07T00:00:00"/>
    <s v="C5813"/>
    <s v="Neha Reddy"/>
    <x v="1"/>
    <s v="Gujarat"/>
    <s v="Ahmedabad"/>
    <x v="4"/>
    <x v="0"/>
    <x v="0"/>
    <n v="6"/>
    <n v="54915"/>
    <n v="5"/>
    <n v="313015.5"/>
    <n v="252000"/>
    <n v="61015.5"/>
    <x v="1"/>
    <x v="0"/>
    <x v="0"/>
    <s v="Q4"/>
    <n v="2025"/>
    <n v="0.1949280466941733"/>
    <s v="High"/>
  </r>
  <r>
    <n v="103050"/>
    <d v="2025-02-28T00:00:00"/>
    <s v="C4049"/>
    <s v="Pooja Rao"/>
    <x v="0"/>
    <s v="Delhi"/>
    <s v="New Delhi"/>
    <x v="0"/>
    <x v="0"/>
    <x v="0"/>
    <n v="6"/>
    <n v="54894"/>
    <n v="5"/>
    <n v="312895.8"/>
    <n v="252000"/>
    <n v="60895.8"/>
    <x v="1"/>
    <x v="1"/>
    <x v="3"/>
    <s v="Q1"/>
    <n v="2025"/>
    <n v="0.19462006201425525"/>
    <s v="High"/>
  </r>
  <r>
    <n v="102151"/>
    <d v="2025-01-09T00:00:00"/>
    <s v="C3150"/>
    <s v="Pooja Kumar"/>
    <x v="1"/>
    <s v="Maharashtra"/>
    <s v="Mumbai"/>
    <x v="7"/>
    <x v="0"/>
    <x v="0"/>
    <n v="6"/>
    <n v="54893"/>
    <n v="5"/>
    <n v="312890.09999999998"/>
    <n v="252000"/>
    <n v="60890.1"/>
    <x v="4"/>
    <x v="2"/>
    <x v="8"/>
    <s v="Q1"/>
    <n v="2025"/>
    <n v="0.19460539019930642"/>
    <s v="High"/>
  </r>
  <r>
    <n v="101722"/>
    <d v="2025-09-04T00:00:00"/>
    <s v="C2721"/>
    <s v="Vikram Rao"/>
    <x v="3"/>
    <s v="Odisha"/>
    <s v="Bhubaneswar"/>
    <x v="2"/>
    <x v="0"/>
    <x v="0"/>
    <n v="6"/>
    <n v="54863"/>
    <n v="5"/>
    <n v="312719.09999999998"/>
    <n v="252000"/>
    <n v="60719.1"/>
    <x v="4"/>
    <x v="1"/>
    <x v="4"/>
    <s v="Q3"/>
    <n v="2025"/>
    <n v="0.19416498704428353"/>
    <s v="High"/>
  </r>
  <r>
    <n v="100314"/>
    <d v="2025-09-15T00:00:00"/>
    <s v="C1313"/>
    <s v="Sneha Rao"/>
    <x v="1"/>
    <s v="Maharashtra"/>
    <s v="Mumbai"/>
    <x v="3"/>
    <x v="0"/>
    <x v="0"/>
    <n v="6"/>
    <n v="54723"/>
    <n v="5"/>
    <n v="311921.09999999998"/>
    <n v="252000"/>
    <n v="59921.1"/>
    <x v="0"/>
    <x v="2"/>
    <x v="4"/>
    <s v="Q3"/>
    <n v="2025"/>
    <n v="0.19210338768361615"/>
    <s v="High"/>
  </r>
  <r>
    <n v="100706"/>
    <d v="2025-10-28T00:00:00"/>
    <s v="C1705"/>
    <s v="Divya Sharma"/>
    <x v="0"/>
    <s v="Punjab"/>
    <s v="Ludhiana"/>
    <x v="4"/>
    <x v="0"/>
    <x v="0"/>
    <n v="6"/>
    <n v="54716"/>
    <n v="5"/>
    <n v="311881.2"/>
    <n v="252000"/>
    <n v="59881.2"/>
    <x v="0"/>
    <x v="1"/>
    <x v="0"/>
    <s v="Q4"/>
    <n v="2025"/>
    <n v="0.19200003078095118"/>
    <s v="High"/>
  </r>
  <r>
    <n v="100037"/>
    <d v="2025-08-02T00:00:00"/>
    <s v="C1036"/>
    <s v="Sneha Rao"/>
    <x v="0"/>
    <s v="Delhi"/>
    <s v="New Delhi"/>
    <x v="1"/>
    <x v="0"/>
    <x v="0"/>
    <n v="6"/>
    <n v="54696"/>
    <n v="5"/>
    <n v="311767.2"/>
    <n v="252000"/>
    <n v="59767.199999999997"/>
    <x v="2"/>
    <x v="0"/>
    <x v="2"/>
    <s v="Q3"/>
    <n v="2025"/>
    <n v="0.19170457957091058"/>
    <s v="High"/>
  </r>
  <r>
    <n v="100902"/>
    <d v="2025-12-26T00:00:00"/>
    <s v="C1901"/>
    <s v="Divya Sharma"/>
    <x v="2"/>
    <s v="Karnataka"/>
    <s v="Bengaluru"/>
    <x v="1"/>
    <x v="0"/>
    <x v="0"/>
    <n v="6"/>
    <n v="54553"/>
    <n v="5"/>
    <n v="310952.09999999998"/>
    <n v="252000"/>
    <n v="58952.1"/>
    <x v="4"/>
    <x v="0"/>
    <x v="11"/>
    <s v="Q4"/>
    <n v="2025"/>
    <n v="0.18958579150936752"/>
    <s v="High"/>
  </r>
  <r>
    <n v="103377"/>
    <d v="2025-08-03T00:00:00"/>
    <s v="C4376"/>
    <s v="Sneha Rao"/>
    <x v="3"/>
    <s v="Odisha"/>
    <s v="Bhubaneswar"/>
    <x v="5"/>
    <x v="0"/>
    <x v="0"/>
    <n v="6"/>
    <n v="54512"/>
    <n v="5"/>
    <n v="310718.40000000002"/>
    <n v="252000"/>
    <n v="58718.400000000001"/>
    <x v="3"/>
    <x v="2"/>
    <x v="2"/>
    <s v="Q3"/>
    <n v="2025"/>
    <n v="0.18897625631439913"/>
    <s v="High"/>
  </r>
  <r>
    <n v="104188"/>
    <d v="2025-11-23T00:00:00"/>
    <s v="C5187"/>
    <s v="Arjun Gupta"/>
    <x v="3"/>
    <s v="West Bengal"/>
    <s v="Kolkata"/>
    <x v="0"/>
    <x v="0"/>
    <x v="0"/>
    <n v="7"/>
    <n v="55096"/>
    <n v="20"/>
    <n v="308537.59999999998"/>
    <n v="294000"/>
    <n v="14537.6"/>
    <x v="4"/>
    <x v="0"/>
    <x v="1"/>
    <s v="Q4"/>
    <n v="2025"/>
    <n v="4.7117758094961527E-2"/>
    <s v="High"/>
  </r>
  <r>
    <n v="102816"/>
    <d v="2025-10-12T00:00:00"/>
    <s v="C3815"/>
    <s v="Divya Gupta"/>
    <x v="2"/>
    <s v="Karnataka"/>
    <s v="Bengaluru"/>
    <x v="0"/>
    <x v="0"/>
    <x v="0"/>
    <n v="7"/>
    <n v="54760"/>
    <n v="20"/>
    <n v="306656"/>
    <n v="294000"/>
    <n v="12656"/>
    <x v="0"/>
    <x v="0"/>
    <x v="0"/>
    <s v="Q4"/>
    <n v="2025"/>
    <n v="4.1271000730460188E-2"/>
    <s v="High"/>
  </r>
  <r>
    <n v="103860"/>
    <d v="2025-09-27T00:00:00"/>
    <s v="C4859"/>
    <s v="Aarav Sharma"/>
    <x v="3"/>
    <s v="Odisha"/>
    <s v="Bhubaneswar"/>
    <x v="1"/>
    <x v="0"/>
    <x v="0"/>
    <n v="6"/>
    <n v="55416"/>
    <n v="10"/>
    <n v="299246.40000000002"/>
    <n v="252000"/>
    <n v="47246.400000000001"/>
    <x v="1"/>
    <x v="0"/>
    <x v="4"/>
    <s v="Q3"/>
    <n v="2025"/>
    <n v="0.15788460613060007"/>
    <s v="High"/>
  </r>
  <r>
    <n v="100891"/>
    <d v="2025-03-27T00:00:00"/>
    <s v="C1890"/>
    <s v="Divya Sharma"/>
    <x v="3"/>
    <s v="West Bengal"/>
    <s v="Kolkata"/>
    <x v="2"/>
    <x v="0"/>
    <x v="0"/>
    <n v="6"/>
    <n v="55398"/>
    <n v="10"/>
    <n v="299149.2"/>
    <n v="252000"/>
    <n v="47149.2"/>
    <x v="2"/>
    <x v="0"/>
    <x v="10"/>
    <s v="Q1"/>
    <n v="2025"/>
    <n v="0.15761098475275881"/>
    <s v="High"/>
  </r>
  <r>
    <n v="104649"/>
    <d v="2025-11-03T00:00:00"/>
    <s v="C5648"/>
    <s v="Sneha Rao"/>
    <x v="0"/>
    <s v="Delhi"/>
    <s v="New Delhi"/>
    <x v="1"/>
    <x v="0"/>
    <x v="0"/>
    <n v="6"/>
    <n v="55249"/>
    <n v="10"/>
    <n v="298344.59999999998"/>
    <n v="252000"/>
    <n v="46344.6"/>
    <x v="3"/>
    <x v="1"/>
    <x v="1"/>
    <s v="Q4"/>
    <n v="2025"/>
    <n v="0.15533916149311905"/>
    <s v="High"/>
  </r>
  <r>
    <n v="103322"/>
    <d v="2025-07-25T00:00:00"/>
    <s v="C4321"/>
    <s v="Rohit Patel"/>
    <x v="1"/>
    <s v="Gujarat"/>
    <s v="Ahmedabad"/>
    <x v="2"/>
    <x v="0"/>
    <x v="0"/>
    <n v="6"/>
    <n v="55199"/>
    <n v="10"/>
    <n v="298074.59999999998"/>
    <n v="252000"/>
    <n v="46074.6"/>
    <x v="1"/>
    <x v="1"/>
    <x v="7"/>
    <s v="Q3"/>
    <n v="2025"/>
    <n v="0.15457405629329035"/>
    <s v="High"/>
  </r>
  <r>
    <n v="100876"/>
    <d v="2025-02-13T00:00:00"/>
    <s v="C1875"/>
    <s v="Rahul Gupta"/>
    <x v="3"/>
    <s v="West Bengal"/>
    <s v="Kolkata"/>
    <x v="1"/>
    <x v="0"/>
    <x v="0"/>
    <n v="6"/>
    <n v="55169"/>
    <n v="10"/>
    <n v="297912.59999999998"/>
    <n v="252000"/>
    <n v="45912.6"/>
    <x v="4"/>
    <x v="0"/>
    <x v="3"/>
    <s v="Q1"/>
    <n v="2025"/>
    <n v="0.15411432749068016"/>
    <s v="High"/>
  </r>
  <r>
    <n v="100760"/>
    <d v="2025-03-19T00:00:00"/>
    <s v="C1759"/>
    <s v="Rahul Gupta"/>
    <x v="2"/>
    <s v="Karnataka"/>
    <s v="Bengaluru"/>
    <x v="0"/>
    <x v="0"/>
    <x v="0"/>
    <n v="6"/>
    <n v="55094"/>
    <n v="10"/>
    <n v="297507.59999999998"/>
    <n v="252000"/>
    <n v="45507.6"/>
    <x v="2"/>
    <x v="0"/>
    <x v="10"/>
    <s v="Q1"/>
    <n v="2025"/>
    <n v="0.15296281506758147"/>
    <s v="High"/>
  </r>
  <r>
    <n v="102371"/>
    <d v="2025-12-12T00:00:00"/>
    <s v="C3370"/>
    <s v="Vikram Rao"/>
    <x v="1"/>
    <s v="Maharashtra"/>
    <s v="Mumbai"/>
    <x v="0"/>
    <x v="0"/>
    <x v="0"/>
    <n v="6"/>
    <n v="55025"/>
    <n v="10"/>
    <n v="297135"/>
    <n v="252000"/>
    <n v="45135"/>
    <x v="4"/>
    <x v="0"/>
    <x v="11"/>
    <s v="Q4"/>
    <n v="2025"/>
    <n v="0.15190065121914281"/>
    <s v="High"/>
  </r>
  <r>
    <n v="103459"/>
    <d v="2025-11-09T00:00:00"/>
    <s v="C4458"/>
    <s v="Rahul Sharma"/>
    <x v="1"/>
    <s v="Gujarat"/>
    <s v="Ahmedabad"/>
    <x v="2"/>
    <x v="0"/>
    <x v="0"/>
    <n v="6"/>
    <n v="55008"/>
    <n v="10"/>
    <n v="297043.20000000001"/>
    <n v="252000"/>
    <n v="45043.199999999997"/>
    <x v="1"/>
    <x v="2"/>
    <x v="1"/>
    <s v="Q4"/>
    <n v="2025"/>
    <n v="0.15163854954430869"/>
    <s v="High"/>
  </r>
  <r>
    <n v="103498"/>
    <d v="2025-01-03T00:00:00"/>
    <s v="C4497"/>
    <s v="Arjun Gupta"/>
    <x v="3"/>
    <s v="West Bengal"/>
    <s v="Kolkata"/>
    <x v="6"/>
    <x v="0"/>
    <x v="0"/>
    <n v="6"/>
    <n v="55004"/>
    <n v="10"/>
    <n v="297021.59999999998"/>
    <n v="252000"/>
    <n v="45021.599999999999"/>
    <x v="2"/>
    <x v="0"/>
    <x v="8"/>
    <s v="Q1"/>
    <n v="2025"/>
    <n v="0.15157685501660487"/>
    <s v="High"/>
  </r>
  <r>
    <n v="104892"/>
    <d v="2025-06-24T00:00:00"/>
    <s v="C5891"/>
    <s v="Vikram Gupta"/>
    <x v="0"/>
    <s v="Punjab"/>
    <s v="Ludhiana"/>
    <x v="5"/>
    <x v="0"/>
    <x v="0"/>
    <n v="6"/>
    <n v="54976"/>
    <n v="10"/>
    <n v="296870.40000000002"/>
    <n v="252000"/>
    <n v="44870.400000000001"/>
    <x v="2"/>
    <x v="0"/>
    <x v="9"/>
    <s v="Q2"/>
    <n v="2025"/>
    <n v="0.15114474194800154"/>
    <s v="High"/>
  </r>
  <r>
    <n v="101711"/>
    <d v="2025-12-20T00:00:00"/>
    <s v="C2710"/>
    <s v="Neha Gupta"/>
    <x v="0"/>
    <s v="Delhi"/>
    <s v="New Delhi"/>
    <x v="0"/>
    <x v="0"/>
    <x v="0"/>
    <n v="6"/>
    <n v="54969"/>
    <n v="10"/>
    <n v="296832.59999999998"/>
    <n v="252000"/>
    <n v="44832.6"/>
    <x v="1"/>
    <x v="0"/>
    <x v="11"/>
    <s v="Q4"/>
    <n v="2025"/>
    <n v="0.15103664489682064"/>
    <s v="High"/>
  </r>
  <r>
    <n v="100213"/>
    <d v="2025-09-06T00:00:00"/>
    <s v="C1212"/>
    <s v="Vikram Sharma"/>
    <x v="1"/>
    <s v="Maharashtra"/>
    <s v="Mumbai"/>
    <x v="6"/>
    <x v="0"/>
    <x v="0"/>
    <n v="6"/>
    <n v="54843"/>
    <n v="10"/>
    <n v="296152.2"/>
    <n v="252000"/>
    <n v="44152.2"/>
    <x v="4"/>
    <x v="0"/>
    <x v="4"/>
    <s v="Q3"/>
    <n v="2025"/>
    <n v="0.14908617933616564"/>
    <s v="High"/>
  </r>
  <r>
    <n v="102150"/>
    <d v="2025-07-16T00:00:00"/>
    <s v="C3149"/>
    <s v="Kiran Reddy"/>
    <x v="1"/>
    <s v="Gujarat"/>
    <s v="Ahmedabad"/>
    <x v="0"/>
    <x v="0"/>
    <x v="0"/>
    <n v="6"/>
    <n v="54838"/>
    <n v="10"/>
    <n v="296125.2"/>
    <n v="252000"/>
    <n v="44125.2"/>
    <x v="4"/>
    <x v="0"/>
    <x v="7"/>
    <s v="Q3"/>
    <n v="2025"/>
    <n v="0.14900859501319036"/>
    <s v="High"/>
  </r>
  <r>
    <n v="102228"/>
    <d v="2025-08-14T00:00:00"/>
    <s v="C3227"/>
    <s v="Ananya Sharma"/>
    <x v="3"/>
    <s v="West Bengal"/>
    <s v="Kolkata"/>
    <x v="7"/>
    <x v="0"/>
    <x v="0"/>
    <n v="6"/>
    <n v="54819"/>
    <n v="10"/>
    <n v="296022.59999999998"/>
    <n v="252000"/>
    <n v="44022.6"/>
    <x v="2"/>
    <x v="0"/>
    <x v="2"/>
    <s v="Q3"/>
    <n v="2025"/>
    <n v="0.14871364551220076"/>
    <s v="High"/>
  </r>
  <r>
    <n v="103950"/>
    <d v="2025-02-12T00:00:00"/>
    <s v="C4949"/>
    <s v="Ananya Kumar"/>
    <x v="3"/>
    <s v="West Bengal"/>
    <s v="Kolkata"/>
    <x v="3"/>
    <x v="0"/>
    <x v="0"/>
    <n v="6"/>
    <n v="54719"/>
    <n v="10"/>
    <n v="295482.59999999998"/>
    <n v="252000"/>
    <n v="43482.6"/>
    <x v="1"/>
    <x v="0"/>
    <x v="3"/>
    <s v="Q1"/>
    <n v="2025"/>
    <n v="0.14715790371412735"/>
    <s v="High"/>
  </r>
  <r>
    <n v="103947"/>
    <d v="2025-01-01T00:00:00"/>
    <s v="C4946"/>
    <s v="Ananya Kumar"/>
    <x v="3"/>
    <s v="Odisha"/>
    <s v="Bhubaneswar"/>
    <x v="6"/>
    <x v="0"/>
    <x v="0"/>
    <n v="6"/>
    <n v="54717"/>
    <n v="10"/>
    <n v="295471.8"/>
    <n v="252000"/>
    <n v="43471.8"/>
    <x v="4"/>
    <x v="0"/>
    <x v="8"/>
    <s v="Q1"/>
    <n v="2025"/>
    <n v="0.14712673087583994"/>
    <s v="High"/>
  </r>
  <r>
    <n v="100721"/>
    <d v="2025-07-08T00:00:00"/>
    <s v="C1720"/>
    <s v="Ananya Rao"/>
    <x v="2"/>
    <s v="Karnataka"/>
    <s v="Bengaluru"/>
    <x v="3"/>
    <x v="0"/>
    <x v="0"/>
    <n v="6"/>
    <n v="54533"/>
    <n v="10"/>
    <n v="294478.2"/>
    <n v="252000"/>
    <n v="42478.2"/>
    <x v="1"/>
    <x v="0"/>
    <x v="7"/>
    <s v="Q3"/>
    <n v="2025"/>
    <n v="0.14424904797706586"/>
    <s v="High"/>
  </r>
  <r>
    <n v="104524"/>
    <d v="2025-05-22T00:00:00"/>
    <s v="C5523"/>
    <s v="Neha Reddy"/>
    <x v="1"/>
    <s v="Gujarat"/>
    <s v="Ahmedabad"/>
    <x v="5"/>
    <x v="0"/>
    <x v="0"/>
    <n v="6"/>
    <n v="55484"/>
    <n v="15"/>
    <n v="282968.40000000002"/>
    <n v="252000"/>
    <n v="30968.400000000001"/>
    <x v="4"/>
    <x v="0"/>
    <x v="6"/>
    <s v="Q2"/>
    <n v="2025"/>
    <n v="0.10944119555399118"/>
    <s v="High"/>
  </r>
  <r>
    <n v="103159"/>
    <d v="2025-04-04T00:00:00"/>
    <s v="C4158"/>
    <s v="Pooja Rao"/>
    <x v="2"/>
    <s v="Telangana"/>
    <s v="Hyderabad"/>
    <x v="1"/>
    <x v="0"/>
    <x v="0"/>
    <n v="6"/>
    <n v="55457"/>
    <n v="15"/>
    <n v="282830.7"/>
    <n v="252000"/>
    <n v="30830.7"/>
    <x v="1"/>
    <x v="0"/>
    <x v="5"/>
    <s v="Q2"/>
    <n v="2025"/>
    <n v="0.10900761480277778"/>
    <s v="High"/>
  </r>
  <r>
    <n v="104278"/>
    <d v="2025-09-11T00:00:00"/>
    <s v="C5277"/>
    <s v="Rahul Reddy"/>
    <x v="2"/>
    <s v="Karnataka"/>
    <s v="Bengaluru"/>
    <x v="7"/>
    <x v="0"/>
    <x v="0"/>
    <n v="6"/>
    <n v="55438"/>
    <n v="15"/>
    <n v="282733.8"/>
    <n v="252000"/>
    <n v="30733.8"/>
    <x v="1"/>
    <x v="0"/>
    <x v="4"/>
    <s v="Q3"/>
    <n v="2025"/>
    <n v="0.10870224925353814"/>
    <s v="High"/>
  </r>
  <r>
    <n v="101254"/>
    <d v="2025-12-05T00:00:00"/>
    <s v="C2253"/>
    <s v="Divya Gupta"/>
    <x v="2"/>
    <s v="Karnataka"/>
    <s v="Bengaluru"/>
    <x v="3"/>
    <x v="0"/>
    <x v="0"/>
    <n v="6"/>
    <n v="55431"/>
    <n v="15"/>
    <n v="282698.09999999998"/>
    <n v="252000"/>
    <n v="30698.1"/>
    <x v="4"/>
    <x v="0"/>
    <x v="11"/>
    <s v="Q4"/>
    <n v="2025"/>
    <n v="0.10858969338669061"/>
    <s v="High"/>
  </r>
  <r>
    <n v="101412"/>
    <d v="2025-04-17T00:00:00"/>
    <s v="C2411"/>
    <s v="Vikram Patel"/>
    <x v="0"/>
    <s v="Punjab"/>
    <s v="Ludhiana"/>
    <x v="2"/>
    <x v="0"/>
    <x v="0"/>
    <n v="6"/>
    <n v="55377"/>
    <n v="15"/>
    <n v="282422.7"/>
    <n v="252000"/>
    <n v="30422.7"/>
    <x v="0"/>
    <x v="0"/>
    <x v="5"/>
    <s v="Q2"/>
    <n v="2025"/>
    <n v="0.10772044881661424"/>
    <s v="High"/>
  </r>
  <r>
    <n v="101064"/>
    <d v="2025-04-09T00:00:00"/>
    <s v="C2063"/>
    <s v="Divya Sharma"/>
    <x v="0"/>
    <s v="Delhi"/>
    <s v="New Delhi"/>
    <x v="7"/>
    <x v="0"/>
    <x v="0"/>
    <n v="6"/>
    <n v="55367"/>
    <n v="15"/>
    <n v="282371.7"/>
    <n v="252000"/>
    <n v="30371.7"/>
    <x v="0"/>
    <x v="0"/>
    <x v="5"/>
    <s v="Q2"/>
    <n v="2025"/>
    <n v="0.107559291529569"/>
    <s v="High"/>
  </r>
  <r>
    <n v="103091"/>
    <d v="2025-12-13T00:00:00"/>
    <s v="C4090"/>
    <s v="Sneha Sharma"/>
    <x v="2"/>
    <s v="Telangana"/>
    <s v="Hyderabad"/>
    <x v="4"/>
    <x v="0"/>
    <x v="0"/>
    <n v="6"/>
    <n v="55339"/>
    <n v="15"/>
    <n v="282228.90000000002"/>
    <n v="252000"/>
    <n v="30228.9"/>
    <x v="4"/>
    <x v="2"/>
    <x v="11"/>
    <s v="Q4"/>
    <n v="2025"/>
    <n v="0.1071077412695865"/>
    <s v="High"/>
  </r>
  <r>
    <n v="102987"/>
    <d v="2025-04-17T00:00:00"/>
    <s v="C3986"/>
    <s v="Rahul Reddy"/>
    <x v="0"/>
    <s v="Punjab"/>
    <s v="Ludhiana"/>
    <x v="3"/>
    <x v="0"/>
    <x v="0"/>
    <n v="6"/>
    <n v="55308"/>
    <n v="15"/>
    <n v="282070.8"/>
    <n v="252000"/>
    <n v="30070.799999999999"/>
    <x v="1"/>
    <x v="2"/>
    <x v="5"/>
    <s v="Q2"/>
    <n v="2025"/>
    <n v="0.10660727732186387"/>
    <s v="High"/>
  </r>
  <r>
    <n v="100229"/>
    <d v="2025-04-10T00:00:00"/>
    <s v="C1228"/>
    <s v="Ananya Sharma"/>
    <x v="0"/>
    <s v="Delhi"/>
    <s v="New Delhi"/>
    <x v="6"/>
    <x v="0"/>
    <x v="0"/>
    <n v="6"/>
    <n v="55294"/>
    <n v="15"/>
    <n v="281999.40000000002"/>
    <n v="252000"/>
    <n v="29999.4"/>
    <x v="2"/>
    <x v="1"/>
    <x v="5"/>
    <s v="Q2"/>
    <n v="2025"/>
    <n v="0.10638107740654767"/>
    <s v="High"/>
  </r>
  <r>
    <n v="102491"/>
    <d v="2025-09-19T00:00:00"/>
    <s v="C3490"/>
    <s v="Ananya Rao"/>
    <x v="3"/>
    <s v="West Bengal"/>
    <s v="Kolkata"/>
    <x v="6"/>
    <x v="0"/>
    <x v="0"/>
    <n v="6"/>
    <n v="55251"/>
    <n v="15"/>
    <n v="281780.09999999998"/>
    <n v="252000"/>
    <n v="29780.1"/>
    <x v="4"/>
    <x v="0"/>
    <x v="4"/>
    <s v="Q3"/>
    <n v="2025"/>
    <n v="0.10568560377400675"/>
    <s v="High"/>
  </r>
  <r>
    <n v="102478"/>
    <d v="2025-05-22T00:00:00"/>
    <s v="C3477"/>
    <s v="Ananya Gupta"/>
    <x v="0"/>
    <s v="Delhi"/>
    <s v="New Delhi"/>
    <x v="5"/>
    <x v="0"/>
    <x v="0"/>
    <n v="6"/>
    <n v="55198"/>
    <n v="15"/>
    <n v="281509.8"/>
    <n v="252000"/>
    <n v="29509.8"/>
    <x v="2"/>
    <x v="2"/>
    <x v="6"/>
    <s v="Q2"/>
    <n v="2025"/>
    <n v="0.10482690123043674"/>
    <s v="High"/>
  </r>
  <r>
    <n v="100167"/>
    <d v="2025-03-14T00:00:00"/>
    <s v="C1166"/>
    <s v="Pooja Sharma"/>
    <x v="1"/>
    <s v="Gujarat"/>
    <s v="Ahmedabad"/>
    <x v="3"/>
    <x v="0"/>
    <x v="0"/>
    <n v="6"/>
    <n v="55136"/>
    <n v="15"/>
    <n v="281193.59999999998"/>
    <n v="252000"/>
    <n v="29193.599999999999"/>
    <x v="3"/>
    <x v="0"/>
    <x v="10"/>
    <s v="Q1"/>
    <n v="2025"/>
    <n v="0.10382028609470487"/>
    <s v="High"/>
  </r>
  <r>
    <n v="104226"/>
    <d v="2025-03-10T00:00:00"/>
    <s v="C5225"/>
    <s v="Priya Reddy"/>
    <x v="3"/>
    <s v="West Bengal"/>
    <s v="Kolkata"/>
    <x v="6"/>
    <x v="0"/>
    <x v="0"/>
    <n v="6"/>
    <n v="55099"/>
    <n v="15"/>
    <n v="281004.90000000002"/>
    <n v="252000"/>
    <n v="29004.9"/>
    <x v="1"/>
    <x v="1"/>
    <x v="10"/>
    <s v="Q1"/>
    <n v="2025"/>
    <n v="0.1032184848022223"/>
    <s v="High"/>
  </r>
  <r>
    <n v="102822"/>
    <d v="2025-02-24T00:00:00"/>
    <s v="C3821"/>
    <s v="Pooja Reddy"/>
    <x v="3"/>
    <s v="West Bengal"/>
    <s v="Kolkata"/>
    <x v="2"/>
    <x v="0"/>
    <x v="0"/>
    <n v="6"/>
    <n v="55094"/>
    <n v="15"/>
    <n v="280979.40000000002"/>
    <n v="252000"/>
    <n v="28979.4"/>
    <x v="1"/>
    <x v="0"/>
    <x v="3"/>
    <s v="Q1"/>
    <n v="2025"/>
    <n v="0.10313709830685096"/>
    <s v="High"/>
  </r>
  <r>
    <n v="103449"/>
    <d v="2025-04-17T00:00:00"/>
    <s v="C4448"/>
    <s v="Aarav Gupta"/>
    <x v="3"/>
    <s v="West Bengal"/>
    <s v="Kolkata"/>
    <x v="1"/>
    <x v="0"/>
    <x v="0"/>
    <n v="6"/>
    <n v="55090"/>
    <n v="15"/>
    <n v="280959"/>
    <n v="252000"/>
    <n v="28959"/>
    <x v="2"/>
    <x v="0"/>
    <x v="5"/>
    <s v="Q2"/>
    <n v="2025"/>
    <n v="0.10307197847372748"/>
    <s v="High"/>
  </r>
  <r>
    <n v="102562"/>
    <d v="2025-06-05T00:00:00"/>
    <s v="C3561"/>
    <s v="Vikram Rao"/>
    <x v="0"/>
    <s v="Punjab"/>
    <s v="Ludhiana"/>
    <x v="7"/>
    <x v="0"/>
    <x v="0"/>
    <n v="6"/>
    <n v="55086"/>
    <n v="15"/>
    <n v="280938.59999999998"/>
    <n v="252000"/>
    <n v="28938.6"/>
    <x v="2"/>
    <x v="0"/>
    <x v="9"/>
    <s v="Q2"/>
    <n v="2025"/>
    <n v="0.10300684918341588"/>
    <s v="High"/>
  </r>
  <r>
    <n v="102795"/>
    <d v="2025-06-05T00:00:00"/>
    <s v="C3794"/>
    <s v="Neha Reddy"/>
    <x v="3"/>
    <s v="Odisha"/>
    <s v="Bhubaneswar"/>
    <x v="2"/>
    <x v="0"/>
    <x v="0"/>
    <n v="6"/>
    <n v="55054"/>
    <n v="15"/>
    <n v="280775.40000000002"/>
    <n v="252000"/>
    <n v="28775.4"/>
    <x v="4"/>
    <x v="0"/>
    <x v="9"/>
    <s v="Q2"/>
    <n v="2025"/>
    <n v="0.10248547415478707"/>
    <s v="High"/>
  </r>
  <r>
    <n v="104341"/>
    <d v="2025-09-27T00:00:00"/>
    <s v="C5340"/>
    <s v="Arjun Reddy"/>
    <x v="1"/>
    <s v="Gujarat"/>
    <s v="Ahmedabad"/>
    <x v="3"/>
    <x v="0"/>
    <x v="0"/>
    <n v="6"/>
    <n v="54933"/>
    <n v="15"/>
    <n v="280158.3"/>
    <n v="252000"/>
    <n v="28158.3"/>
    <x v="2"/>
    <x v="0"/>
    <x v="4"/>
    <s v="Q3"/>
    <n v="2025"/>
    <n v="0.10050853392528439"/>
    <s v="High"/>
  </r>
  <r>
    <n v="102914"/>
    <d v="2025-10-20T00:00:00"/>
    <s v="C3913"/>
    <s v="Aarav Gupta"/>
    <x v="2"/>
    <s v="Karnataka"/>
    <s v="Bengaluru"/>
    <x v="2"/>
    <x v="0"/>
    <x v="0"/>
    <n v="6"/>
    <n v="54896"/>
    <n v="15"/>
    <n v="279969.59999999998"/>
    <n v="252000"/>
    <n v="27969.599999999999"/>
    <x v="2"/>
    <x v="0"/>
    <x v="0"/>
    <s v="Q4"/>
    <n v="2025"/>
    <n v="9.990227510415417E-2"/>
    <s v="High"/>
  </r>
  <r>
    <n v="100099"/>
    <d v="2025-03-03T00:00:00"/>
    <s v="C1098"/>
    <s v="Arjun Kumar"/>
    <x v="3"/>
    <s v="Odisha"/>
    <s v="Bhubaneswar"/>
    <x v="1"/>
    <x v="0"/>
    <x v="0"/>
    <n v="6"/>
    <n v="54881"/>
    <n v="15"/>
    <n v="279893.09999999998"/>
    <n v="252000"/>
    <n v="27893.1"/>
    <x v="2"/>
    <x v="0"/>
    <x v="10"/>
    <s v="Q1"/>
    <n v="2025"/>
    <n v="9.9656261622740966E-2"/>
    <s v="High"/>
  </r>
  <r>
    <n v="104661"/>
    <d v="2025-08-14T00:00:00"/>
    <s v="C5660"/>
    <s v="Ananya Sharma"/>
    <x v="2"/>
    <s v="Karnataka"/>
    <s v="Bengaluru"/>
    <x v="6"/>
    <x v="0"/>
    <x v="0"/>
    <n v="6"/>
    <n v="54830"/>
    <n v="15"/>
    <n v="279633"/>
    <n v="252000"/>
    <n v="27633"/>
    <x v="1"/>
    <x v="0"/>
    <x v="2"/>
    <s v="Q3"/>
    <n v="2025"/>
    <n v="9.8818808938859151E-2"/>
    <s v="High"/>
  </r>
  <r>
    <n v="104157"/>
    <d v="2025-11-22T00:00:00"/>
    <s v="C5156"/>
    <s v="Aarav Sharma"/>
    <x v="1"/>
    <s v="Gujarat"/>
    <s v="Ahmedabad"/>
    <x v="0"/>
    <x v="0"/>
    <x v="0"/>
    <n v="6"/>
    <n v="54820"/>
    <n v="15"/>
    <n v="279582"/>
    <n v="252000"/>
    <n v="27582"/>
    <x v="3"/>
    <x v="0"/>
    <x v="1"/>
    <s v="Q4"/>
    <n v="2025"/>
    <n v="9.865441981243428E-2"/>
    <s v="High"/>
  </r>
  <r>
    <n v="101738"/>
    <d v="2025-06-06T00:00:00"/>
    <s v="C2737"/>
    <s v="Rohit Gupta"/>
    <x v="0"/>
    <s v="Delhi"/>
    <s v="New Delhi"/>
    <x v="3"/>
    <x v="0"/>
    <x v="0"/>
    <n v="6"/>
    <n v="54815"/>
    <n v="15"/>
    <n v="279556.5"/>
    <n v="252000"/>
    <n v="27556.5"/>
    <x v="2"/>
    <x v="0"/>
    <x v="9"/>
    <s v="Q2"/>
    <n v="2025"/>
    <n v="9.8572202756866678E-2"/>
    <s v="High"/>
  </r>
  <r>
    <n v="104033"/>
    <d v="2025-11-11T00:00:00"/>
    <s v="C5032"/>
    <s v="Ananya Rao"/>
    <x v="2"/>
    <s v="Telangana"/>
    <s v="Hyderabad"/>
    <x v="7"/>
    <x v="0"/>
    <x v="0"/>
    <n v="6"/>
    <n v="54770"/>
    <n v="15"/>
    <n v="279327"/>
    <n v="252000"/>
    <n v="27327"/>
    <x v="0"/>
    <x v="2"/>
    <x v="1"/>
    <s v="Q4"/>
    <n v="2025"/>
    <n v="9.7831573746898798E-2"/>
    <s v="High"/>
  </r>
  <r>
    <n v="102127"/>
    <d v="2025-05-25T00:00:00"/>
    <s v="C3126"/>
    <s v="Rahul Patel"/>
    <x v="0"/>
    <s v="Delhi"/>
    <s v="New Delhi"/>
    <x v="6"/>
    <x v="0"/>
    <x v="0"/>
    <n v="6"/>
    <n v="54728"/>
    <n v="15"/>
    <n v="279112.8"/>
    <n v="252000"/>
    <n v="27112.799999999999"/>
    <x v="2"/>
    <x v="0"/>
    <x v="6"/>
    <s v="Q2"/>
    <n v="2025"/>
    <n v="9.7139221132101425E-2"/>
    <s v="High"/>
  </r>
  <r>
    <n v="104000"/>
    <d v="2025-12-14T00:00:00"/>
    <s v="C4999"/>
    <s v="Arjun Patel"/>
    <x v="2"/>
    <s v="Telangana"/>
    <s v="Hyderabad"/>
    <x v="0"/>
    <x v="0"/>
    <x v="0"/>
    <n v="6"/>
    <n v="54725"/>
    <n v="15"/>
    <n v="279097.5"/>
    <n v="252000"/>
    <n v="27097.5"/>
    <x v="3"/>
    <x v="0"/>
    <x v="11"/>
    <s v="Q4"/>
    <n v="2025"/>
    <n v="9.7089726708408347E-2"/>
    <s v="High"/>
  </r>
  <r>
    <n v="103135"/>
    <d v="2025-08-15T00:00:00"/>
    <s v="C4134"/>
    <s v="Aarav Patel"/>
    <x v="0"/>
    <s v="Punjab"/>
    <s v="Ludhiana"/>
    <x v="4"/>
    <x v="0"/>
    <x v="0"/>
    <n v="6"/>
    <n v="54712"/>
    <n v="15"/>
    <n v="279031.2"/>
    <n v="252000"/>
    <n v="27031.200000000001"/>
    <x v="3"/>
    <x v="1"/>
    <x v="2"/>
    <s v="Q3"/>
    <n v="2025"/>
    <n v="9.6875188151002462E-2"/>
    <s v="High"/>
  </r>
  <r>
    <n v="103369"/>
    <d v="2025-12-25T00:00:00"/>
    <s v="C4368"/>
    <s v="Aarav Reddy"/>
    <x v="1"/>
    <s v="Maharashtra"/>
    <s v="Mumbai"/>
    <x v="2"/>
    <x v="0"/>
    <x v="0"/>
    <n v="6"/>
    <n v="54641"/>
    <n v="15"/>
    <n v="278669.09999999998"/>
    <n v="252000"/>
    <n v="26669.1"/>
    <x v="4"/>
    <x v="2"/>
    <x v="11"/>
    <s v="Q4"/>
    <n v="2025"/>
    <n v="9.5701676289190296E-2"/>
    <s v="High"/>
  </r>
  <r>
    <n v="104805"/>
    <d v="2025-01-02T00:00:00"/>
    <s v="C5804"/>
    <s v="Rohit Kumar"/>
    <x v="1"/>
    <s v="Maharashtra"/>
    <s v="Mumbai"/>
    <x v="6"/>
    <x v="0"/>
    <x v="0"/>
    <n v="6"/>
    <n v="54592"/>
    <n v="15"/>
    <n v="278419.20000000001"/>
    <n v="252000"/>
    <n v="26419.200000000001"/>
    <x v="2"/>
    <x v="1"/>
    <x v="8"/>
    <s v="Q1"/>
    <n v="2025"/>
    <n v="9.489000758568375E-2"/>
    <s v="High"/>
  </r>
  <r>
    <n v="104633"/>
    <d v="2025-09-22T00:00:00"/>
    <s v="C5632"/>
    <s v="Vikram Gupta"/>
    <x v="0"/>
    <s v="Punjab"/>
    <s v="Ludhiana"/>
    <x v="7"/>
    <x v="0"/>
    <x v="0"/>
    <n v="6"/>
    <n v="54585"/>
    <n v="15"/>
    <n v="278383.5"/>
    <n v="252000"/>
    <n v="26383.5"/>
    <x v="2"/>
    <x v="0"/>
    <x v="4"/>
    <s v="Q3"/>
    <n v="2025"/>
    <n v="9.4773935955255975E-2"/>
    <s v="High"/>
  </r>
  <r>
    <n v="103032"/>
    <d v="2025-09-25T00:00:00"/>
    <s v="C4031"/>
    <s v="Divya Reddy"/>
    <x v="1"/>
    <s v="Gujarat"/>
    <s v="Ahmedabad"/>
    <x v="6"/>
    <x v="0"/>
    <x v="0"/>
    <n v="6"/>
    <n v="54518"/>
    <n v="15"/>
    <n v="278041.8"/>
    <n v="252000"/>
    <n v="26041.8"/>
    <x v="4"/>
    <x v="1"/>
    <x v="4"/>
    <s v="Q3"/>
    <n v="2025"/>
    <n v="9.3661456658675063E-2"/>
    <s v="High"/>
  </r>
  <r>
    <n v="102237"/>
    <d v="2025-05-14T00:00:00"/>
    <s v="C3236"/>
    <s v="Rohit Reddy"/>
    <x v="2"/>
    <s v="Karnataka"/>
    <s v="Bengaluru"/>
    <x v="5"/>
    <x v="0"/>
    <x v="0"/>
    <n v="5"/>
    <n v="55417"/>
    <n v="0"/>
    <n v="277085"/>
    <n v="210000"/>
    <n v="67085"/>
    <x v="4"/>
    <x v="2"/>
    <x v="6"/>
    <s v="Q2"/>
    <n v="2025"/>
    <n v="0.24210982189580815"/>
    <s v="High"/>
  </r>
  <r>
    <n v="103109"/>
    <d v="2025-06-16T00:00:00"/>
    <s v="C4108"/>
    <s v="Divya Patel"/>
    <x v="0"/>
    <s v="Delhi"/>
    <s v="New Delhi"/>
    <x v="1"/>
    <x v="0"/>
    <x v="0"/>
    <n v="5"/>
    <n v="55378"/>
    <n v="0"/>
    <n v="276890"/>
    <n v="210000"/>
    <n v="66890"/>
    <x v="1"/>
    <x v="0"/>
    <x v="9"/>
    <s v="Q2"/>
    <n v="2025"/>
    <n v="0.24157607714254759"/>
    <s v="High"/>
  </r>
  <r>
    <n v="101821"/>
    <d v="2025-07-18T00:00:00"/>
    <s v="C2820"/>
    <s v="Sneha Patel"/>
    <x v="0"/>
    <s v="Punjab"/>
    <s v="Ludhiana"/>
    <x v="1"/>
    <x v="0"/>
    <x v="0"/>
    <n v="5"/>
    <n v="55376"/>
    <n v="0"/>
    <n v="276880"/>
    <n v="210000"/>
    <n v="66880"/>
    <x v="2"/>
    <x v="0"/>
    <x v="7"/>
    <s v="Q3"/>
    <n v="2025"/>
    <n v="0.24154868535105462"/>
    <s v="High"/>
  </r>
  <r>
    <n v="101522"/>
    <d v="2025-08-06T00:00:00"/>
    <s v="C2521"/>
    <s v="Kiran Sharma"/>
    <x v="3"/>
    <s v="Odisha"/>
    <s v="Bhubaneswar"/>
    <x v="4"/>
    <x v="0"/>
    <x v="0"/>
    <n v="5"/>
    <n v="55342"/>
    <n v="0"/>
    <n v="276710"/>
    <n v="210000"/>
    <n v="66710"/>
    <x v="4"/>
    <x v="0"/>
    <x v="2"/>
    <s v="Q3"/>
    <n v="2025"/>
    <n v="0.24108272198330383"/>
    <s v="High"/>
  </r>
  <r>
    <n v="103432"/>
    <d v="2025-04-14T00:00:00"/>
    <s v="C4431"/>
    <s v="Pooja Patel"/>
    <x v="0"/>
    <s v="Delhi"/>
    <s v="New Delhi"/>
    <x v="2"/>
    <x v="0"/>
    <x v="0"/>
    <n v="5"/>
    <n v="55303"/>
    <n v="0"/>
    <n v="276515"/>
    <n v="210000"/>
    <n v="66515"/>
    <x v="0"/>
    <x v="1"/>
    <x v="5"/>
    <s v="Q2"/>
    <n v="2025"/>
    <n v="0.24054752906713922"/>
    <s v="High"/>
  </r>
  <r>
    <n v="104380"/>
    <d v="2025-01-08T00:00:00"/>
    <s v="C5379"/>
    <s v="Pooja Rao"/>
    <x v="2"/>
    <s v="Karnataka"/>
    <s v="Bengaluru"/>
    <x v="3"/>
    <x v="0"/>
    <x v="0"/>
    <n v="5"/>
    <n v="55223"/>
    <n v="0"/>
    <n v="276115"/>
    <n v="210000"/>
    <n v="66115"/>
    <x v="1"/>
    <x v="0"/>
    <x v="8"/>
    <s v="Q1"/>
    <n v="2025"/>
    <n v="0.23944733172772215"/>
    <s v="High"/>
  </r>
  <r>
    <n v="102610"/>
    <d v="2025-04-16T00:00:00"/>
    <s v="C3609"/>
    <s v="Kiran Gupta"/>
    <x v="3"/>
    <s v="West Bengal"/>
    <s v="Kolkata"/>
    <x v="0"/>
    <x v="0"/>
    <x v="0"/>
    <n v="5"/>
    <n v="55174"/>
    <n v="0"/>
    <n v="275870"/>
    <n v="210000"/>
    <n v="65870"/>
    <x v="2"/>
    <x v="0"/>
    <x v="5"/>
    <s v="Q2"/>
    <n v="2025"/>
    <n v="0.23877188530829738"/>
    <s v="High"/>
  </r>
  <r>
    <n v="100481"/>
    <d v="2025-06-08T00:00:00"/>
    <s v="C1480"/>
    <s v="Rahul Gupta"/>
    <x v="1"/>
    <s v="Maharashtra"/>
    <s v="Mumbai"/>
    <x v="4"/>
    <x v="0"/>
    <x v="0"/>
    <n v="5"/>
    <n v="55131"/>
    <n v="0"/>
    <n v="275655"/>
    <n v="210000"/>
    <n v="65655"/>
    <x v="2"/>
    <x v="0"/>
    <x v="9"/>
    <s v="Q2"/>
    <n v="2025"/>
    <n v="0.23817815747945803"/>
    <s v="High"/>
  </r>
  <r>
    <n v="101100"/>
    <d v="2025-06-23T00:00:00"/>
    <s v="C2099"/>
    <s v="Vikram Sharma"/>
    <x v="3"/>
    <s v="Odisha"/>
    <s v="Bhubaneswar"/>
    <x v="1"/>
    <x v="0"/>
    <x v="0"/>
    <n v="5"/>
    <n v="55099"/>
    <n v="0"/>
    <n v="275495"/>
    <n v="210000"/>
    <n v="65495"/>
    <x v="0"/>
    <x v="0"/>
    <x v="9"/>
    <s v="Q2"/>
    <n v="2025"/>
    <n v="0.23773571208188896"/>
    <s v="High"/>
  </r>
  <r>
    <n v="102845"/>
    <d v="2025-10-16T00:00:00"/>
    <s v="C3844"/>
    <s v="Vikram Kumar"/>
    <x v="0"/>
    <s v="Delhi"/>
    <s v="New Delhi"/>
    <x v="3"/>
    <x v="0"/>
    <x v="0"/>
    <n v="5"/>
    <n v="55003"/>
    <n v="0"/>
    <n v="275015"/>
    <n v="210000"/>
    <n v="65015"/>
    <x v="0"/>
    <x v="0"/>
    <x v="0"/>
    <s v="Q4"/>
    <n v="2025"/>
    <n v="0.23640528698434632"/>
    <s v="High"/>
  </r>
  <r>
    <n v="102459"/>
    <d v="2025-04-03T00:00:00"/>
    <s v="C3458"/>
    <s v="Rohit Rao"/>
    <x v="3"/>
    <s v="Odisha"/>
    <s v="Bhubaneswar"/>
    <x v="2"/>
    <x v="0"/>
    <x v="0"/>
    <n v="5"/>
    <n v="54947"/>
    <n v="0"/>
    <n v="274735"/>
    <n v="210000"/>
    <n v="64735"/>
    <x v="3"/>
    <x v="1"/>
    <x v="5"/>
    <s v="Q2"/>
    <n v="2025"/>
    <n v="0.2356270588021184"/>
    <s v="High"/>
  </r>
  <r>
    <n v="100145"/>
    <d v="2025-03-19T00:00:00"/>
    <s v="C1144"/>
    <s v="Kiran Gupta"/>
    <x v="0"/>
    <s v="Punjab"/>
    <s v="Ludhiana"/>
    <x v="7"/>
    <x v="0"/>
    <x v="0"/>
    <n v="5"/>
    <n v="54927"/>
    <n v="0"/>
    <n v="274635"/>
    <n v="210000"/>
    <n v="64635"/>
    <x v="2"/>
    <x v="0"/>
    <x v="10"/>
    <s v="Q1"/>
    <n v="2025"/>
    <n v="0.23534873559451636"/>
    <s v="High"/>
  </r>
  <r>
    <n v="101808"/>
    <d v="2025-07-01T00:00:00"/>
    <s v="C2807"/>
    <s v="Neha Sharma"/>
    <x v="1"/>
    <s v="Maharashtra"/>
    <s v="Mumbai"/>
    <x v="7"/>
    <x v="0"/>
    <x v="0"/>
    <n v="5"/>
    <n v="54879"/>
    <n v="0"/>
    <n v="274395"/>
    <n v="210000"/>
    <n v="64395"/>
    <x v="4"/>
    <x v="0"/>
    <x v="7"/>
    <s v="Q3"/>
    <n v="2025"/>
    <n v="0.23467993221450828"/>
    <s v="High"/>
  </r>
  <r>
    <n v="104060"/>
    <d v="2025-09-21T00:00:00"/>
    <s v="C5059"/>
    <s v="Pooja Sharma"/>
    <x v="2"/>
    <s v="Telangana"/>
    <s v="Hyderabad"/>
    <x v="1"/>
    <x v="0"/>
    <x v="0"/>
    <n v="5"/>
    <n v="54777"/>
    <n v="0"/>
    <n v="273885"/>
    <n v="210000"/>
    <n v="63885"/>
    <x v="3"/>
    <x v="2"/>
    <x v="4"/>
    <s v="Q3"/>
    <n v="2025"/>
    <n v="0.23325483323292623"/>
    <s v="High"/>
  </r>
  <r>
    <n v="102153"/>
    <d v="2025-03-05T00:00:00"/>
    <s v="C3152"/>
    <s v="Rohit Kumar"/>
    <x v="3"/>
    <s v="West Bengal"/>
    <s v="Kolkata"/>
    <x v="4"/>
    <x v="0"/>
    <x v="0"/>
    <n v="5"/>
    <n v="54715"/>
    <n v="0"/>
    <n v="273575"/>
    <n v="210000"/>
    <n v="63575"/>
    <x v="2"/>
    <x v="0"/>
    <x v="10"/>
    <s v="Q1"/>
    <n v="2025"/>
    <n v="0.23238600018276523"/>
    <s v="High"/>
  </r>
  <r>
    <n v="103558"/>
    <d v="2025-10-23T00:00:00"/>
    <s v="C4557"/>
    <s v="Priya Kumar"/>
    <x v="0"/>
    <s v="Delhi"/>
    <s v="New Delhi"/>
    <x v="2"/>
    <x v="0"/>
    <x v="0"/>
    <n v="5"/>
    <n v="54560"/>
    <n v="0"/>
    <n v="272800"/>
    <n v="210000"/>
    <n v="62800"/>
    <x v="0"/>
    <x v="0"/>
    <x v="0"/>
    <s v="Q4"/>
    <n v="2025"/>
    <n v="0.23020527859237536"/>
    <s v="High"/>
  </r>
  <r>
    <n v="100593"/>
    <d v="2025-01-16T00:00:00"/>
    <s v="C1592"/>
    <s v="Priya Rao"/>
    <x v="1"/>
    <s v="Gujarat"/>
    <s v="Ahmedabad"/>
    <x v="1"/>
    <x v="0"/>
    <x v="0"/>
    <n v="6"/>
    <n v="55488"/>
    <n v="20"/>
    <n v="266342.40000000002"/>
    <n v="252000"/>
    <n v="14342.4"/>
    <x v="2"/>
    <x v="0"/>
    <x v="8"/>
    <s v="Q1"/>
    <n v="2025"/>
    <n v="5.3849480968858124E-2"/>
    <s v="High"/>
  </r>
  <r>
    <n v="104308"/>
    <d v="2025-05-05T00:00:00"/>
    <s v="C5307"/>
    <s v="Pooja Reddy"/>
    <x v="1"/>
    <s v="Gujarat"/>
    <s v="Ahmedabad"/>
    <x v="4"/>
    <x v="0"/>
    <x v="0"/>
    <n v="6"/>
    <n v="55487"/>
    <n v="20"/>
    <n v="266337.59999999998"/>
    <n v="252000"/>
    <n v="14337.6"/>
    <x v="2"/>
    <x v="2"/>
    <x v="6"/>
    <s v="Q2"/>
    <n v="2025"/>
    <n v="5.383242921765459E-2"/>
    <s v="High"/>
  </r>
  <r>
    <n v="100494"/>
    <d v="2025-04-03T00:00:00"/>
    <s v="C1493"/>
    <s v="Pooja Gupta"/>
    <x v="1"/>
    <s v="Gujarat"/>
    <s v="Ahmedabad"/>
    <x v="6"/>
    <x v="0"/>
    <x v="0"/>
    <n v="6"/>
    <n v="55438"/>
    <n v="20"/>
    <n v="266102.40000000002"/>
    <n v="252000"/>
    <n v="14102.4"/>
    <x v="0"/>
    <x v="2"/>
    <x v="5"/>
    <s v="Q2"/>
    <n v="2025"/>
    <n v="5.2996139831884261E-2"/>
    <s v="High"/>
  </r>
  <r>
    <n v="104605"/>
    <d v="2025-04-02T00:00:00"/>
    <s v="C5604"/>
    <s v="Kiran Reddy"/>
    <x v="0"/>
    <s v="Punjab"/>
    <s v="Ludhiana"/>
    <x v="0"/>
    <x v="0"/>
    <x v="0"/>
    <n v="6"/>
    <n v="55437"/>
    <n v="20"/>
    <n v="266097.59999999998"/>
    <n v="252000"/>
    <n v="14097.6"/>
    <x v="4"/>
    <x v="1"/>
    <x v="5"/>
    <s v="Q2"/>
    <n v="2025"/>
    <n v="5.2979057308295913E-2"/>
    <s v="High"/>
  </r>
  <r>
    <n v="104833"/>
    <d v="2025-05-26T00:00:00"/>
    <s v="C5832"/>
    <s v="Pooja Rao"/>
    <x v="3"/>
    <s v="West Bengal"/>
    <s v="Kolkata"/>
    <x v="3"/>
    <x v="0"/>
    <x v="0"/>
    <n v="6"/>
    <n v="55271"/>
    <n v="20"/>
    <n v="265300.8"/>
    <n v="252000"/>
    <n v="13300.8"/>
    <x v="4"/>
    <x v="0"/>
    <x v="6"/>
    <s v="Q2"/>
    <n v="2025"/>
    <n v="5.0134790396410417E-2"/>
    <s v="High"/>
  </r>
  <r>
    <n v="103536"/>
    <d v="2025-10-14T00:00:00"/>
    <s v="C4535"/>
    <s v="Pooja Sharma"/>
    <x v="1"/>
    <s v="Gujarat"/>
    <s v="Ahmedabad"/>
    <x v="3"/>
    <x v="0"/>
    <x v="0"/>
    <n v="6"/>
    <n v="55198"/>
    <n v="20"/>
    <n v="264950.40000000002"/>
    <n v="252000"/>
    <n v="12950.4"/>
    <x v="1"/>
    <x v="0"/>
    <x v="0"/>
    <s v="Q4"/>
    <n v="2025"/>
    <n v="4.8878582557339026E-2"/>
    <s v="High"/>
  </r>
  <r>
    <n v="100091"/>
    <d v="2025-11-02T00:00:00"/>
    <s v="C1090"/>
    <s v="Neha Reddy"/>
    <x v="1"/>
    <s v="Maharashtra"/>
    <s v="Mumbai"/>
    <x v="7"/>
    <x v="0"/>
    <x v="0"/>
    <n v="6"/>
    <n v="55191"/>
    <n v="20"/>
    <n v="264916.8"/>
    <n v="252000"/>
    <n v="12916.8"/>
    <x v="0"/>
    <x v="0"/>
    <x v="1"/>
    <s v="Q4"/>
    <n v="2025"/>
    <n v="4.8757949665706367E-2"/>
    <s v="High"/>
  </r>
  <r>
    <n v="102486"/>
    <d v="2025-07-12T00:00:00"/>
    <s v="C3485"/>
    <s v="Kiran Rao"/>
    <x v="2"/>
    <s v="Telangana"/>
    <s v="Hyderabad"/>
    <x v="7"/>
    <x v="0"/>
    <x v="0"/>
    <n v="6"/>
    <n v="55161"/>
    <n v="20"/>
    <n v="264772.8"/>
    <n v="252000"/>
    <n v="12772.8"/>
    <x v="4"/>
    <x v="0"/>
    <x v="7"/>
    <s v="Q3"/>
    <n v="2025"/>
    <n v="4.8240604775112848E-2"/>
    <s v="High"/>
  </r>
  <r>
    <n v="104817"/>
    <d v="2025-12-19T00:00:00"/>
    <s v="C5816"/>
    <s v="Pooja Gupta"/>
    <x v="1"/>
    <s v="Gujarat"/>
    <s v="Ahmedabad"/>
    <x v="7"/>
    <x v="0"/>
    <x v="0"/>
    <n v="6"/>
    <n v="55137"/>
    <n v="20"/>
    <n v="264657.59999999998"/>
    <n v="252000"/>
    <n v="12657.6"/>
    <x v="1"/>
    <x v="0"/>
    <x v="11"/>
    <s v="Q4"/>
    <n v="2025"/>
    <n v="4.7826323521410308E-2"/>
    <s v="High"/>
  </r>
  <r>
    <n v="102696"/>
    <d v="2025-12-22T00:00:00"/>
    <s v="C3695"/>
    <s v="Kiran Gupta"/>
    <x v="0"/>
    <s v="Delhi"/>
    <s v="New Delhi"/>
    <x v="1"/>
    <x v="0"/>
    <x v="0"/>
    <n v="6"/>
    <n v="55104"/>
    <n v="20"/>
    <n v="264499.20000000001"/>
    <n v="252000"/>
    <n v="12499.2"/>
    <x v="1"/>
    <x v="1"/>
    <x v="11"/>
    <s v="Q4"/>
    <n v="2025"/>
    <n v="4.725609756097561E-2"/>
    <s v="High"/>
  </r>
  <r>
    <n v="102074"/>
    <d v="2025-03-26T00:00:00"/>
    <s v="C3073"/>
    <s v="Neha Rao"/>
    <x v="2"/>
    <s v="Karnataka"/>
    <s v="Bengaluru"/>
    <x v="2"/>
    <x v="0"/>
    <x v="0"/>
    <n v="6"/>
    <n v="55063"/>
    <n v="20"/>
    <n v="264302.40000000002"/>
    <n v="252000"/>
    <n v="12302.4"/>
    <x v="2"/>
    <x v="0"/>
    <x v="10"/>
    <s v="Q1"/>
    <n v="2025"/>
    <n v="4.6546682890507229E-2"/>
    <s v="High"/>
  </r>
  <r>
    <n v="101537"/>
    <d v="2025-05-07T00:00:00"/>
    <s v="C2536"/>
    <s v="Rahul Gupta"/>
    <x v="1"/>
    <s v="Maharashtra"/>
    <s v="Mumbai"/>
    <x v="1"/>
    <x v="0"/>
    <x v="0"/>
    <n v="6"/>
    <n v="54966"/>
    <n v="20"/>
    <n v="263836.79999999999"/>
    <n v="252000"/>
    <n v="11836.8"/>
    <x v="1"/>
    <x v="2"/>
    <x v="6"/>
    <s v="Q2"/>
    <n v="2025"/>
    <n v="4.4864097805916381E-2"/>
    <s v="High"/>
  </r>
  <r>
    <n v="104192"/>
    <d v="2025-04-07T00:00:00"/>
    <s v="C5191"/>
    <s v="Rohit Sharma"/>
    <x v="0"/>
    <s v="Punjab"/>
    <s v="Ludhiana"/>
    <x v="5"/>
    <x v="0"/>
    <x v="0"/>
    <n v="6"/>
    <n v="54946"/>
    <n v="20"/>
    <n v="263740.79999999999"/>
    <n v="252000"/>
    <n v="11740.8"/>
    <x v="0"/>
    <x v="2"/>
    <x v="5"/>
    <s v="Q2"/>
    <n v="2025"/>
    <n v="4.4516434317329739E-2"/>
    <s v="High"/>
  </r>
  <r>
    <n v="101436"/>
    <d v="2025-01-12T00:00:00"/>
    <s v="C2435"/>
    <s v="Pooja Sharma"/>
    <x v="0"/>
    <s v="Delhi"/>
    <s v="New Delhi"/>
    <x v="2"/>
    <x v="0"/>
    <x v="0"/>
    <n v="6"/>
    <n v="54922"/>
    <n v="20"/>
    <n v="263625.59999999998"/>
    <n v="252000"/>
    <n v="11625.6"/>
    <x v="4"/>
    <x v="0"/>
    <x v="8"/>
    <s v="Q1"/>
    <n v="2025"/>
    <n v="4.409890390007648E-2"/>
    <s v="High"/>
  </r>
  <r>
    <n v="100910"/>
    <d v="2025-01-04T00:00:00"/>
    <s v="C1909"/>
    <s v="Arjun Sharma"/>
    <x v="3"/>
    <s v="West Bengal"/>
    <s v="Kolkata"/>
    <x v="4"/>
    <x v="0"/>
    <x v="0"/>
    <n v="6"/>
    <n v="54887"/>
    <n v="20"/>
    <n v="263457.59999999998"/>
    <n v="252000"/>
    <n v="11457.6"/>
    <x v="4"/>
    <x v="0"/>
    <x v="8"/>
    <s v="Q1"/>
    <n v="2025"/>
    <n v="4.3489350848106116E-2"/>
    <s v="High"/>
  </r>
  <r>
    <n v="104074"/>
    <d v="2025-02-26T00:00:00"/>
    <s v="C5073"/>
    <s v="Priya Kumar"/>
    <x v="2"/>
    <s v="Karnataka"/>
    <s v="Bengaluru"/>
    <x v="3"/>
    <x v="0"/>
    <x v="0"/>
    <n v="5"/>
    <n v="55455"/>
    <n v="5"/>
    <n v="263411.25"/>
    <n v="210000"/>
    <n v="53411.25"/>
    <x v="3"/>
    <x v="0"/>
    <x v="3"/>
    <s v="Q1"/>
    <n v="2025"/>
    <n v="0.20276753555514429"/>
    <s v="High"/>
  </r>
  <r>
    <n v="101633"/>
    <d v="2025-01-03T00:00:00"/>
    <s v="C2632"/>
    <s v="Arjun Gupta"/>
    <x v="1"/>
    <s v="Maharashtra"/>
    <s v="Mumbai"/>
    <x v="0"/>
    <x v="0"/>
    <x v="0"/>
    <n v="6"/>
    <n v="54843"/>
    <n v="20"/>
    <n v="263246.40000000002"/>
    <n v="252000"/>
    <n v="11246.4"/>
    <x v="3"/>
    <x v="0"/>
    <x v="8"/>
    <s v="Q1"/>
    <n v="2025"/>
    <n v="4.2721951753186362E-2"/>
    <s v="High"/>
  </r>
  <r>
    <n v="101189"/>
    <d v="2025-11-27T00:00:00"/>
    <s v="C2188"/>
    <s v="Ananya Gupta"/>
    <x v="2"/>
    <s v="Telangana"/>
    <s v="Hyderabad"/>
    <x v="1"/>
    <x v="0"/>
    <x v="0"/>
    <n v="6"/>
    <n v="54826"/>
    <n v="20"/>
    <n v="263164.79999999999"/>
    <n v="252000"/>
    <n v="11164.8"/>
    <x v="1"/>
    <x v="0"/>
    <x v="1"/>
    <s v="Q4"/>
    <n v="2025"/>
    <n v="4.2425126764673693E-2"/>
    <s v="High"/>
  </r>
  <r>
    <n v="104208"/>
    <d v="2025-01-28T00:00:00"/>
    <s v="C5207"/>
    <s v="Rahul Kumar"/>
    <x v="3"/>
    <s v="West Bengal"/>
    <s v="Kolkata"/>
    <x v="0"/>
    <x v="0"/>
    <x v="0"/>
    <n v="5"/>
    <n v="55323"/>
    <n v="5"/>
    <n v="262784.25"/>
    <n v="210000"/>
    <n v="52784.25"/>
    <x v="1"/>
    <x v="2"/>
    <x v="8"/>
    <s v="Q1"/>
    <n v="2025"/>
    <n v="0.20086534866530242"/>
    <s v="High"/>
  </r>
  <r>
    <n v="101635"/>
    <d v="2025-10-13T00:00:00"/>
    <s v="C2634"/>
    <s v="Vikram Reddy"/>
    <x v="3"/>
    <s v="Odisha"/>
    <s v="Bhubaneswar"/>
    <x v="6"/>
    <x v="0"/>
    <x v="0"/>
    <n v="6"/>
    <n v="54721"/>
    <n v="20"/>
    <n v="262660.8"/>
    <n v="252000"/>
    <n v="10660.8"/>
    <x v="2"/>
    <x v="1"/>
    <x v="0"/>
    <s v="Q4"/>
    <n v="2025"/>
    <n v="4.0587708557957639E-2"/>
    <s v="High"/>
  </r>
  <r>
    <n v="101355"/>
    <d v="2025-02-23T00:00:00"/>
    <s v="C2354"/>
    <s v="Pooja Sharma"/>
    <x v="1"/>
    <s v="Gujarat"/>
    <s v="Ahmedabad"/>
    <x v="0"/>
    <x v="0"/>
    <x v="0"/>
    <n v="5"/>
    <n v="55264"/>
    <n v="5"/>
    <n v="262504"/>
    <n v="210000"/>
    <n v="52504"/>
    <x v="2"/>
    <x v="0"/>
    <x v="3"/>
    <s v="Q1"/>
    <n v="2025"/>
    <n v="0.20001219029043366"/>
    <s v="High"/>
  </r>
  <r>
    <n v="102968"/>
    <d v="2025-10-13T00:00:00"/>
    <s v="C3967"/>
    <s v="Neha Gupta"/>
    <x v="0"/>
    <s v="Delhi"/>
    <s v="New Delhi"/>
    <x v="3"/>
    <x v="0"/>
    <x v="0"/>
    <n v="5"/>
    <n v="55252"/>
    <n v="5"/>
    <n v="262447"/>
    <n v="210000"/>
    <n v="52447"/>
    <x v="4"/>
    <x v="1"/>
    <x v="0"/>
    <s v="Q4"/>
    <n v="2025"/>
    <n v="0.19983844357146396"/>
    <s v="High"/>
  </r>
  <r>
    <n v="102907"/>
    <d v="2025-06-10T00:00:00"/>
    <s v="C3906"/>
    <s v="Neha Reddy"/>
    <x v="0"/>
    <s v="Delhi"/>
    <s v="New Delhi"/>
    <x v="0"/>
    <x v="0"/>
    <x v="0"/>
    <n v="5"/>
    <n v="55240"/>
    <n v="5"/>
    <n v="262390"/>
    <n v="210000"/>
    <n v="52390"/>
    <x v="2"/>
    <x v="0"/>
    <x v="9"/>
    <s v="Q2"/>
    <n v="2025"/>
    <n v="0.19966462136514349"/>
    <s v="High"/>
  </r>
  <r>
    <n v="100170"/>
    <d v="2025-07-13T00:00:00"/>
    <s v="C1169"/>
    <s v="Vikram Reddy"/>
    <x v="0"/>
    <s v="Punjab"/>
    <s v="Ludhiana"/>
    <x v="0"/>
    <x v="0"/>
    <x v="0"/>
    <n v="6"/>
    <n v="54647"/>
    <n v="20"/>
    <n v="262305.59999999998"/>
    <n v="252000"/>
    <n v="10305.6"/>
    <x v="4"/>
    <x v="2"/>
    <x v="7"/>
    <s v="Q3"/>
    <n v="2025"/>
    <n v="3.9288524530166347E-2"/>
    <s v="High"/>
  </r>
  <r>
    <n v="100132"/>
    <d v="2025-04-10T00:00:00"/>
    <s v="C1131"/>
    <s v="Priya Sharma"/>
    <x v="2"/>
    <s v="Telangana"/>
    <s v="Hyderabad"/>
    <x v="0"/>
    <x v="0"/>
    <x v="0"/>
    <n v="5"/>
    <n v="55187"/>
    <n v="5"/>
    <n v="262138.25"/>
    <n v="210000"/>
    <n v="52138.25"/>
    <x v="4"/>
    <x v="2"/>
    <x v="5"/>
    <s v="Q2"/>
    <n v="2025"/>
    <n v="0.19889600239568242"/>
    <s v="High"/>
  </r>
  <r>
    <n v="101607"/>
    <d v="2025-12-25T00:00:00"/>
    <s v="C2606"/>
    <s v="Pooja Sharma"/>
    <x v="1"/>
    <s v="Maharashtra"/>
    <s v="Mumbai"/>
    <x v="5"/>
    <x v="0"/>
    <x v="0"/>
    <n v="5"/>
    <n v="55187"/>
    <n v="5"/>
    <n v="262138.25"/>
    <n v="210000"/>
    <n v="52138.25"/>
    <x v="2"/>
    <x v="0"/>
    <x v="11"/>
    <s v="Q4"/>
    <n v="2025"/>
    <n v="0.19889600239568242"/>
    <s v="High"/>
  </r>
  <r>
    <n v="101450"/>
    <d v="2025-04-26T00:00:00"/>
    <s v="C2449"/>
    <s v="Priya Patel"/>
    <x v="0"/>
    <s v="Punjab"/>
    <s v="Ludhiana"/>
    <x v="2"/>
    <x v="0"/>
    <x v="0"/>
    <n v="6"/>
    <n v="54605"/>
    <n v="20"/>
    <n v="262104"/>
    <n v="252000"/>
    <n v="10104"/>
    <x v="1"/>
    <x v="1"/>
    <x v="5"/>
    <s v="Q2"/>
    <n v="2025"/>
    <n v="3.8549583371486125E-2"/>
    <s v="High"/>
  </r>
  <r>
    <n v="102798"/>
    <d v="2025-10-19T00:00:00"/>
    <s v="C3797"/>
    <s v="Sneha Patel"/>
    <x v="3"/>
    <s v="Odisha"/>
    <s v="Bhubaneswar"/>
    <x v="0"/>
    <x v="0"/>
    <x v="0"/>
    <n v="6"/>
    <n v="54577"/>
    <n v="20"/>
    <n v="261969.6"/>
    <n v="252000"/>
    <n v="9969.6"/>
    <x v="2"/>
    <x v="1"/>
    <x v="0"/>
    <s v="Q4"/>
    <n v="2025"/>
    <n v="3.8056324092566464E-2"/>
    <s v="High"/>
  </r>
  <r>
    <n v="104536"/>
    <d v="2025-04-13T00:00:00"/>
    <s v="C5535"/>
    <s v="Sneha Patel"/>
    <x v="0"/>
    <s v="Delhi"/>
    <s v="New Delhi"/>
    <x v="2"/>
    <x v="0"/>
    <x v="0"/>
    <n v="5"/>
    <n v="55069"/>
    <n v="5"/>
    <n v="261577.75"/>
    <n v="210000"/>
    <n v="51577.75"/>
    <x v="3"/>
    <x v="0"/>
    <x v="5"/>
    <s v="Q2"/>
    <n v="2025"/>
    <n v="0.19717942370862965"/>
    <s v="High"/>
  </r>
  <r>
    <n v="102108"/>
    <d v="2025-05-19T00:00:00"/>
    <s v="C3107"/>
    <s v="Vikram Sharma"/>
    <x v="2"/>
    <s v="Karnataka"/>
    <s v="Bengaluru"/>
    <x v="0"/>
    <x v="0"/>
    <x v="0"/>
    <n v="5"/>
    <n v="55034"/>
    <n v="5"/>
    <n v="261411.5"/>
    <n v="210000"/>
    <n v="51411.5"/>
    <x v="2"/>
    <x v="2"/>
    <x v="6"/>
    <s v="Q2"/>
    <n v="2025"/>
    <n v="0.19666885351256544"/>
    <s v="High"/>
  </r>
  <r>
    <n v="102589"/>
    <d v="2025-04-24T00:00:00"/>
    <s v="C3588"/>
    <s v="Sneha Patel"/>
    <x v="2"/>
    <s v="Karnataka"/>
    <s v="Bengaluru"/>
    <x v="6"/>
    <x v="0"/>
    <x v="0"/>
    <n v="5"/>
    <n v="54984"/>
    <n v="5"/>
    <n v="261174"/>
    <n v="210000"/>
    <n v="51174"/>
    <x v="2"/>
    <x v="1"/>
    <x v="5"/>
    <s v="Q2"/>
    <n v="2025"/>
    <n v="0.19593833995726986"/>
    <s v="High"/>
  </r>
  <r>
    <n v="102465"/>
    <d v="2025-12-04T00:00:00"/>
    <s v="C3464"/>
    <s v="Aarav Gupta"/>
    <x v="2"/>
    <s v="Karnataka"/>
    <s v="Bengaluru"/>
    <x v="6"/>
    <x v="0"/>
    <x v="0"/>
    <n v="5"/>
    <n v="54936"/>
    <n v="5"/>
    <n v="260946"/>
    <n v="210000"/>
    <n v="50946"/>
    <x v="1"/>
    <x v="0"/>
    <x v="11"/>
    <s v="Q4"/>
    <n v="2025"/>
    <n v="0.19523579591179785"/>
    <s v="High"/>
  </r>
  <r>
    <n v="104838"/>
    <d v="2025-10-21T00:00:00"/>
    <s v="C5837"/>
    <s v="Neha Kumar"/>
    <x v="1"/>
    <s v="Maharashtra"/>
    <s v="Mumbai"/>
    <x v="7"/>
    <x v="0"/>
    <x v="0"/>
    <n v="5"/>
    <n v="54921"/>
    <n v="5"/>
    <n v="260874.75"/>
    <n v="210000"/>
    <n v="50874.75"/>
    <x v="4"/>
    <x v="1"/>
    <x v="0"/>
    <s v="Q4"/>
    <n v="2025"/>
    <n v="0.19501599905701875"/>
    <s v="High"/>
  </r>
  <r>
    <n v="100734"/>
    <d v="2025-09-16T00:00:00"/>
    <s v="C1733"/>
    <s v="Neha Gupta"/>
    <x v="0"/>
    <s v="Punjab"/>
    <s v="Ludhiana"/>
    <x v="0"/>
    <x v="0"/>
    <x v="0"/>
    <n v="5"/>
    <n v="54878"/>
    <n v="5"/>
    <n v="260670.5"/>
    <n v="210000"/>
    <n v="50670.5"/>
    <x v="0"/>
    <x v="0"/>
    <x v="4"/>
    <s v="Q3"/>
    <n v="2025"/>
    <n v="0.19438524881027963"/>
    <s v="High"/>
  </r>
  <r>
    <n v="100997"/>
    <d v="2025-01-07T00:00:00"/>
    <s v="C1996"/>
    <s v="Neha Patel"/>
    <x v="2"/>
    <s v="Telangana"/>
    <s v="Hyderabad"/>
    <x v="3"/>
    <x v="0"/>
    <x v="0"/>
    <n v="5"/>
    <n v="54836"/>
    <n v="5"/>
    <n v="260471"/>
    <n v="210000"/>
    <n v="50471"/>
    <x v="1"/>
    <x v="0"/>
    <x v="8"/>
    <s v="Q1"/>
    <n v="2025"/>
    <n v="0.19376821220020654"/>
    <s v="High"/>
  </r>
  <r>
    <n v="104547"/>
    <d v="2025-12-10T00:00:00"/>
    <s v="C5546"/>
    <s v="Ananya Reddy"/>
    <x v="0"/>
    <s v="Delhi"/>
    <s v="New Delhi"/>
    <x v="0"/>
    <x v="0"/>
    <x v="0"/>
    <n v="5"/>
    <n v="54811"/>
    <n v="5"/>
    <n v="260352.25"/>
    <n v="210000"/>
    <n v="50352.25"/>
    <x v="1"/>
    <x v="2"/>
    <x v="11"/>
    <s v="Q4"/>
    <n v="2025"/>
    <n v="0.19340047954261966"/>
    <s v="High"/>
  </r>
  <r>
    <n v="100386"/>
    <d v="2025-04-15T00:00:00"/>
    <s v="C1385"/>
    <s v="Divya Reddy"/>
    <x v="3"/>
    <s v="West Bengal"/>
    <s v="Kolkata"/>
    <x v="5"/>
    <x v="0"/>
    <x v="0"/>
    <n v="5"/>
    <n v="54794"/>
    <n v="5"/>
    <n v="260271.5"/>
    <n v="210000"/>
    <n v="50271.5"/>
    <x v="3"/>
    <x v="2"/>
    <x v="5"/>
    <s v="Q2"/>
    <n v="2025"/>
    <n v="0.19315022966402393"/>
    <s v="High"/>
  </r>
  <r>
    <n v="103433"/>
    <d v="2025-06-18T00:00:00"/>
    <s v="C4432"/>
    <s v="Rohit Rao"/>
    <x v="1"/>
    <s v="Maharashtra"/>
    <s v="Mumbai"/>
    <x v="2"/>
    <x v="0"/>
    <x v="0"/>
    <n v="5"/>
    <n v="54763"/>
    <n v="5"/>
    <n v="260124.25"/>
    <n v="210000"/>
    <n v="50124.25"/>
    <x v="3"/>
    <x v="2"/>
    <x v="9"/>
    <s v="Q2"/>
    <n v="2025"/>
    <n v="0.19269349166792407"/>
    <s v="High"/>
  </r>
  <r>
    <n v="101770"/>
    <d v="2025-01-07T00:00:00"/>
    <s v="C2769"/>
    <s v="Divya Gupta"/>
    <x v="1"/>
    <s v="Maharashtra"/>
    <s v="Mumbai"/>
    <x v="6"/>
    <x v="0"/>
    <x v="0"/>
    <n v="5"/>
    <n v="54735"/>
    <n v="5"/>
    <n v="259991.25"/>
    <n v="210000"/>
    <n v="49991.25"/>
    <x v="2"/>
    <x v="1"/>
    <x v="8"/>
    <s v="Q1"/>
    <n v="2025"/>
    <n v="0.19228050944022154"/>
    <s v="High"/>
  </r>
  <r>
    <n v="101590"/>
    <d v="2025-10-05T00:00:00"/>
    <s v="C2589"/>
    <s v="Neha Sharma"/>
    <x v="1"/>
    <s v="Gujarat"/>
    <s v="Ahmedabad"/>
    <x v="5"/>
    <x v="0"/>
    <x v="0"/>
    <n v="5"/>
    <n v="54650"/>
    <n v="5"/>
    <n v="259587.5"/>
    <n v="210000"/>
    <n v="49587.5"/>
    <x v="1"/>
    <x v="0"/>
    <x v="0"/>
    <s v="Q4"/>
    <n v="2025"/>
    <n v="0.19102422112004622"/>
    <s v="High"/>
  </r>
  <r>
    <n v="100750"/>
    <d v="2025-06-12T00:00:00"/>
    <s v="C1749"/>
    <s v="Priya Gupta"/>
    <x v="2"/>
    <s v="Karnataka"/>
    <s v="Bengaluru"/>
    <x v="5"/>
    <x v="0"/>
    <x v="0"/>
    <n v="5"/>
    <n v="54649"/>
    <n v="5"/>
    <n v="259582.75"/>
    <n v="210000"/>
    <n v="49582.75"/>
    <x v="2"/>
    <x v="2"/>
    <x v="9"/>
    <s v="Q2"/>
    <n v="2025"/>
    <n v="0.19100941799869214"/>
    <s v="High"/>
  </r>
  <r>
    <n v="102679"/>
    <d v="2025-05-18T00:00:00"/>
    <s v="C3678"/>
    <s v="Divya Reddy"/>
    <x v="3"/>
    <s v="Odisha"/>
    <s v="Bhubaneswar"/>
    <x v="3"/>
    <x v="0"/>
    <x v="0"/>
    <n v="5"/>
    <n v="54603"/>
    <n v="5"/>
    <n v="259364.25"/>
    <n v="210000"/>
    <n v="49364.25"/>
    <x v="1"/>
    <x v="1"/>
    <x v="6"/>
    <s v="Q2"/>
    <n v="2025"/>
    <n v="0.19032788828838207"/>
    <s v="High"/>
  </r>
  <r>
    <n v="101286"/>
    <d v="2025-04-11T00:00:00"/>
    <s v="C2285"/>
    <s v="Neha Kumar"/>
    <x v="0"/>
    <s v="Punjab"/>
    <s v="Ludhiana"/>
    <x v="3"/>
    <x v="0"/>
    <x v="0"/>
    <n v="5"/>
    <n v="54567"/>
    <n v="5"/>
    <n v="259193.25"/>
    <n v="210000"/>
    <n v="49193.25"/>
    <x v="0"/>
    <x v="0"/>
    <x v="5"/>
    <s v="Q2"/>
    <n v="2025"/>
    <n v="0.18979371569282766"/>
    <s v="High"/>
  </r>
  <r>
    <n v="104828"/>
    <d v="2025-08-21T00:00:00"/>
    <s v="C5827"/>
    <s v="Divya Reddy"/>
    <x v="1"/>
    <s v="Gujarat"/>
    <s v="Ahmedabad"/>
    <x v="3"/>
    <x v="0"/>
    <x v="0"/>
    <n v="5"/>
    <n v="54564"/>
    <n v="5"/>
    <n v="259179"/>
    <n v="210000"/>
    <n v="49179"/>
    <x v="0"/>
    <x v="0"/>
    <x v="2"/>
    <s v="Q3"/>
    <n v="2025"/>
    <n v="0.18974916949289872"/>
    <s v="High"/>
  </r>
  <r>
    <n v="103649"/>
    <d v="2025-06-03T00:00:00"/>
    <s v="C4648"/>
    <s v="Ananya Kumar"/>
    <x v="2"/>
    <s v="Telangana"/>
    <s v="Hyderabad"/>
    <x v="0"/>
    <x v="0"/>
    <x v="0"/>
    <n v="5"/>
    <n v="55477"/>
    <n v="10"/>
    <n v="249646.5"/>
    <n v="210000"/>
    <n v="39646.5"/>
    <x v="0"/>
    <x v="2"/>
    <x v="9"/>
    <s v="Q2"/>
    <n v="2025"/>
    <n v="0.15881055812919467"/>
    <s v="High"/>
  </r>
  <r>
    <n v="102201"/>
    <d v="2025-08-16T00:00:00"/>
    <s v="C3200"/>
    <s v="Priya Reddy"/>
    <x v="2"/>
    <s v="Telangana"/>
    <s v="Hyderabad"/>
    <x v="7"/>
    <x v="0"/>
    <x v="0"/>
    <n v="5"/>
    <n v="55447"/>
    <n v="10"/>
    <n v="249511.5"/>
    <n v="210000"/>
    <n v="39511.5"/>
    <x v="2"/>
    <x v="2"/>
    <x v="2"/>
    <s v="Q3"/>
    <n v="2025"/>
    <n v="0.15835542650338763"/>
    <s v="High"/>
  </r>
  <r>
    <n v="101415"/>
    <d v="2025-01-28T00:00:00"/>
    <s v="C2414"/>
    <s v="Sneha Gupta"/>
    <x v="0"/>
    <s v="Punjab"/>
    <s v="Ludhiana"/>
    <x v="2"/>
    <x v="0"/>
    <x v="0"/>
    <n v="5"/>
    <n v="55434"/>
    <n v="10"/>
    <n v="249453"/>
    <n v="210000"/>
    <n v="39453"/>
    <x v="2"/>
    <x v="0"/>
    <x v="8"/>
    <s v="Q1"/>
    <n v="2025"/>
    <n v="0.15815804981299084"/>
    <s v="High"/>
  </r>
  <r>
    <n v="104383"/>
    <d v="2025-06-19T00:00:00"/>
    <s v="C5382"/>
    <s v="Rahul Gupta"/>
    <x v="2"/>
    <s v="Karnataka"/>
    <s v="Bengaluru"/>
    <x v="0"/>
    <x v="0"/>
    <x v="0"/>
    <n v="5"/>
    <n v="55292"/>
    <n v="10"/>
    <n v="248814"/>
    <n v="210000"/>
    <n v="38814"/>
    <x v="0"/>
    <x v="2"/>
    <x v="9"/>
    <s v="Q2"/>
    <n v="2025"/>
    <n v="0.15599604523861196"/>
    <s v="High"/>
  </r>
  <r>
    <n v="103749"/>
    <d v="2025-06-11T00:00:00"/>
    <s v="C4748"/>
    <s v="Kiran Kumar"/>
    <x v="2"/>
    <s v="Karnataka"/>
    <s v="Bengaluru"/>
    <x v="6"/>
    <x v="0"/>
    <x v="0"/>
    <n v="5"/>
    <n v="55275"/>
    <n v="10"/>
    <n v="248737.5"/>
    <n v="210000"/>
    <n v="38737.5"/>
    <x v="1"/>
    <x v="0"/>
    <x v="9"/>
    <s v="Q2"/>
    <n v="2025"/>
    <n v="0.155736469169305"/>
    <s v="High"/>
  </r>
  <r>
    <n v="101917"/>
    <d v="2025-02-24T00:00:00"/>
    <s v="C2916"/>
    <s v="Neha Rao"/>
    <x v="2"/>
    <s v="Karnataka"/>
    <s v="Bengaluru"/>
    <x v="3"/>
    <x v="0"/>
    <x v="0"/>
    <n v="5"/>
    <n v="55227"/>
    <n v="10"/>
    <n v="248521.5"/>
    <n v="210000"/>
    <n v="38521.5"/>
    <x v="1"/>
    <x v="0"/>
    <x v="3"/>
    <s v="Q1"/>
    <n v="2025"/>
    <n v="0.15500268588431987"/>
    <s v="High"/>
  </r>
  <r>
    <n v="102431"/>
    <d v="2025-08-07T00:00:00"/>
    <s v="C3430"/>
    <s v="Rahul Rao"/>
    <x v="2"/>
    <s v="Telangana"/>
    <s v="Hyderabad"/>
    <x v="1"/>
    <x v="0"/>
    <x v="0"/>
    <n v="5"/>
    <n v="55184"/>
    <n v="10"/>
    <n v="248328"/>
    <n v="210000"/>
    <n v="38328"/>
    <x v="1"/>
    <x v="2"/>
    <x v="2"/>
    <s v="Q3"/>
    <n v="2025"/>
    <n v="0.15434425437324828"/>
    <s v="High"/>
  </r>
  <r>
    <n v="100259"/>
    <d v="2025-12-23T00:00:00"/>
    <s v="C1258"/>
    <s v="Aarav Reddy"/>
    <x v="0"/>
    <s v="Punjab"/>
    <s v="Ludhiana"/>
    <x v="4"/>
    <x v="0"/>
    <x v="0"/>
    <n v="5"/>
    <n v="55145"/>
    <n v="10"/>
    <n v="248152.5"/>
    <n v="210000"/>
    <n v="38152.5"/>
    <x v="0"/>
    <x v="2"/>
    <x v="11"/>
    <s v="Q4"/>
    <n v="2025"/>
    <n v="0.15374618430199172"/>
    <s v="High"/>
  </r>
  <r>
    <n v="100109"/>
    <d v="2025-05-20T00:00:00"/>
    <s v="C1108"/>
    <s v="Neha Rao"/>
    <x v="1"/>
    <s v="Maharashtra"/>
    <s v="Mumbai"/>
    <x v="5"/>
    <x v="0"/>
    <x v="0"/>
    <n v="5"/>
    <n v="55081"/>
    <n v="10"/>
    <n v="247864.5"/>
    <n v="210000"/>
    <n v="37864.5"/>
    <x v="1"/>
    <x v="2"/>
    <x v="6"/>
    <s v="Q2"/>
    <n v="2025"/>
    <n v="0.15276290069776027"/>
    <s v="High"/>
  </r>
  <r>
    <n v="100845"/>
    <d v="2025-03-09T00:00:00"/>
    <s v="C1844"/>
    <s v="Kiran Rao"/>
    <x v="3"/>
    <s v="Odisha"/>
    <s v="Bhubaneswar"/>
    <x v="4"/>
    <x v="0"/>
    <x v="0"/>
    <n v="5"/>
    <n v="55031"/>
    <n v="10"/>
    <n v="247639.5"/>
    <n v="210000"/>
    <n v="37639.5"/>
    <x v="1"/>
    <x v="0"/>
    <x v="10"/>
    <s v="Q1"/>
    <n v="2025"/>
    <n v="0.15199311902988014"/>
    <s v="High"/>
  </r>
  <r>
    <n v="103238"/>
    <d v="2025-10-12T00:00:00"/>
    <s v="C4237"/>
    <s v="Aarav Patel"/>
    <x v="3"/>
    <s v="West Bengal"/>
    <s v="Kolkata"/>
    <x v="5"/>
    <x v="0"/>
    <x v="0"/>
    <n v="5"/>
    <n v="55006"/>
    <n v="10"/>
    <n v="247527"/>
    <n v="210000"/>
    <n v="37527"/>
    <x v="1"/>
    <x v="0"/>
    <x v="0"/>
    <s v="Q4"/>
    <n v="2025"/>
    <n v="0.1516077034020531"/>
    <s v="High"/>
  </r>
  <r>
    <n v="104484"/>
    <d v="2025-07-06T00:00:00"/>
    <s v="C5483"/>
    <s v="Arjun Reddy"/>
    <x v="3"/>
    <s v="Odisha"/>
    <s v="Bhubaneswar"/>
    <x v="7"/>
    <x v="0"/>
    <x v="0"/>
    <n v="5"/>
    <n v="54946"/>
    <n v="10"/>
    <n v="247257"/>
    <n v="210000"/>
    <n v="37257"/>
    <x v="0"/>
    <x v="2"/>
    <x v="7"/>
    <s v="Q3"/>
    <n v="2025"/>
    <n v="0.15068127494873754"/>
    <s v="High"/>
  </r>
  <r>
    <n v="104315"/>
    <d v="2025-03-22T00:00:00"/>
    <s v="C5314"/>
    <s v="Pooja Reddy"/>
    <x v="0"/>
    <s v="Punjab"/>
    <s v="Ludhiana"/>
    <x v="0"/>
    <x v="0"/>
    <x v="0"/>
    <n v="5"/>
    <n v="54778"/>
    <n v="10"/>
    <n v="246501"/>
    <n v="210000"/>
    <n v="36501"/>
    <x v="4"/>
    <x v="2"/>
    <x v="10"/>
    <s v="Q1"/>
    <n v="2025"/>
    <n v="0.1480764783915684"/>
    <s v="High"/>
  </r>
  <r>
    <n v="104298"/>
    <d v="2025-11-10T00:00:00"/>
    <s v="C5297"/>
    <s v="Vikram Gupta"/>
    <x v="3"/>
    <s v="West Bengal"/>
    <s v="Kolkata"/>
    <x v="3"/>
    <x v="0"/>
    <x v="0"/>
    <n v="5"/>
    <n v="54663"/>
    <n v="10"/>
    <n v="245983.5"/>
    <n v="210000"/>
    <n v="35983.5"/>
    <x v="1"/>
    <x v="0"/>
    <x v="1"/>
    <s v="Q4"/>
    <n v="2025"/>
    <n v="0.14628420198915781"/>
    <s v="High"/>
  </r>
  <r>
    <n v="100408"/>
    <d v="2025-08-10T00:00:00"/>
    <s v="C1407"/>
    <s v="Pooja Sharma"/>
    <x v="3"/>
    <s v="West Bengal"/>
    <s v="Kolkata"/>
    <x v="1"/>
    <x v="0"/>
    <x v="0"/>
    <n v="5"/>
    <n v="54628"/>
    <n v="10"/>
    <n v="245826"/>
    <n v="210000"/>
    <n v="35826"/>
    <x v="1"/>
    <x v="0"/>
    <x v="2"/>
    <s v="Q3"/>
    <n v="2025"/>
    <n v="0.14573722877157014"/>
    <s v="High"/>
  </r>
  <r>
    <n v="101057"/>
    <d v="2025-11-21T00:00:00"/>
    <s v="C2056"/>
    <s v="Kiran Gupta"/>
    <x v="3"/>
    <s v="Odisha"/>
    <s v="Bhubaneswar"/>
    <x v="1"/>
    <x v="0"/>
    <x v="0"/>
    <n v="5"/>
    <n v="54570"/>
    <n v="10"/>
    <n v="245565"/>
    <n v="210000"/>
    <n v="35565"/>
    <x v="4"/>
    <x v="1"/>
    <x v="1"/>
    <s v="Q4"/>
    <n v="2025"/>
    <n v="0.14482927127237188"/>
    <s v="High"/>
  </r>
  <r>
    <n v="101362"/>
    <d v="2025-06-09T00:00:00"/>
    <s v="C2361"/>
    <s v="Arjun Reddy"/>
    <x v="0"/>
    <s v="Punjab"/>
    <s v="Ludhiana"/>
    <x v="7"/>
    <x v="0"/>
    <x v="0"/>
    <n v="5"/>
    <n v="54518"/>
    <n v="10"/>
    <n v="245331"/>
    <n v="210000"/>
    <n v="35331"/>
    <x v="1"/>
    <x v="0"/>
    <x v="9"/>
    <s v="Q2"/>
    <n v="2025"/>
    <n v="0.14401359795541532"/>
    <s v="High"/>
  </r>
  <r>
    <n v="104159"/>
    <d v="2025-02-16T00:00:00"/>
    <s v="C5158"/>
    <s v="Kiran Patel"/>
    <x v="3"/>
    <s v="Odisha"/>
    <s v="Bhubaneswar"/>
    <x v="6"/>
    <x v="0"/>
    <x v="0"/>
    <n v="5"/>
    <n v="55426"/>
    <n v="15"/>
    <n v="235560.5"/>
    <n v="210000"/>
    <n v="25560.5"/>
    <x v="4"/>
    <x v="1"/>
    <x v="3"/>
    <s v="Q1"/>
    <n v="2025"/>
    <n v="0.10850927893258844"/>
    <s v="High"/>
  </r>
  <r>
    <n v="101805"/>
    <d v="2025-05-27T00:00:00"/>
    <s v="C2804"/>
    <s v="Sneha Patel"/>
    <x v="3"/>
    <s v="Odisha"/>
    <s v="Bhubaneswar"/>
    <x v="4"/>
    <x v="0"/>
    <x v="0"/>
    <n v="5"/>
    <n v="55421"/>
    <n v="15"/>
    <n v="235539.25"/>
    <n v="210000"/>
    <n v="25539.25"/>
    <x v="2"/>
    <x v="1"/>
    <x v="6"/>
    <s v="Q2"/>
    <n v="2025"/>
    <n v="0.10842884996874194"/>
    <s v="High"/>
  </r>
  <r>
    <n v="104615"/>
    <d v="2025-02-10T00:00:00"/>
    <s v="C5614"/>
    <s v="Ananya Kumar"/>
    <x v="0"/>
    <s v="Delhi"/>
    <s v="New Delhi"/>
    <x v="0"/>
    <x v="0"/>
    <x v="0"/>
    <n v="5"/>
    <n v="55417"/>
    <n v="15"/>
    <n v="235522.25"/>
    <n v="210000"/>
    <n v="25522.25"/>
    <x v="3"/>
    <x v="0"/>
    <x v="3"/>
    <s v="Q1"/>
    <n v="2025"/>
    <n v="0.10836449634800958"/>
    <s v="High"/>
  </r>
  <r>
    <n v="104330"/>
    <d v="2025-11-13T00:00:00"/>
    <s v="C5329"/>
    <s v="Vikram Reddy"/>
    <x v="3"/>
    <s v="West Bengal"/>
    <s v="Kolkata"/>
    <x v="7"/>
    <x v="0"/>
    <x v="0"/>
    <n v="5"/>
    <n v="55414"/>
    <n v="15"/>
    <n v="235509.5"/>
    <n v="210000"/>
    <n v="25509.5"/>
    <x v="0"/>
    <x v="2"/>
    <x v="1"/>
    <s v="Q4"/>
    <n v="2025"/>
    <n v="0.10831622503550813"/>
    <s v="High"/>
  </r>
  <r>
    <n v="102205"/>
    <d v="2025-07-12T00:00:00"/>
    <s v="C3204"/>
    <s v="Rahul Sharma"/>
    <x v="2"/>
    <s v="Telangana"/>
    <s v="Hyderabad"/>
    <x v="0"/>
    <x v="0"/>
    <x v="0"/>
    <n v="5"/>
    <n v="55386"/>
    <n v="15"/>
    <n v="235390.5"/>
    <n v="210000"/>
    <n v="25390.5"/>
    <x v="3"/>
    <x v="0"/>
    <x v="7"/>
    <s v="Q3"/>
    <n v="2025"/>
    <n v="0.10786544061888649"/>
    <s v="High"/>
  </r>
  <r>
    <n v="103240"/>
    <d v="2025-11-11T00:00:00"/>
    <s v="C4239"/>
    <s v="Rahul Reddy"/>
    <x v="1"/>
    <s v="Gujarat"/>
    <s v="Ahmedabad"/>
    <x v="7"/>
    <x v="0"/>
    <x v="0"/>
    <n v="5"/>
    <n v="55371"/>
    <n v="15"/>
    <n v="235326.75"/>
    <n v="210000"/>
    <n v="25326.75"/>
    <x v="3"/>
    <x v="0"/>
    <x v="1"/>
    <s v="Q4"/>
    <n v="2025"/>
    <n v="0.10762376142958674"/>
    <s v="High"/>
  </r>
  <r>
    <n v="103703"/>
    <d v="2025-10-03T00:00:00"/>
    <s v="C4702"/>
    <s v="Ananya Rao"/>
    <x v="2"/>
    <s v="Telangana"/>
    <s v="Hyderabad"/>
    <x v="7"/>
    <x v="0"/>
    <x v="0"/>
    <n v="5"/>
    <n v="55350"/>
    <n v="15"/>
    <n v="235237.5"/>
    <n v="210000"/>
    <n v="25237.5"/>
    <x v="3"/>
    <x v="0"/>
    <x v="0"/>
    <s v="Q4"/>
    <n v="2025"/>
    <n v="0.10728519049896382"/>
    <s v="High"/>
  </r>
  <r>
    <n v="101780"/>
    <d v="2025-09-26T00:00:00"/>
    <s v="C2779"/>
    <s v="Pooja Patel"/>
    <x v="0"/>
    <s v="Delhi"/>
    <s v="New Delhi"/>
    <x v="5"/>
    <x v="0"/>
    <x v="0"/>
    <n v="5"/>
    <n v="55268"/>
    <n v="15"/>
    <n v="234889"/>
    <n v="210000"/>
    <n v="24889"/>
    <x v="3"/>
    <x v="1"/>
    <x v="4"/>
    <s v="Q3"/>
    <n v="2025"/>
    <n v="0.10596068781424417"/>
    <s v="High"/>
  </r>
  <r>
    <n v="104280"/>
    <d v="2025-08-12T00:00:00"/>
    <s v="C5279"/>
    <s v="Ananya Patel"/>
    <x v="2"/>
    <s v="Karnataka"/>
    <s v="Bengaluru"/>
    <x v="4"/>
    <x v="0"/>
    <x v="0"/>
    <n v="5"/>
    <n v="55233"/>
    <n v="15"/>
    <n v="234740.25"/>
    <n v="210000"/>
    <n v="24740.25"/>
    <x v="2"/>
    <x v="0"/>
    <x v="2"/>
    <s v="Q3"/>
    <n v="2025"/>
    <n v="0.10539415375079476"/>
    <s v="High"/>
  </r>
  <r>
    <n v="104577"/>
    <d v="2025-11-23T00:00:00"/>
    <s v="C5576"/>
    <s v="Ananya Rao"/>
    <x v="0"/>
    <s v="Punjab"/>
    <s v="Ludhiana"/>
    <x v="7"/>
    <x v="0"/>
    <x v="0"/>
    <n v="5"/>
    <n v="55206"/>
    <n v="15"/>
    <n v="234625.5"/>
    <n v="210000"/>
    <n v="24625.5"/>
    <x v="3"/>
    <x v="0"/>
    <x v="1"/>
    <s v="Q4"/>
    <n v="2025"/>
    <n v="0.10495662236201947"/>
    <s v="High"/>
  </r>
  <r>
    <n v="101705"/>
    <d v="2025-06-12T00:00:00"/>
    <s v="C2704"/>
    <s v="Sneha Sharma"/>
    <x v="3"/>
    <s v="Odisha"/>
    <s v="Bhubaneswar"/>
    <x v="1"/>
    <x v="0"/>
    <x v="0"/>
    <n v="5"/>
    <n v="55187"/>
    <n v="15"/>
    <n v="234544.75"/>
    <n v="210000"/>
    <n v="24544.75"/>
    <x v="1"/>
    <x v="1"/>
    <x v="9"/>
    <s v="Q2"/>
    <n v="2025"/>
    <n v="0.10464847326576272"/>
    <s v="High"/>
  </r>
  <r>
    <n v="104808"/>
    <d v="2025-10-10T00:00:00"/>
    <s v="C5807"/>
    <s v="Kiran Reddy"/>
    <x v="1"/>
    <s v="Gujarat"/>
    <s v="Ahmedabad"/>
    <x v="7"/>
    <x v="0"/>
    <x v="0"/>
    <n v="5"/>
    <n v="55178"/>
    <n v="15"/>
    <n v="234506.5"/>
    <n v="210000"/>
    <n v="24506.5"/>
    <x v="4"/>
    <x v="0"/>
    <x v="0"/>
    <s v="Q4"/>
    <n v="2025"/>
    <n v="0.10450243383445662"/>
    <s v="High"/>
  </r>
  <r>
    <n v="103038"/>
    <d v="2025-06-02T00:00:00"/>
    <s v="C4037"/>
    <s v="Divya Sharma"/>
    <x v="0"/>
    <s v="Delhi"/>
    <s v="New Delhi"/>
    <x v="6"/>
    <x v="0"/>
    <x v="0"/>
    <n v="5"/>
    <n v="55173"/>
    <n v="15"/>
    <n v="234485.25"/>
    <n v="210000"/>
    <n v="24485.25"/>
    <x v="3"/>
    <x v="0"/>
    <x v="9"/>
    <s v="Q2"/>
    <n v="2025"/>
    <n v="0.10442128022977991"/>
    <s v="High"/>
  </r>
  <r>
    <n v="101967"/>
    <d v="2025-06-10T00:00:00"/>
    <s v="C2966"/>
    <s v="Priya Kumar"/>
    <x v="2"/>
    <s v="Telangana"/>
    <s v="Hyderabad"/>
    <x v="3"/>
    <x v="0"/>
    <x v="0"/>
    <n v="5"/>
    <n v="55131"/>
    <n v="15"/>
    <n v="234306.75"/>
    <n v="210000"/>
    <n v="24306.75"/>
    <x v="2"/>
    <x v="0"/>
    <x v="9"/>
    <s v="Q2"/>
    <n v="2025"/>
    <n v="0.10373900879936238"/>
    <s v="High"/>
  </r>
  <r>
    <n v="101039"/>
    <d v="2025-01-06T00:00:00"/>
    <s v="C2038"/>
    <s v="Kiran Kumar"/>
    <x v="1"/>
    <s v="Maharashtra"/>
    <s v="Mumbai"/>
    <x v="4"/>
    <x v="0"/>
    <x v="0"/>
    <n v="5"/>
    <n v="55110"/>
    <n v="15"/>
    <n v="234217.5"/>
    <n v="210000"/>
    <n v="24217.5"/>
    <x v="1"/>
    <x v="0"/>
    <x v="8"/>
    <s v="Q1"/>
    <n v="2025"/>
    <n v="0.10339748310864902"/>
    <s v="High"/>
  </r>
  <r>
    <n v="102858"/>
    <d v="2025-08-06T00:00:00"/>
    <s v="C3857"/>
    <s v="Divya Sharma"/>
    <x v="0"/>
    <s v="Delhi"/>
    <s v="New Delhi"/>
    <x v="7"/>
    <x v="0"/>
    <x v="0"/>
    <n v="5"/>
    <n v="55105"/>
    <n v="15"/>
    <n v="234196.25"/>
    <n v="210000"/>
    <n v="24196.25"/>
    <x v="1"/>
    <x v="1"/>
    <x v="2"/>
    <s v="Q3"/>
    <n v="2025"/>
    <n v="0.10331612910112779"/>
    <s v="High"/>
  </r>
  <r>
    <n v="104170"/>
    <d v="2025-02-28T00:00:00"/>
    <s v="C5169"/>
    <s v="Aarav Reddy"/>
    <x v="3"/>
    <s v="West Bengal"/>
    <s v="Kolkata"/>
    <x v="1"/>
    <x v="0"/>
    <x v="0"/>
    <n v="5"/>
    <n v="55084"/>
    <n v="15"/>
    <n v="234107"/>
    <n v="210000"/>
    <n v="24107"/>
    <x v="4"/>
    <x v="2"/>
    <x v="3"/>
    <s v="Q1"/>
    <n v="2025"/>
    <n v="0.1029742809911707"/>
    <s v="High"/>
  </r>
  <r>
    <n v="101673"/>
    <d v="2025-02-11T00:00:00"/>
    <s v="C2672"/>
    <s v="Arjun Kumar"/>
    <x v="0"/>
    <s v="Delhi"/>
    <s v="New Delhi"/>
    <x v="7"/>
    <x v="0"/>
    <x v="0"/>
    <n v="5"/>
    <n v="55023"/>
    <n v="15"/>
    <n v="233847.75"/>
    <n v="210000"/>
    <n v="23847.75"/>
    <x v="4"/>
    <x v="0"/>
    <x v="3"/>
    <s v="Q1"/>
    <n v="2025"/>
    <n v="0.10197981378909995"/>
    <s v="High"/>
  </r>
  <r>
    <n v="102770"/>
    <d v="2025-10-20T00:00:00"/>
    <s v="C3769"/>
    <s v="Pooja Sharma"/>
    <x v="1"/>
    <s v="Maharashtra"/>
    <s v="Mumbai"/>
    <x v="2"/>
    <x v="0"/>
    <x v="0"/>
    <n v="5"/>
    <n v="54900"/>
    <n v="15"/>
    <n v="233325"/>
    <n v="210000"/>
    <n v="23325"/>
    <x v="3"/>
    <x v="1"/>
    <x v="0"/>
    <s v="Q4"/>
    <n v="2025"/>
    <n v="9.9967855994856955E-2"/>
    <s v="High"/>
  </r>
  <r>
    <n v="103291"/>
    <d v="2025-08-08T00:00:00"/>
    <s v="C4290"/>
    <s v="Arjun Patel"/>
    <x v="0"/>
    <s v="Punjab"/>
    <s v="Ludhiana"/>
    <x v="6"/>
    <x v="0"/>
    <x v="0"/>
    <n v="5"/>
    <n v="54763"/>
    <n v="15"/>
    <n v="232742.75"/>
    <n v="210000"/>
    <n v="22742.75"/>
    <x v="0"/>
    <x v="1"/>
    <x v="2"/>
    <s v="Q3"/>
    <n v="2025"/>
    <n v="9.7716255393562199E-2"/>
    <s v="High"/>
  </r>
  <r>
    <n v="102532"/>
    <d v="2025-06-27T00:00:00"/>
    <s v="C3531"/>
    <s v="Aarav Patel"/>
    <x v="0"/>
    <s v="Punjab"/>
    <s v="Ludhiana"/>
    <x v="1"/>
    <x v="0"/>
    <x v="0"/>
    <n v="5"/>
    <n v="54711"/>
    <n v="15"/>
    <n v="232521.75"/>
    <n v="210000"/>
    <n v="22521.75"/>
    <x v="2"/>
    <x v="0"/>
    <x v="9"/>
    <s v="Q2"/>
    <n v="2025"/>
    <n v="9.6858680962103538E-2"/>
    <s v="High"/>
  </r>
  <r>
    <n v="101105"/>
    <d v="2025-03-22T00:00:00"/>
    <s v="C2104"/>
    <s v="Kiran Reddy"/>
    <x v="0"/>
    <s v="Punjab"/>
    <s v="Ludhiana"/>
    <x v="4"/>
    <x v="0"/>
    <x v="0"/>
    <n v="5"/>
    <n v="54647"/>
    <n v="15"/>
    <n v="232249.75"/>
    <n v="210000"/>
    <n v="22249.75"/>
    <x v="1"/>
    <x v="2"/>
    <x v="10"/>
    <s v="Q1"/>
    <n v="2025"/>
    <n v="9.5800964263685964E-2"/>
    <s v="High"/>
  </r>
  <r>
    <n v="104848"/>
    <d v="2025-12-09T00:00:00"/>
    <s v="C5847"/>
    <s v="Arjun Patel"/>
    <x v="0"/>
    <s v="Delhi"/>
    <s v="New Delhi"/>
    <x v="2"/>
    <x v="0"/>
    <x v="0"/>
    <n v="5"/>
    <n v="54644"/>
    <n v="15"/>
    <n v="232237"/>
    <n v="210000"/>
    <n v="22237"/>
    <x v="3"/>
    <x v="0"/>
    <x v="11"/>
    <s v="Q4"/>
    <n v="2025"/>
    <n v="9.5751323001933369E-2"/>
    <s v="High"/>
  </r>
  <r>
    <n v="103473"/>
    <d v="2025-07-24T00:00:00"/>
    <s v="C4472"/>
    <s v="Kiran Reddy"/>
    <x v="2"/>
    <s v="Telangana"/>
    <s v="Hyderabad"/>
    <x v="5"/>
    <x v="0"/>
    <x v="0"/>
    <n v="5"/>
    <n v="55466"/>
    <n v="20"/>
    <n v="221864"/>
    <n v="210000"/>
    <n v="11864"/>
    <x v="1"/>
    <x v="1"/>
    <x v="7"/>
    <s v="Q3"/>
    <n v="2025"/>
    <n v="5.3474200411062635E-2"/>
    <s v="High"/>
  </r>
  <r>
    <n v="100323"/>
    <d v="2025-06-10T00:00:00"/>
    <s v="C1322"/>
    <s v="Priya Gupta"/>
    <x v="2"/>
    <s v="Telangana"/>
    <s v="Hyderabad"/>
    <x v="1"/>
    <x v="0"/>
    <x v="0"/>
    <n v="5"/>
    <n v="55408"/>
    <n v="20"/>
    <n v="221632"/>
    <n v="210000"/>
    <n v="11632"/>
    <x v="4"/>
    <x v="1"/>
    <x v="9"/>
    <s v="Q2"/>
    <n v="2025"/>
    <n v="5.2483395899509094E-2"/>
    <s v="High"/>
  </r>
  <r>
    <n v="103226"/>
    <d v="2025-07-04T00:00:00"/>
    <s v="C4225"/>
    <s v="Neha Patel"/>
    <x v="2"/>
    <s v="Telangana"/>
    <s v="Hyderabad"/>
    <x v="1"/>
    <x v="0"/>
    <x v="0"/>
    <n v="4"/>
    <n v="55395"/>
    <n v="0"/>
    <n v="221580"/>
    <n v="168000"/>
    <n v="53580"/>
    <x v="1"/>
    <x v="1"/>
    <x v="7"/>
    <s v="Q3"/>
    <n v="2025"/>
    <n v="0.24180882751150826"/>
    <s v="High"/>
  </r>
  <r>
    <n v="100813"/>
    <d v="2025-09-12T00:00:00"/>
    <s v="C1812"/>
    <s v="Divya Kumar"/>
    <x v="1"/>
    <s v="Gujarat"/>
    <s v="Ahmedabad"/>
    <x v="5"/>
    <x v="0"/>
    <x v="0"/>
    <n v="5"/>
    <n v="55392"/>
    <n v="20"/>
    <n v="221568"/>
    <n v="210000"/>
    <n v="11568"/>
    <x v="0"/>
    <x v="2"/>
    <x v="4"/>
    <s v="Q3"/>
    <n v="2025"/>
    <n v="5.2209705372616981E-2"/>
    <s v="High"/>
  </r>
  <r>
    <n v="100216"/>
    <d v="2025-03-12T00:00:00"/>
    <s v="C1215"/>
    <s v="Rohit Rao"/>
    <x v="3"/>
    <s v="Odisha"/>
    <s v="Bhubaneswar"/>
    <x v="3"/>
    <x v="0"/>
    <x v="0"/>
    <n v="5"/>
    <n v="55318"/>
    <n v="20"/>
    <n v="221272"/>
    <n v="210000"/>
    <n v="11272"/>
    <x v="4"/>
    <x v="0"/>
    <x v="10"/>
    <s v="Q1"/>
    <n v="2025"/>
    <n v="5.0941827253335265E-2"/>
    <s v="High"/>
  </r>
  <r>
    <n v="101699"/>
    <d v="2025-03-01T00:00:00"/>
    <s v="C2698"/>
    <s v="Neha Rao"/>
    <x v="0"/>
    <s v="Punjab"/>
    <s v="Ludhiana"/>
    <x v="2"/>
    <x v="0"/>
    <x v="0"/>
    <n v="4"/>
    <n v="55300"/>
    <n v="0"/>
    <n v="221200"/>
    <n v="168000"/>
    <n v="53200"/>
    <x v="4"/>
    <x v="2"/>
    <x v="10"/>
    <s v="Q1"/>
    <n v="2025"/>
    <n v="0.24050632911392406"/>
    <s v="High"/>
  </r>
  <r>
    <n v="101419"/>
    <d v="2025-06-23T00:00:00"/>
    <s v="C2418"/>
    <s v="Sneha Kumar"/>
    <x v="1"/>
    <s v="Maharashtra"/>
    <s v="Mumbai"/>
    <x v="2"/>
    <x v="0"/>
    <x v="0"/>
    <n v="5"/>
    <n v="55297"/>
    <n v="20"/>
    <n v="221188"/>
    <n v="210000"/>
    <n v="11188"/>
    <x v="3"/>
    <x v="0"/>
    <x v="9"/>
    <s v="Q2"/>
    <n v="2025"/>
    <n v="5.058140586288587E-2"/>
    <s v="High"/>
  </r>
  <r>
    <n v="102231"/>
    <d v="2025-12-15T00:00:00"/>
    <s v="C3230"/>
    <s v="Pooja Kumar"/>
    <x v="2"/>
    <s v="Telangana"/>
    <s v="Hyderabad"/>
    <x v="3"/>
    <x v="0"/>
    <x v="0"/>
    <n v="5"/>
    <n v="55205"/>
    <n v="20"/>
    <n v="220820"/>
    <n v="210000"/>
    <n v="10820"/>
    <x v="4"/>
    <x v="0"/>
    <x v="11"/>
    <s v="Q4"/>
    <n v="2025"/>
    <n v="4.899918485644416E-2"/>
    <s v="High"/>
  </r>
  <r>
    <n v="104735"/>
    <d v="2025-02-26T00:00:00"/>
    <s v="C5734"/>
    <s v="Pooja Reddy"/>
    <x v="3"/>
    <s v="Odisha"/>
    <s v="Bhubaneswar"/>
    <x v="1"/>
    <x v="0"/>
    <x v="0"/>
    <n v="5"/>
    <n v="55182"/>
    <n v="20"/>
    <n v="220728"/>
    <n v="210000"/>
    <n v="10728"/>
    <x v="2"/>
    <x v="2"/>
    <x v="3"/>
    <s v="Q1"/>
    <n v="2025"/>
    <n v="4.8602805262585626E-2"/>
    <s v="High"/>
  </r>
  <r>
    <n v="100555"/>
    <d v="2025-03-28T00:00:00"/>
    <s v="C1554"/>
    <s v="Pooja Patel"/>
    <x v="2"/>
    <s v="Karnataka"/>
    <s v="Bengaluru"/>
    <x v="3"/>
    <x v="0"/>
    <x v="0"/>
    <n v="5"/>
    <n v="55162"/>
    <n v="20"/>
    <n v="220648"/>
    <n v="210000"/>
    <n v="10648"/>
    <x v="3"/>
    <x v="0"/>
    <x v="10"/>
    <s v="Q1"/>
    <n v="2025"/>
    <n v="4.8257858670824119E-2"/>
    <s v="High"/>
  </r>
  <r>
    <n v="101717"/>
    <d v="2025-10-07T00:00:00"/>
    <s v="C2716"/>
    <s v="Vikram Patel"/>
    <x v="2"/>
    <s v="Telangana"/>
    <s v="Hyderabad"/>
    <x v="1"/>
    <x v="0"/>
    <x v="0"/>
    <n v="5"/>
    <n v="55131"/>
    <n v="20"/>
    <n v="220524"/>
    <n v="210000"/>
    <n v="10524"/>
    <x v="1"/>
    <x v="0"/>
    <x v="0"/>
    <s v="Q4"/>
    <n v="2025"/>
    <n v="4.7722696849322524E-2"/>
    <s v="High"/>
  </r>
  <r>
    <n v="104638"/>
    <d v="2025-08-26T00:00:00"/>
    <s v="C5637"/>
    <s v="Arjun Rao"/>
    <x v="0"/>
    <s v="Punjab"/>
    <s v="Ludhiana"/>
    <x v="2"/>
    <x v="0"/>
    <x v="0"/>
    <n v="5"/>
    <n v="55098"/>
    <n v="20"/>
    <n v="220392"/>
    <n v="210000"/>
    <n v="10392"/>
    <x v="2"/>
    <x v="0"/>
    <x v="2"/>
    <s v="Q3"/>
    <n v="2025"/>
    <n v="4.7152346727648918E-2"/>
    <s v="High"/>
  </r>
  <r>
    <n v="104795"/>
    <d v="2025-02-11T00:00:00"/>
    <s v="C5794"/>
    <s v="Arjun Patel"/>
    <x v="0"/>
    <s v="Punjab"/>
    <s v="Ludhiana"/>
    <x v="1"/>
    <x v="0"/>
    <x v="0"/>
    <n v="4"/>
    <n v="55080"/>
    <n v="0"/>
    <n v="220320"/>
    <n v="168000"/>
    <n v="52320"/>
    <x v="4"/>
    <x v="1"/>
    <x v="3"/>
    <s v="Q1"/>
    <n v="2025"/>
    <n v="0.23747276688453159"/>
    <s v="High"/>
  </r>
  <r>
    <n v="103958"/>
    <d v="2025-12-15T00:00:00"/>
    <s v="C4957"/>
    <s v="Rahul Patel"/>
    <x v="3"/>
    <s v="Odisha"/>
    <s v="Bhubaneswar"/>
    <x v="2"/>
    <x v="0"/>
    <x v="0"/>
    <n v="4"/>
    <n v="55061"/>
    <n v="0"/>
    <n v="220244"/>
    <n v="168000"/>
    <n v="52244"/>
    <x v="4"/>
    <x v="0"/>
    <x v="11"/>
    <s v="Q4"/>
    <n v="2025"/>
    <n v="0.23720964021721364"/>
    <s v="High"/>
  </r>
  <r>
    <n v="101589"/>
    <d v="2025-01-01T00:00:00"/>
    <s v="C2588"/>
    <s v="Priya Patel"/>
    <x v="3"/>
    <s v="West Bengal"/>
    <s v="Kolkata"/>
    <x v="3"/>
    <x v="0"/>
    <x v="0"/>
    <n v="4"/>
    <n v="55036"/>
    <n v="0"/>
    <n v="220144"/>
    <n v="168000"/>
    <n v="52144"/>
    <x v="1"/>
    <x v="0"/>
    <x v="8"/>
    <s v="Q1"/>
    <n v="2025"/>
    <n v="0.23686314412384621"/>
    <s v="High"/>
  </r>
  <r>
    <n v="103305"/>
    <d v="2025-12-14T00:00:00"/>
    <s v="C4304"/>
    <s v="Pooja Kumar"/>
    <x v="0"/>
    <s v="Delhi"/>
    <s v="New Delhi"/>
    <x v="4"/>
    <x v="0"/>
    <x v="0"/>
    <n v="4"/>
    <n v="55004"/>
    <n v="0"/>
    <n v="220016"/>
    <n v="168000"/>
    <n v="52016"/>
    <x v="2"/>
    <x v="0"/>
    <x v="11"/>
    <s v="Q4"/>
    <n v="2025"/>
    <n v="0.23641916951494438"/>
    <s v="High"/>
  </r>
  <r>
    <n v="100701"/>
    <d v="2025-01-14T00:00:00"/>
    <s v="C1700"/>
    <s v="Neha Rao"/>
    <x v="3"/>
    <s v="Odisha"/>
    <s v="Bhubaneswar"/>
    <x v="5"/>
    <x v="0"/>
    <x v="0"/>
    <n v="4"/>
    <n v="54974"/>
    <n v="0"/>
    <n v="219896"/>
    <n v="168000"/>
    <n v="51896"/>
    <x v="2"/>
    <x v="2"/>
    <x v="8"/>
    <s v="Q1"/>
    <n v="2025"/>
    <n v="0.23600247389675119"/>
    <s v="High"/>
  </r>
  <r>
    <n v="100245"/>
    <d v="2025-02-04T00:00:00"/>
    <s v="C1244"/>
    <s v="Ananya Kumar"/>
    <x v="0"/>
    <s v="Delhi"/>
    <s v="New Delhi"/>
    <x v="7"/>
    <x v="0"/>
    <x v="0"/>
    <n v="4"/>
    <n v="54937"/>
    <n v="0"/>
    <n v="219748"/>
    <n v="168000"/>
    <n v="51748"/>
    <x v="4"/>
    <x v="2"/>
    <x v="3"/>
    <s v="Q1"/>
    <n v="2025"/>
    <n v="0.23548792252944281"/>
    <s v="High"/>
  </r>
  <r>
    <n v="104356"/>
    <d v="2025-12-09T00:00:00"/>
    <s v="C5355"/>
    <s v="Ananya Sharma"/>
    <x v="0"/>
    <s v="Punjab"/>
    <s v="Ludhiana"/>
    <x v="5"/>
    <x v="0"/>
    <x v="0"/>
    <n v="5"/>
    <n v="54833"/>
    <n v="20"/>
    <n v="219332"/>
    <n v="210000"/>
    <n v="9332"/>
    <x v="2"/>
    <x v="0"/>
    <x v="11"/>
    <s v="Q4"/>
    <n v="2025"/>
    <n v="4.2547371108638959E-2"/>
    <s v="High"/>
  </r>
  <r>
    <n v="102800"/>
    <d v="2025-01-08T00:00:00"/>
    <s v="C3799"/>
    <s v="Pooja Kumar"/>
    <x v="1"/>
    <s v="Maharashtra"/>
    <s v="Mumbai"/>
    <x v="6"/>
    <x v="0"/>
    <x v="0"/>
    <n v="5"/>
    <n v="54796"/>
    <n v="20"/>
    <n v="219184"/>
    <n v="210000"/>
    <n v="9184"/>
    <x v="4"/>
    <x v="0"/>
    <x v="8"/>
    <s v="Q1"/>
    <n v="2025"/>
    <n v="4.190086867654573E-2"/>
    <s v="High"/>
  </r>
  <r>
    <n v="101041"/>
    <d v="2025-04-14T00:00:00"/>
    <s v="C2040"/>
    <s v="Aarav Kumar"/>
    <x v="2"/>
    <s v="Karnataka"/>
    <s v="Bengaluru"/>
    <x v="0"/>
    <x v="0"/>
    <x v="0"/>
    <n v="4"/>
    <n v="54763"/>
    <n v="0"/>
    <n v="219052"/>
    <n v="168000"/>
    <n v="51052"/>
    <x v="1"/>
    <x v="0"/>
    <x v="5"/>
    <s v="Q2"/>
    <n v="2025"/>
    <n v="0.23305881708452789"/>
    <s v="High"/>
  </r>
  <r>
    <n v="104726"/>
    <d v="2025-09-25T00:00:00"/>
    <s v="C5725"/>
    <s v="Sneha Patel"/>
    <x v="0"/>
    <s v="Delhi"/>
    <s v="New Delhi"/>
    <x v="2"/>
    <x v="0"/>
    <x v="0"/>
    <n v="5"/>
    <n v="54763"/>
    <n v="20"/>
    <n v="219052"/>
    <n v="210000"/>
    <n v="9052"/>
    <x v="3"/>
    <x v="2"/>
    <x v="4"/>
    <s v="Q3"/>
    <n v="2025"/>
    <n v="4.1323521355659844E-2"/>
    <s v="High"/>
  </r>
  <r>
    <n v="102194"/>
    <d v="2025-08-27T00:00:00"/>
    <s v="C3193"/>
    <s v="Kiran Kumar"/>
    <x v="2"/>
    <s v="Karnataka"/>
    <s v="Bengaluru"/>
    <x v="0"/>
    <x v="0"/>
    <x v="0"/>
    <n v="5"/>
    <n v="54761"/>
    <n v="20"/>
    <n v="219044"/>
    <n v="210000"/>
    <n v="9044"/>
    <x v="3"/>
    <x v="0"/>
    <x v="2"/>
    <s v="Q3"/>
    <n v="2025"/>
    <n v="4.128850824491883E-2"/>
    <s v="High"/>
  </r>
  <r>
    <n v="102154"/>
    <d v="2025-08-24T00:00:00"/>
    <s v="C3153"/>
    <s v="Priya Kumar"/>
    <x v="0"/>
    <s v="Delhi"/>
    <s v="New Delhi"/>
    <x v="0"/>
    <x v="0"/>
    <x v="0"/>
    <n v="5"/>
    <n v="54754"/>
    <n v="20"/>
    <n v="219016"/>
    <n v="210000"/>
    <n v="9016"/>
    <x v="1"/>
    <x v="0"/>
    <x v="2"/>
    <s v="Q3"/>
    <n v="2025"/>
    <n v="4.1165942214267448E-2"/>
    <s v="High"/>
  </r>
  <r>
    <n v="101461"/>
    <d v="2025-07-19T00:00:00"/>
    <s v="C2460"/>
    <s v="Rohit Patel"/>
    <x v="0"/>
    <s v="Punjab"/>
    <s v="Ludhiana"/>
    <x v="0"/>
    <x v="0"/>
    <x v="0"/>
    <n v="4"/>
    <n v="54722"/>
    <n v="0"/>
    <n v="218888"/>
    <n v="168000"/>
    <n v="50888"/>
    <x v="4"/>
    <x v="0"/>
    <x v="7"/>
    <s v="Q3"/>
    <n v="2025"/>
    <n v="0.23248419282920946"/>
    <s v="High"/>
  </r>
  <r>
    <n v="103491"/>
    <d v="2025-07-27T00:00:00"/>
    <s v="C4490"/>
    <s v="Divya Kumar"/>
    <x v="3"/>
    <s v="West Bengal"/>
    <s v="Kolkata"/>
    <x v="4"/>
    <x v="0"/>
    <x v="0"/>
    <n v="5"/>
    <n v="54706"/>
    <n v="20"/>
    <n v="218824"/>
    <n v="210000"/>
    <n v="8824"/>
    <x v="1"/>
    <x v="2"/>
    <x v="7"/>
    <s v="Q3"/>
    <n v="2025"/>
    <n v="4.0324644463130187E-2"/>
    <s v="High"/>
  </r>
  <r>
    <n v="104453"/>
    <d v="2025-06-01T00:00:00"/>
    <s v="C5452"/>
    <s v="Sneha Patel"/>
    <x v="1"/>
    <s v="Gujarat"/>
    <s v="Ahmedabad"/>
    <x v="4"/>
    <x v="0"/>
    <x v="0"/>
    <n v="5"/>
    <n v="54704"/>
    <n v="20"/>
    <n v="218816"/>
    <n v="210000"/>
    <n v="8816"/>
    <x v="3"/>
    <x v="0"/>
    <x v="9"/>
    <s v="Q2"/>
    <n v="2025"/>
    <n v="4.0289558350394855E-2"/>
    <s v="High"/>
  </r>
  <r>
    <n v="100198"/>
    <d v="2025-10-25T00:00:00"/>
    <s v="C1197"/>
    <s v="Neha Patel"/>
    <x v="0"/>
    <s v="Delhi"/>
    <s v="New Delhi"/>
    <x v="7"/>
    <x v="0"/>
    <x v="1"/>
    <n v="10"/>
    <n v="21878"/>
    <n v="0"/>
    <n v="218780"/>
    <n v="170000"/>
    <n v="48780"/>
    <x v="4"/>
    <x v="2"/>
    <x v="0"/>
    <s v="Q4"/>
    <n v="2025"/>
    <n v="0.22296370783435415"/>
    <s v="High"/>
  </r>
  <r>
    <n v="101416"/>
    <d v="2025-11-27T00:00:00"/>
    <s v="C2415"/>
    <s v="Vikram Sharma"/>
    <x v="3"/>
    <s v="West Bengal"/>
    <s v="Kolkata"/>
    <x v="0"/>
    <x v="0"/>
    <x v="0"/>
    <n v="4"/>
    <n v="54675"/>
    <n v="0"/>
    <n v="218700"/>
    <n v="168000"/>
    <n v="50700"/>
    <x v="3"/>
    <x v="1"/>
    <x v="1"/>
    <s v="Q4"/>
    <n v="2025"/>
    <n v="0.23182441700960219"/>
    <s v="High"/>
  </r>
  <r>
    <n v="103952"/>
    <d v="2025-09-02T00:00:00"/>
    <s v="C4951"/>
    <s v="Arjun Reddy"/>
    <x v="3"/>
    <s v="West Bengal"/>
    <s v="Kolkata"/>
    <x v="2"/>
    <x v="0"/>
    <x v="0"/>
    <n v="5"/>
    <n v="54671"/>
    <n v="20"/>
    <n v="218684"/>
    <n v="210000"/>
    <n v="8684"/>
    <x v="4"/>
    <x v="1"/>
    <x v="4"/>
    <s v="Q3"/>
    <n v="2025"/>
    <n v="3.9710266869089648E-2"/>
    <s v="High"/>
  </r>
  <r>
    <n v="103470"/>
    <d v="2025-09-24T00:00:00"/>
    <s v="C4469"/>
    <s v="Priya Rao"/>
    <x v="2"/>
    <s v="Karnataka"/>
    <s v="Bengaluru"/>
    <x v="7"/>
    <x v="0"/>
    <x v="0"/>
    <n v="5"/>
    <n v="54650"/>
    <n v="20"/>
    <n v="218600"/>
    <n v="210000"/>
    <n v="8600"/>
    <x v="1"/>
    <x v="0"/>
    <x v="4"/>
    <s v="Q3"/>
    <n v="2025"/>
    <n v="3.9341262580054895E-2"/>
    <s v="High"/>
  </r>
  <r>
    <n v="100074"/>
    <d v="2025-01-07T00:00:00"/>
    <s v="C1073"/>
    <s v="Arjun Patel"/>
    <x v="2"/>
    <s v="Karnataka"/>
    <s v="Bengaluru"/>
    <x v="7"/>
    <x v="0"/>
    <x v="0"/>
    <n v="4"/>
    <n v="54640"/>
    <n v="0"/>
    <n v="218560"/>
    <n v="168000"/>
    <n v="50560"/>
    <x v="0"/>
    <x v="0"/>
    <x v="8"/>
    <s v="Q1"/>
    <n v="2025"/>
    <n v="0.23133235724743778"/>
    <s v="High"/>
  </r>
  <r>
    <n v="104184"/>
    <d v="2025-06-26T00:00:00"/>
    <s v="C5183"/>
    <s v="Rohit Reddy"/>
    <x v="0"/>
    <s v="Delhi"/>
    <s v="New Delhi"/>
    <x v="0"/>
    <x v="0"/>
    <x v="0"/>
    <n v="5"/>
    <n v="54632"/>
    <n v="20"/>
    <n v="218528"/>
    <n v="210000"/>
    <n v="8528"/>
    <x v="2"/>
    <x v="0"/>
    <x v="9"/>
    <s v="Q2"/>
    <n v="2025"/>
    <n v="3.9024747400790746E-2"/>
    <s v="High"/>
  </r>
  <r>
    <n v="104862"/>
    <d v="2025-09-28T00:00:00"/>
    <s v="C5861"/>
    <s v="Kiran Sharma"/>
    <x v="1"/>
    <s v="Gujarat"/>
    <s v="Ahmedabad"/>
    <x v="6"/>
    <x v="0"/>
    <x v="0"/>
    <n v="5"/>
    <n v="54572"/>
    <n v="20"/>
    <n v="218288"/>
    <n v="210000"/>
    <n v="8288"/>
    <x v="2"/>
    <x v="2"/>
    <x v="4"/>
    <s v="Q3"/>
    <n v="2025"/>
    <n v="3.7968188814776808E-2"/>
    <s v="High"/>
  </r>
  <r>
    <n v="102510"/>
    <d v="2025-01-04T00:00:00"/>
    <s v="C3509"/>
    <s v="Divya Rao"/>
    <x v="1"/>
    <s v="Gujarat"/>
    <s v="Ahmedabad"/>
    <x v="2"/>
    <x v="0"/>
    <x v="0"/>
    <n v="4"/>
    <n v="54556"/>
    <n v="0"/>
    <n v="218224"/>
    <n v="168000"/>
    <n v="50224"/>
    <x v="2"/>
    <x v="0"/>
    <x v="8"/>
    <s v="Q1"/>
    <n v="2025"/>
    <n v="0.230148837891341"/>
    <s v="High"/>
  </r>
  <r>
    <n v="102612"/>
    <d v="2025-12-01T00:00:00"/>
    <s v="C3611"/>
    <s v="Pooja Patel"/>
    <x v="3"/>
    <s v="Odisha"/>
    <s v="Bhubaneswar"/>
    <x v="1"/>
    <x v="0"/>
    <x v="0"/>
    <n v="4"/>
    <n v="54548"/>
    <n v="0"/>
    <n v="218192"/>
    <n v="168000"/>
    <n v="50192"/>
    <x v="0"/>
    <x v="1"/>
    <x v="11"/>
    <s v="Q4"/>
    <n v="2025"/>
    <n v="0.2300359316565227"/>
    <s v="High"/>
  </r>
  <r>
    <n v="104557"/>
    <d v="2025-03-24T00:00:00"/>
    <s v="C5556"/>
    <s v="Aarav Sharma"/>
    <x v="3"/>
    <s v="Odisha"/>
    <s v="Bhubaneswar"/>
    <x v="0"/>
    <x v="0"/>
    <x v="0"/>
    <n v="5"/>
    <n v="54536"/>
    <n v="20"/>
    <n v="218144"/>
    <n v="210000"/>
    <n v="8144"/>
    <x v="0"/>
    <x v="0"/>
    <x v="10"/>
    <s v="Q1"/>
    <n v="2025"/>
    <n v="3.7333137743875602E-2"/>
    <s v="High"/>
  </r>
  <r>
    <n v="102471"/>
    <d v="2025-03-16T00:00:00"/>
    <s v="C3470"/>
    <s v="Arjun Sharma"/>
    <x v="0"/>
    <s v="Punjab"/>
    <s v="Ludhiana"/>
    <x v="0"/>
    <x v="0"/>
    <x v="0"/>
    <n v="4"/>
    <n v="54521"/>
    <n v="0"/>
    <n v="218084"/>
    <n v="168000"/>
    <n v="50084"/>
    <x v="1"/>
    <x v="0"/>
    <x v="10"/>
    <s v="Q1"/>
    <n v="2025"/>
    <n v="0.22965462849177382"/>
    <s v="High"/>
  </r>
  <r>
    <n v="103527"/>
    <d v="2025-03-13T00:00:00"/>
    <s v="C4526"/>
    <s v="Rohit Kumar"/>
    <x v="3"/>
    <s v="Odisha"/>
    <s v="Bhubaneswar"/>
    <x v="4"/>
    <x v="0"/>
    <x v="0"/>
    <n v="4"/>
    <n v="55475"/>
    <n v="5"/>
    <n v="210805"/>
    <n v="168000"/>
    <n v="42805"/>
    <x v="3"/>
    <x v="0"/>
    <x v="10"/>
    <s v="Q1"/>
    <n v="2025"/>
    <n v="0.20305495600199236"/>
    <s v="High"/>
  </r>
  <r>
    <n v="104167"/>
    <d v="2025-05-03T00:00:00"/>
    <s v="C5166"/>
    <s v="Kiran Reddy"/>
    <x v="3"/>
    <s v="Odisha"/>
    <s v="Bhubaneswar"/>
    <x v="6"/>
    <x v="0"/>
    <x v="0"/>
    <n v="4"/>
    <n v="55432"/>
    <n v="5"/>
    <n v="210641.6"/>
    <n v="168000"/>
    <n v="42641.599999999999"/>
    <x v="1"/>
    <x v="1"/>
    <x v="6"/>
    <s v="Q2"/>
    <n v="2025"/>
    <n v="0.20243674563808858"/>
    <s v="High"/>
  </r>
  <r>
    <n v="100052"/>
    <d v="2025-10-15T00:00:00"/>
    <s v="C1051"/>
    <s v="Kiran Patel"/>
    <x v="2"/>
    <s v="Karnataka"/>
    <s v="Bengaluru"/>
    <x v="3"/>
    <x v="0"/>
    <x v="0"/>
    <n v="4"/>
    <n v="55430"/>
    <n v="5"/>
    <n v="210634"/>
    <n v="168000"/>
    <n v="42634"/>
    <x v="0"/>
    <x v="0"/>
    <x v="0"/>
    <s v="Q4"/>
    <n v="2025"/>
    <n v="0.20240796832420216"/>
    <s v="High"/>
  </r>
  <r>
    <n v="103415"/>
    <d v="2025-12-04T00:00:00"/>
    <s v="C4414"/>
    <s v="Kiran Kumar"/>
    <x v="1"/>
    <s v="Gujarat"/>
    <s v="Ahmedabad"/>
    <x v="3"/>
    <x v="0"/>
    <x v="0"/>
    <n v="4"/>
    <n v="55427"/>
    <n v="5"/>
    <n v="210622.6"/>
    <n v="168000"/>
    <n v="42622.6"/>
    <x v="2"/>
    <x v="0"/>
    <x v="11"/>
    <s v="Q4"/>
    <n v="2025"/>
    <n v="0.20236479845942457"/>
    <s v="High"/>
  </r>
  <r>
    <n v="101209"/>
    <d v="2025-08-03T00:00:00"/>
    <s v="C2208"/>
    <s v="Priya Kumar"/>
    <x v="3"/>
    <s v="West Bengal"/>
    <s v="Kolkata"/>
    <x v="4"/>
    <x v="0"/>
    <x v="0"/>
    <n v="4"/>
    <n v="55352"/>
    <n v="5"/>
    <n v="210337.6"/>
    <n v="168000"/>
    <n v="42337.599999999999"/>
    <x v="4"/>
    <x v="0"/>
    <x v="2"/>
    <s v="Q3"/>
    <n v="2025"/>
    <n v="0.20128403100539322"/>
    <s v="High"/>
  </r>
  <r>
    <n v="104753"/>
    <d v="2025-12-12T00:00:00"/>
    <s v="C5752"/>
    <s v="Kiran Patel"/>
    <x v="3"/>
    <s v="West Bengal"/>
    <s v="Kolkata"/>
    <x v="6"/>
    <x v="0"/>
    <x v="0"/>
    <n v="4"/>
    <n v="55349"/>
    <n v="5"/>
    <n v="210326.2"/>
    <n v="168000"/>
    <n v="42326.2"/>
    <x v="3"/>
    <x v="1"/>
    <x v="11"/>
    <s v="Q4"/>
    <n v="2025"/>
    <n v="0.20124073938482223"/>
    <s v="High"/>
  </r>
  <r>
    <n v="103294"/>
    <d v="2025-12-03T00:00:00"/>
    <s v="C4293"/>
    <s v="Ananya Kumar"/>
    <x v="2"/>
    <s v="Karnataka"/>
    <s v="Bengaluru"/>
    <x v="3"/>
    <x v="0"/>
    <x v="0"/>
    <n v="4"/>
    <n v="55317"/>
    <n v="5"/>
    <n v="210204.6"/>
    <n v="168000"/>
    <n v="42204.6"/>
    <x v="3"/>
    <x v="0"/>
    <x v="11"/>
    <s v="Q4"/>
    <n v="2025"/>
    <n v="0.20077866992444504"/>
    <s v="High"/>
  </r>
  <r>
    <n v="102521"/>
    <d v="2025-10-18T00:00:00"/>
    <s v="C3520"/>
    <s v="Priya Sharma"/>
    <x v="2"/>
    <s v="Telangana"/>
    <s v="Hyderabad"/>
    <x v="4"/>
    <x v="0"/>
    <x v="1"/>
    <n v="10"/>
    <n v="22124"/>
    <n v="5"/>
    <n v="210178"/>
    <n v="170000"/>
    <n v="40178"/>
    <x v="4"/>
    <x v="0"/>
    <x v="0"/>
    <s v="Q4"/>
    <n v="2025"/>
    <n v="0.19116177716031174"/>
    <s v="High"/>
  </r>
  <r>
    <n v="104813"/>
    <d v="2025-09-16T00:00:00"/>
    <s v="C5812"/>
    <s v="Divya Reddy"/>
    <x v="0"/>
    <s v="Punjab"/>
    <s v="Ludhiana"/>
    <x v="1"/>
    <x v="0"/>
    <x v="0"/>
    <n v="4"/>
    <n v="55284"/>
    <n v="5"/>
    <n v="210079.2"/>
    <n v="168000"/>
    <n v="42079.199999999997"/>
    <x v="3"/>
    <x v="0"/>
    <x v="4"/>
    <s v="Q3"/>
    <n v="2025"/>
    <n v="0.20030160053922519"/>
    <s v="High"/>
  </r>
  <r>
    <n v="101541"/>
    <d v="2025-06-25T00:00:00"/>
    <s v="C2540"/>
    <s v="Aarav Sharma"/>
    <x v="1"/>
    <s v="Gujarat"/>
    <s v="Ahmedabad"/>
    <x v="1"/>
    <x v="0"/>
    <x v="0"/>
    <n v="4"/>
    <n v="55241"/>
    <n v="5"/>
    <n v="209915.8"/>
    <n v="168000"/>
    <n v="41915.800000000003"/>
    <x v="4"/>
    <x v="0"/>
    <x v="9"/>
    <s v="Q2"/>
    <n v="2025"/>
    <n v="0.19967910943340142"/>
    <s v="High"/>
  </r>
  <r>
    <n v="100161"/>
    <d v="2025-03-21T00:00:00"/>
    <s v="C1160"/>
    <s v="Rohit Kumar"/>
    <x v="0"/>
    <s v="Delhi"/>
    <s v="New Delhi"/>
    <x v="3"/>
    <x v="0"/>
    <x v="0"/>
    <n v="4"/>
    <n v="55229"/>
    <n v="5"/>
    <n v="209870.2"/>
    <n v="168000"/>
    <n v="41870.199999999997"/>
    <x v="4"/>
    <x v="1"/>
    <x v="10"/>
    <s v="Q1"/>
    <n v="2025"/>
    <n v="0.19950521798711773"/>
    <s v="High"/>
  </r>
  <r>
    <n v="103332"/>
    <d v="2025-01-22T00:00:00"/>
    <s v="C4331"/>
    <s v="Kiran Reddy"/>
    <x v="0"/>
    <s v="Delhi"/>
    <s v="New Delhi"/>
    <x v="5"/>
    <x v="0"/>
    <x v="0"/>
    <n v="4"/>
    <n v="55229"/>
    <n v="5"/>
    <n v="209870.2"/>
    <n v="168000"/>
    <n v="41870.199999999997"/>
    <x v="2"/>
    <x v="0"/>
    <x v="8"/>
    <s v="Q1"/>
    <n v="2025"/>
    <n v="0.19950521798711773"/>
    <s v="High"/>
  </r>
  <r>
    <n v="100600"/>
    <d v="2025-12-07T00:00:00"/>
    <s v="C1599"/>
    <s v="Rahul Kumar"/>
    <x v="3"/>
    <s v="Odisha"/>
    <s v="Bhubaneswar"/>
    <x v="3"/>
    <x v="0"/>
    <x v="0"/>
    <n v="4"/>
    <n v="55145"/>
    <n v="5"/>
    <n v="209551"/>
    <n v="168000"/>
    <n v="41551"/>
    <x v="0"/>
    <x v="0"/>
    <x v="11"/>
    <s v="Q4"/>
    <n v="2025"/>
    <n v="0.1982858588124132"/>
    <s v="High"/>
  </r>
  <r>
    <n v="100233"/>
    <d v="2025-02-22T00:00:00"/>
    <s v="C1232"/>
    <s v="Rahul Kumar"/>
    <x v="1"/>
    <s v="Gujarat"/>
    <s v="Ahmedabad"/>
    <x v="5"/>
    <x v="0"/>
    <x v="0"/>
    <n v="4"/>
    <n v="55062"/>
    <n v="5"/>
    <n v="209235.6"/>
    <n v="168000"/>
    <n v="41235.599999999999"/>
    <x v="3"/>
    <x v="0"/>
    <x v="3"/>
    <s v="Q1"/>
    <n v="2025"/>
    <n v="0.1970773615962102"/>
    <s v="High"/>
  </r>
  <r>
    <n v="104910"/>
    <d v="2025-01-28T00:00:00"/>
    <s v="C5909"/>
    <s v="Arjun Kumar"/>
    <x v="0"/>
    <s v="Punjab"/>
    <s v="Ludhiana"/>
    <x v="2"/>
    <x v="0"/>
    <x v="0"/>
    <n v="4"/>
    <n v="54912"/>
    <n v="5"/>
    <n v="208665.60000000001"/>
    <n v="168000"/>
    <n v="40665.599999999999"/>
    <x v="0"/>
    <x v="2"/>
    <x v="8"/>
    <s v="Q1"/>
    <n v="2025"/>
    <n v="0.19488406330511593"/>
    <s v="High"/>
  </r>
  <r>
    <n v="100669"/>
    <d v="2025-05-11T00:00:00"/>
    <s v="C1668"/>
    <s v="Sneha Patel"/>
    <x v="2"/>
    <s v="Karnataka"/>
    <s v="Bengaluru"/>
    <x v="7"/>
    <x v="0"/>
    <x v="0"/>
    <n v="4"/>
    <n v="54846"/>
    <n v="5"/>
    <n v="208414.8"/>
    <n v="168000"/>
    <n v="40414.800000000003"/>
    <x v="2"/>
    <x v="2"/>
    <x v="6"/>
    <s v="Q2"/>
    <n v="2025"/>
    <n v="0.19391521139573584"/>
    <s v="High"/>
  </r>
  <r>
    <n v="104320"/>
    <d v="2025-04-20T00:00:00"/>
    <s v="C5319"/>
    <s v="Rahul Gupta"/>
    <x v="2"/>
    <s v="Telangana"/>
    <s v="Hyderabad"/>
    <x v="2"/>
    <x v="0"/>
    <x v="0"/>
    <n v="4"/>
    <n v="54840"/>
    <n v="5"/>
    <n v="208392"/>
    <n v="168000"/>
    <n v="40392"/>
    <x v="0"/>
    <x v="0"/>
    <x v="5"/>
    <s v="Q2"/>
    <n v="2025"/>
    <n v="0.19382701831164345"/>
    <s v="High"/>
  </r>
  <r>
    <n v="100744"/>
    <d v="2025-08-17T00:00:00"/>
    <s v="C1743"/>
    <s v="Ananya Gupta"/>
    <x v="3"/>
    <s v="Odisha"/>
    <s v="Bhubaneswar"/>
    <x v="1"/>
    <x v="0"/>
    <x v="0"/>
    <n v="4"/>
    <n v="54829"/>
    <n v="5"/>
    <n v="208350.2"/>
    <n v="168000"/>
    <n v="40350.199999999997"/>
    <x v="1"/>
    <x v="0"/>
    <x v="2"/>
    <s v="Q3"/>
    <n v="2025"/>
    <n v="0.19366528085886164"/>
    <s v="High"/>
  </r>
  <r>
    <n v="102578"/>
    <d v="2025-07-26T00:00:00"/>
    <s v="C3577"/>
    <s v="Arjun Rao"/>
    <x v="0"/>
    <s v="Punjab"/>
    <s v="Ludhiana"/>
    <x v="3"/>
    <x v="0"/>
    <x v="0"/>
    <n v="4"/>
    <n v="54704"/>
    <n v="5"/>
    <n v="207875.20000000001"/>
    <n v="168000"/>
    <n v="39875.199999999997"/>
    <x v="0"/>
    <x v="0"/>
    <x v="7"/>
    <s v="Q3"/>
    <n v="2025"/>
    <n v="0.19182278597927985"/>
    <s v="High"/>
  </r>
  <r>
    <n v="100565"/>
    <d v="2025-02-16T00:00:00"/>
    <s v="C1564"/>
    <s v="Sneha Sharma"/>
    <x v="3"/>
    <s v="West Bengal"/>
    <s v="Kolkata"/>
    <x v="0"/>
    <x v="0"/>
    <x v="0"/>
    <n v="4"/>
    <n v="54660"/>
    <n v="5"/>
    <n v="207708"/>
    <n v="168000"/>
    <n v="39708"/>
    <x v="0"/>
    <x v="0"/>
    <x v="3"/>
    <s v="Q1"/>
    <n v="2025"/>
    <n v="0.19117222254318564"/>
    <s v="High"/>
  </r>
  <r>
    <n v="101894"/>
    <d v="2025-04-26T00:00:00"/>
    <s v="C2893"/>
    <s v="Sneha Reddy"/>
    <x v="0"/>
    <s v="Delhi"/>
    <s v="New Delhi"/>
    <x v="3"/>
    <x v="0"/>
    <x v="0"/>
    <n v="4"/>
    <n v="54636"/>
    <n v="5"/>
    <n v="207616.8"/>
    <n v="168000"/>
    <n v="39616.800000000003"/>
    <x v="0"/>
    <x v="0"/>
    <x v="5"/>
    <s v="Q2"/>
    <n v="2025"/>
    <n v="0.19081692810986398"/>
    <s v="High"/>
  </r>
  <r>
    <n v="101578"/>
    <d v="2025-11-17T00:00:00"/>
    <s v="C2577"/>
    <s v="Sneha Sharma"/>
    <x v="2"/>
    <s v="Telangana"/>
    <s v="Hyderabad"/>
    <x v="4"/>
    <x v="0"/>
    <x v="1"/>
    <n v="10"/>
    <n v="21841"/>
    <n v="5"/>
    <n v="207489.5"/>
    <n v="170000"/>
    <n v="37489.5"/>
    <x v="0"/>
    <x v="1"/>
    <x v="1"/>
    <s v="Q4"/>
    <n v="2025"/>
    <n v="0.18068143207246631"/>
    <s v="High"/>
  </r>
  <r>
    <n v="102434"/>
    <d v="2025-10-02T00:00:00"/>
    <s v="C3433"/>
    <s v="Arjun Patel"/>
    <x v="3"/>
    <s v="West Bengal"/>
    <s v="Kolkata"/>
    <x v="2"/>
    <x v="0"/>
    <x v="1"/>
    <n v="10"/>
    <n v="21700"/>
    <n v="5"/>
    <n v="206150"/>
    <n v="170000"/>
    <n v="36150"/>
    <x v="0"/>
    <x v="0"/>
    <x v="0"/>
    <s v="Q4"/>
    <n v="2025"/>
    <n v="0.17535774921173902"/>
    <s v="High"/>
  </r>
  <r>
    <n v="100547"/>
    <d v="2025-11-11T00:00:00"/>
    <s v="C1546"/>
    <s v="Vikram Patel"/>
    <x v="1"/>
    <s v="Gujarat"/>
    <s v="Ahmedabad"/>
    <x v="7"/>
    <x v="0"/>
    <x v="1"/>
    <n v="9"/>
    <n v="22459"/>
    <n v="0"/>
    <n v="202131"/>
    <n v="153000"/>
    <n v="49131"/>
    <x v="2"/>
    <x v="1"/>
    <x v="1"/>
    <s v="Q4"/>
    <n v="2025"/>
    <n v="0.24306514092346052"/>
    <s v="High"/>
  </r>
  <r>
    <n v="101398"/>
    <d v="2025-11-21T00:00:00"/>
    <s v="C2397"/>
    <s v="Neha Gupta"/>
    <x v="2"/>
    <s v="Karnataka"/>
    <s v="Bengaluru"/>
    <x v="4"/>
    <x v="0"/>
    <x v="1"/>
    <n v="9"/>
    <n v="22315"/>
    <n v="0"/>
    <n v="200835"/>
    <n v="153000"/>
    <n v="47835"/>
    <x v="1"/>
    <x v="1"/>
    <x v="1"/>
    <s v="Q4"/>
    <n v="2025"/>
    <n v="0.23818059601165137"/>
    <s v="High"/>
  </r>
  <r>
    <n v="103196"/>
    <d v="2025-09-08T00:00:00"/>
    <s v="C4195"/>
    <s v="Rohit Patel"/>
    <x v="1"/>
    <s v="Gujarat"/>
    <s v="Ahmedabad"/>
    <x v="7"/>
    <x v="0"/>
    <x v="0"/>
    <n v="4"/>
    <n v="55346"/>
    <n v="10"/>
    <n v="199245.6"/>
    <n v="168000"/>
    <n v="31245.599999999999"/>
    <x v="2"/>
    <x v="0"/>
    <x v="4"/>
    <s v="Q3"/>
    <n v="2025"/>
    <n v="0.15681952324166756"/>
    <s v="High"/>
  </r>
  <r>
    <n v="100549"/>
    <d v="2025-02-19T00:00:00"/>
    <s v="C1548"/>
    <s v="Rahul Reddy"/>
    <x v="3"/>
    <s v="West Bengal"/>
    <s v="Kolkata"/>
    <x v="2"/>
    <x v="0"/>
    <x v="0"/>
    <n v="4"/>
    <n v="55303"/>
    <n v="10"/>
    <n v="199090.8"/>
    <n v="168000"/>
    <n v="31090.799999999999"/>
    <x v="1"/>
    <x v="0"/>
    <x v="3"/>
    <s v="Q1"/>
    <n v="2025"/>
    <n v="0.15616392118571024"/>
    <s v="High"/>
  </r>
  <r>
    <n v="104009"/>
    <d v="2025-12-16T00:00:00"/>
    <s v="C5008"/>
    <s v="Arjun Sharma"/>
    <x v="2"/>
    <s v="Telangana"/>
    <s v="Hyderabad"/>
    <x v="3"/>
    <x v="0"/>
    <x v="0"/>
    <n v="4"/>
    <n v="55272"/>
    <n v="10"/>
    <n v="198979.20000000001"/>
    <n v="168000"/>
    <n v="30979.200000000001"/>
    <x v="2"/>
    <x v="0"/>
    <x v="11"/>
    <s v="Q4"/>
    <n v="2025"/>
    <n v="0.15569064505234717"/>
    <s v="High"/>
  </r>
  <r>
    <n v="102817"/>
    <d v="2025-10-24T00:00:00"/>
    <s v="C3816"/>
    <s v="Rahul Kumar"/>
    <x v="2"/>
    <s v="Telangana"/>
    <s v="Hyderabad"/>
    <x v="6"/>
    <x v="0"/>
    <x v="0"/>
    <n v="4"/>
    <n v="55214"/>
    <n v="10"/>
    <n v="198770.4"/>
    <n v="168000"/>
    <n v="30770.400000000001"/>
    <x v="4"/>
    <x v="0"/>
    <x v="0"/>
    <s v="Q4"/>
    <n v="2025"/>
    <n v="0.15480373335265213"/>
    <s v="High"/>
  </r>
  <r>
    <n v="103729"/>
    <d v="2025-12-17T00:00:00"/>
    <s v="C4728"/>
    <s v="Rohit Sharma"/>
    <x v="0"/>
    <s v="Delhi"/>
    <s v="New Delhi"/>
    <x v="7"/>
    <x v="0"/>
    <x v="0"/>
    <n v="4"/>
    <n v="55190"/>
    <n v="10"/>
    <n v="198684"/>
    <n v="168000"/>
    <n v="30684"/>
    <x v="3"/>
    <x v="0"/>
    <x v="11"/>
    <s v="Q4"/>
    <n v="2025"/>
    <n v="0.15443619013106238"/>
    <s v="High"/>
  </r>
  <r>
    <n v="101194"/>
    <d v="2025-01-25T00:00:00"/>
    <s v="C2193"/>
    <s v="Rohit Patel"/>
    <x v="3"/>
    <s v="West Bengal"/>
    <s v="Kolkata"/>
    <x v="6"/>
    <x v="0"/>
    <x v="0"/>
    <n v="4"/>
    <n v="55116"/>
    <n v="10"/>
    <n v="198417.6"/>
    <n v="168000"/>
    <n v="30417.599999999999"/>
    <x v="1"/>
    <x v="1"/>
    <x v="8"/>
    <s v="Q1"/>
    <n v="2025"/>
    <n v="0.15330091685415001"/>
    <s v="High"/>
  </r>
  <r>
    <n v="101432"/>
    <d v="2025-07-08T00:00:00"/>
    <s v="C2431"/>
    <s v="Arjun Sharma"/>
    <x v="0"/>
    <s v="Punjab"/>
    <s v="Ludhiana"/>
    <x v="5"/>
    <x v="0"/>
    <x v="0"/>
    <n v="4"/>
    <n v="55101"/>
    <n v="10"/>
    <n v="198363.6"/>
    <n v="168000"/>
    <n v="30363.599999999999"/>
    <x v="2"/>
    <x v="0"/>
    <x v="7"/>
    <s v="Q3"/>
    <n v="2025"/>
    <n v="0.15307042219439451"/>
    <s v="High"/>
  </r>
  <r>
    <n v="101535"/>
    <d v="2025-04-14T00:00:00"/>
    <s v="C2534"/>
    <s v="Vikram Gupta"/>
    <x v="0"/>
    <s v="Punjab"/>
    <s v="Ludhiana"/>
    <x v="3"/>
    <x v="0"/>
    <x v="0"/>
    <n v="4"/>
    <n v="55089"/>
    <n v="10"/>
    <n v="198320.4"/>
    <n v="168000"/>
    <n v="30320.400000000001"/>
    <x v="1"/>
    <x v="1"/>
    <x v="5"/>
    <s v="Q2"/>
    <n v="2025"/>
    <n v="0.15288593609129469"/>
    <s v="High"/>
  </r>
  <r>
    <n v="102960"/>
    <d v="2025-06-10T00:00:00"/>
    <s v="C3959"/>
    <s v="Vikram Reddy"/>
    <x v="3"/>
    <s v="Odisha"/>
    <s v="Bhubaneswar"/>
    <x v="3"/>
    <x v="0"/>
    <x v="0"/>
    <n v="4"/>
    <n v="55075"/>
    <n v="10"/>
    <n v="198270"/>
    <n v="168000"/>
    <n v="30270"/>
    <x v="4"/>
    <x v="1"/>
    <x v="9"/>
    <s v="Q2"/>
    <n v="2025"/>
    <n v="0.15267060069602056"/>
    <s v="High"/>
  </r>
  <r>
    <n v="104877"/>
    <d v="2025-04-01T00:00:00"/>
    <s v="C5876"/>
    <s v="Neha Reddy"/>
    <x v="3"/>
    <s v="West Bengal"/>
    <s v="Kolkata"/>
    <x v="7"/>
    <x v="0"/>
    <x v="0"/>
    <n v="4"/>
    <n v="54896"/>
    <n v="10"/>
    <n v="197625.60000000001"/>
    <n v="168000"/>
    <n v="29625.599999999999"/>
    <x v="4"/>
    <x v="0"/>
    <x v="5"/>
    <s v="Q2"/>
    <n v="2025"/>
    <n v="0.14990770426503447"/>
    <s v="High"/>
  </r>
  <r>
    <n v="100491"/>
    <d v="2025-07-11T00:00:00"/>
    <s v="C1490"/>
    <s v="Pooja Sharma"/>
    <x v="3"/>
    <s v="Odisha"/>
    <s v="Bhubaneswar"/>
    <x v="6"/>
    <x v="0"/>
    <x v="0"/>
    <n v="4"/>
    <n v="54890"/>
    <n v="10"/>
    <n v="197604"/>
    <n v="168000"/>
    <n v="29604"/>
    <x v="0"/>
    <x v="0"/>
    <x v="7"/>
    <s v="Q3"/>
    <n v="2025"/>
    <n v="0.14981478107730611"/>
    <s v="High"/>
  </r>
  <r>
    <n v="101714"/>
    <d v="2025-09-12T00:00:00"/>
    <s v="C2713"/>
    <s v="Neha Reddy"/>
    <x v="0"/>
    <s v="Delhi"/>
    <s v="New Delhi"/>
    <x v="0"/>
    <x v="0"/>
    <x v="0"/>
    <n v="4"/>
    <n v="54866"/>
    <n v="10"/>
    <n v="197517.6"/>
    <n v="168000"/>
    <n v="29517.599999999999"/>
    <x v="2"/>
    <x v="0"/>
    <x v="4"/>
    <s v="Q3"/>
    <n v="2025"/>
    <n v="0.14944288508973377"/>
    <s v="High"/>
  </r>
  <r>
    <n v="103442"/>
    <d v="2025-04-12T00:00:00"/>
    <s v="C4441"/>
    <s v="Neha Rao"/>
    <x v="3"/>
    <s v="Odisha"/>
    <s v="Bhubaneswar"/>
    <x v="7"/>
    <x v="0"/>
    <x v="0"/>
    <n v="4"/>
    <n v="54840"/>
    <n v="10"/>
    <n v="197424"/>
    <n v="168000"/>
    <n v="29424"/>
    <x v="2"/>
    <x v="1"/>
    <x v="5"/>
    <s v="Q2"/>
    <n v="2025"/>
    <n v="0.14903963044006807"/>
    <s v="High"/>
  </r>
  <r>
    <n v="100488"/>
    <d v="2025-02-24T00:00:00"/>
    <s v="C1487"/>
    <s v="Pooja Reddy"/>
    <x v="2"/>
    <s v="Karnataka"/>
    <s v="Bengaluru"/>
    <x v="4"/>
    <x v="0"/>
    <x v="0"/>
    <n v="4"/>
    <n v="54790"/>
    <n v="10"/>
    <n v="197244"/>
    <n v="168000"/>
    <n v="29244"/>
    <x v="3"/>
    <x v="1"/>
    <x v="3"/>
    <s v="Q1"/>
    <n v="2025"/>
    <n v="0.14826306503619882"/>
    <s v="High"/>
  </r>
  <r>
    <n v="103557"/>
    <d v="2025-10-13T00:00:00"/>
    <s v="C4556"/>
    <s v="Sneha Sharma"/>
    <x v="0"/>
    <s v="Punjab"/>
    <s v="Ludhiana"/>
    <x v="7"/>
    <x v="0"/>
    <x v="1"/>
    <n v="9"/>
    <n v="21909"/>
    <n v="0"/>
    <n v="197181"/>
    <n v="153000"/>
    <n v="44181"/>
    <x v="4"/>
    <x v="0"/>
    <x v="0"/>
    <s v="Q4"/>
    <n v="2025"/>
    <n v="0.22406317038659912"/>
    <s v="High"/>
  </r>
  <r>
    <n v="100944"/>
    <d v="2025-11-20T00:00:00"/>
    <s v="C1943"/>
    <s v="Rohit Kumar"/>
    <x v="3"/>
    <s v="West Bengal"/>
    <s v="Kolkata"/>
    <x v="7"/>
    <x v="0"/>
    <x v="0"/>
    <n v="4"/>
    <n v="54751"/>
    <n v="10"/>
    <n v="197103.6"/>
    <n v="168000"/>
    <n v="29103.599999999999"/>
    <x v="3"/>
    <x v="2"/>
    <x v="1"/>
    <s v="Q4"/>
    <n v="2025"/>
    <n v="0.1476563593967842"/>
    <s v="High"/>
  </r>
  <r>
    <n v="104038"/>
    <d v="2025-01-07T00:00:00"/>
    <s v="C5037"/>
    <s v="Divya Reddy"/>
    <x v="0"/>
    <s v="Punjab"/>
    <s v="Ludhiana"/>
    <x v="4"/>
    <x v="0"/>
    <x v="0"/>
    <n v="4"/>
    <n v="54745"/>
    <n v="10"/>
    <n v="197082"/>
    <n v="168000"/>
    <n v="29082"/>
    <x v="2"/>
    <x v="1"/>
    <x v="8"/>
    <s v="Q1"/>
    <n v="2025"/>
    <n v="0.14756294334337991"/>
    <s v="High"/>
  </r>
  <r>
    <n v="101925"/>
    <d v="2025-11-11T00:00:00"/>
    <s v="C2924"/>
    <s v="Divya Gupta"/>
    <x v="3"/>
    <s v="West Bengal"/>
    <s v="Kolkata"/>
    <x v="4"/>
    <x v="0"/>
    <x v="0"/>
    <n v="4"/>
    <n v="54732"/>
    <n v="10"/>
    <n v="197035.2"/>
    <n v="168000"/>
    <n v="29035.200000000001"/>
    <x v="0"/>
    <x v="0"/>
    <x v="1"/>
    <s v="Q4"/>
    <n v="2025"/>
    <n v="0.14736047163146482"/>
    <s v="High"/>
  </r>
  <r>
    <n v="100616"/>
    <d v="2025-03-11T00:00:00"/>
    <s v="C1615"/>
    <s v="Arjun Kumar"/>
    <x v="0"/>
    <s v="Delhi"/>
    <s v="New Delhi"/>
    <x v="1"/>
    <x v="0"/>
    <x v="0"/>
    <n v="4"/>
    <n v="54698"/>
    <n v="10"/>
    <n v="196912.8"/>
    <n v="168000"/>
    <n v="28912.799999999999"/>
    <x v="4"/>
    <x v="0"/>
    <x v="10"/>
    <s v="Q1"/>
    <n v="2025"/>
    <n v="0.1468304752154253"/>
    <s v="High"/>
  </r>
  <r>
    <n v="103829"/>
    <d v="2025-09-23T00:00:00"/>
    <s v="C4828"/>
    <s v="Ananya Sharma"/>
    <x v="0"/>
    <s v="Punjab"/>
    <s v="Ludhiana"/>
    <x v="7"/>
    <x v="0"/>
    <x v="0"/>
    <n v="4"/>
    <n v="54679"/>
    <n v="10"/>
    <n v="196844.4"/>
    <n v="168000"/>
    <n v="28844.400000000001"/>
    <x v="3"/>
    <x v="0"/>
    <x v="4"/>
    <s v="Q3"/>
    <n v="2025"/>
    <n v="0.14653401366764818"/>
    <s v="High"/>
  </r>
  <r>
    <n v="102596"/>
    <d v="2025-11-06T00:00:00"/>
    <s v="C3595"/>
    <s v="Aarav Reddy"/>
    <x v="2"/>
    <s v="Telangana"/>
    <s v="Hyderabad"/>
    <x v="3"/>
    <x v="0"/>
    <x v="0"/>
    <n v="4"/>
    <n v="54639"/>
    <n v="10"/>
    <n v="196700.4"/>
    <n v="168000"/>
    <n v="28700.400000000001"/>
    <x v="2"/>
    <x v="1"/>
    <x v="1"/>
    <s v="Q4"/>
    <n v="2025"/>
    <n v="0.14590921014903885"/>
    <s v="High"/>
  </r>
  <r>
    <n v="104403"/>
    <d v="2025-02-06T00:00:00"/>
    <s v="C5402"/>
    <s v="Rahul Gupta"/>
    <x v="1"/>
    <s v="Maharashtra"/>
    <s v="Mumbai"/>
    <x v="2"/>
    <x v="0"/>
    <x v="0"/>
    <n v="4"/>
    <n v="54604"/>
    <n v="10"/>
    <n v="196574.4"/>
    <n v="168000"/>
    <n v="28574.400000000001"/>
    <x v="4"/>
    <x v="2"/>
    <x v="3"/>
    <s v="Q1"/>
    <n v="2025"/>
    <n v="0.14536175615949992"/>
    <s v="High"/>
  </r>
  <r>
    <n v="100409"/>
    <d v="2025-12-05T00:00:00"/>
    <s v="C1408"/>
    <s v="Aarav Reddy"/>
    <x v="1"/>
    <s v="Maharashtra"/>
    <s v="Mumbai"/>
    <x v="6"/>
    <x v="0"/>
    <x v="0"/>
    <n v="4"/>
    <n v="54530"/>
    <n v="10"/>
    <n v="196308"/>
    <n v="168000"/>
    <n v="28308"/>
    <x v="0"/>
    <x v="0"/>
    <x v="11"/>
    <s v="Q4"/>
    <n v="2025"/>
    <n v="0.14420196833547283"/>
    <s v="High"/>
  </r>
  <r>
    <n v="102343"/>
    <d v="2025-02-18T00:00:00"/>
    <s v="C3342"/>
    <s v="Priya Sharma"/>
    <x v="1"/>
    <s v="Maharashtra"/>
    <s v="Mumbai"/>
    <x v="1"/>
    <x v="0"/>
    <x v="0"/>
    <n v="4"/>
    <n v="54524"/>
    <n v="10"/>
    <n v="196286.4"/>
    <n v="168000"/>
    <n v="28286.400000000001"/>
    <x v="1"/>
    <x v="0"/>
    <x v="3"/>
    <s v="Q1"/>
    <n v="2025"/>
    <n v="0.14410779350989167"/>
    <s v="High"/>
  </r>
  <r>
    <n v="101634"/>
    <d v="2025-10-25T00:00:00"/>
    <s v="C2633"/>
    <s v="Vikram Sharma"/>
    <x v="1"/>
    <s v="Maharashtra"/>
    <s v="Mumbai"/>
    <x v="7"/>
    <x v="0"/>
    <x v="1"/>
    <n v="10"/>
    <n v="21620"/>
    <n v="10"/>
    <n v="194580"/>
    <n v="170000"/>
    <n v="24580"/>
    <x v="0"/>
    <x v="0"/>
    <x v="0"/>
    <s v="Q4"/>
    <n v="2025"/>
    <n v="0.12632336314112447"/>
    <s v="High"/>
  </r>
  <r>
    <n v="102588"/>
    <d v="2025-10-13T00:00:00"/>
    <s v="C3587"/>
    <s v="Rahul Patel"/>
    <x v="3"/>
    <s v="West Bengal"/>
    <s v="Kolkata"/>
    <x v="3"/>
    <x v="0"/>
    <x v="1"/>
    <n v="9"/>
    <n v="22480"/>
    <n v="5"/>
    <n v="192204"/>
    <n v="153000"/>
    <n v="39204"/>
    <x v="3"/>
    <x v="0"/>
    <x v="0"/>
    <s v="Q4"/>
    <n v="2025"/>
    <n v="0.20397078104513955"/>
    <s v="High"/>
  </r>
  <r>
    <n v="102329"/>
    <d v="2025-10-09T00:00:00"/>
    <s v="C3328"/>
    <s v="Neha Kumar"/>
    <x v="2"/>
    <s v="Karnataka"/>
    <s v="Bengaluru"/>
    <x v="6"/>
    <x v="0"/>
    <x v="1"/>
    <n v="9"/>
    <n v="22015"/>
    <n v="5"/>
    <n v="188228.25"/>
    <n v="153000"/>
    <n v="35228.25"/>
    <x v="1"/>
    <x v="0"/>
    <x v="0"/>
    <s v="Q4"/>
    <n v="2025"/>
    <n v="0.18715708189392399"/>
    <s v="High"/>
  </r>
  <r>
    <n v="104413"/>
    <d v="2025-11-14T00:00:00"/>
    <s v="C5412"/>
    <s v="Pooja Reddy"/>
    <x v="2"/>
    <s v="Telangana"/>
    <s v="Hyderabad"/>
    <x v="1"/>
    <x v="0"/>
    <x v="0"/>
    <n v="4"/>
    <n v="55345"/>
    <n v="15"/>
    <n v="188173"/>
    <n v="168000"/>
    <n v="20173"/>
    <x v="2"/>
    <x v="1"/>
    <x v="1"/>
    <s v="Q4"/>
    <n v="2025"/>
    <n v="0.10720454050262258"/>
    <s v="High"/>
  </r>
  <r>
    <n v="101058"/>
    <d v="2025-03-24T00:00:00"/>
    <s v="C2057"/>
    <s v="Vikram Patel"/>
    <x v="2"/>
    <s v="Telangana"/>
    <s v="Hyderabad"/>
    <x v="4"/>
    <x v="0"/>
    <x v="0"/>
    <n v="4"/>
    <n v="55322"/>
    <n v="15"/>
    <n v="188094.8"/>
    <n v="168000"/>
    <n v="20094.8"/>
    <x v="0"/>
    <x v="2"/>
    <x v="10"/>
    <s v="Q1"/>
    <n v="2025"/>
    <n v="0.10683336275112337"/>
    <s v="High"/>
  </r>
  <r>
    <n v="104644"/>
    <d v="2025-12-07T00:00:00"/>
    <s v="C5643"/>
    <s v="Kiran Gupta"/>
    <x v="2"/>
    <s v="Telangana"/>
    <s v="Hyderabad"/>
    <x v="4"/>
    <x v="0"/>
    <x v="0"/>
    <n v="4"/>
    <n v="55273"/>
    <n v="15"/>
    <n v="187928.2"/>
    <n v="168000"/>
    <n v="19928.2"/>
    <x v="0"/>
    <x v="0"/>
    <x v="11"/>
    <s v="Q4"/>
    <n v="2025"/>
    <n v="0.10604156268191788"/>
    <s v="High"/>
  </r>
  <r>
    <n v="104083"/>
    <d v="2025-07-15T00:00:00"/>
    <s v="C5082"/>
    <s v="Sneha Gupta"/>
    <x v="0"/>
    <s v="Punjab"/>
    <s v="Ludhiana"/>
    <x v="4"/>
    <x v="0"/>
    <x v="0"/>
    <n v="4"/>
    <n v="55247"/>
    <n v="15"/>
    <n v="187839.8"/>
    <n v="168000"/>
    <n v="19839.8"/>
    <x v="4"/>
    <x v="2"/>
    <x v="7"/>
    <s v="Q3"/>
    <n v="2025"/>
    <n v="0.10562085351453739"/>
    <s v="High"/>
  </r>
  <r>
    <n v="102377"/>
    <d v="2025-04-02T00:00:00"/>
    <s v="C3376"/>
    <s v="Arjun Reddy"/>
    <x v="2"/>
    <s v="Telangana"/>
    <s v="Hyderabad"/>
    <x v="2"/>
    <x v="0"/>
    <x v="0"/>
    <n v="4"/>
    <n v="55219"/>
    <n v="15"/>
    <n v="187744.6"/>
    <n v="168000"/>
    <n v="19744.599999999999"/>
    <x v="2"/>
    <x v="0"/>
    <x v="5"/>
    <s v="Q2"/>
    <n v="2025"/>
    <n v="0.10516733903398552"/>
    <s v="High"/>
  </r>
  <r>
    <n v="101787"/>
    <d v="2025-05-26T00:00:00"/>
    <s v="C2786"/>
    <s v="Sneha Rao"/>
    <x v="0"/>
    <s v="Delhi"/>
    <s v="New Delhi"/>
    <x v="4"/>
    <x v="0"/>
    <x v="0"/>
    <n v="4"/>
    <n v="55216"/>
    <n v="15"/>
    <n v="187734.39999999999"/>
    <n v="168000"/>
    <n v="19734.400000000001"/>
    <x v="3"/>
    <x v="0"/>
    <x v="6"/>
    <s v="Q2"/>
    <n v="2025"/>
    <n v="0.10511872091635845"/>
    <s v="High"/>
  </r>
  <r>
    <n v="101199"/>
    <d v="2025-08-26T00:00:00"/>
    <s v="C2198"/>
    <s v="Ananya Kumar"/>
    <x v="0"/>
    <s v="Delhi"/>
    <s v="New Delhi"/>
    <x v="0"/>
    <x v="0"/>
    <x v="0"/>
    <n v="4"/>
    <n v="55169"/>
    <n v="15"/>
    <n v="187574.6"/>
    <n v="168000"/>
    <n v="19574.599999999999"/>
    <x v="0"/>
    <x v="0"/>
    <x v="2"/>
    <s v="Q3"/>
    <n v="2025"/>
    <n v="0.10435634675483779"/>
    <s v="High"/>
  </r>
  <r>
    <n v="101713"/>
    <d v="2025-06-04T00:00:00"/>
    <s v="C2712"/>
    <s v="Pooja Patel"/>
    <x v="1"/>
    <s v="Maharashtra"/>
    <s v="Mumbai"/>
    <x v="1"/>
    <x v="0"/>
    <x v="0"/>
    <n v="4"/>
    <n v="55151"/>
    <n v="15"/>
    <n v="187513.4"/>
    <n v="168000"/>
    <n v="19513.400000000001"/>
    <x v="1"/>
    <x v="1"/>
    <x v="9"/>
    <s v="Q2"/>
    <n v="2025"/>
    <n v="0.10406402955735432"/>
    <s v="High"/>
  </r>
  <r>
    <n v="103502"/>
    <d v="2025-04-01T00:00:00"/>
    <s v="C4501"/>
    <s v="Sneha Reddy"/>
    <x v="2"/>
    <s v="Telangana"/>
    <s v="Hyderabad"/>
    <x v="3"/>
    <x v="0"/>
    <x v="0"/>
    <n v="4"/>
    <n v="55113"/>
    <n v="15"/>
    <n v="187384.2"/>
    <n v="168000"/>
    <n v="19384.2"/>
    <x v="4"/>
    <x v="0"/>
    <x v="5"/>
    <s v="Q2"/>
    <n v="2025"/>
    <n v="0.10344628842773297"/>
    <s v="High"/>
  </r>
  <r>
    <n v="102368"/>
    <d v="2025-10-25T00:00:00"/>
    <s v="C3367"/>
    <s v="Sneha Patel"/>
    <x v="3"/>
    <s v="West Bengal"/>
    <s v="Kolkata"/>
    <x v="2"/>
    <x v="0"/>
    <x v="0"/>
    <n v="4"/>
    <n v="55093"/>
    <n v="15"/>
    <n v="187316.2"/>
    <n v="168000"/>
    <n v="19316.2"/>
    <x v="3"/>
    <x v="0"/>
    <x v="0"/>
    <s v="Q4"/>
    <n v="2025"/>
    <n v="0.10312081923506883"/>
    <s v="High"/>
  </r>
  <r>
    <n v="100999"/>
    <d v="2025-12-25T00:00:00"/>
    <s v="C1998"/>
    <s v="Kiran Kumar"/>
    <x v="0"/>
    <s v="Delhi"/>
    <s v="New Delhi"/>
    <x v="4"/>
    <x v="0"/>
    <x v="0"/>
    <n v="4"/>
    <n v="54975"/>
    <n v="15"/>
    <n v="186915"/>
    <n v="168000"/>
    <n v="18915"/>
    <x v="3"/>
    <x v="0"/>
    <x v="11"/>
    <s v="Q4"/>
    <n v="2025"/>
    <n v="0.10119573067972072"/>
    <s v="High"/>
  </r>
  <r>
    <n v="100352"/>
    <d v="2025-04-01T00:00:00"/>
    <s v="C1351"/>
    <s v="Arjun Gupta"/>
    <x v="1"/>
    <s v="Maharashtra"/>
    <s v="Mumbai"/>
    <x v="4"/>
    <x v="0"/>
    <x v="0"/>
    <n v="4"/>
    <n v="54947"/>
    <n v="15"/>
    <n v="186819.8"/>
    <n v="168000"/>
    <n v="18819.8"/>
    <x v="0"/>
    <x v="0"/>
    <x v="5"/>
    <s v="Q2"/>
    <n v="2025"/>
    <n v="0.10073771623778636"/>
    <s v="High"/>
  </r>
  <r>
    <n v="101643"/>
    <d v="2025-07-21T00:00:00"/>
    <s v="C2642"/>
    <s v="Divya Patel"/>
    <x v="3"/>
    <s v="Odisha"/>
    <s v="Bhubaneswar"/>
    <x v="0"/>
    <x v="0"/>
    <x v="0"/>
    <n v="4"/>
    <n v="54847"/>
    <n v="15"/>
    <n v="186479.8"/>
    <n v="168000"/>
    <n v="18479.8"/>
    <x v="1"/>
    <x v="0"/>
    <x v="7"/>
    <s v="Q3"/>
    <n v="2025"/>
    <n v="9.9098132880880402E-2"/>
    <s v="High"/>
  </r>
  <r>
    <n v="101175"/>
    <d v="2025-01-10T00:00:00"/>
    <s v="C2174"/>
    <s v="Priya Sharma"/>
    <x v="2"/>
    <s v="Telangana"/>
    <s v="Hyderabad"/>
    <x v="1"/>
    <x v="0"/>
    <x v="0"/>
    <n v="4"/>
    <n v="54839"/>
    <n v="15"/>
    <n v="186452.6"/>
    <n v="168000"/>
    <n v="18452.599999999999"/>
    <x v="2"/>
    <x v="0"/>
    <x v="8"/>
    <s v="Q1"/>
    <n v="2025"/>
    <n v="9.8966707892515299E-2"/>
    <s v="High"/>
  </r>
  <r>
    <n v="101136"/>
    <d v="2025-03-03T00:00:00"/>
    <s v="C2135"/>
    <s v="Divya Reddy"/>
    <x v="0"/>
    <s v="Delhi"/>
    <s v="New Delhi"/>
    <x v="5"/>
    <x v="0"/>
    <x v="0"/>
    <n v="4"/>
    <n v="54816"/>
    <n v="15"/>
    <n v="186374.39999999999"/>
    <n v="168000"/>
    <n v="18374.400000000001"/>
    <x v="3"/>
    <x v="0"/>
    <x v="10"/>
    <s v="Q1"/>
    <n v="2025"/>
    <n v="9.8588647367878868E-2"/>
    <s v="High"/>
  </r>
  <r>
    <n v="100544"/>
    <d v="2025-11-13T00:00:00"/>
    <s v="C1543"/>
    <s v="Priya Rao"/>
    <x v="3"/>
    <s v="West Bengal"/>
    <s v="Kolkata"/>
    <x v="5"/>
    <x v="0"/>
    <x v="0"/>
    <n v="4"/>
    <n v="54737"/>
    <n v="15"/>
    <n v="186105.8"/>
    <n v="168000"/>
    <n v="18105.8"/>
    <x v="1"/>
    <x v="0"/>
    <x v="1"/>
    <s v="Q4"/>
    <n v="2025"/>
    <n v="9.7287671851172833E-2"/>
    <s v="High"/>
  </r>
  <r>
    <n v="104444"/>
    <d v="2025-03-13T00:00:00"/>
    <s v="C5443"/>
    <s v="Priya Kumar"/>
    <x v="2"/>
    <s v="Telangana"/>
    <s v="Hyderabad"/>
    <x v="1"/>
    <x v="0"/>
    <x v="0"/>
    <n v="4"/>
    <n v="54730"/>
    <n v="15"/>
    <n v="186082"/>
    <n v="168000"/>
    <n v="18082"/>
    <x v="3"/>
    <x v="2"/>
    <x v="10"/>
    <s v="Q1"/>
    <n v="2025"/>
    <n v="9.717221440010318E-2"/>
    <s v="High"/>
  </r>
  <r>
    <n v="101846"/>
    <d v="2025-04-25T00:00:00"/>
    <s v="C2845"/>
    <s v="Sneha Patel"/>
    <x v="2"/>
    <s v="Telangana"/>
    <s v="Hyderabad"/>
    <x v="5"/>
    <x v="0"/>
    <x v="0"/>
    <n v="4"/>
    <n v="54729"/>
    <n v="15"/>
    <n v="186078.6"/>
    <n v="168000"/>
    <n v="18078.599999999999"/>
    <x v="3"/>
    <x v="0"/>
    <x v="5"/>
    <s v="Q2"/>
    <n v="2025"/>
    <n v="9.7155718067526292E-2"/>
    <s v="High"/>
  </r>
  <r>
    <n v="103227"/>
    <d v="2025-10-07T00:00:00"/>
    <s v="C4226"/>
    <s v="Kiran Kumar"/>
    <x v="2"/>
    <s v="Karnataka"/>
    <s v="Bengaluru"/>
    <x v="3"/>
    <x v="0"/>
    <x v="0"/>
    <n v="4"/>
    <n v="54625"/>
    <n v="15"/>
    <n v="185725"/>
    <n v="168000"/>
    <n v="17725"/>
    <x v="1"/>
    <x v="0"/>
    <x v="0"/>
    <s v="Q4"/>
    <n v="2025"/>
    <n v="9.5436801722977527E-2"/>
    <s v="High"/>
  </r>
  <r>
    <n v="100642"/>
    <d v="2025-01-09T00:00:00"/>
    <s v="C1641"/>
    <s v="Vikram Kumar"/>
    <x v="0"/>
    <s v="Delhi"/>
    <s v="New Delhi"/>
    <x v="1"/>
    <x v="0"/>
    <x v="0"/>
    <n v="4"/>
    <n v="54618"/>
    <n v="15"/>
    <n v="185701.2"/>
    <n v="168000"/>
    <n v="17701.2"/>
    <x v="3"/>
    <x v="2"/>
    <x v="8"/>
    <s v="Q1"/>
    <n v="2025"/>
    <n v="9.5320870301322774E-2"/>
    <s v="High"/>
  </r>
  <r>
    <n v="102556"/>
    <d v="2025-04-16T00:00:00"/>
    <s v="C3555"/>
    <s v="Vikram Gupta"/>
    <x v="3"/>
    <s v="Odisha"/>
    <s v="Bhubaneswar"/>
    <x v="4"/>
    <x v="0"/>
    <x v="0"/>
    <n v="4"/>
    <n v="54559"/>
    <n v="15"/>
    <n v="185500.6"/>
    <n v="168000"/>
    <n v="17500.599999999999"/>
    <x v="3"/>
    <x v="0"/>
    <x v="5"/>
    <s v="Q2"/>
    <n v="2025"/>
    <n v="9.4342551991745571E-2"/>
    <s v="High"/>
  </r>
  <r>
    <n v="100249"/>
    <d v="2025-12-27T00:00:00"/>
    <s v="C1248"/>
    <s v="Vikram Patel"/>
    <x v="1"/>
    <s v="Gujarat"/>
    <s v="Ahmedabad"/>
    <x v="4"/>
    <x v="0"/>
    <x v="0"/>
    <n v="4"/>
    <n v="54538"/>
    <n v="15"/>
    <n v="185429.2"/>
    <n v="168000"/>
    <n v="17429.2"/>
    <x v="3"/>
    <x v="1"/>
    <x v="11"/>
    <s v="Q4"/>
    <n v="2025"/>
    <n v="9.399382621507292E-2"/>
    <s v="High"/>
  </r>
  <r>
    <n v="100896"/>
    <d v="2025-12-10T00:00:00"/>
    <s v="C1895"/>
    <s v="Rohit Rao"/>
    <x v="1"/>
    <s v="Gujarat"/>
    <s v="Ahmedabad"/>
    <x v="6"/>
    <x v="0"/>
    <x v="0"/>
    <n v="4"/>
    <n v="54529"/>
    <n v="15"/>
    <n v="185398.6"/>
    <n v="168000"/>
    <n v="17398.599999999999"/>
    <x v="3"/>
    <x v="0"/>
    <x v="11"/>
    <s v="Q4"/>
    <n v="2025"/>
    <n v="9.3844290086332896E-2"/>
    <s v="High"/>
  </r>
  <r>
    <n v="104740"/>
    <d v="2025-06-13T00:00:00"/>
    <s v="C5739"/>
    <s v="Rahul Kumar"/>
    <x v="2"/>
    <s v="Telangana"/>
    <s v="Hyderabad"/>
    <x v="3"/>
    <x v="0"/>
    <x v="0"/>
    <n v="4"/>
    <n v="54502"/>
    <n v="15"/>
    <n v="185306.8"/>
    <n v="168000"/>
    <n v="17306.8"/>
    <x v="1"/>
    <x v="0"/>
    <x v="9"/>
    <s v="Q2"/>
    <n v="2025"/>
    <n v="9.3395385382511603E-2"/>
    <s v="High"/>
  </r>
  <r>
    <n v="103469"/>
    <d v="2025-11-19T00:00:00"/>
    <s v="C4468"/>
    <s v="Ananya Reddy"/>
    <x v="0"/>
    <s v="Punjab"/>
    <s v="Ludhiana"/>
    <x v="1"/>
    <x v="0"/>
    <x v="1"/>
    <n v="10"/>
    <n v="21606"/>
    <n v="15"/>
    <n v="183651"/>
    <n v="170000"/>
    <n v="13651"/>
    <x v="3"/>
    <x v="1"/>
    <x v="1"/>
    <s v="Q4"/>
    <n v="2025"/>
    <n v="7.4331204295103218E-2"/>
    <s v="High"/>
  </r>
  <r>
    <n v="103861"/>
    <d v="2025-11-05T00:00:00"/>
    <s v="C4860"/>
    <s v="Kiran Rao"/>
    <x v="0"/>
    <s v="Punjab"/>
    <s v="Ludhiana"/>
    <x v="6"/>
    <x v="0"/>
    <x v="1"/>
    <n v="10"/>
    <n v="22452"/>
    <n v="20"/>
    <n v="179616"/>
    <n v="170000"/>
    <n v="9616"/>
    <x v="2"/>
    <x v="0"/>
    <x v="1"/>
    <s v="Q4"/>
    <n v="2025"/>
    <n v="5.3536433279885977E-2"/>
    <s v="High"/>
  </r>
  <r>
    <n v="104624"/>
    <d v="2025-10-23T00:00:00"/>
    <s v="C5623"/>
    <s v="Vikram Gupta"/>
    <x v="3"/>
    <s v="West Bengal"/>
    <s v="Kolkata"/>
    <x v="2"/>
    <x v="0"/>
    <x v="1"/>
    <n v="8"/>
    <n v="22243"/>
    <n v="0"/>
    <n v="177944"/>
    <n v="136000"/>
    <n v="41944"/>
    <x v="4"/>
    <x v="2"/>
    <x v="0"/>
    <s v="Q4"/>
    <n v="2025"/>
    <n v="0.23571460684260218"/>
    <s v="High"/>
  </r>
  <r>
    <n v="104372"/>
    <d v="2025-09-22T00:00:00"/>
    <s v="C5371"/>
    <s v="Neha Gupta"/>
    <x v="1"/>
    <s v="Maharashtra"/>
    <s v="Mumbai"/>
    <x v="2"/>
    <x v="0"/>
    <x v="0"/>
    <n v="4"/>
    <n v="55361"/>
    <n v="20"/>
    <n v="177155.20000000001"/>
    <n v="168000"/>
    <n v="9155.2000000000007"/>
    <x v="2"/>
    <x v="0"/>
    <x v="4"/>
    <s v="Q3"/>
    <n v="2025"/>
    <n v="5.1678979787214828E-2"/>
    <s v="High"/>
  </r>
  <r>
    <n v="104673"/>
    <d v="2025-07-14T00:00:00"/>
    <s v="C5672"/>
    <s v="Rahul Kumar"/>
    <x v="1"/>
    <s v="Maharashtra"/>
    <s v="Mumbai"/>
    <x v="4"/>
    <x v="0"/>
    <x v="0"/>
    <n v="4"/>
    <n v="55342"/>
    <n v="20"/>
    <n v="177094.39999999999"/>
    <n v="168000"/>
    <n v="9094.4"/>
    <x v="1"/>
    <x v="0"/>
    <x v="7"/>
    <s v="Q3"/>
    <n v="2025"/>
    <n v="5.1353402479129777E-2"/>
    <s v="High"/>
  </r>
  <r>
    <n v="102772"/>
    <d v="2025-09-27T00:00:00"/>
    <s v="C3771"/>
    <s v="Rohit Sharma"/>
    <x v="3"/>
    <s v="West Bengal"/>
    <s v="Kolkata"/>
    <x v="2"/>
    <x v="0"/>
    <x v="0"/>
    <n v="4"/>
    <n v="55323"/>
    <n v="20"/>
    <n v="177033.60000000001"/>
    <n v="168000"/>
    <n v="9033.6"/>
    <x v="4"/>
    <x v="0"/>
    <x v="4"/>
    <s v="Q3"/>
    <n v="2025"/>
    <n v="5.1027601540046638E-2"/>
    <s v="High"/>
  </r>
  <r>
    <n v="102317"/>
    <d v="2025-07-07T00:00:00"/>
    <s v="C3316"/>
    <s v="Sneha Sharma"/>
    <x v="0"/>
    <s v="Delhi"/>
    <s v="New Delhi"/>
    <x v="3"/>
    <x v="0"/>
    <x v="0"/>
    <n v="4"/>
    <n v="55285"/>
    <n v="20"/>
    <n v="176912"/>
    <n v="168000"/>
    <n v="8912"/>
    <x v="3"/>
    <x v="2"/>
    <x v="7"/>
    <s v="Q3"/>
    <n v="2025"/>
    <n v="5.0375327846613006E-2"/>
    <s v="High"/>
  </r>
  <r>
    <n v="104640"/>
    <d v="2025-02-03T00:00:00"/>
    <s v="C5639"/>
    <s v="Rahul Sharma"/>
    <x v="0"/>
    <s v="Delhi"/>
    <s v="New Delhi"/>
    <x v="2"/>
    <x v="0"/>
    <x v="0"/>
    <n v="4"/>
    <n v="55248"/>
    <n v="20"/>
    <n v="176793.60000000001"/>
    <n v="168000"/>
    <n v="8793.6"/>
    <x v="2"/>
    <x v="1"/>
    <x v="3"/>
    <s v="Q1"/>
    <n v="2025"/>
    <n v="4.9739357080799303E-2"/>
    <s v="High"/>
  </r>
  <r>
    <n v="100415"/>
    <d v="2025-11-24T00:00:00"/>
    <s v="C1414"/>
    <s v="Pooja Patel"/>
    <x v="2"/>
    <s v="Telangana"/>
    <s v="Hyderabad"/>
    <x v="1"/>
    <x v="0"/>
    <x v="0"/>
    <n v="4"/>
    <n v="55230"/>
    <n v="20"/>
    <n v="176736"/>
    <n v="168000"/>
    <n v="8736"/>
    <x v="1"/>
    <x v="0"/>
    <x v="1"/>
    <s v="Q4"/>
    <n v="2025"/>
    <n v="4.9429657794676805E-2"/>
    <s v="High"/>
  </r>
  <r>
    <n v="104063"/>
    <d v="2025-11-16T00:00:00"/>
    <s v="C5062"/>
    <s v="Sneha Gupta"/>
    <x v="2"/>
    <s v="Karnataka"/>
    <s v="Bengaluru"/>
    <x v="2"/>
    <x v="0"/>
    <x v="1"/>
    <n v="10"/>
    <n v="22049"/>
    <n v="20"/>
    <n v="176392"/>
    <n v="170000"/>
    <n v="6392"/>
    <x v="0"/>
    <x v="0"/>
    <x v="1"/>
    <s v="Q4"/>
    <n v="2025"/>
    <n v="3.6237471087124135E-2"/>
    <s v="High"/>
  </r>
  <r>
    <n v="104119"/>
    <d v="2025-07-08T00:00:00"/>
    <s v="C5118"/>
    <s v="Kiran Patel"/>
    <x v="1"/>
    <s v="Maharashtra"/>
    <s v="Mumbai"/>
    <x v="5"/>
    <x v="0"/>
    <x v="0"/>
    <n v="4"/>
    <n v="55003"/>
    <n v="20"/>
    <n v="176009.60000000001"/>
    <n v="168000"/>
    <n v="8009.6"/>
    <x v="3"/>
    <x v="1"/>
    <x v="7"/>
    <s v="Q3"/>
    <n v="2025"/>
    <n v="4.5506608730432885E-2"/>
    <s v="High"/>
  </r>
  <r>
    <n v="103895"/>
    <d v="2025-03-12T00:00:00"/>
    <s v="C4894"/>
    <s v="Pooja Gupta"/>
    <x v="3"/>
    <s v="Odisha"/>
    <s v="Bhubaneswar"/>
    <x v="0"/>
    <x v="0"/>
    <x v="0"/>
    <n v="4"/>
    <n v="54982"/>
    <n v="20"/>
    <n v="175942.39999999999"/>
    <n v="168000"/>
    <n v="7942.4"/>
    <x v="0"/>
    <x v="2"/>
    <x v="10"/>
    <s v="Q1"/>
    <n v="2025"/>
    <n v="4.5142046487941505E-2"/>
    <s v="High"/>
  </r>
  <r>
    <n v="101061"/>
    <d v="2025-07-11T00:00:00"/>
    <s v="C2060"/>
    <s v="Divya Rao"/>
    <x v="1"/>
    <s v="Maharashtra"/>
    <s v="Mumbai"/>
    <x v="1"/>
    <x v="0"/>
    <x v="0"/>
    <n v="4"/>
    <n v="54907"/>
    <n v="20"/>
    <n v="175702.39999999999"/>
    <n v="168000"/>
    <n v="7702.4"/>
    <x v="1"/>
    <x v="0"/>
    <x v="7"/>
    <s v="Q3"/>
    <n v="2025"/>
    <n v="4.3837762033984734E-2"/>
    <s v="High"/>
  </r>
  <r>
    <n v="103254"/>
    <d v="2025-04-24T00:00:00"/>
    <s v="C4253"/>
    <s v="Vikram Patel"/>
    <x v="3"/>
    <s v="West Bengal"/>
    <s v="Kolkata"/>
    <x v="6"/>
    <x v="0"/>
    <x v="0"/>
    <n v="4"/>
    <n v="54817"/>
    <n v="20"/>
    <n v="175414.39999999999"/>
    <n v="168000"/>
    <n v="7414.4"/>
    <x v="0"/>
    <x v="2"/>
    <x v="5"/>
    <s v="Q2"/>
    <n v="2025"/>
    <n v="4.2267909590090663E-2"/>
    <s v="High"/>
  </r>
  <r>
    <n v="101498"/>
    <d v="2025-06-22T00:00:00"/>
    <s v="C2497"/>
    <s v="Divya Reddy"/>
    <x v="3"/>
    <s v="West Bengal"/>
    <s v="Kolkata"/>
    <x v="2"/>
    <x v="0"/>
    <x v="0"/>
    <n v="4"/>
    <n v="54812"/>
    <n v="20"/>
    <n v="175398.39999999999"/>
    <n v="168000"/>
    <n v="7398.4"/>
    <x v="0"/>
    <x v="0"/>
    <x v="9"/>
    <s v="Q2"/>
    <n v="2025"/>
    <n v="4.2180544406334376E-2"/>
    <s v="High"/>
  </r>
  <r>
    <n v="102083"/>
    <d v="2025-07-14T00:00:00"/>
    <s v="C3082"/>
    <s v="Rohit Sharma"/>
    <x v="0"/>
    <s v="Punjab"/>
    <s v="Ludhiana"/>
    <x v="7"/>
    <x v="0"/>
    <x v="0"/>
    <n v="4"/>
    <n v="54802"/>
    <n v="20"/>
    <n v="175366.39999999999"/>
    <n v="168000"/>
    <n v="7366.4"/>
    <x v="0"/>
    <x v="0"/>
    <x v="7"/>
    <s v="Q3"/>
    <n v="2025"/>
    <n v="4.2005766212911938E-2"/>
    <s v="High"/>
  </r>
  <r>
    <n v="102561"/>
    <d v="2025-10-21T00:00:00"/>
    <s v="C3560"/>
    <s v="Ananya Reddy"/>
    <x v="0"/>
    <s v="Punjab"/>
    <s v="Ludhiana"/>
    <x v="4"/>
    <x v="0"/>
    <x v="0"/>
    <n v="4"/>
    <n v="54784"/>
    <n v="20"/>
    <n v="175308.79999999999"/>
    <n v="168000"/>
    <n v="7308.8"/>
    <x v="4"/>
    <x v="1"/>
    <x v="0"/>
    <s v="Q4"/>
    <n v="2025"/>
    <n v="4.16910046728972E-2"/>
    <s v="High"/>
  </r>
  <r>
    <n v="100433"/>
    <d v="2025-07-09T00:00:00"/>
    <s v="C1432"/>
    <s v="Kiran Rao"/>
    <x v="2"/>
    <s v="Karnataka"/>
    <s v="Bengaluru"/>
    <x v="2"/>
    <x v="0"/>
    <x v="0"/>
    <n v="4"/>
    <n v="54766"/>
    <n v="20"/>
    <n v="175251.20000000001"/>
    <n v="168000"/>
    <n v="7251.2"/>
    <x v="4"/>
    <x v="2"/>
    <x v="7"/>
    <s v="Q3"/>
    <n v="2025"/>
    <n v="4.1376036226856074E-2"/>
    <s v="High"/>
  </r>
  <r>
    <n v="101857"/>
    <d v="2025-08-06T00:00:00"/>
    <s v="C2856"/>
    <s v="Aarav Patel"/>
    <x v="3"/>
    <s v="West Bengal"/>
    <s v="Kolkata"/>
    <x v="6"/>
    <x v="0"/>
    <x v="0"/>
    <n v="4"/>
    <n v="54756"/>
    <n v="20"/>
    <n v="175219.20000000001"/>
    <n v="168000"/>
    <n v="7219.2"/>
    <x v="4"/>
    <x v="0"/>
    <x v="2"/>
    <s v="Q3"/>
    <n v="2025"/>
    <n v="4.1200964277887352E-2"/>
    <s v="High"/>
  </r>
  <r>
    <n v="102421"/>
    <d v="2025-05-13T00:00:00"/>
    <s v="C3420"/>
    <s v="Priya Gupta"/>
    <x v="0"/>
    <s v="Delhi"/>
    <s v="New Delhi"/>
    <x v="1"/>
    <x v="0"/>
    <x v="0"/>
    <n v="4"/>
    <n v="54736"/>
    <n v="20"/>
    <n v="175155.20000000001"/>
    <n v="168000"/>
    <n v="7155.2"/>
    <x v="2"/>
    <x v="0"/>
    <x v="6"/>
    <s v="Q2"/>
    <n v="2025"/>
    <n v="4.0850628471207247E-2"/>
    <s v="High"/>
  </r>
  <r>
    <n v="104181"/>
    <d v="2025-03-26T00:00:00"/>
    <s v="C5180"/>
    <s v="Rahul Reddy"/>
    <x v="2"/>
    <s v="Telangana"/>
    <s v="Hyderabad"/>
    <x v="4"/>
    <x v="0"/>
    <x v="0"/>
    <n v="4"/>
    <n v="54720"/>
    <n v="20"/>
    <n v="175104"/>
    <n v="168000"/>
    <n v="7104"/>
    <x v="1"/>
    <x v="0"/>
    <x v="10"/>
    <s v="Q1"/>
    <n v="2025"/>
    <n v="4.0570175438596492E-2"/>
    <s v="High"/>
  </r>
  <r>
    <n v="100584"/>
    <d v="2025-11-06T00:00:00"/>
    <s v="C1583"/>
    <s v="Neha Reddy"/>
    <x v="1"/>
    <s v="Maharashtra"/>
    <s v="Mumbai"/>
    <x v="7"/>
    <x v="0"/>
    <x v="0"/>
    <n v="4"/>
    <n v="54707"/>
    <n v="20"/>
    <n v="175062.39999999999"/>
    <n v="168000"/>
    <n v="7062.4"/>
    <x v="3"/>
    <x v="0"/>
    <x v="1"/>
    <s v="Q4"/>
    <n v="2025"/>
    <n v="4.0342186557478933E-2"/>
    <s v="High"/>
  </r>
  <r>
    <n v="104450"/>
    <d v="2025-10-26T00:00:00"/>
    <s v="C5449"/>
    <s v="Rahul Kumar"/>
    <x v="3"/>
    <s v="West Bengal"/>
    <s v="Kolkata"/>
    <x v="3"/>
    <x v="0"/>
    <x v="1"/>
    <n v="8"/>
    <n v="21882"/>
    <n v="0"/>
    <n v="175056"/>
    <n v="136000"/>
    <n v="39056"/>
    <x v="0"/>
    <x v="2"/>
    <x v="0"/>
    <s v="Q4"/>
    <n v="2025"/>
    <n v="0.22310574901745728"/>
    <s v="High"/>
  </r>
  <r>
    <n v="104945"/>
    <d v="2025-11-13T00:00:00"/>
    <s v="C5944"/>
    <s v="Rahul Rao"/>
    <x v="2"/>
    <s v="Telangana"/>
    <s v="Hyderabad"/>
    <x v="3"/>
    <x v="0"/>
    <x v="1"/>
    <n v="9"/>
    <n v="21608"/>
    <n v="10"/>
    <n v="175024.8"/>
    <n v="153000"/>
    <n v="22024.799999999999"/>
    <x v="2"/>
    <x v="0"/>
    <x v="1"/>
    <s v="Q4"/>
    <n v="2025"/>
    <n v="0.12583816693405736"/>
    <s v="High"/>
  </r>
  <r>
    <n v="101321"/>
    <d v="2025-12-12T00:00:00"/>
    <s v="C2320"/>
    <s v="Kiran Kumar"/>
    <x v="3"/>
    <s v="Odisha"/>
    <s v="Bhubaneswar"/>
    <x v="2"/>
    <x v="0"/>
    <x v="0"/>
    <n v="4"/>
    <n v="54673"/>
    <n v="20"/>
    <n v="174953.60000000001"/>
    <n v="168000"/>
    <n v="6953.6"/>
    <x v="2"/>
    <x v="0"/>
    <x v="11"/>
    <s v="Q4"/>
    <n v="2025"/>
    <n v="3.9745395350538656E-2"/>
    <s v="High"/>
  </r>
  <r>
    <n v="104391"/>
    <d v="2025-12-27T00:00:00"/>
    <s v="C5390"/>
    <s v="Kiran Kumar"/>
    <x v="2"/>
    <s v="Telangana"/>
    <s v="Hyderabad"/>
    <x v="3"/>
    <x v="0"/>
    <x v="0"/>
    <n v="4"/>
    <n v="54647"/>
    <n v="20"/>
    <n v="174870.39999999999"/>
    <n v="168000"/>
    <n v="6870.4"/>
    <x v="1"/>
    <x v="0"/>
    <x v="11"/>
    <s v="Q4"/>
    <n v="2025"/>
    <n v="3.928852453016634E-2"/>
    <s v="High"/>
  </r>
  <r>
    <n v="102409"/>
    <d v="2025-08-15T00:00:00"/>
    <s v="C3408"/>
    <s v="Pooja Gupta"/>
    <x v="0"/>
    <s v="Delhi"/>
    <s v="New Delhi"/>
    <x v="4"/>
    <x v="0"/>
    <x v="0"/>
    <n v="4"/>
    <n v="54613"/>
    <n v="20"/>
    <n v="174761.60000000001"/>
    <n v="168000"/>
    <n v="6761.6"/>
    <x v="3"/>
    <x v="0"/>
    <x v="2"/>
    <s v="Q3"/>
    <n v="2025"/>
    <n v="3.8690421694468353E-2"/>
    <s v="High"/>
  </r>
  <r>
    <n v="103682"/>
    <d v="2025-04-25T00:00:00"/>
    <s v="C4681"/>
    <s v="Priya Gupta"/>
    <x v="0"/>
    <s v="Punjab"/>
    <s v="Ludhiana"/>
    <x v="6"/>
    <x v="0"/>
    <x v="0"/>
    <n v="4"/>
    <n v="54579"/>
    <n v="20"/>
    <n v="174652.79999999999"/>
    <n v="168000"/>
    <n v="6652.8"/>
    <x v="0"/>
    <x v="0"/>
    <x v="5"/>
    <s v="Q2"/>
    <n v="2025"/>
    <n v="3.8091573682185458E-2"/>
    <s v="High"/>
  </r>
  <r>
    <n v="100637"/>
    <d v="2025-07-13T00:00:00"/>
    <s v="C1636"/>
    <s v="Pooja Kumar"/>
    <x v="3"/>
    <s v="West Bengal"/>
    <s v="Kolkata"/>
    <x v="1"/>
    <x v="0"/>
    <x v="0"/>
    <n v="4"/>
    <n v="54578"/>
    <n v="20"/>
    <n v="174649.60000000001"/>
    <n v="168000"/>
    <n v="6649.6"/>
    <x v="3"/>
    <x v="1"/>
    <x v="7"/>
    <s v="Q3"/>
    <n v="2025"/>
    <n v="3.807394921030452E-2"/>
    <s v="High"/>
  </r>
  <r>
    <n v="100727"/>
    <d v="2025-11-05T00:00:00"/>
    <s v="C1726"/>
    <s v="Pooja Reddy"/>
    <x v="1"/>
    <s v="Gujarat"/>
    <s v="Ahmedabad"/>
    <x v="3"/>
    <x v="0"/>
    <x v="1"/>
    <n v="8"/>
    <n v="21811"/>
    <n v="0"/>
    <n v="174488"/>
    <n v="136000"/>
    <n v="38488"/>
    <x v="0"/>
    <x v="0"/>
    <x v="1"/>
    <s v="Q4"/>
    <n v="2025"/>
    <n v="0.220576773187841"/>
    <s v="High"/>
  </r>
  <r>
    <n v="101151"/>
    <d v="2025-10-12T00:00:00"/>
    <s v="C2150"/>
    <s v="Neha Reddy"/>
    <x v="0"/>
    <s v="Punjab"/>
    <s v="Ludhiana"/>
    <x v="7"/>
    <x v="0"/>
    <x v="0"/>
    <n v="4"/>
    <n v="54508"/>
    <n v="20"/>
    <n v="174425.60000000001"/>
    <n v="168000"/>
    <n v="6425.6"/>
    <x v="4"/>
    <x v="0"/>
    <x v="0"/>
    <s v="Q4"/>
    <n v="2025"/>
    <n v="3.6838629192045204E-2"/>
    <s v="High"/>
  </r>
  <r>
    <n v="101298"/>
    <d v="2025-10-20T00:00:00"/>
    <s v="C2297"/>
    <s v="Pooja Rao"/>
    <x v="0"/>
    <s v="Punjab"/>
    <s v="Ludhiana"/>
    <x v="5"/>
    <x v="0"/>
    <x v="1"/>
    <n v="10"/>
    <n v="21546"/>
    <n v="20"/>
    <n v="172368"/>
    <n v="170000"/>
    <n v="2368"/>
    <x v="4"/>
    <x v="0"/>
    <x v="0"/>
    <s v="Q4"/>
    <n v="2025"/>
    <n v="1.3738048825768123E-2"/>
    <s v="High"/>
  </r>
  <r>
    <n v="100970"/>
    <d v="2025-11-27T00:00:00"/>
    <s v="C1969"/>
    <s v="Arjun Rao"/>
    <x v="3"/>
    <s v="West Bengal"/>
    <s v="Kolkata"/>
    <x v="5"/>
    <x v="0"/>
    <x v="1"/>
    <n v="8"/>
    <n v="22366"/>
    <n v="5"/>
    <n v="169981.6"/>
    <n v="136000"/>
    <n v="33981.599999999999"/>
    <x v="4"/>
    <x v="2"/>
    <x v="1"/>
    <s v="Q4"/>
    <n v="2025"/>
    <n v="0.19991340239178826"/>
    <s v="High"/>
  </r>
  <r>
    <n v="101961"/>
    <d v="2025-11-02T00:00:00"/>
    <s v="C2960"/>
    <s v="Rohit Reddy"/>
    <x v="1"/>
    <s v="Maharashtra"/>
    <s v="Mumbai"/>
    <x v="3"/>
    <x v="0"/>
    <x v="1"/>
    <n v="8"/>
    <n v="22323"/>
    <n v="5"/>
    <n v="169654.8"/>
    <n v="136000"/>
    <n v="33654.800000000003"/>
    <x v="4"/>
    <x v="0"/>
    <x v="1"/>
    <s v="Q4"/>
    <n v="2025"/>
    <n v="0.19837222406910979"/>
    <s v="High"/>
  </r>
  <r>
    <n v="101231"/>
    <d v="2025-11-10T00:00:00"/>
    <s v="C2230"/>
    <s v="Sneha Reddy"/>
    <x v="1"/>
    <s v="Gujarat"/>
    <s v="Ahmedabad"/>
    <x v="0"/>
    <x v="0"/>
    <x v="1"/>
    <n v="8"/>
    <n v="22079"/>
    <n v="5"/>
    <n v="167800.4"/>
    <n v="136000"/>
    <n v="31800.400000000001"/>
    <x v="0"/>
    <x v="2"/>
    <x v="1"/>
    <s v="Q4"/>
    <n v="2025"/>
    <n v="0.18951325503395702"/>
    <s v="High"/>
  </r>
  <r>
    <n v="100305"/>
    <d v="2025-10-11T00:00:00"/>
    <s v="C1304"/>
    <s v="Priya Kumar"/>
    <x v="2"/>
    <s v="Telangana"/>
    <s v="Hyderabad"/>
    <x v="7"/>
    <x v="0"/>
    <x v="1"/>
    <n v="9"/>
    <n v="21888"/>
    <n v="15"/>
    <n v="167443.20000000001"/>
    <n v="153000"/>
    <n v="14443.2"/>
    <x v="4"/>
    <x v="0"/>
    <x v="0"/>
    <s v="Q4"/>
    <n v="2025"/>
    <n v="8.6257309941520463E-2"/>
    <s v="High"/>
  </r>
  <r>
    <n v="103153"/>
    <d v="2025-11-11T00:00:00"/>
    <s v="C4152"/>
    <s v="Rohit Gupta"/>
    <x v="0"/>
    <s v="Delhi"/>
    <s v="New Delhi"/>
    <x v="2"/>
    <x v="0"/>
    <x v="1"/>
    <n v="8"/>
    <n v="21990"/>
    <n v="5"/>
    <n v="167124"/>
    <n v="136000"/>
    <n v="31124"/>
    <x v="3"/>
    <x v="2"/>
    <x v="1"/>
    <s v="Q4"/>
    <n v="2025"/>
    <n v="0.18623297671190253"/>
    <s v="High"/>
  </r>
  <r>
    <n v="104220"/>
    <d v="2025-10-07T00:00:00"/>
    <s v="C5219"/>
    <s v="Neha Reddy"/>
    <x v="2"/>
    <s v="Karnataka"/>
    <s v="Bengaluru"/>
    <x v="2"/>
    <x v="0"/>
    <x v="0"/>
    <n v="3"/>
    <n v="55492"/>
    <n v="0"/>
    <n v="166476"/>
    <n v="126000"/>
    <n v="40476"/>
    <x v="4"/>
    <x v="0"/>
    <x v="0"/>
    <s v="Q4"/>
    <n v="2025"/>
    <n v="0.243134145462409"/>
    <s v="High"/>
  </r>
  <r>
    <n v="102703"/>
    <d v="2025-04-17T00:00:00"/>
    <s v="C3702"/>
    <s v="Priya Rao"/>
    <x v="2"/>
    <s v="Karnataka"/>
    <s v="Bengaluru"/>
    <x v="4"/>
    <x v="0"/>
    <x v="0"/>
    <n v="3"/>
    <n v="55490"/>
    <n v="0"/>
    <n v="166470"/>
    <n v="126000"/>
    <n v="40470"/>
    <x v="4"/>
    <x v="2"/>
    <x v="5"/>
    <s v="Q2"/>
    <n v="2025"/>
    <n v="0.24310686610200036"/>
    <s v="High"/>
  </r>
  <r>
    <n v="101648"/>
    <d v="2025-05-06T00:00:00"/>
    <s v="C2647"/>
    <s v="Sneha Rao"/>
    <x v="2"/>
    <s v="Telangana"/>
    <s v="Hyderabad"/>
    <x v="7"/>
    <x v="0"/>
    <x v="0"/>
    <n v="3"/>
    <n v="55477"/>
    <n v="0"/>
    <n v="166431"/>
    <n v="126000"/>
    <n v="40431"/>
    <x v="0"/>
    <x v="0"/>
    <x v="6"/>
    <s v="Q2"/>
    <n v="2025"/>
    <n v="0.24292950231627522"/>
    <s v="High"/>
  </r>
  <r>
    <n v="104770"/>
    <d v="2025-03-05T00:00:00"/>
    <s v="C5769"/>
    <s v="Neha Rao"/>
    <x v="0"/>
    <s v="Delhi"/>
    <s v="New Delhi"/>
    <x v="5"/>
    <x v="0"/>
    <x v="0"/>
    <n v="3"/>
    <n v="55437"/>
    <n v="0"/>
    <n v="166311"/>
    <n v="126000"/>
    <n v="40311"/>
    <x v="0"/>
    <x v="1"/>
    <x v="10"/>
    <s v="Q1"/>
    <n v="2025"/>
    <n v="0.24238324584663673"/>
    <s v="High"/>
  </r>
  <r>
    <n v="104710"/>
    <d v="2025-07-05T00:00:00"/>
    <s v="C5709"/>
    <s v="Sneha Reddy"/>
    <x v="1"/>
    <s v="Gujarat"/>
    <s v="Ahmedabad"/>
    <x v="2"/>
    <x v="0"/>
    <x v="0"/>
    <n v="3"/>
    <n v="55397"/>
    <n v="0"/>
    <n v="166191"/>
    <n v="126000"/>
    <n v="40191"/>
    <x v="3"/>
    <x v="0"/>
    <x v="7"/>
    <s v="Q3"/>
    <n v="2025"/>
    <n v="0.24183620051627344"/>
    <s v="High"/>
  </r>
  <r>
    <n v="102992"/>
    <d v="2025-07-07T00:00:00"/>
    <s v="C3991"/>
    <s v="Sneha Rao"/>
    <x v="1"/>
    <s v="Gujarat"/>
    <s v="Ahmedabad"/>
    <x v="5"/>
    <x v="0"/>
    <x v="0"/>
    <n v="3"/>
    <n v="55392"/>
    <n v="0"/>
    <n v="166176"/>
    <n v="126000"/>
    <n v="40176"/>
    <x v="1"/>
    <x v="0"/>
    <x v="7"/>
    <s v="Q3"/>
    <n v="2025"/>
    <n v="0.24176776429809357"/>
    <s v="High"/>
  </r>
  <r>
    <n v="100933"/>
    <d v="2025-05-23T00:00:00"/>
    <s v="C1932"/>
    <s v="Pooja Sharma"/>
    <x v="3"/>
    <s v="West Bengal"/>
    <s v="Kolkata"/>
    <x v="3"/>
    <x v="0"/>
    <x v="0"/>
    <n v="3"/>
    <n v="55391"/>
    <n v="0"/>
    <n v="166173"/>
    <n v="126000"/>
    <n v="40173"/>
    <x v="2"/>
    <x v="2"/>
    <x v="6"/>
    <s v="Q2"/>
    <n v="2025"/>
    <n v="0.24175407557184381"/>
    <s v="High"/>
  </r>
  <r>
    <n v="100673"/>
    <d v="2025-04-25T00:00:00"/>
    <s v="C1672"/>
    <s v="Rahul Gupta"/>
    <x v="0"/>
    <s v="Punjab"/>
    <s v="Ludhiana"/>
    <x v="0"/>
    <x v="0"/>
    <x v="0"/>
    <n v="3"/>
    <n v="55361"/>
    <n v="0"/>
    <n v="166083"/>
    <n v="126000"/>
    <n v="40083"/>
    <x v="0"/>
    <x v="0"/>
    <x v="5"/>
    <s v="Q2"/>
    <n v="2025"/>
    <n v="0.24134318382977185"/>
    <s v="High"/>
  </r>
  <r>
    <n v="101244"/>
    <d v="2025-02-08T00:00:00"/>
    <s v="C2243"/>
    <s v="Vikram Gupta"/>
    <x v="3"/>
    <s v="West Bengal"/>
    <s v="Kolkata"/>
    <x v="1"/>
    <x v="0"/>
    <x v="0"/>
    <n v="3"/>
    <n v="55329"/>
    <n v="0"/>
    <n v="165987"/>
    <n v="126000"/>
    <n v="39987"/>
    <x v="3"/>
    <x v="0"/>
    <x v="3"/>
    <s v="Q1"/>
    <n v="2025"/>
    <n v="0.24090440817654393"/>
    <s v="High"/>
  </r>
  <r>
    <n v="103355"/>
    <d v="2025-08-15T00:00:00"/>
    <s v="C4354"/>
    <s v="Arjun Kumar"/>
    <x v="0"/>
    <s v="Punjab"/>
    <s v="Ludhiana"/>
    <x v="4"/>
    <x v="0"/>
    <x v="0"/>
    <n v="3"/>
    <n v="55281"/>
    <n v="0"/>
    <n v="165843"/>
    <n v="126000"/>
    <n v="39843"/>
    <x v="3"/>
    <x v="0"/>
    <x v="2"/>
    <s v="Q3"/>
    <n v="2025"/>
    <n v="0.24024529223422153"/>
    <s v="High"/>
  </r>
  <r>
    <n v="102369"/>
    <d v="2025-10-25T00:00:00"/>
    <s v="C3368"/>
    <s v="Divya Gupta"/>
    <x v="0"/>
    <s v="Delhi"/>
    <s v="New Delhi"/>
    <x v="2"/>
    <x v="0"/>
    <x v="0"/>
    <n v="3"/>
    <n v="55236"/>
    <n v="0"/>
    <n v="165708"/>
    <n v="126000"/>
    <n v="39708"/>
    <x v="4"/>
    <x v="0"/>
    <x v="0"/>
    <s v="Q4"/>
    <n v="2025"/>
    <n v="0.23962633065392136"/>
    <s v="High"/>
  </r>
  <r>
    <n v="101291"/>
    <d v="2025-10-01T00:00:00"/>
    <s v="C2290"/>
    <s v="Neha Gupta"/>
    <x v="3"/>
    <s v="Odisha"/>
    <s v="Bhubaneswar"/>
    <x v="7"/>
    <x v="0"/>
    <x v="0"/>
    <n v="3"/>
    <n v="55232"/>
    <n v="0"/>
    <n v="165696"/>
    <n v="126000"/>
    <n v="39696"/>
    <x v="0"/>
    <x v="2"/>
    <x v="0"/>
    <s v="Q4"/>
    <n v="2025"/>
    <n v="0.23957126303592122"/>
    <s v="High"/>
  </r>
  <r>
    <n v="101353"/>
    <d v="2025-03-09T00:00:00"/>
    <s v="C2352"/>
    <s v="Ananya Sharma"/>
    <x v="1"/>
    <s v="Maharashtra"/>
    <s v="Mumbai"/>
    <x v="3"/>
    <x v="0"/>
    <x v="0"/>
    <n v="3"/>
    <n v="55215"/>
    <n v="0"/>
    <n v="165645"/>
    <n v="126000"/>
    <n v="39645"/>
    <x v="1"/>
    <x v="0"/>
    <x v="10"/>
    <s v="Q1"/>
    <n v="2025"/>
    <n v="0.23933713664765011"/>
    <s v="High"/>
  </r>
  <r>
    <n v="102189"/>
    <d v="2025-10-17T00:00:00"/>
    <s v="C3188"/>
    <s v="Divya Rao"/>
    <x v="2"/>
    <s v="Karnataka"/>
    <s v="Bengaluru"/>
    <x v="3"/>
    <x v="0"/>
    <x v="0"/>
    <n v="3"/>
    <n v="55175"/>
    <n v="0"/>
    <n v="165525"/>
    <n v="126000"/>
    <n v="39525"/>
    <x v="0"/>
    <x v="0"/>
    <x v="0"/>
    <s v="Q4"/>
    <n v="2025"/>
    <n v="0.23878568192115995"/>
    <s v="High"/>
  </r>
  <r>
    <n v="101928"/>
    <d v="2025-05-02T00:00:00"/>
    <s v="C2927"/>
    <s v="Vikram Sharma"/>
    <x v="0"/>
    <s v="Delhi"/>
    <s v="New Delhi"/>
    <x v="5"/>
    <x v="0"/>
    <x v="0"/>
    <n v="3"/>
    <n v="55101"/>
    <n v="0"/>
    <n v="165303"/>
    <n v="126000"/>
    <n v="39303"/>
    <x v="4"/>
    <x v="2"/>
    <x v="6"/>
    <s v="Q2"/>
    <n v="2025"/>
    <n v="0.23776337997495509"/>
    <s v="High"/>
  </r>
  <r>
    <n v="100272"/>
    <d v="2025-02-12T00:00:00"/>
    <s v="C1271"/>
    <s v="Arjun Rao"/>
    <x v="2"/>
    <s v="Telangana"/>
    <s v="Hyderabad"/>
    <x v="7"/>
    <x v="0"/>
    <x v="0"/>
    <n v="3"/>
    <n v="55096"/>
    <n v="0"/>
    <n v="165288"/>
    <n v="126000"/>
    <n v="39288"/>
    <x v="2"/>
    <x v="0"/>
    <x v="3"/>
    <s v="Q1"/>
    <n v="2025"/>
    <n v="0.23769420647596923"/>
    <s v="High"/>
  </r>
  <r>
    <n v="102309"/>
    <d v="2025-05-22T00:00:00"/>
    <s v="C3308"/>
    <s v="Priya Sharma"/>
    <x v="2"/>
    <s v="Karnataka"/>
    <s v="Bengaluru"/>
    <x v="3"/>
    <x v="0"/>
    <x v="0"/>
    <n v="3"/>
    <n v="55056"/>
    <n v="0"/>
    <n v="165168"/>
    <n v="126000"/>
    <n v="39168"/>
    <x v="2"/>
    <x v="0"/>
    <x v="6"/>
    <s v="Q2"/>
    <n v="2025"/>
    <n v="0.23714036617262424"/>
    <s v="High"/>
  </r>
  <r>
    <n v="101565"/>
    <d v="2025-10-16T00:00:00"/>
    <s v="C2564"/>
    <s v="Aarav Kumar"/>
    <x v="1"/>
    <s v="Maharashtra"/>
    <s v="Mumbai"/>
    <x v="5"/>
    <x v="0"/>
    <x v="0"/>
    <n v="3"/>
    <n v="54988"/>
    <n v="0"/>
    <n v="164964"/>
    <n v="126000"/>
    <n v="38964"/>
    <x v="0"/>
    <x v="0"/>
    <x v="0"/>
    <s v="Q4"/>
    <n v="2025"/>
    <n v="0.2361969884338401"/>
    <s v="High"/>
  </r>
  <r>
    <n v="103809"/>
    <d v="2025-07-01T00:00:00"/>
    <s v="C4808"/>
    <s v="Neha Rao"/>
    <x v="1"/>
    <s v="Gujarat"/>
    <s v="Ahmedabad"/>
    <x v="5"/>
    <x v="0"/>
    <x v="0"/>
    <n v="3"/>
    <n v="54981"/>
    <n v="0"/>
    <n v="164943"/>
    <n v="126000"/>
    <n v="38943"/>
    <x v="4"/>
    <x v="0"/>
    <x v="7"/>
    <s v="Q3"/>
    <n v="2025"/>
    <n v="0.23609974354777105"/>
    <s v="High"/>
  </r>
  <r>
    <n v="102196"/>
    <d v="2025-07-21T00:00:00"/>
    <s v="C3195"/>
    <s v="Sneha Reddy"/>
    <x v="0"/>
    <s v="Punjab"/>
    <s v="Ludhiana"/>
    <x v="5"/>
    <x v="0"/>
    <x v="0"/>
    <n v="3"/>
    <n v="54976"/>
    <n v="0"/>
    <n v="164928"/>
    <n v="126000"/>
    <n v="38928"/>
    <x v="3"/>
    <x v="0"/>
    <x v="7"/>
    <s v="Q3"/>
    <n v="2025"/>
    <n v="0.23603026775320141"/>
    <s v="High"/>
  </r>
  <r>
    <n v="101421"/>
    <d v="2025-03-14T00:00:00"/>
    <s v="C2420"/>
    <s v="Priya Reddy"/>
    <x v="0"/>
    <s v="Punjab"/>
    <s v="Ludhiana"/>
    <x v="6"/>
    <x v="0"/>
    <x v="0"/>
    <n v="3"/>
    <n v="54910"/>
    <n v="0"/>
    <n v="164730"/>
    <n v="126000"/>
    <n v="38730"/>
    <x v="2"/>
    <x v="0"/>
    <x v="10"/>
    <s v="Q1"/>
    <n v="2025"/>
    <n v="0.23511200145692951"/>
    <s v="High"/>
  </r>
  <r>
    <n v="100072"/>
    <d v="2025-08-01T00:00:00"/>
    <s v="C1071"/>
    <s v="Aarav Reddy"/>
    <x v="3"/>
    <s v="Odisha"/>
    <s v="Bhubaneswar"/>
    <x v="4"/>
    <x v="0"/>
    <x v="0"/>
    <n v="3"/>
    <n v="54873"/>
    <n v="0"/>
    <n v="164619"/>
    <n v="126000"/>
    <n v="38619"/>
    <x v="2"/>
    <x v="1"/>
    <x v="2"/>
    <s v="Q3"/>
    <n v="2025"/>
    <n v="0.23459624952162267"/>
    <s v="High"/>
  </r>
  <r>
    <n v="103013"/>
    <d v="2025-01-23T00:00:00"/>
    <s v="C4012"/>
    <s v="Sneha Kumar"/>
    <x v="1"/>
    <s v="Maharashtra"/>
    <s v="Mumbai"/>
    <x v="7"/>
    <x v="0"/>
    <x v="0"/>
    <n v="3"/>
    <n v="54840"/>
    <n v="0"/>
    <n v="164520"/>
    <n v="126000"/>
    <n v="38520"/>
    <x v="2"/>
    <x v="2"/>
    <x v="8"/>
    <s v="Q1"/>
    <n v="2025"/>
    <n v="0.23413566739606126"/>
    <s v="High"/>
  </r>
  <r>
    <n v="103289"/>
    <d v="2025-07-07T00:00:00"/>
    <s v="C4288"/>
    <s v="Kiran Sharma"/>
    <x v="3"/>
    <s v="Odisha"/>
    <s v="Bhubaneswar"/>
    <x v="1"/>
    <x v="0"/>
    <x v="0"/>
    <n v="3"/>
    <n v="54802"/>
    <n v="0"/>
    <n v="164406"/>
    <n v="126000"/>
    <n v="38406"/>
    <x v="4"/>
    <x v="0"/>
    <x v="7"/>
    <s v="Q3"/>
    <n v="2025"/>
    <n v="0.23360461297032956"/>
    <s v="High"/>
  </r>
  <r>
    <n v="100832"/>
    <d v="2025-09-13T00:00:00"/>
    <s v="C1831"/>
    <s v="Sneha Patel"/>
    <x v="2"/>
    <s v="Karnataka"/>
    <s v="Bengaluru"/>
    <x v="6"/>
    <x v="0"/>
    <x v="0"/>
    <n v="3"/>
    <n v="54773"/>
    <n v="0"/>
    <n v="164319"/>
    <n v="126000"/>
    <n v="38319"/>
    <x v="1"/>
    <x v="0"/>
    <x v="4"/>
    <s v="Q3"/>
    <n v="2025"/>
    <n v="0.23319883884395595"/>
    <s v="High"/>
  </r>
  <r>
    <n v="102604"/>
    <d v="2025-05-16T00:00:00"/>
    <s v="C3603"/>
    <s v="Pooja Gupta"/>
    <x v="3"/>
    <s v="Odisha"/>
    <s v="Bhubaneswar"/>
    <x v="6"/>
    <x v="0"/>
    <x v="0"/>
    <n v="3"/>
    <n v="54662"/>
    <n v="0"/>
    <n v="163986"/>
    <n v="126000"/>
    <n v="37986"/>
    <x v="3"/>
    <x v="0"/>
    <x v="6"/>
    <s v="Q2"/>
    <n v="2025"/>
    <n v="0.23164172551315357"/>
    <s v="High"/>
  </r>
  <r>
    <n v="100187"/>
    <d v="2025-01-13T00:00:00"/>
    <s v="C1186"/>
    <s v="Ananya Sharma"/>
    <x v="2"/>
    <s v="Telangana"/>
    <s v="Hyderabad"/>
    <x v="4"/>
    <x v="0"/>
    <x v="0"/>
    <n v="3"/>
    <n v="54660"/>
    <n v="0"/>
    <n v="163980"/>
    <n v="126000"/>
    <n v="37980"/>
    <x v="4"/>
    <x v="0"/>
    <x v="8"/>
    <s v="Q1"/>
    <n v="2025"/>
    <n v="0.23161361141602635"/>
    <s v="High"/>
  </r>
  <r>
    <n v="103479"/>
    <d v="2025-12-17T00:00:00"/>
    <s v="C4478"/>
    <s v="Pooja Gupta"/>
    <x v="2"/>
    <s v="Telangana"/>
    <s v="Hyderabad"/>
    <x v="6"/>
    <x v="0"/>
    <x v="0"/>
    <n v="3"/>
    <n v="54615"/>
    <n v="0"/>
    <n v="163845"/>
    <n v="126000"/>
    <n v="37845"/>
    <x v="3"/>
    <x v="0"/>
    <x v="11"/>
    <s v="Q4"/>
    <n v="2025"/>
    <n v="0.23098049986267508"/>
    <s v="High"/>
  </r>
  <r>
    <n v="100463"/>
    <d v="2025-08-07T00:00:00"/>
    <s v="C1462"/>
    <s v="Rohit Gupta"/>
    <x v="2"/>
    <s v="Telangana"/>
    <s v="Hyderabad"/>
    <x v="5"/>
    <x v="0"/>
    <x v="0"/>
    <n v="3"/>
    <n v="54571"/>
    <n v="0"/>
    <n v="163713"/>
    <n v="126000"/>
    <n v="37713"/>
    <x v="2"/>
    <x v="0"/>
    <x v="2"/>
    <s v="Q3"/>
    <n v="2025"/>
    <n v="0.23036044785692034"/>
    <s v="High"/>
  </r>
  <r>
    <n v="100677"/>
    <d v="2025-07-08T00:00:00"/>
    <s v="C1676"/>
    <s v="Vikram Sharma"/>
    <x v="0"/>
    <s v="Delhi"/>
    <s v="New Delhi"/>
    <x v="7"/>
    <x v="0"/>
    <x v="0"/>
    <n v="3"/>
    <n v="54565"/>
    <n v="0"/>
    <n v="163695"/>
    <n v="126000"/>
    <n v="37695"/>
    <x v="1"/>
    <x v="1"/>
    <x v="7"/>
    <s v="Q3"/>
    <n v="2025"/>
    <n v="0.23027581783194356"/>
    <s v="High"/>
  </r>
  <r>
    <n v="102935"/>
    <d v="2025-11-03T00:00:00"/>
    <s v="C3934"/>
    <s v="Ananya Sharma"/>
    <x v="0"/>
    <s v="Delhi"/>
    <s v="New Delhi"/>
    <x v="0"/>
    <x v="0"/>
    <x v="0"/>
    <n v="3"/>
    <n v="54518"/>
    <n v="0"/>
    <n v="163554"/>
    <n v="126000"/>
    <n v="37554"/>
    <x v="4"/>
    <x v="0"/>
    <x v="1"/>
    <s v="Q4"/>
    <n v="2025"/>
    <n v="0.2296122381598738"/>
    <s v="High"/>
  </r>
  <r>
    <n v="102022"/>
    <d v="2025-10-02T00:00:00"/>
    <s v="C3021"/>
    <s v="Vikram Patel"/>
    <x v="1"/>
    <s v="Maharashtra"/>
    <s v="Mumbai"/>
    <x v="0"/>
    <x v="0"/>
    <x v="1"/>
    <n v="9"/>
    <n v="22254"/>
    <n v="20"/>
    <n v="160228.79999999999"/>
    <n v="153000"/>
    <n v="7228.8"/>
    <x v="1"/>
    <x v="0"/>
    <x v="0"/>
    <s v="Q4"/>
    <n v="2025"/>
    <n v="4.5115484856654987E-2"/>
    <s v="High"/>
  </r>
  <r>
    <n v="104371"/>
    <d v="2025-11-05T00:00:00"/>
    <s v="C5370"/>
    <s v="Sneha Rao"/>
    <x v="1"/>
    <s v="Gujarat"/>
    <s v="Ahmedabad"/>
    <x v="0"/>
    <x v="0"/>
    <x v="1"/>
    <n v="9"/>
    <n v="22235"/>
    <n v="20"/>
    <n v="160092"/>
    <n v="153000"/>
    <n v="7092"/>
    <x v="2"/>
    <x v="0"/>
    <x v="1"/>
    <s v="Q4"/>
    <n v="2025"/>
    <n v="4.4299527771531372E-2"/>
    <s v="High"/>
  </r>
  <r>
    <n v="102727"/>
    <d v="2025-10-28T00:00:00"/>
    <s v="C3726"/>
    <s v="Divya Rao"/>
    <x v="2"/>
    <s v="Telangana"/>
    <s v="Hyderabad"/>
    <x v="1"/>
    <x v="0"/>
    <x v="1"/>
    <n v="9"/>
    <n v="22108"/>
    <n v="20"/>
    <n v="159177.60000000001"/>
    <n v="153000"/>
    <n v="6177.6"/>
    <x v="1"/>
    <x v="1"/>
    <x v="0"/>
    <s v="Q4"/>
    <n v="2025"/>
    <n v="3.8809480730957122E-2"/>
    <s v="High"/>
  </r>
  <r>
    <n v="102860"/>
    <d v="2025-10-23T00:00:00"/>
    <s v="C3859"/>
    <s v="Rohit Sharma"/>
    <x v="1"/>
    <s v="Gujarat"/>
    <s v="Ahmedabad"/>
    <x v="5"/>
    <x v="0"/>
    <x v="1"/>
    <n v="9"/>
    <n v="21947"/>
    <n v="20"/>
    <n v="158018.4"/>
    <n v="153000"/>
    <n v="5018.3999999999996"/>
    <x v="1"/>
    <x v="2"/>
    <x v="0"/>
    <s v="Q4"/>
    <n v="2025"/>
    <n v="3.1758326878388844E-2"/>
    <s v="High"/>
  </r>
  <r>
    <n v="104454"/>
    <d v="2025-10-09T00:00:00"/>
    <s v="C5453"/>
    <s v="Rohit Patel"/>
    <x v="1"/>
    <s v="Gujarat"/>
    <s v="Ahmedabad"/>
    <x v="3"/>
    <x v="0"/>
    <x v="0"/>
    <n v="3"/>
    <n v="55416"/>
    <n v="5"/>
    <n v="157935.6"/>
    <n v="126000"/>
    <n v="31935.599999999999"/>
    <x v="2"/>
    <x v="1"/>
    <x v="0"/>
    <s v="Q4"/>
    <n v="2025"/>
    <n v="0.20220646896583164"/>
    <s v="High"/>
  </r>
  <r>
    <n v="104312"/>
    <d v="2025-11-09T00:00:00"/>
    <s v="C5311"/>
    <s v="Vikram Reddy"/>
    <x v="3"/>
    <s v="West Bengal"/>
    <s v="Kolkata"/>
    <x v="6"/>
    <x v="0"/>
    <x v="0"/>
    <n v="3"/>
    <n v="55325"/>
    <n v="5"/>
    <n v="157676.25"/>
    <n v="126000"/>
    <n v="31676.25"/>
    <x v="3"/>
    <x v="0"/>
    <x v="1"/>
    <s v="Q4"/>
    <n v="2025"/>
    <n v="0.20089423740100365"/>
    <s v="High"/>
  </r>
  <r>
    <n v="100898"/>
    <d v="2025-08-25T00:00:00"/>
    <s v="C1897"/>
    <s v="Rohit Rao"/>
    <x v="2"/>
    <s v="Karnataka"/>
    <s v="Bengaluru"/>
    <x v="6"/>
    <x v="0"/>
    <x v="0"/>
    <n v="3"/>
    <n v="55303"/>
    <n v="5"/>
    <n v="157613.54999999999"/>
    <n v="126000"/>
    <n v="31613.55"/>
    <x v="4"/>
    <x v="2"/>
    <x v="2"/>
    <s v="Q3"/>
    <n v="2025"/>
    <n v="0.20057634638646235"/>
    <s v="High"/>
  </r>
  <r>
    <n v="101574"/>
    <d v="2025-03-23T00:00:00"/>
    <s v="C2573"/>
    <s v="Sneha Patel"/>
    <x v="0"/>
    <s v="Delhi"/>
    <s v="New Delhi"/>
    <x v="7"/>
    <x v="0"/>
    <x v="0"/>
    <n v="3"/>
    <n v="55288"/>
    <n v="5"/>
    <n v="157570.79999999999"/>
    <n v="126000"/>
    <n v="31570.799999999999"/>
    <x v="4"/>
    <x v="0"/>
    <x v="10"/>
    <s v="Q1"/>
    <n v="2025"/>
    <n v="0.20035945746293096"/>
    <s v="High"/>
  </r>
  <r>
    <n v="102616"/>
    <d v="2025-04-23T00:00:00"/>
    <s v="C3615"/>
    <s v="Ananya Reddy"/>
    <x v="1"/>
    <s v="Maharashtra"/>
    <s v="Mumbai"/>
    <x v="1"/>
    <x v="0"/>
    <x v="0"/>
    <n v="3"/>
    <n v="55264"/>
    <n v="5"/>
    <n v="157502.39999999999"/>
    <n v="126000"/>
    <n v="31502.400000000001"/>
    <x v="1"/>
    <x v="0"/>
    <x v="5"/>
    <s v="Q2"/>
    <n v="2025"/>
    <n v="0.20001219029043368"/>
    <s v="High"/>
  </r>
  <r>
    <n v="101374"/>
    <d v="2025-12-18T00:00:00"/>
    <s v="C2373"/>
    <s v="Rahul Rao"/>
    <x v="0"/>
    <s v="Punjab"/>
    <s v="Ludhiana"/>
    <x v="6"/>
    <x v="0"/>
    <x v="0"/>
    <n v="3"/>
    <n v="55232"/>
    <n v="5"/>
    <n v="157411.20000000001"/>
    <n v="126000"/>
    <n v="31411.200000000001"/>
    <x v="3"/>
    <x v="2"/>
    <x v="11"/>
    <s v="Q4"/>
    <n v="2025"/>
    <n v="0.19954869793254862"/>
    <s v="High"/>
  </r>
  <r>
    <n v="103853"/>
    <d v="2025-08-02T00:00:00"/>
    <s v="C4852"/>
    <s v="Divya Reddy"/>
    <x v="0"/>
    <s v="Delhi"/>
    <s v="New Delhi"/>
    <x v="3"/>
    <x v="0"/>
    <x v="0"/>
    <n v="3"/>
    <n v="55177"/>
    <n v="5"/>
    <n v="157254.45000000001"/>
    <n v="126000"/>
    <n v="31254.45"/>
    <x v="4"/>
    <x v="0"/>
    <x v="2"/>
    <s v="Q3"/>
    <n v="2025"/>
    <n v="0.19875081436487169"/>
    <s v="High"/>
  </r>
  <r>
    <n v="104467"/>
    <d v="2025-04-11T00:00:00"/>
    <s v="C5466"/>
    <s v="Rahul Patel"/>
    <x v="0"/>
    <s v="Delhi"/>
    <s v="New Delhi"/>
    <x v="3"/>
    <x v="0"/>
    <x v="0"/>
    <n v="3"/>
    <n v="55173"/>
    <n v="5"/>
    <n v="157243.04999999999"/>
    <n v="126000"/>
    <n v="31243.05"/>
    <x v="1"/>
    <x v="1"/>
    <x v="5"/>
    <s v="Q2"/>
    <n v="2025"/>
    <n v="0.19869272441611888"/>
    <s v="High"/>
  </r>
  <r>
    <n v="100217"/>
    <d v="2025-02-14T00:00:00"/>
    <s v="C1216"/>
    <s v="Divya Kumar"/>
    <x v="1"/>
    <s v="Gujarat"/>
    <s v="Ahmedabad"/>
    <x v="4"/>
    <x v="0"/>
    <x v="0"/>
    <n v="3"/>
    <n v="55151"/>
    <n v="5"/>
    <n v="157180.35"/>
    <n v="126000"/>
    <n v="31180.35"/>
    <x v="2"/>
    <x v="2"/>
    <x v="3"/>
    <s v="Q1"/>
    <n v="2025"/>
    <n v="0.19837307907763277"/>
    <s v="High"/>
  </r>
  <r>
    <n v="100801"/>
    <d v="2025-06-03T00:00:00"/>
    <s v="C1800"/>
    <s v="Kiran Sharma"/>
    <x v="2"/>
    <s v="Karnataka"/>
    <s v="Bengaluru"/>
    <x v="4"/>
    <x v="0"/>
    <x v="0"/>
    <n v="3"/>
    <n v="55097"/>
    <n v="5"/>
    <n v="157026.45000000001"/>
    <n v="126000"/>
    <n v="31026.45"/>
    <x v="3"/>
    <x v="2"/>
    <x v="9"/>
    <s v="Q2"/>
    <n v="2025"/>
    <n v="0.19758741282121578"/>
    <s v="High"/>
  </r>
  <r>
    <n v="103273"/>
    <d v="2025-04-04T00:00:00"/>
    <s v="C4272"/>
    <s v="Ananya Gupta"/>
    <x v="2"/>
    <s v="Telangana"/>
    <s v="Hyderabad"/>
    <x v="5"/>
    <x v="0"/>
    <x v="0"/>
    <n v="3"/>
    <n v="55089"/>
    <n v="5"/>
    <n v="157003.65"/>
    <n v="126000"/>
    <n v="31003.65"/>
    <x v="4"/>
    <x v="2"/>
    <x v="5"/>
    <s v="Q2"/>
    <n v="2025"/>
    <n v="0.19747088682333183"/>
    <s v="High"/>
  </r>
  <r>
    <n v="103043"/>
    <d v="2025-04-28T00:00:00"/>
    <s v="C4042"/>
    <s v="Priya Reddy"/>
    <x v="1"/>
    <s v="Gujarat"/>
    <s v="Ahmedabad"/>
    <x v="4"/>
    <x v="0"/>
    <x v="0"/>
    <n v="3"/>
    <n v="55067"/>
    <n v="5"/>
    <n v="156940.95000000001"/>
    <n v="126000"/>
    <n v="30940.95"/>
    <x v="1"/>
    <x v="2"/>
    <x v="5"/>
    <s v="Q2"/>
    <n v="2025"/>
    <n v="0.19715026575281977"/>
    <s v="High"/>
  </r>
  <r>
    <n v="100081"/>
    <d v="2025-09-01T00:00:00"/>
    <s v="C1080"/>
    <s v="Arjun Sharma"/>
    <x v="1"/>
    <s v="Gujarat"/>
    <s v="Ahmedabad"/>
    <x v="2"/>
    <x v="0"/>
    <x v="0"/>
    <n v="3"/>
    <n v="55054"/>
    <n v="5"/>
    <n v="156903.9"/>
    <n v="126000"/>
    <n v="30903.9"/>
    <x v="0"/>
    <x v="0"/>
    <x v="4"/>
    <s v="Q3"/>
    <n v="2025"/>
    <n v="0.1969606874016516"/>
    <s v="High"/>
  </r>
  <r>
    <n v="100912"/>
    <d v="2025-12-14T00:00:00"/>
    <s v="C1911"/>
    <s v="Neha Reddy"/>
    <x v="2"/>
    <s v="Telangana"/>
    <s v="Hyderabad"/>
    <x v="4"/>
    <x v="0"/>
    <x v="0"/>
    <n v="3"/>
    <n v="55051"/>
    <n v="5"/>
    <n v="156895.35"/>
    <n v="126000"/>
    <n v="30895.35"/>
    <x v="2"/>
    <x v="0"/>
    <x v="11"/>
    <s v="Q4"/>
    <n v="2025"/>
    <n v="0.19691692583623413"/>
    <s v="High"/>
  </r>
  <r>
    <n v="104890"/>
    <d v="2025-04-13T00:00:00"/>
    <s v="C5889"/>
    <s v="Rahul Rao"/>
    <x v="3"/>
    <s v="West Bengal"/>
    <s v="Kolkata"/>
    <x v="7"/>
    <x v="0"/>
    <x v="0"/>
    <n v="3"/>
    <n v="55046"/>
    <n v="5"/>
    <n v="156881.1"/>
    <n v="126000"/>
    <n v="30881.1"/>
    <x v="0"/>
    <x v="0"/>
    <x v="5"/>
    <s v="Q2"/>
    <n v="2025"/>
    <n v="0.19684397929387287"/>
    <s v="High"/>
  </r>
  <r>
    <n v="100130"/>
    <d v="2025-04-07T00:00:00"/>
    <s v="C1129"/>
    <s v="Arjun Sharma"/>
    <x v="1"/>
    <s v="Maharashtra"/>
    <s v="Mumbai"/>
    <x v="3"/>
    <x v="0"/>
    <x v="0"/>
    <n v="3"/>
    <n v="54950"/>
    <n v="5"/>
    <n v="156607.5"/>
    <n v="126000"/>
    <n v="30607.5"/>
    <x v="4"/>
    <x v="1"/>
    <x v="5"/>
    <s v="Q2"/>
    <n v="2025"/>
    <n v="0.19544083137780757"/>
    <s v="High"/>
  </r>
  <r>
    <n v="104925"/>
    <d v="2025-02-14T00:00:00"/>
    <s v="C5924"/>
    <s v="Priya Sharma"/>
    <x v="0"/>
    <s v="Punjab"/>
    <s v="Ludhiana"/>
    <x v="1"/>
    <x v="0"/>
    <x v="0"/>
    <n v="3"/>
    <n v="54950"/>
    <n v="5"/>
    <n v="156607.5"/>
    <n v="126000"/>
    <n v="30607.5"/>
    <x v="1"/>
    <x v="0"/>
    <x v="3"/>
    <s v="Q1"/>
    <n v="2025"/>
    <n v="0.19544083137780757"/>
    <s v="High"/>
  </r>
  <r>
    <n v="103635"/>
    <d v="2025-05-22T00:00:00"/>
    <s v="C4634"/>
    <s v="Priya Sharma"/>
    <x v="3"/>
    <s v="West Bengal"/>
    <s v="Kolkata"/>
    <x v="3"/>
    <x v="0"/>
    <x v="0"/>
    <n v="3"/>
    <n v="54909"/>
    <n v="5"/>
    <n v="156490.65"/>
    <n v="126000"/>
    <n v="30490.65"/>
    <x v="1"/>
    <x v="1"/>
    <x v="6"/>
    <s v="Q2"/>
    <n v="2025"/>
    <n v="0.19484007510991871"/>
    <s v="High"/>
  </r>
  <r>
    <n v="100237"/>
    <d v="2025-03-07T00:00:00"/>
    <s v="C1236"/>
    <s v="Arjun Reddy"/>
    <x v="2"/>
    <s v="Karnataka"/>
    <s v="Bengaluru"/>
    <x v="0"/>
    <x v="0"/>
    <x v="0"/>
    <n v="3"/>
    <n v="54904"/>
    <n v="5"/>
    <n v="156476.4"/>
    <n v="126000"/>
    <n v="30476.400000000001"/>
    <x v="3"/>
    <x v="0"/>
    <x v="10"/>
    <s v="Q1"/>
    <n v="2025"/>
    <n v="0.19476675076880604"/>
    <s v="High"/>
  </r>
  <r>
    <n v="104123"/>
    <d v="2025-07-25T00:00:00"/>
    <s v="C5122"/>
    <s v="Arjun Patel"/>
    <x v="2"/>
    <s v="Karnataka"/>
    <s v="Bengaluru"/>
    <x v="6"/>
    <x v="0"/>
    <x v="0"/>
    <n v="3"/>
    <n v="54895"/>
    <n v="5"/>
    <n v="156450.75"/>
    <n v="126000"/>
    <n v="30450.75"/>
    <x v="2"/>
    <x v="2"/>
    <x v="7"/>
    <s v="Q3"/>
    <n v="2025"/>
    <n v="0.19463473329466302"/>
    <s v="High"/>
  </r>
  <r>
    <n v="100520"/>
    <d v="2025-07-11T00:00:00"/>
    <s v="C1519"/>
    <s v="Neha Gupta"/>
    <x v="0"/>
    <s v="Punjab"/>
    <s v="Ludhiana"/>
    <x v="3"/>
    <x v="0"/>
    <x v="0"/>
    <n v="3"/>
    <n v="54716"/>
    <n v="5"/>
    <n v="155940.6"/>
    <n v="126000"/>
    <n v="29940.6"/>
    <x v="1"/>
    <x v="0"/>
    <x v="7"/>
    <s v="Q3"/>
    <n v="2025"/>
    <n v="0.19200003078095118"/>
    <s v="High"/>
  </r>
  <r>
    <n v="102004"/>
    <d v="2025-03-06T00:00:00"/>
    <s v="C3003"/>
    <s v="Rahul Reddy"/>
    <x v="1"/>
    <s v="Gujarat"/>
    <s v="Ahmedabad"/>
    <x v="6"/>
    <x v="0"/>
    <x v="0"/>
    <n v="3"/>
    <n v="54659"/>
    <n v="5"/>
    <n v="155778.15"/>
    <n v="126000"/>
    <n v="29778.15"/>
    <x v="2"/>
    <x v="0"/>
    <x v="10"/>
    <s v="Q1"/>
    <n v="2025"/>
    <n v="0.19115742483782228"/>
    <s v="High"/>
  </r>
  <r>
    <n v="104323"/>
    <d v="2025-10-20T00:00:00"/>
    <s v="C5322"/>
    <s v="Rohit Sharma"/>
    <x v="1"/>
    <s v="Maharashtra"/>
    <s v="Mumbai"/>
    <x v="3"/>
    <x v="0"/>
    <x v="1"/>
    <n v="8"/>
    <n v="21634"/>
    <n v="10"/>
    <n v="155764.79999999999"/>
    <n v="136000"/>
    <n v="19764.8"/>
    <x v="1"/>
    <x v="0"/>
    <x v="0"/>
    <s v="Q4"/>
    <n v="2025"/>
    <n v="0.12688874508232925"/>
    <s v="High"/>
  </r>
  <r>
    <n v="100192"/>
    <d v="2025-04-12T00:00:00"/>
    <s v="C1191"/>
    <s v="Aarav Gupta"/>
    <x v="0"/>
    <s v="Delhi"/>
    <s v="New Delhi"/>
    <x v="6"/>
    <x v="0"/>
    <x v="0"/>
    <n v="3"/>
    <n v="54650"/>
    <n v="5"/>
    <n v="155752.5"/>
    <n v="126000"/>
    <n v="29752.5"/>
    <x v="1"/>
    <x v="0"/>
    <x v="5"/>
    <s v="Q2"/>
    <n v="2025"/>
    <n v="0.19102422112004622"/>
    <s v="High"/>
  </r>
  <r>
    <n v="104381"/>
    <d v="2025-07-21T00:00:00"/>
    <s v="C5380"/>
    <s v="Divya Gupta"/>
    <x v="2"/>
    <s v="Telangana"/>
    <s v="Hyderabad"/>
    <x v="6"/>
    <x v="0"/>
    <x v="0"/>
    <n v="3"/>
    <n v="54630"/>
    <n v="5"/>
    <n v="155695.5"/>
    <n v="126000"/>
    <n v="29695.5"/>
    <x v="3"/>
    <x v="2"/>
    <x v="7"/>
    <s v="Q3"/>
    <n v="2025"/>
    <n v="0.19072805572415388"/>
    <s v="High"/>
  </r>
  <r>
    <n v="102261"/>
    <d v="2025-11-21T00:00:00"/>
    <s v="C3260"/>
    <s v="Divya Rao"/>
    <x v="1"/>
    <s v="Gujarat"/>
    <s v="Ahmedabad"/>
    <x v="3"/>
    <x v="0"/>
    <x v="1"/>
    <n v="7"/>
    <n v="22231"/>
    <n v="0"/>
    <n v="155617"/>
    <n v="119000"/>
    <n v="36617"/>
    <x v="1"/>
    <x v="0"/>
    <x v="1"/>
    <s v="Q4"/>
    <n v="2025"/>
    <n v="0.23530205568800325"/>
    <s v="High"/>
  </r>
  <r>
    <n v="100363"/>
    <d v="2025-02-01T00:00:00"/>
    <s v="C1362"/>
    <s v="Ananya Gupta"/>
    <x v="1"/>
    <s v="Gujarat"/>
    <s v="Ahmedabad"/>
    <x v="2"/>
    <x v="0"/>
    <x v="0"/>
    <n v="3"/>
    <n v="54581"/>
    <n v="5"/>
    <n v="155555.85"/>
    <n v="126000"/>
    <n v="29555.85"/>
    <x v="3"/>
    <x v="1"/>
    <x v="3"/>
    <s v="Q1"/>
    <n v="2025"/>
    <n v="0.19000153321138355"/>
    <s v="High"/>
  </r>
  <r>
    <n v="100956"/>
    <d v="2025-11-04T00:00:00"/>
    <s v="C1955"/>
    <s v="Arjun Sharma"/>
    <x v="1"/>
    <s v="Gujarat"/>
    <s v="Ahmedabad"/>
    <x v="5"/>
    <x v="0"/>
    <x v="0"/>
    <n v="3"/>
    <n v="54547"/>
    <n v="5"/>
    <n v="155458.95000000001"/>
    <n v="126000"/>
    <n v="29458.95"/>
    <x v="1"/>
    <x v="0"/>
    <x v="1"/>
    <s v="Q4"/>
    <n v="2025"/>
    <n v="0.18949664847215292"/>
    <s v="High"/>
  </r>
  <r>
    <n v="104897"/>
    <d v="2025-01-19T00:00:00"/>
    <s v="C5896"/>
    <s v="Kiran Sharma"/>
    <x v="3"/>
    <s v="West Bengal"/>
    <s v="Kolkata"/>
    <x v="7"/>
    <x v="0"/>
    <x v="0"/>
    <n v="3"/>
    <n v="54533"/>
    <n v="5"/>
    <n v="155419.04999999999"/>
    <n v="126000"/>
    <n v="29419.05"/>
    <x v="4"/>
    <x v="0"/>
    <x v="8"/>
    <s v="Q1"/>
    <n v="2025"/>
    <n v="0.18928857176774663"/>
    <s v="High"/>
  </r>
  <r>
    <n v="100339"/>
    <d v="2025-11-09T00:00:00"/>
    <s v="C1338"/>
    <s v="Kiran Sharma"/>
    <x v="2"/>
    <s v="Karnataka"/>
    <s v="Bengaluru"/>
    <x v="3"/>
    <x v="0"/>
    <x v="1"/>
    <n v="7"/>
    <n v="21583"/>
    <n v="0"/>
    <n v="151081"/>
    <n v="119000"/>
    <n v="32081"/>
    <x v="2"/>
    <x v="0"/>
    <x v="1"/>
    <s v="Q4"/>
    <n v="2025"/>
    <n v="0.2123430477690775"/>
    <s v="High"/>
  </r>
  <r>
    <n v="102750"/>
    <d v="2025-09-21T00:00:00"/>
    <s v="C3749"/>
    <s v="Arjun Reddy"/>
    <x v="2"/>
    <s v="Telangana"/>
    <s v="Hyderabad"/>
    <x v="5"/>
    <x v="0"/>
    <x v="0"/>
    <n v="3"/>
    <n v="55455"/>
    <n v="10"/>
    <n v="149728.5"/>
    <n v="126000"/>
    <n v="23728.5"/>
    <x v="1"/>
    <x v="2"/>
    <x v="4"/>
    <s v="Q3"/>
    <n v="2025"/>
    <n v="0.15847684308598564"/>
    <s v="High"/>
  </r>
  <r>
    <n v="100880"/>
    <d v="2025-10-14T00:00:00"/>
    <s v="C1879"/>
    <s v="Priya Patel"/>
    <x v="3"/>
    <s v="Odisha"/>
    <s v="Bhubaneswar"/>
    <x v="4"/>
    <x v="1"/>
    <x v="2"/>
    <n v="10"/>
    <n v="14965"/>
    <n v="0"/>
    <n v="149650"/>
    <n v="110000"/>
    <n v="39650"/>
    <x v="1"/>
    <x v="2"/>
    <x v="0"/>
    <s v="Q4"/>
    <n v="2025"/>
    <n v="0.26495155362512529"/>
    <s v="High"/>
  </r>
  <r>
    <n v="104100"/>
    <d v="2025-05-23T00:00:00"/>
    <s v="C5099"/>
    <s v="Divya Patel"/>
    <x v="2"/>
    <s v="Telangana"/>
    <s v="Hyderabad"/>
    <x v="2"/>
    <x v="0"/>
    <x v="0"/>
    <n v="3"/>
    <n v="55400"/>
    <n v="10"/>
    <n v="149580"/>
    <n v="126000"/>
    <n v="23580"/>
    <x v="3"/>
    <x v="0"/>
    <x v="6"/>
    <s v="Q2"/>
    <n v="2025"/>
    <n v="0.15764139590854392"/>
    <s v="High"/>
  </r>
  <r>
    <n v="100283"/>
    <d v="2025-11-04T00:00:00"/>
    <s v="C1282"/>
    <s v="Ananya Kumar"/>
    <x v="0"/>
    <s v="Punjab"/>
    <s v="Ludhiana"/>
    <x v="1"/>
    <x v="0"/>
    <x v="1"/>
    <n v="7"/>
    <n v="22463"/>
    <n v="5"/>
    <n v="149378.95000000001"/>
    <n v="119000"/>
    <n v="30378.95"/>
    <x v="3"/>
    <x v="0"/>
    <x v="1"/>
    <s v="Q4"/>
    <n v="2025"/>
    <n v="0.20336834607553472"/>
    <s v="High"/>
  </r>
  <r>
    <n v="101143"/>
    <d v="2025-08-16T00:00:00"/>
    <s v="C2142"/>
    <s v="Pooja Reddy"/>
    <x v="1"/>
    <s v="Gujarat"/>
    <s v="Ahmedabad"/>
    <x v="7"/>
    <x v="0"/>
    <x v="0"/>
    <n v="3"/>
    <n v="55304"/>
    <n v="10"/>
    <n v="149320.79999999999"/>
    <n v="126000"/>
    <n v="23320.799999999999"/>
    <x v="4"/>
    <x v="2"/>
    <x v="2"/>
    <s v="Q3"/>
    <n v="2025"/>
    <n v="0.15617917932397898"/>
    <s v="High"/>
  </r>
  <r>
    <n v="101615"/>
    <d v="2025-07-09T00:00:00"/>
    <s v="C2614"/>
    <s v="Kiran Gupta"/>
    <x v="2"/>
    <s v="Karnataka"/>
    <s v="Bengaluru"/>
    <x v="2"/>
    <x v="0"/>
    <x v="0"/>
    <n v="3"/>
    <n v="55292"/>
    <n v="10"/>
    <n v="149288.4"/>
    <n v="126000"/>
    <n v="23288.400000000001"/>
    <x v="2"/>
    <x v="2"/>
    <x v="7"/>
    <s v="Q3"/>
    <n v="2025"/>
    <n v="0.15599604523861199"/>
    <s v="High"/>
  </r>
  <r>
    <n v="102252"/>
    <d v="2025-12-03T00:00:00"/>
    <s v="C3251"/>
    <s v="Rahul Kumar"/>
    <x v="0"/>
    <s v="Delhi"/>
    <s v="New Delhi"/>
    <x v="4"/>
    <x v="0"/>
    <x v="0"/>
    <n v="3"/>
    <n v="55258"/>
    <n v="10"/>
    <n v="149196.6"/>
    <n v="126000"/>
    <n v="23196.6"/>
    <x v="0"/>
    <x v="0"/>
    <x v="11"/>
    <s v="Q4"/>
    <n v="2025"/>
    <n v="0.15547673338400472"/>
    <s v="High"/>
  </r>
  <r>
    <n v="100868"/>
    <d v="2025-03-27T00:00:00"/>
    <s v="C1867"/>
    <s v="Kiran Kumar"/>
    <x v="2"/>
    <s v="Telangana"/>
    <s v="Hyderabad"/>
    <x v="4"/>
    <x v="0"/>
    <x v="0"/>
    <n v="3"/>
    <n v="55257"/>
    <n v="10"/>
    <n v="149193.9"/>
    <n v="126000"/>
    <n v="23193.9"/>
    <x v="3"/>
    <x v="1"/>
    <x v="10"/>
    <s v="Q1"/>
    <n v="2025"/>
    <n v="0.15546144983139393"/>
    <s v="High"/>
  </r>
  <r>
    <n v="103138"/>
    <d v="2025-05-25T00:00:00"/>
    <s v="C4137"/>
    <s v="Vikram Kumar"/>
    <x v="3"/>
    <s v="West Bengal"/>
    <s v="Kolkata"/>
    <x v="7"/>
    <x v="0"/>
    <x v="0"/>
    <n v="3"/>
    <n v="55253"/>
    <n v="10"/>
    <n v="149183.1"/>
    <n v="126000"/>
    <n v="23183.1"/>
    <x v="0"/>
    <x v="0"/>
    <x v="6"/>
    <s v="Q2"/>
    <n v="2025"/>
    <n v="0.15540031008874328"/>
    <s v="High"/>
  </r>
  <r>
    <n v="102356"/>
    <d v="2025-02-04T00:00:00"/>
    <s v="C3355"/>
    <s v="Rohit Kumar"/>
    <x v="0"/>
    <s v="Punjab"/>
    <s v="Ludhiana"/>
    <x v="0"/>
    <x v="0"/>
    <x v="0"/>
    <n v="3"/>
    <n v="55219"/>
    <n v="10"/>
    <n v="149091.29999999999"/>
    <n v="126000"/>
    <n v="23091.3"/>
    <x v="3"/>
    <x v="0"/>
    <x v="3"/>
    <s v="Q1"/>
    <n v="2025"/>
    <n v="0.15488026464320856"/>
    <s v="High"/>
  </r>
  <r>
    <n v="100636"/>
    <d v="2025-11-02T00:00:00"/>
    <s v="C1635"/>
    <s v="Kiran Patel"/>
    <x v="3"/>
    <s v="West Bengal"/>
    <s v="Kolkata"/>
    <x v="1"/>
    <x v="0"/>
    <x v="0"/>
    <n v="3"/>
    <n v="55080"/>
    <n v="10"/>
    <n v="148716"/>
    <n v="126000"/>
    <n v="22716"/>
    <x v="2"/>
    <x v="0"/>
    <x v="1"/>
    <s v="Q4"/>
    <n v="2025"/>
    <n v="0.15274751876059064"/>
    <s v="High"/>
  </r>
  <r>
    <n v="103540"/>
    <d v="2025-05-28T00:00:00"/>
    <s v="C4539"/>
    <s v="Priya Rao"/>
    <x v="1"/>
    <s v="Maharashtra"/>
    <s v="Mumbai"/>
    <x v="1"/>
    <x v="0"/>
    <x v="0"/>
    <n v="3"/>
    <n v="55051"/>
    <n v="10"/>
    <n v="148637.70000000001"/>
    <n v="126000"/>
    <n v="22637.7"/>
    <x v="3"/>
    <x v="1"/>
    <x v="6"/>
    <s v="Q2"/>
    <n v="2025"/>
    <n v="0.15230119949380272"/>
    <s v="High"/>
  </r>
  <r>
    <n v="100594"/>
    <d v="2025-10-23T00:00:00"/>
    <s v="C1593"/>
    <s v="Pooja Patel"/>
    <x v="3"/>
    <s v="West Bengal"/>
    <s v="Kolkata"/>
    <x v="4"/>
    <x v="0"/>
    <x v="1"/>
    <n v="7"/>
    <n v="22316"/>
    <n v="5"/>
    <n v="148401.4"/>
    <n v="119000"/>
    <n v="29401.4"/>
    <x v="2"/>
    <x v="1"/>
    <x v="0"/>
    <s v="Q4"/>
    <n v="2025"/>
    <n v="0.19812077244554299"/>
    <s v="High"/>
  </r>
  <r>
    <n v="100554"/>
    <d v="2025-07-22T00:00:00"/>
    <s v="C1553"/>
    <s v="Aarav Rao"/>
    <x v="3"/>
    <s v="Odisha"/>
    <s v="Bhubaneswar"/>
    <x v="5"/>
    <x v="0"/>
    <x v="0"/>
    <n v="3"/>
    <n v="54860"/>
    <n v="10"/>
    <n v="148122"/>
    <n v="126000"/>
    <n v="22122"/>
    <x v="4"/>
    <x v="0"/>
    <x v="7"/>
    <s v="Q3"/>
    <n v="2025"/>
    <n v="0.14934986025033417"/>
    <s v="High"/>
  </r>
  <r>
    <n v="100641"/>
    <d v="2025-08-18T00:00:00"/>
    <s v="C1640"/>
    <s v="Rohit Kumar"/>
    <x v="1"/>
    <s v="Maharashtra"/>
    <s v="Mumbai"/>
    <x v="3"/>
    <x v="0"/>
    <x v="0"/>
    <n v="3"/>
    <n v="54857"/>
    <n v="10"/>
    <n v="148113.9"/>
    <n v="126000"/>
    <n v="22113.9"/>
    <x v="0"/>
    <x v="0"/>
    <x v="2"/>
    <s v="Q3"/>
    <n v="2025"/>
    <n v="0.14930334019967068"/>
    <s v="High"/>
  </r>
  <r>
    <n v="103009"/>
    <d v="2025-10-16T00:00:00"/>
    <s v="C4008"/>
    <s v="Kiran Sharma"/>
    <x v="3"/>
    <s v="West Bengal"/>
    <s v="Kolkata"/>
    <x v="6"/>
    <x v="0"/>
    <x v="0"/>
    <n v="3"/>
    <n v="54846"/>
    <n v="10"/>
    <n v="148084.20000000001"/>
    <n v="126000"/>
    <n v="22084.2"/>
    <x v="0"/>
    <x v="1"/>
    <x v="0"/>
    <s v="Q4"/>
    <n v="2025"/>
    <n v="0.14913272313994336"/>
    <s v="High"/>
  </r>
  <r>
    <n v="101971"/>
    <d v="2025-01-24T00:00:00"/>
    <s v="C2970"/>
    <s v="Divya Kumar"/>
    <x v="0"/>
    <s v="Delhi"/>
    <s v="New Delhi"/>
    <x v="6"/>
    <x v="0"/>
    <x v="0"/>
    <n v="3"/>
    <n v="54797"/>
    <n v="10"/>
    <n v="147951.9"/>
    <n v="126000"/>
    <n v="21951.9"/>
    <x v="3"/>
    <x v="2"/>
    <x v="8"/>
    <s v="Q1"/>
    <n v="2025"/>
    <n v="0.14837186950623818"/>
    <s v="High"/>
  </r>
  <r>
    <n v="102104"/>
    <d v="2025-10-19T00:00:00"/>
    <s v="C3103"/>
    <s v="Neha Reddy"/>
    <x v="1"/>
    <s v="Gujarat"/>
    <s v="Ahmedabad"/>
    <x v="7"/>
    <x v="0"/>
    <x v="1"/>
    <n v="8"/>
    <n v="21756"/>
    <n v="15"/>
    <n v="147940.79999999999"/>
    <n v="136000"/>
    <n v="11940.8"/>
    <x v="3"/>
    <x v="0"/>
    <x v="0"/>
    <s v="Q4"/>
    <n v="2025"/>
    <n v="8.0713366427652145E-2"/>
    <s v="High"/>
  </r>
  <r>
    <n v="101343"/>
    <d v="2025-02-03T00:00:00"/>
    <s v="C2342"/>
    <s v="Ananya Reddy"/>
    <x v="3"/>
    <s v="West Bengal"/>
    <s v="Kolkata"/>
    <x v="6"/>
    <x v="0"/>
    <x v="0"/>
    <n v="3"/>
    <n v="54792"/>
    <n v="10"/>
    <n v="147938.4"/>
    <n v="126000"/>
    <n v="21938.400000000001"/>
    <x v="0"/>
    <x v="0"/>
    <x v="3"/>
    <s v="Q1"/>
    <n v="2025"/>
    <n v="0.1482941548644571"/>
    <s v="High"/>
  </r>
  <r>
    <n v="102657"/>
    <d v="2025-09-27T00:00:00"/>
    <s v="C3656"/>
    <s v="Pooja Patel"/>
    <x v="2"/>
    <s v="Karnataka"/>
    <s v="Bengaluru"/>
    <x v="4"/>
    <x v="0"/>
    <x v="0"/>
    <n v="3"/>
    <n v="54777"/>
    <n v="10"/>
    <n v="147897.9"/>
    <n v="126000"/>
    <n v="21897.9"/>
    <x v="4"/>
    <x v="2"/>
    <x v="4"/>
    <s v="Q3"/>
    <n v="2025"/>
    <n v="0.1480609258143625"/>
    <s v="High"/>
  </r>
  <r>
    <n v="100808"/>
    <d v="2025-01-24T00:00:00"/>
    <s v="C1807"/>
    <s v="Ananya Gupta"/>
    <x v="0"/>
    <s v="Punjab"/>
    <s v="Ludhiana"/>
    <x v="4"/>
    <x v="0"/>
    <x v="0"/>
    <n v="3"/>
    <n v="54739"/>
    <n v="10"/>
    <n v="147795.29999999999"/>
    <n v="126000"/>
    <n v="21795.3"/>
    <x v="3"/>
    <x v="0"/>
    <x v="8"/>
    <s v="Q1"/>
    <n v="2025"/>
    <n v="0.14746950681110971"/>
    <s v="High"/>
  </r>
  <r>
    <n v="104212"/>
    <d v="2025-08-08T00:00:00"/>
    <s v="C5211"/>
    <s v="Rahul Sharma"/>
    <x v="3"/>
    <s v="West Bengal"/>
    <s v="Kolkata"/>
    <x v="4"/>
    <x v="0"/>
    <x v="0"/>
    <n v="3"/>
    <n v="54685"/>
    <n v="10"/>
    <n v="147649.5"/>
    <n v="126000"/>
    <n v="21649.5"/>
    <x v="1"/>
    <x v="0"/>
    <x v="2"/>
    <s v="Q3"/>
    <n v="2025"/>
    <n v="0.14662765535948311"/>
    <s v="High"/>
  </r>
  <r>
    <n v="101473"/>
    <d v="2025-10-20T00:00:00"/>
    <s v="C2472"/>
    <s v="Rohit Rao"/>
    <x v="1"/>
    <s v="Gujarat"/>
    <s v="Ahmedabad"/>
    <x v="5"/>
    <x v="0"/>
    <x v="1"/>
    <n v="7"/>
    <n v="22196"/>
    <n v="5"/>
    <n v="147603.4"/>
    <n v="119000"/>
    <n v="28603.4"/>
    <x v="4"/>
    <x v="0"/>
    <x v="0"/>
    <s v="Q4"/>
    <n v="2025"/>
    <n v="0.19378550900589012"/>
    <s v="High"/>
  </r>
  <r>
    <n v="101305"/>
    <d v="2025-06-27T00:00:00"/>
    <s v="C2304"/>
    <s v="Priya Reddy"/>
    <x v="3"/>
    <s v="Odisha"/>
    <s v="Bhubaneswar"/>
    <x v="5"/>
    <x v="0"/>
    <x v="0"/>
    <n v="3"/>
    <n v="54627"/>
    <n v="10"/>
    <n v="147492.9"/>
    <n v="126000"/>
    <n v="21492.9"/>
    <x v="0"/>
    <x v="2"/>
    <x v="9"/>
    <s v="Q2"/>
    <n v="2025"/>
    <n v="0.1457215906663982"/>
    <s v="High"/>
  </r>
  <r>
    <n v="101553"/>
    <d v="2025-06-09T00:00:00"/>
    <s v="C2552"/>
    <s v="Rohit Gupta"/>
    <x v="2"/>
    <s v="Telangana"/>
    <s v="Hyderabad"/>
    <x v="2"/>
    <x v="0"/>
    <x v="0"/>
    <n v="3"/>
    <n v="54548"/>
    <n v="10"/>
    <n v="147279.6"/>
    <n v="126000"/>
    <n v="21279.599999999999"/>
    <x v="0"/>
    <x v="0"/>
    <x v="9"/>
    <s v="Q2"/>
    <n v="2025"/>
    <n v="0.14448436850724741"/>
    <s v="High"/>
  </r>
  <r>
    <n v="101190"/>
    <d v="2025-11-25T00:00:00"/>
    <s v="C2189"/>
    <s v="Arjun Patel"/>
    <x v="3"/>
    <s v="West Bengal"/>
    <s v="Kolkata"/>
    <x v="7"/>
    <x v="0"/>
    <x v="0"/>
    <n v="3"/>
    <n v="54534"/>
    <n v="10"/>
    <n v="147241.79999999999"/>
    <n v="126000"/>
    <n v="21241.8"/>
    <x v="0"/>
    <x v="0"/>
    <x v="1"/>
    <s v="Q4"/>
    <n v="2025"/>
    <n v="0.14426474003985282"/>
    <s v="High"/>
  </r>
  <r>
    <n v="102752"/>
    <d v="2025-03-28T00:00:00"/>
    <s v="C3751"/>
    <s v="Neha Patel"/>
    <x v="1"/>
    <s v="Maharashtra"/>
    <s v="Mumbai"/>
    <x v="3"/>
    <x v="0"/>
    <x v="0"/>
    <n v="3"/>
    <n v="54533"/>
    <n v="10"/>
    <n v="147239.1"/>
    <n v="126000"/>
    <n v="21239.1"/>
    <x v="4"/>
    <x v="0"/>
    <x v="10"/>
    <s v="Q1"/>
    <n v="2025"/>
    <n v="0.14424904797706586"/>
    <s v="High"/>
  </r>
  <r>
    <n v="104879"/>
    <d v="2025-01-28T00:00:00"/>
    <s v="C5878"/>
    <s v="Pooja Sharma"/>
    <x v="3"/>
    <s v="West Bengal"/>
    <s v="Kolkata"/>
    <x v="3"/>
    <x v="0"/>
    <x v="0"/>
    <n v="3"/>
    <n v="54526"/>
    <n v="10"/>
    <n v="147220.20000000001"/>
    <n v="126000"/>
    <n v="21220.2"/>
    <x v="4"/>
    <x v="0"/>
    <x v="8"/>
    <s v="Q1"/>
    <n v="2025"/>
    <n v="0.14413918742129136"/>
    <s v="High"/>
  </r>
  <r>
    <n v="102185"/>
    <d v="2025-11-19T00:00:00"/>
    <s v="C3184"/>
    <s v="Neha Reddy"/>
    <x v="1"/>
    <s v="Gujarat"/>
    <s v="Ahmedabad"/>
    <x v="2"/>
    <x v="0"/>
    <x v="0"/>
    <n v="3"/>
    <n v="54517"/>
    <n v="10"/>
    <n v="147195.9"/>
    <n v="126000"/>
    <n v="21195.9"/>
    <x v="0"/>
    <x v="2"/>
    <x v="1"/>
    <s v="Q4"/>
    <n v="2025"/>
    <n v="0.14399789668054613"/>
    <s v="High"/>
  </r>
  <r>
    <n v="101440"/>
    <d v="2025-07-01T00:00:00"/>
    <s v="C2439"/>
    <s v="Rohit Patel"/>
    <x v="1"/>
    <s v="Gujarat"/>
    <s v="Ahmedabad"/>
    <x v="2"/>
    <x v="0"/>
    <x v="0"/>
    <n v="3"/>
    <n v="54504"/>
    <n v="10"/>
    <n v="147160.79999999999"/>
    <n v="126000"/>
    <n v="21160.799999999999"/>
    <x v="3"/>
    <x v="1"/>
    <x v="7"/>
    <s v="Q3"/>
    <n v="2025"/>
    <n v="0.14379372767747933"/>
    <s v="High"/>
  </r>
  <r>
    <n v="101791"/>
    <d v="2025-10-23T00:00:00"/>
    <s v="C2790"/>
    <s v="Priya Kumar"/>
    <x v="2"/>
    <s v="Karnataka"/>
    <s v="Bengaluru"/>
    <x v="4"/>
    <x v="1"/>
    <x v="2"/>
    <n v="10"/>
    <n v="14693"/>
    <n v="0"/>
    <n v="146930"/>
    <n v="110000"/>
    <n v="36930"/>
    <x v="2"/>
    <x v="0"/>
    <x v="0"/>
    <s v="Q4"/>
    <n v="2025"/>
    <n v="0.25134417749948956"/>
    <s v="High"/>
  </r>
  <r>
    <n v="104242"/>
    <d v="2025-11-06T00:00:00"/>
    <s v="C5241"/>
    <s v="Rohit Reddy"/>
    <x v="1"/>
    <s v="Maharashtra"/>
    <s v="Mumbai"/>
    <x v="3"/>
    <x v="0"/>
    <x v="1"/>
    <n v="7"/>
    <n v="21971"/>
    <n v="5"/>
    <n v="146107.15"/>
    <n v="119000"/>
    <n v="27107.15"/>
    <x v="3"/>
    <x v="1"/>
    <x v="1"/>
    <s v="Q4"/>
    <n v="2025"/>
    <n v="0.1855292502796749"/>
    <s v="High"/>
  </r>
  <r>
    <n v="102697"/>
    <d v="2025-10-06T00:00:00"/>
    <s v="C3696"/>
    <s v="Arjun Reddy"/>
    <x v="2"/>
    <s v="Karnataka"/>
    <s v="Bengaluru"/>
    <x v="6"/>
    <x v="0"/>
    <x v="1"/>
    <n v="7"/>
    <n v="21968"/>
    <n v="5"/>
    <n v="146087.20000000001"/>
    <n v="119000"/>
    <n v="27087.200000000001"/>
    <x v="3"/>
    <x v="1"/>
    <x v="0"/>
    <s v="Q4"/>
    <n v="2025"/>
    <n v="0.18541802430329282"/>
    <s v="High"/>
  </r>
  <r>
    <n v="101114"/>
    <d v="2025-10-23T00:00:00"/>
    <s v="C2113"/>
    <s v="Sneha Rao"/>
    <x v="1"/>
    <s v="Gujarat"/>
    <s v="Ahmedabad"/>
    <x v="0"/>
    <x v="0"/>
    <x v="1"/>
    <n v="7"/>
    <n v="21871"/>
    <n v="5"/>
    <n v="145442.15"/>
    <n v="119000"/>
    <n v="26442.15"/>
    <x v="2"/>
    <x v="0"/>
    <x v="0"/>
    <s v="Q4"/>
    <n v="2025"/>
    <n v="0.18180527446823361"/>
    <s v="High"/>
  </r>
  <r>
    <n v="101161"/>
    <d v="2025-10-27T00:00:00"/>
    <s v="C2160"/>
    <s v="Neha Sharma"/>
    <x v="0"/>
    <s v="Punjab"/>
    <s v="Ludhiana"/>
    <x v="6"/>
    <x v="0"/>
    <x v="1"/>
    <n v="7"/>
    <n v="21789"/>
    <n v="5"/>
    <n v="144896.85"/>
    <n v="119000"/>
    <n v="25896.85"/>
    <x v="0"/>
    <x v="2"/>
    <x v="0"/>
    <s v="Q4"/>
    <n v="2025"/>
    <n v="0.17872610757238683"/>
    <s v="High"/>
  </r>
  <r>
    <n v="101159"/>
    <d v="2025-11-27T00:00:00"/>
    <s v="C2158"/>
    <s v="Neha Sharma"/>
    <x v="3"/>
    <s v="Odisha"/>
    <s v="Bhubaneswar"/>
    <x v="7"/>
    <x v="1"/>
    <x v="2"/>
    <n v="10"/>
    <n v="15101"/>
    <n v="5"/>
    <n v="143459.5"/>
    <n v="110000"/>
    <n v="33459.5"/>
    <x v="3"/>
    <x v="0"/>
    <x v="1"/>
    <s v="Q4"/>
    <n v="2025"/>
    <n v="0.23323307274875488"/>
    <s v="High"/>
  </r>
  <r>
    <n v="100228"/>
    <d v="2025-10-14T00:00:00"/>
    <s v="C1227"/>
    <s v="Sneha Sharma"/>
    <x v="1"/>
    <s v="Maharashtra"/>
    <s v="Mumbai"/>
    <x v="5"/>
    <x v="1"/>
    <x v="2"/>
    <n v="10"/>
    <n v="15002"/>
    <n v="5"/>
    <n v="142519"/>
    <n v="110000"/>
    <n v="32519"/>
    <x v="1"/>
    <x v="0"/>
    <x v="0"/>
    <s v="Q4"/>
    <n v="2025"/>
    <n v="0.22817308569383732"/>
    <s v="High"/>
  </r>
  <r>
    <n v="100533"/>
    <d v="2025-10-09T00:00:00"/>
    <s v="C1532"/>
    <s v="Priya Gupta"/>
    <x v="0"/>
    <s v="Delhi"/>
    <s v="New Delhi"/>
    <x v="4"/>
    <x v="1"/>
    <x v="2"/>
    <n v="10"/>
    <n v="14963"/>
    <n v="5"/>
    <n v="142148.5"/>
    <n v="110000"/>
    <n v="32148.5"/>
    <x v="3"/>
    <x v="0"/>
    <x v="0"/>
    <s v="Q4"/>
    <n v="2025"/>
    <n v="0.22616137349321308"/>
    <s v="High"/>
  </r>
  <r>
    <n v="100728"/>
    <d v="2025-10-21T00:00:00"/>
    <s v="C1727"/>
    <s v="Priya Gupta"/>
    <x v="0"/>
    <s v="Delhi"/>
    <s v="New Delhi"/>
    <x v="1"/>
    <x v="0"/>
    <x v="1"/>
    <n v="8"/>
    <n v="22204"/>
    <n v="20"/>
    <n v="142105.60000000001"/>
    <n v="136000"/>
    <n v="6105.6"/>
    <x v="2"/>
    <x v="0"/>
    <x v="0"/>
    <s v="Q4"/>
    <n v="2025"/>
    <n v="4.2965231489821655E-2"/>
    <s v="High"/>
  </r>
  <r>
    <n v="101740"/>
    <d v="2025-04-12T00:00:00"/>
    <s v="C2739"/>
    <s v="Neha Patel"/>
    <x v="3"/>
    <s v="Odisha"/>
    <s v="Bhubaneswar"/>
    <x v="5"/>
    <x v="0"/>
    <x v="0"/>
    <n v="3"/>
    <n v="55492"/>
    <n v="15"/>
    <n v="141504.6"/>
    <n v="126000"/>
    <n v="15504.6"/>
    <x v="1"/>
    <x v="0"/>
    <x v="5"/>
    <s v="Q2"/>
    <n v="2025"/>
    <n v="0.10956958289695176"/>
    <s v="High"/>
  </r>
  <r>
    <n v="104352"/>
    <d v="2025-06-20T00:00:00"/>
    <s v="C5351"/>
    <s v="Vikram Sharma"/>
    <x v="0"/>
    <s v="Punjab"/>
    <s v="Ludhiana"/>
    <x v="1"/>
    <x v="0"/>
    <x v="0"/>
    <n v="3"/>
    <n v="55422"/>
    <n v="15"/>
    <n v="141326.1"/>
    <n v="126000"/>
    <n v="15326.1"/>
    <x v="1"/>
    <x v="1"/>
    <x v="9"/>
    <s v="Q2"/>
    <n v="2025"/>
    <n v="0.10844493692247928"/>
    <s v="High"/>
  </r>
  <r>
    <n v="100269"/>
    <d v="2025-10-09T00:00:00"/>
    <s v="C1268"/>
    <s v="Ananya Patel"/>
    <x v="0"/>
    <s v="Punjab"/>
    <s v="Ludhiana"/>
    <x v="4"/>
    <x v="0"/>
    <x v="1"/>
    <n v="7"/>
    <n v="22420"/>
    <n v="10"/>
    <n v="141246"/>
    <n v="119000"/>
    <n v="22246"/>
    <x v="2"/>
    <x v="0"/>
    <x v="0"/>
    <s v="Q4"/>
    <n v="2025"/>
    <n v="0.15749826543760531"/>
    <s v="High"/>
  </r>
  <r>
    <n v="103782"/>
    <d v="2025-09-19T00:00:00"/>
    <s v="C4781"/>
    <s v="Pooja Gupta"/>
    <x v="0"/>
    <s v="Delhi"/>
    <s v="New Delhi"/>
    <x v="6"/>
    <x v="0"/>
    <x v="0"/>
    <n v="3"/>
    <n v="55356"/>
    <n v="15"/>
    <n v="141157.79999999999"/>
    <n v="126000"/>
    <n v="15157.8"/>
    <x v="4"/>
    <x v="0"/>
    <x v="4"/>
    <s v="Q3"/>
    <n v="2025"/>
    <n v="0.10738195126305454"/>
    <s v="High"/>
  </r>
  <r>
    <n v="102026"/>
    <d v="2025-08-06T00:00:00"/>
    <s v="C3025"/>
    <s v="Kiran Sharma"/>
    <x v="0"/>
    <s v="Delhi"/>
    <s v="New Delhi"/>
    <x v="2"/>
    <x v="0"/>
    <x v="0"/>
    <n v="3"/>
    <n v="55345"/>
    <n v="15"/>
    <n v="141129.75"/>
    <n v="126000"/>
    <n v="15129.75"/>
    <x v="0"/>
    <x v="2"/>
    <x v="2"/>
    <s v="Q3"/>
    <n v="2025"/>
    <n v="0.10720454050262258"/>
    <s v="High"/>
  </r>
  <r>
    <n v="103443"/>
    <d v="2025-07-20T00:00:00"/>
    <s v="C4442"/>
    <s v="Rohit Patel"/>
    <x v="1"/>
    <s v="Gujarat"/>
    <s v="Ahmedabad"/>
    <x v="3"/>
    <x v="0"/>
    <x v="0"/>
    <n v="3"/>
    <n v="55332"/>
    <n v="15"/>
    <n v="141096.6"/>
    <n v="126000"/>
    <n v="15096.6"/>
    <x v="1"/>
    <x v="1"/>
    <x v="7"/>
    <s v="Q3"/>
    <n v="2025"/>
    <n v="0.10699478229808514"/>
    <s v="High"/>
  </r>
  <r>
    <n v="102398"/>
    <d v="2025-04-04T00:00:00"/>
    <s v="C3397"/>
    <s v="Sneha Rao"/>
    <x v="1"/>
    <s v="Maharashtra"/>
    <s v="Mumbai"/>
    <x v="0"/>
    <x v="0"/>
    <x v="0"/>
    <n v="3"/>
    <n v="55217"/>
    <n v="15"/>
    <n v="140803.35"/>
    <n v="126000"/>
    <n v="14803.35"/>
    <x v="2"/>
    <x v="0"/>
    <x v="5"/>
    <s v="Q2"/>
    <n v="2025"/>
    <n v="0.10513492754256201"/>
    <s v="High"/>
  </r>
  <r>
    <n v="103243"/>
    <d v="2025-07-05T00:00:00"/>
    <s v="C4242"/>
    <s v="Sneha Gupta"/>
    <x v="0"/>
    <s v="Punjab"/>
    <s v="Ludhiana"/>
    <x v="0"/>
    <x v="0"/>
    <x v="0"/>
    <n v="3"/>
    <n v="55217"/>
    <n v="15"/>
    <n v="140803.35"/>
    <n v="126000"/>
    <n v="14803.35"/>
    <x v="4"/>
    <x v="0"/>
    <x v="7"/>
    <s v="Q3"/>
    <n v="2025"/>
    <n v="0.10513492754256201"/>
    <s v="High"/>
  </r>
  <r>
    <n v="100723"/>
    <d v="2025-11-10T00:00:00"/>
    <s v="C1722"/>
    <s v="Priya Reddy"/>
    <x v="1"/>
    <s v="Gujarat"/>
    <s v="Ahmedabad"/>
    <x v="0"/>
    <x v="0"/>
    <x v="0"/>
    <n v="3"/>
    <n v="55161"/>
    <n v="15"/>
    <n v="140660.54999999999"/>
    <n v="126000"/>
    <n v="14660.55"/>
    <x v="0"/>
    <x v="1"/>
    <x v="1"/>
    <s v="Q4"/>
    <n v="2025"/>
    <n v="0.1042264515530474"/>
    <s v="High"/>
  </r>
  <r>
    <n v="102179"/>
    <d v="2025-12-10T00:00:00"/>
    <s v="C3178"/>
    <s v="Ananya Gupta"/>
    <x v="1"/>
    <s v="Gujarat"/>
    <s v="Ahmedabad"/>
    <x v="7"/>
    <x v="0"/>
    <x v="0"/>
    <n v="3"/>
    <n v="55107"/>
    <n v="15"/>
    <n v="140522.85"/>
    <n v="126000"/>
    <n v="14522.85"/>
    <x v="1"/>
    <x v="0"/>
    <x v="11"/>
    <s v="Q4"/>
    <n v="2025"/>
    <n v="0.10334867247568634"/>
    <s v="High"/>
  </r>
  <r>
    <n v="100101"/>
    <d v="2025-04-08T00:00:00"/>
    <s v="C1100"/>
    <s v="Arjun Gupta"/>
    <x v="1"/>
    <s v="Maharashtra"/>
    <s v="Mumbai"/>
    <x v="3"/>
    <x v="0"/>
    <x v="0"/>
    <n v="3"/>
    <n v="55043"/>
    <n v="15"/>
    <n v="140359.65"/>
    <n v="126000"/>
    <n v="14359.65"/>
    <x v="0"/>
    <x v="0"/>
    <x v="5"/>
    <s v="Q2"/>
    <n v="2025"/>
    <n v="0.10230611147861939"/>
    <s v="High"/>
  </r>
  <r>
    <n v="103268"/>
    <d v="2025-11-01T00:00:00"/>
    <s v="C4267"/>
    <s v="Aarav Kumar"/>
    <x v="1"/>
    <s v="Maharashtra"/>
    <s v="Mumbai"/>
    <x v="4"/>
    <x v="0"/>
    <x v="1"/>
    <n v="8"/>
    <n v="21924"/>
    <n v="20"/>
    <n v="140313.60000000001"/>
    <n v="136000"/>
    <n v="4313.6000000000004"/>
    <x v="3"/>
    <x v="0"/>
    <x v="1"/>
    <s v="Q4"/>
    <n v="2025"/>
    <n v="3.0742565225323846E-2"/>
    <s v="High"/>
  </r>
  <r>
    <n v="104386"/>
    <d v="2025-05-09T00:00:00"/>
    <s v="C5385"/>
    <s v="Arjun Rao"/>
    <x v="3"/>
    <s v="West Bengal"/>
    <s v="Kolkata"/>
    <x v="0"/>
    <x v="0"/>
    <x v="0"/>
    <n v="3"/>
    <n v="55013"/>
    <n v="15"/>
    <n v="140283.15"/>
    <n v="126000"/>
    <n v="14283.15"/>
    <x v="3"/>
    <x v="0"/>
    <x v="6"/>
    <s v="Q2"/>
    <n v="2025"/>
    <n v="0.10181657597509038"/>
    <s v="High"/>
  </r>
  <r>
    <n v="100135"/>
    <d v="2025-04-06T00:00:00"/>
    <s v="C1134"/>
    <s v="Sneha Sharma"/>
    <x v="3"/>
    <s v="Odisha"/>
    <s v="Bhubaneswar"/>
    <x v="0"/>
    <x v="0"/>
    <x v="0"/>
    <n v="3"/>
    <n v="54969"/>
    <n v="15"/>
    <n v="140170.95000000001"/>
    <n v="126000"/>
    <n v="14170.95"/>
    <x v="2"/>
    <x v="2"/>
    <x v="5"/>
    <s v="Q2"/>
    <n v="2025"/>
    <n v="0.10109762400839831"/>
    <s v="High"/>
  </r>
  <r>
    <n v="100998"/>
    <d v="2025-11-14T00:00:00"/>
    <s v="C1997"/>
    <s v="Ananya Gupta"/>
    <x v="3"/>
    <s v="Odisha"/>
    <s v="Bhubaneswar"/>
    <x v="4"/>
    <x v="1"/>
    <x v="2"/>
    <n v="10"/>
    <n v="14732"/>
    <n v="5"/>
    <n v="139954"/>
    <n v="110000"/>
    <n v="29954"/>
    <x v="4"/>
    <x v="0"/>
    <x v="1"/>
    <s v="Q4"/>
    <n v="2025"/>
    <n v="0.21402746616745502"/>
    <s v="High"/>
  </r>
  <r>
    <n v="100441"/>
    <d v="2025-01-26T00:00:00"/>
    <s v="C1440"/>
    <s v="Pooja Patel"/>
    <x v="0"/>
    <s v="Delhi"/>
    <s v="New Delhi"/>
    <x v="2"/>
    <x v="0"/>
    <x v="0"/>
    <n v="3"/>
    <n v="54611"/>
    <n v="15"/>
    <n v="139258.04999999999"/>
    <n v="126000"/>
    <n v="13258.05"/>
    <x v="3"/>
    <x v="2"/>
    <x v="8"/>
    <s v="Q1"/>
    <n v="2025"/>
    <n v="9.520490915965002E-2"/>
    <s v="High"/>
  </r>
  <r>
    <n v="104564"/>
    <d v="2025-11-17T00:00:00"/>
    <s v="C5563"/>
    <s v="Neha Gupta"/>
    <x v="1"/>
    <s v="Gujarat"/>
    <s v="Ahmedabad"/>
    <x v="6"/>
    <x v="0"/>
    <x v="0"/>
    <n v="3"/>
    <n v="54611"/>
    <n v="15"/>
    <n v="139258.04999999999"/>
    <n v="126000"/>
    <n v="13258.05"/>
    <x v="0"/>
    <x v="0"/>
    <x v="1"/>
    <s v="Q4"/>
    <n v="2025"/>
    <n v="9.520490915965002E-2"/>
    <s v="High"/>
  </r>
  <r>
    <n v="100172"/>
    <d v="2025-04-02T00:00:00"/>
    <s v="C1171"/>
    <s v="Ananya Kumar"/>
    <x v="2"/>
    <s v="Karnataka"/>
    <s v="Bengaluru"/>
    <x v="3"/>
    <x v="0"/>
    <x v="0"/>
    <n v="3"/>
    <n v="54509"/>
    <n v="15"/>
    <n v="138997.95000000001"/>
    <n v="126000"/>
    <n v="12997.95"/>
    <x v="0"/>
    <x v="0"/>
    <x v="5"/>
    <s v="Q2"/>
    <n v="2025"/>
    <n v="9.3511810785698632E-2"/>
    <s v="High"/>
  </r>
  <r>
    <n v="102399"/>
    <d v="2025-10-19T00:00:00"/>
    <s v="C3398"/>
    <s v="Ananya Reddy"/>
    <x v="3"/>
    <s v="Odisha"/>
    <s v="Bhubaneswar"/>
    <x v="7"/>
    <x v="0"/>
    <x v="1"/>
    <n v="7"/>
    <n v="22061"/>
    <n v="10"/>
    <n v="138984.29999999999"/>
    <n v="119000"/>
    <n v="19984.3"/>
    <x v="4"/>
    <x v="2"/>
    <x v="0"/>
    <s v="Q4"/>
    <n v="2025"/>
    <n v="0.14378818326962112"/>
    <s v="High"/>
  </r>
  <r>
    <n v="103914"/>
    <d v="2025-11-03T00:00:00"/>
    <s v="C4913"/>
    <s v="Arjun Sharma"/>
    <x v="1"/>
    <s v="Maharashtra"/>
    <s v="Mumbai"/>
    <x v="2"/>
    <x v="1"/>
    <x v="2"/>
    <n v="9"/>
    <n v="15435"/>
    <n v="0"/>
    <n v="138915"/>
    <n v="99000"/>
    <n v="39915"/>
    <x v="3"/>
    <x v="1"/>
    <x v="1"/>
    <s v="Q4"/>
    <n v="2025"/>
    <n v="0.28733398121153225"/>
    <s v="High"/>
  </r>
  <r>
    <n v="104878"/>
    <d v="2025-10-14T00:00:00"/>
    <s v="C5877"/>
    <s v="Rahul Kumar"/>
    <x v="3"/>
    <s v="Odisha"/>
    <s v="Bhubaneswar"/>
    <x v="6"/>
    <x v="0"/>
    <x v="1"/>
    <n v="8"/>
    <n v="21701"/>
    <n v="20"/>
    <n v="138886.39999999999"/>
    <n v="136000"/>
    <n v="2886.4"/>
    <x v="0"/>
    <x v="1"/>
    <x v="0"/>
    <s v="Q4"/>
    <n v="2025"/>
    <n v="2.0782452421547394E-2"/>
    <s v="High"/>
  </r>
  <r>
    <n v="104186"/>
    <d v="2025-10-01T00:00:00"/>
    <s v="C5185"/>
    <s v="Neha Reddy"/>
    <x v="1"/>
    <s v="Maharashtra"/>
    <s v="Mumbai"/>
    <x v="0"/>
    <x v="1"/>
    <x v="2"/>
    <n v="10"/>
    <n v="15376"/>
    <n v="10"/>
    <n v="138384"/>
    <n v="110000"/>
    <n v="28384"/>
    <x v="0"/>
    <x v="0"/>
    <x v="0"/>
    <s v="Q4"/>
    <n v="2025"/>
    <n v="0.20511041738929356"/>
    <s v="High"/>
  </r>
  <r>
    <n v="102942"/>
    <d v="2025-10-28T00:00:00"/>
    <s v="C3941"/>
    <s v="Divya Gupta"/>
    <x v="2"/>
    <s v="Karnataka"/>
    <s v="Bengaluru"/>
    <x v="4"/>
    <x v="0"/>
    <x v="1"/>
    <n v="7"/>
    <n v="21928"/>
    <n v="10"/>
    <n v="138146.4"/>
    <n v="119000"/>
    <n v="19146.400000000001"/>
    <x v="0"/>
    <x v="0"/>
    <x v="0"/>
    <s v="Q4"/>
    <n v="2025"/>
    <n v="0.13859499777048118"/>
    <s v="High"/>
  </r>
  <r>
    <n v="100643"/>
    <d v="2025-10-10T00:00:00"/>
    <s v="C1642"/>
    <s v="Priya Rao"/>
    <x v="2"/>
    <s v="Telangana"/>
    <s v="Hyderabad"/>
    <x v="0"/>
    <x v="0"/>
    <x v="1"/>
    <n v="7"/>
    <n v="21869"/>
    <n v="10"/>
    <n v="137774.70000000001"/>
    <n v="119000"/>
    <n v="18774.7"/>
    <x v="1"/>
    <x v="0"/>
    <x v="0"/>
    <s v="Q4"/>
    <n v="2025"/>
    <n v="0.13627102798989946"/>
    <s v="High"/>
  </r>
  <r>
    <n v="100474"/>
    <d v="2025-11-15T00:00:00"/>
    <s v="C1473"/>
    <s v="Rohit Kumar"/>
    <x v="0"/>
    <s v="Delhi"/>
    <s v="New Delhi"/>
    <x v="1"/>
    <x v="0"/>
    <x v="1"/>
    <n v="7"/>
    <n v="21861"/>
    <n v="10"/>
    <n v="137724.29999999999"/>
    <n v="119000"/>
    <n v="18724.3"/>
    <x v="1"/>
    <x v="1"/>
    <x v="1"/>
    <s v="Q4"/>
    <n v="2025"/>
    <n v="0.13595494767444816"/>
    <s v="High"/>
  </r>
  <r>
    <n v="103455"/>
    <d v="2025-03-17T00:00:00"/>
    <s v="C4454"/>
    <s v="Neha Kumar"/>
    <x v="3"/>
    <s v="Odisha"/>
    <s v="Bhubaneswar"/>
    <x v="7"/>
    <x v="0"/>
    <x v="1"/>
    <n v="6"/>
    <n v="22432"/>
    <n v="0"/>
    <n v="134592"/>
    <n v="102000"/>
    <n v="32592"/>
    <x v="4"/>
    <x v="2"/>
    <x v="10"/>
    <s v="Q1"/>
    <n v="2025"/>
    <n v="0.24215406562054209"/>
    <s v="High"/>
  </r>
  <r>
    <n v="102310"/>
    <d v="2025-09-12T00:00:00"/>
    <s v="C3309"/>
    <s v="Ananya Kumar"/>
    <x v="2"/>
    <s v="Telangana"/>
    <s v="Hyderabad"/>
    <x v="7"/>
    <x v="0"/>
    <x v="1"/>
    <n v="6"/>
    <n v="22361"/>
    <n v="0"/>
    <n v="134166"/>
    <n v="102000"/>
    <n v="32166"/>
    <x v="1"/>
    <x v="0"/>
    <x v="4"/>
    <s v="Q3"/>
    <n v="2025"/>
    <n v="0.23974777514422432"/>
    <s v="High"/>
  </r>
  <r>
    <n v="102005"/>
    <d v="2025-11-28T00:00:00"/>
    <s v="C3004"/>
    <s v="Rohit Reddy"/>
    <x v="3"/>
    <s v="West Bengal"/>
    <s v="Kolkata"/>
    <x v="4"/>
    <x v="0"/>
    <x v="1"/>
    <n v="6"/>
    <n v="22294"/>
    <n v="0"/>
    <n v="133764"/>
    <n v="102000"/>
    <n v="31764"/>
    <x v="2"/>
    <x v="0"/>
    <x v="1"/>
    <s v="Q4"/>
    <n v="2025"/>
    <n v="0.23746299452767561"/>
    <s v="High"/>
  </r>
  <r>
    <n v="102757"/>
    <d v="2025-06-10T00:00:00"/>
    <s v="C3756"/>
    <s v="Divya Rao"/>
    <x v="2"/>
    <s v="Telangana"/>
    <s v="Hyderabad"/>
    <x v="5"/>
    <x v="0"/>
    <x v="0"/>
    <n v="3"/>
    <n v="55478"/>
    <n v="20"/>
    <n v="133147.20000000001"/>
    <n v="126000"/>
    <n v="7147.2"/>
    <x v="4"/>
    <x v="2"/>
    <x v="9"/>
    <s v="Q2"/>
    <n v="2025"/>
    <n v="5.3678935794368936E-2"/>
    <s v="High"/>
  </r>
  <r>
    <n v="100034"/>
    <d v="2025-10-17T00:00:00"/>
    <s v="C1033"/>
    <s v="Ananya Kumar"/>
    <x v="1"/>
    <s v="Gujarat"/>
    <s v="Ahmedabad"/>
    <x v="2"/>
    <x v="1"/>
    <x v="2"/>
    <n v="10"/>
    <n v="14788"/>
    <n v="10"/>
    <n v="133092"/>
    <n v="110000"/>
    <n v="23092"/>
    <x v="2"/>
    <x v="0"/>
    <x v="0"/>
    <s v="Q4"/>
    <n v="2025"/>
    <n v="0.17350404231659303"/>
    <s v="High"/>
  </r>
  <r>
    <n v="101200"/>
    <d v="2025-10-07T00:00:00"/>
    <s v="C2199"/>
    <s v="Rahul Reddy"/>
    <x v="1"/>
    <s v="Gujarat"/>
    <s v="Ahmedabad"/>
    <x v="3"/>
    <x v="0"/>
    <x v="1"/>
    <n v="6"/>
    <n v="22180"/>
    <n v="0"/>
    <n v="133080"/>
    <n v="102000"/>
    <n v="31080"/>
    <x v="0"/>
    <x v="0"/>
    <x v="0"/>
    <s v="Q4"/>
    <n v="2025"/>
    <n v="0.23354373309287646"/>
    <s v="High"/>
  </r>
  <r>
    <n v="101828"/>
    <d v="2025-09-01T00:00:00"/>
    <s v="C2827"/>
    <s v="Rahul Sharma"/>
    <x v="1"/>
    <s v="Maharashtra"/>
    <s v="Mumbai"/>
    <x v="4"/>
    <x v="0"/>
    <x v="1"/>
    <n v="6"/>
    <n v="22161"/>
    <n v="0"/>
    <n v="132966"/>
    <n v="102000"/>
    <n v="30966"/>
    <x v="1"/>
    <x v="0"/>
    <x v="4"/>
    <s v="Q3"/>
    <n v="2025"/>
    <n v="0.23288660259013583"/>
    <s v="High"/>
  </r>
  <r>
    <n v="102983"/>
    <d v="2025-01-16T00:00:00"/>
    <s v="C3982"/>
    <s v="Kiran Rao"/>
    <x v="1"/>
    <s v="Gujarat"/>
    <s v="Ahmedabad"/>
    <x v="2"/>
    <x v="0"/>
    <x v="0"/>
    <n v="3"/>
    <n v="55399"/>
    <n v="20"/>
    <n v="132957.6"/>
    <n v="126000"/>
    <n v="6957.6"/>
    <x v="4"/>
    <x v="0"/>
    <x v="8"/>
    <s v="Q1"/>
    <n v="2025"/>
    <n v="5.2329464430765901E-2"/>
    <s v="High"/>
  </r>
  <r>
    <n v="100980"/>
    <d v="2025-04-18T00:00:00"/>
    <s v="C1979"/>
    <s v="Arjun Gupta"/>
    <x v="2"/>
    <s v="Telangana"/>
    <s v="Hyderabad"/>
    <x v="1"/>
    <x v="0"/>
    <x v="0"/>
    <n v="3"/>
    <n v="55380"/>
    <n v="20"/>
    <n v="132912"/>
    <n v="126000"/>
    <n v="6912"/>
    <x v="4"/>
    <x v="0"/>
    <x v="5"/>
    <s v="Q2"/>
    <n v="2025"/>
    <n v="5.200433369447454E-2"/>
    <s v="High"/>
  </r>
  <r>
    <n v="101096"/>
    <d v="2025-09-03T00:00:00"/>
    <s v="C2095"/>
    <s v="Pooja Kumar"/>
    <x v="1"/>
    <s v="Gujarat"/>
    <s v="Ahmedabad"/>
    <x v="4"/>
    <x v="0"/>
    <x v="0"/>
    <n v="3"/>
    <n v="55343"/>
    <n v="20"/>
    <n v="132823.20000000001"/>
    <n v="126000"/>
    <n v="6823.2"/>
    <x v="4"/>
    <x v="0"/>
    <x v="4"/>
    <s v="Q3"/>
    <n v="2025"/>
    <n v="5.1370543700196947E-2"/>
    <s v="High"/>
  </r>
  <r>
    <n v="103055"/>
    <d v="2025-01-17T00:00:00"/>
    <s v="C4054"/>
    <s v="Rahul Sharma"/>
    <x v="0"/>
    <s v="Delhi"/>
    <s v="New Delhi"/>
    <x v="1"/>
    <x v="0"/>
    <x v="0"/>
    <n v="3"/>
    <n v="55324"/>
    <n v="20"/>
    <n v="132777.60000000001"/>
    <n v="126000"/>
    <n v="6777.6"/>
    <x v="3"/>
    <x v="0"/>
    <x v="8"/>
    <s v="Q1"/>
    <n v="2025"/>
    <n v="5.1044754536909841E-2"/>
    <s v="High"/>
  </r>
  <r>
    <n v="102531"/>
    <d v="2025-05-09T00:00:00"/>
    <s v="C3530"/>
    <s v="Ananya Rao"/>
    <x v="0"/>
    <s v="Delhi"/>
    <s v="New Delhi"/>
    <x v="7"/>
    <x v="0"/>
    <x v="0"/>
    <n v="3"/>
    <n v="55320"/>
    <n v="20"/>
    <n v="132768"/>
    <n v="126000"/>
    <n v="6768"/>
    <x v="3"/>
    <x v="1"/>
    <x v="6"/>
    <s v="Q2"/>
    <n v="2025"/>
    <n v="5.0976138828633402E-2"/>
    <s v="High"/>
  </r>
  <r>
    <n v="100871"/>
    <d v="2025-08-01T00:00:00"/>
    <s v="C1870"/>
    <s v="Ananya Sharma"/>
    <x v="0"/>
    <s v="Delhi"/>
    <s v="New Delhi"/>
    <x v="5"/>
    <x v="0"/>
    <x v="0"/>
    <n v="3"/>
    <n v="55187"/>
    <n v="20"/>
    <n v="132448.79999999999"/>
    <n v="126000"/>
    <n v="6448.8"/>
    <x v="4"/>
    <x v="2"/>
    <x v="2"/>
    <s v="Q3"/>
    <n v="2025"/>
    <n v="4.8689002844872889E-2"/>
    <s v="High"/>
  </r>
  <r>
    <n v="103801"/>
    <d v="2025-02-19T00:00:00"/>
    <s v="C4800"/>
    <s v="Ananya Patel"/>
    <x v="1"/>
    <s v="Maharashtra"/>
    <s v="Mumbai"/>
    <x v="4"/>
    <x v="0"/>
    <x v="0"/>
    <n v="3"/>
    <n v="55182"/>
    <n v="20"/>
    <n v="132436.79999999999"/>
    <n v="126000"/>
    <n v="6436.8"/>
    <x v="1"/>
    <x v="2"/>
    <x v="3"/>
    <s v="Q1"/>
    <n v="2025"/>
    <n v="4.8602805262585633E-2"/>
    <s v="High"/>
  </r>
  <r>
    <n v="103696"/>
    <d v="2025-02-03T00:00:00"/>
    <s v="C4695"/>
    <s v="Rohit Kumar"/>
    <x v="0"/>
    <s v="Delhi"/>
    <s v="New Delhi"/>
    <x v="2"/>
    <x v="0"/>
    <x v="1"/>
    <n v="6"/>
    <n v="22041"/>
    <n v="0"/>
    <n v="132246"/>
    <n v="102000"/>
    <n v="30246"/>
    <x v="4"/>
    <x v="2"/>
    <x v="3"/>
    <s v="Q1"/>
    <n v="2025"/>
    <n v="0.22871013111927771"/>
    <s v="High"/>
  </r>
  <r>
    <n v="101611"/>
    <d v="2025-02-27T00:00:00"/>
    <s v="C2610"/>
    <s v="Kiran Sharma"/>
    <x v="1"/>
    <s v="Maharashtra"/>
    <s v="Mumbai"/>
    <x v="7"/>
    <x v="0"/>
    <x v="0"/>
    <n v="3"/>
    <n v="55092"/>
    <n v="20"/>
    <n v="132220.79999999999"/>
    <n v="126000"/>
    <n v="6220.8"/>
    <x v="1"/>
    <x v="0"/>
    <x v="3"/>
    <s v="Q1"/>
    <n v="2025"/>
    <n v="4.7048573295578308E-2"/>
    <s v="High"/>
  </r>
  <r>
    <n v="104367"/>
    <d v="2025-06-23T00:00:00"/>
    <s v="C5366"/>
    <s v="Priya Sharma"/>
    <x v="3"/>
    <s v="West Bengal"/>
    <s v="Kolkata"/>
    <x v="7"/>
    <x v="0"/>
    <x v="0"/>
    <n v="3"/>
    <n v="55043"/>
    <n v="20"/>
    <n v="132103.20000000001"/>
    <n v="126000"/>
    <n v="6103.2"/>
    <x v="0"/>
    <x v="0"/>
    <x v="9"/>
    <s v="Q2"/>
    <n v="2025"/>
    <n v="4.6200243446033094E-2"/>
    <s v="High"/>
  </r>
  <r>
    <n v="103318"/>
    <d v="2025-02-24T00:00:00"/>
    <s v="C4317"/>
    <s v="Arjun Rao"/>
    <x v="2"/>
    <s v="Karnataka"/>
    <s v="Bengaluru"/>
    <x v="2"/>
    <x v="0"/>
    <x v="0"/>
    <n v="3"/>
    <n v="55039"/>
    <n v="20"/>
    <n v="132093.6"/>
    <n v="126000"/>
    <n v="6093.6"/>
    <x v="4"/>
    <x v="1"/>
    <x v="3"/>
    <s v="Q1"/>
    <n v="2025"/>
    <n v="4.6130925343847093E-2"/>
    <s v="High"/>
  </r>
  <r>
    <n v="103680"/>
    <d v="2025-09-08T00:00:00"/>
    <s v="C4679"/>
    <s v="Rohit Reddy"/>
    <x v="0"/>
    <s v="Punjab"/>
    <s v="Ludhiana"/>
    <x v="0"/>
    <x v="0"/>
    <x v="0"/>
    <n v="3"/>
    <n v="54926"/>
    <n v="20"/>
    <n v="131822.39999999999"/>
    <n v="126000"/>
    <n v="5822.4"/>
    <x v="2"/>
    <x v="0"/>
    <x v="4"/>
    <s v="Q3"/>
    <n v="2025"/>
    <n v="4.4168517641918217E-2"/>
    <s v="High"/>
  </r>
  <r>
    <n v="101669"/>
    <d v="2025-04-09T00:00:00"/>
    <s v="C2668"/>
    <s v="Kiran Reddy"/>
    <x v="2"/>
    <s v="Telangana"/>
    <s v="Hyderabad"/>
    <x v="4"/>
    <x v="0"/>
    <x v="0"/>
    <n v="3"/>
    <n v="54844"/>
    <n v="20"/>
    <n v="131625.60000000001"/>
    <n v="126000"/>
    <n v="5625.6"/>
    <x v="4"/>
    <x v="0"/>
    <x v="5"/>
    <s v="Q2"/>
    <n v="2025"/>
    <n v="4.2739406316096566E-2"/>
    <s v="High"/>
  </r>
  <r>
    <n v="102384"/>
    <d v="2025-02-21T00:00:00"/>
    <s v="C3383"/>
    <s v="Ananya Sharma"/>
    <x v="3"/>
    <s v="West Bengal"/>
    <s v="Kolkata"/>
    <x v="5"/>
    <x v="0"/>
    <x v="0"/>
    <n v="3"/>
    <n v="54839"/>
    <n v="20"/>
    <n v="131613.6"/>
    <n v="126000"/>
    <n v="5613.6"/>
    <x v="1"/>
    <x v="0"/>
    <x v="3"/>
    <s v="Q1"/>
    <n v="2025"/>
    <n v="4.2652127135797517E-2"/>
    <s v="High"/>
  </r>
  <r>
    <n v="100138"/>
    <d v="2025-07-18T00:00:00"/>
    <s v="C1137"/>
    <s v="Pooja Kumar"/>
    <x v="2"/>
    <s v="Telangana"/>
    <s v="Hyderabad"/>
    <x v="3"/>
    <x v="0"/>
    <x v="1"/>
    <n v="6"/>
    <n v="21930"/>
    <n v="0"/>
    <n v="131580"/>
    <n v="102000"/>
    <n v="29580"/>
    <x v="3"/>
    <x v="1"/>
    <x v="7"/>
    <s v="Q3"/>
    <n v="2025"/>
    <n v="0.22480620155038761"/>
    <s v="High"/>
  </r>
  <r>
    <n v="103461"/>
    <d v="2025-03-08T00:00:00"/>
    <s v="C4460"/>
    <s v="Ananya Reddy"/>
    <x v="0"/>
    <s v="Punjab"/>
    <s v="Ludhiana"/>
    <x v="7"/>
    <x v="0"/>
    <x v="0"/>
    <n v="3"/>
    <n v="54822"/>
    <n v="20"/>
    <n v="131572.79999999999"/>
    <n v="126000"/>
    <n v="5572.8"/>
    <x v="1"/>
    <x v="1"/>
    <x v="10"/>
    <s v="Q1"/>
    <n v="2025"/>
    <n v="4.2355258837692901E-2"/>
    <s v="High"/>
  </r>
  <r>
    <n v="103785"/>
    <d v="2025-11-16T00:00:00"/>
    <s v="C4784"/>
    <s v="Divya Reddy"/>
    <x v="2"/>
    <s v="Karnataka"/>
    <s v="Bengaluru"/>
    <x v="1"/>
    <x v="1"/>
    <x v="2"/>
    <n v="10"/>
    <n v="14615"/>
    <n v="10"/>
    <n v="131535"/>
    <n v="110000"/>
    <n v="21535"/>
    <x v="3"/>
    <x v="1"/>
    <x v="1"/>
    <s v="Q4"/>
    <n v="2025"/>
    <n v="0.16372068270802448"/>
    <s v="High"/>
  </r>
  <r>
    <n v="104143"/>
    <d v="2025-10-26T00:00:00"/>
    <s v="C5142"/>
    <s v="Vikram Reddy"/>
    <x v="0"/>
    <s v="Punjab"/>
    <s v="Ludhiana"/>
    <x v="4"/>
    <x v="0"/>
    <x v="0"/>
    <n v="3"/>
    <n v="54780"/>
    <n v="20"/>
    <n v="131472"/>
    <n v="126000"/>
    <n v="5472"/>
    <x v="4"/>
    <x v="1"/>
    <x v="0"/>
    <s v="Q4"/>
    <n v="2025"/>
    <n v="4.1621029572836803E-2"/>
    <s v="High"/>
  </r>
  <r>
    <n v="100421"/>
    <d v="2025-02-10T00:00:00"/>
    <s v="C1420"/>
    <s v="Sneha Patel"/>
    <x v="2"/>
    <s v="Karnataka"/>
    <s v="Bengaluru"/>
    <x v="6"/>
    <x v="0"/>
    <x v="0"/>
    <n v="3"/>
    <n v="54768"/>
    <n v="20"/>
    <n v="131443.20000000001"/>
    <n v="126000"/>
    <n v="5443.2"/>
    <x v="1"/>
    <x v="2"/>
    <x v="3"/>
    <s v="Q1"/>
    <n v="2025"/>
    <n v="4.1411042944785273E-2"/>
    <s v="High"/>
  </r>
  <r>
    <n v="104270"/>
    <d v="2025-04-22T00:00:00"/>
    <s v="C5269"/>
    <s v="Rohit Gupta"/>
    <x v="0"/>
    <s v="Delhi"/>
    <s v="New Delhi"/>
    <x v="2"/>
    <x v="0"/>
    <x v="0"/>
    <n v="3"/>
    <n v="54766"/>
    <n v="20"/>
    <n v="131438.39999999999"/>
    <n v="126000"/>
    <n v="5438.4"/>
    <x v="4"/>
    <x v="2"/>
    <x v="5"/>
    <s v="Q2"/>
    <n v="2025"/>
    <n v="4.1376036226856081E-2"/>
    <s v="High"/>
  </r>
  <r>
    <n v="100086"/>
    <d v="2025-06-07T00:00:00"/>
    <s v="C1085"/>
    <s v="Kiran Gupta"/>
    <x v="3"/>
    <s v="Odisha"/>
    <s v="Bhubaneswar"/>
    <x v="4"/>
    <x v="0"/>
    <x v="0"/>
    <n v="3"/>
    <n v="54750"/>
    <n v="20"/>
    <n v="131400"/>
    <n v="126000"/>
    <n v="5400"/>
    <x v="2"/>
    <x v="0"/>
    <x v="9"/>
    <s v="Q2"/>
    <n v="2025"/>
    <n v="4.1095890410958902E-2"/>
    <s v="High"/>
  </r>
  <r>
    <n v="101449"/>
    <d v="2025-08-06T00:00:00"/>
    <s v="C2448"/>
    <s v="Rahul Patel"/>
    <x v="3"/>
    <s v="Odisha"/>
    <s v="Bhubaneswar"/>
    <x v="6"/>
    <x v="0"/>
    <x v="0"/>
    <n v="3"/>
    <n v="54735"/>
    <n v="20"/>
    <n v="131364"/>
    <n v="126000"/>
    <n v="5364"/>
    <x v="2"/>
    <x v="0"/>
    <x v="2"/>
    <s v="Q3"/>
    <n v="2025"/>
    <n v="4.0833104960263086E-2"/>
    <s v="High"/>
  </r>
  <r>
    <n v="103627"/>
    <d v="2025-05-04T00:00:00"/>
    <s v="C4626"/>
    <s v="Vikram Patel"/>
    <x v="0"/>
    <s v="Punjab"/>
    <s v="Ludhiana"/>
    <x v="1"/>
    <x v="0"/>
    <x v="0"/>
    <n v="3"/>
    <n v="54706"/>
    <n v="20"/>
    <n v="131294.39999999999"/>
    <n v="126000"/>
    <n v="5294.4"/>
    <x v="1"/>
    <x v="0"/>
    <x v="6"/>
    <s v="Q2"/>
    <n v="2025"/>
    <n v="4.0324644463130187E-2"/>
    <s v="High"/>
  </r>
  <r>
    <n v="104469"/>
    <d v="2025-06-18T00:00:00"/>
    <s v="C5468"/>
    <s v="Sneha Kumar"/>
    <x v="2"/>
    <s v="Karnataka"/>
    <s v="Bengaluru"/>
    <x v="5"/>
    <x v="0"/>
    <x v="0"/>
    <n v="3"/>
    <n v="54706"/>
    <n v="20"/>
    <n v="131294.39999999999"/>
    <n v="126000"/>
    <n v="5294.4"/>
    <x v="4"/>
    <x v="0"/>
    <x v="9"/>
    <s v="Q2"/>
    <n v="2025"/>
    <n v="4.0324644463130187E-2"/>
    <s v="High"/>
  </r>
  <r>
    <n v="104153"/>
    <d v="2025-04-06T00:00:00"/>
    <s v="C5152"/>
    <s v="Neha Gupta"/>
    <x v="2"/>
    <s v="Telangana"/>
    <s v="Hyderabad"/>
    <x v="0"/>
    <x v="0"/>
    <x v="1"/>
    <n v="6"/>
    <n v="21880"/>
    <n v="0"/>
    <n v="131280"/>
    <n v="102000"/>
    <n v="29280"/>
    <x v="1"/>
    <x v="0"/>
    <x v="5"/>
    <s v="Q2"/>
    <n v="2025"/>
    <n v="0.2230347349177331"/>
    <s v="High"/>
  </r>
  <r>
    <n v="104822"/>
    <d v="2025-06-07T00:00:00"/>
    <s v="C5821"/>
    <s v="Priya Gupta"/>
    <x v="3"/>
    <s v="West Bengal"/>
    <s v="Kolkata"/>
    <x v="5"/>
    <x v="0"/>
    <x v="1"/>
    <n v="6"/>
    <n v="21880"/>
    <n v="0"/>
    <n v="131280"/>
    <n v="102000"/>
    <n v="29280"/>
    <x v="0"/>
    <x v="0"/>
    <x v="9"/>
    <s v="Q2"/>
    <n v="2025"/>
    <n v="0.2230347349177331"/>
    <s v="High"/>
  </r>
  <r>
    <n v="102849"/>
    <d v="2025-06-19T00:00:00"/>
    <s v="C3848"/>
    <s v="Rahul Sharma"/>
    <x v="1"/>
    <s v="Gujarat"/>
    <s v="Ahmedabad"/>
    <x v="3"/>
    <x v="0"/>
    <x v="0"/>
    <n v="3"/>
    <n v="54694"/>
    <n v="20"/>
    <n v="131265.60000000001"/>
    <n v="126000"/>
    <n v="5265.6"/>
    <x v="0"/>
    <x v="1"/>
    <x v="9"/>
    <s v="Q2"/>
    <n v="2025"/>
    <n v="4.0114089296815009E-2"/>
    <s v="High"/>
  </r>
  <r>
    <n v="104929"/>
    <d v="2025-02-16T00:00:00"/>
    <s v="C5928"/>
    <s v="Rahul Reddy"/>
    <x v="0"/>
    <s v="Delhi"/>
    <s v="New Delhi"/>
    <x v="3"/>
    <x v="0"/>
    <x v="0"/>
    <n v="3"/>
    <n v="54693"/>
    <n v="20"/>
    <n v="131263.20000000001"/>
    <n v="126000"/>
    <n v="5263.2"/>
    <x v="4"/>
    <x v="0"/>
    <x v="3"/>
    <s v="Q1"/>
    <n v="2025"/>
    <n v="4.0096538862377268E-2"/>
    <s v="High"/>
  </r>
  <r>
    <n v="100118"/>
    <d v="2025-02-06T00:00:00"/>
    <s v="C1117"/>
    <s v="Neha Kumar"/>
    <x v="2"/>
    <s v="Telangana"/>
    <s v="Hyderabad"/>
    <x v="1"/>
    <x v="0"/>
    <x v="0"/>
    <n v="3"/>
    <n v="54668"/>
    <n v="20"/>
    <n v="131203.20000000001"/>
    <n v="126000"/>
    <n v="5203.2"/>
    <x v="0"/>
    <x v="1"/>
    <x v="3"/>
    <s v="Q1"/>
    <n v="2025"/>
    <n v="3.9657569327577372E-2"/>
    <s v="High"/>
  </r>
  <r>
    <n v="104650"/>
    <d v="2025-04-09T00:00:00"/>
    <s v="C5649"/>
    <s v="Kiran Rao"/>
    <x v="1"/>
    <s v="Maharashtra"/>
    <s v="Mumbai"/>
    <x v="2"/>
    <x v="0"/>
    <x v="0"/>
    <n v="3"/>
    <n v="54655"/>
    <n v="20"/>
    <n v="131172"/>
    <n v="126000"/>
    <n v="5172"/>
    <x v="0"/>
    <x v="0"/>
    <x v="5"/>
    <s v="Q2"/>
    <n v="2025"/>
    <n v="3.9429146464184432E-2"/>
    <s v="High"/>
  </r>
  <r>
    <n v="103561"/>
    <d v="2025-01-10T00:00:00"/>
    <s v="C4560"/>
    <s v="Priya Reddy"/>
    <x v="2"/>
    <s v="Telangana"/>
    <s v="Hyderabad"/>
    <x v="3"/>
    <x v="0"/>
    <x v="0"/>
    <n v="3"/>
    <n v="54640"/>
    <n v="20"/>
    <n v="131136"/>
    <n v="126000"/>
    <n v="5136"/>
    <x v="1"/>
    <x v="0"/>
    <x v="8"/>
    <s v="Q1"/>
    <n v="2025"/>
    <n v="3.9165446559297219E-2"/>
    <s v="High"/>
  </r>
  <r>
    <n v="102132"/>
    <d v="2025-11-12T00:00:00"/>
    <s v="C3131"/>
    <s v="Priya Gupta"/>
    <x v="2"/>
    <s v="Telangana"/>
    <s v="Hyderabad"/>
    <x v="5"/>
    <x v="1"/>
    <x v="2"/>
    <n v="9"/>
    <n v="15320"/>
    <n v="5"/>
    <n v="130986"/>
    <n v="99000"/>
    <n v="31986"/>
    <x v="2"/>
    <x v="0"/>
    <x v="1"/>
    <s v="Q4"/>
    <n v="2025"/>
    <n v="0.24419403600384773"/>
    <s v="High"/>
  </r>
  <r>
    <n v="101252"/>
    <d v="2025-06-28T00:00:00"/>
    <s v="C2251"/>
    <s v="Priya Patel"/>
    <x v="1"/>
    <s v="Maharashtra"/>
    <s v="Mumbai"/>
    <x v="4"/>
    <x v="0"/>
    <x v="0"/>
    <n v="3"/>
    <n v="54558"/>
    <n v="20"/>
    <n v="130939.2"/>
    <n v="126000"/>
    <n v="4939.2"/>
    <x v="1"/>
    <x v="0"/>
    <x v="9"/>
    <s v="Q2"/>
    <n v="2025"/>
    <n v="3.7721324095458045E-2"/>
    <s v="High"/>
  </r>
  <r>
    <n v="101662"/>
    <d v="2025-09-19T00:00:00"/>
    <s v="C2661"/>
    <s v="Priya Kumar"/>
    <x v="1"/>
    <s v="Maharashtra"/>
    <s v="Mumbai"/>
    <x v="0"/>
    <x v="0"/>
    <x v="1"/>
    <n v="6"/>
    <n v="21755"/>
    <n v="0"/>
    <n v="130530"/>
    <n v="102000"/>
    <n v="28530"/>
    <x v="2"/>
    <x v="0"/>
    <x v="4"/>
    <s v="Q3"/>
    <n v="2025"/>
    <n v="0.21857044357618938"/>
    <s v="High"/>
  </r>
  <r>
    <n v="102447"/>
    <d v="2025-11-18T00:00:00"/>
    <s v="C3446"/>
    <s v="Pooja Reddy"/>
    <x v="0"/>
    <s v="Punjab"/>
    <s v="Ludhiana"/>
    <x v="7"/>
    <x v="0"/>
    <x v="1"/>
    <n v="7"/>
    <n v="21930"/>
    <n v="15"/>
    <n v="130483.5"/>
    <n v="119000"/>
    <n v="11483.5"/>
    <x v="2"/>
    <x v="0"/>
    <x v="1"/>
    <s v="Q4"/>
    <n v="2025"/>
    <n v="8.8007295941632466E-2"/>
    <s v="High"/>
  </r>
  <r>
    <n v="101388"/>
    <d v="2025-08-18T00:00:00"/>
    <s v="C2387"/>
    <s v="Priya Patel"/>
    <x v="3"/>
    <s v="West Bengal"/>
    <s v="Kolkata"/>
    <x v="7"/>
    <x v="0"/>
    <x v="1"/>
    <n v="6"/>
    <n v="21672"/>
    <n v="0"/>
    <n v="130032"/>
    <n v="102000"/>
    <n v="28032"/>
    <x v="4"/>
    <x v="2"/>
    <x v="2"/>
    <s v="Q3"/>
    <n v="2025"/>
    <n v="0.21557770394979697"/>
    <s v="High"/>
  </r>
  <r>
    <n v="102601"/>
    <d v="2025-02-05T00:00:00"/>
    <s v="C3600"/>
    <s v="Ananya Kumar"/>
    <x v="1"/>
    <s v="Gujarat"/>
    <s v="Ahmedabad"/>
    <x v="1"/>
    <x v="0"/>
    <x v="1"/>
    <n v="6"/>
    <n v="21665"/>
    <n v="0"/>
    <n v="129990"/>
    <n v="102000"/>
    <n v="27990"/>
    <x v="4"/>
    <x v="2"/>
    <x v="3"/>
    <s v="Q1"/>
    <n v="2025"/>
    <n v="0.21532425571197786"/>
    <s v="High"/>
  </r>
  <r>
    <n v="104342"/>
    <d v="2025-07-10T00:00:00"/>
    <s v="C5341"/>
    <s v="Arjun Sharma"/>
    <x v="1"/>
    <s v="Maharashtra"/>
    <s v="Mumbai"/>
    <x v="2"/>
    <x v="0"/>
    <x v="1"/>
    <n v="6"/>
    <n v="21658"/>
    <n v="0"/>
    <n v="129948"/>
    <n v="102000"/>
    <n v="27948"/>
    <x v="3"/>
    <x v="0"/>
    <x v="7"/>
    <s v="Q3"/>
    <n v="2025"/>
    <n v="0.21507064364207221"/>
    <s v="High"/>
  </r>
  <r>
    <n v="104809"/>
    <d v="2025-06-28T00:00:00"/>
    <s v="C5808"/>
    <s v="Priya Reddy"/>
    <x v="1"/>
    <s v="Maharashtra"/>
    <s v="Mumbai"/>
    <x v="7"/>
    <x v="0"/>
    <x v="1"/>
    <n v="6"/>
    <n v="21594"/>
    <n v="0"/>
    <n v="129564"/>
    <n v="102000"/>
    <n v="27564"/>
    <x v="4"/>
    <x v="0"/>
    <x v="9"/>
    <s v="Q2"/>
    <n v="2025"/>
    <n v="0.21274428081874594"/>
    <s v="High"/>
  </r>
  <r>
    <n v="100518"/>
    <d v="2025-11-06T00:00:00"/>
    <s v="C1517"/>
    <s v="Ananya Reddy"/>
    <x v="1"/>
    <s v="Maharashtra"/>
    <s v="Mumbai"/>
    <x v="2"/>
    <x v="0"/>
    <x v="1"/>
    <n v="6"/>
    <n v="21521"/>
    <n v="0"/>
    <n v="129126"/>
    <n v="102000"/>
    <n v="27126"/>
    <x v="2"/>
    <x v="0"/>
    <x v="1"/>
    <s v="Q4"/>
    <n v="2025"/>
    <n v="0.21007388132521723"/>
    <s v="High"/>
  </r>
  <r>
    <n v="104721"/>
    <d v="2025-12-05T00:00:00"/>
    <s v="C5720"/>
    <s v="Kiran Kumar"/>
    <x v="0"/>
    <s v="Delhi"/>
    <s v="New Delhi"/>
    <x v="7"/>
    <x v="0"/>
    <x v="1"/>
    <n v="6"/>
    <n v="21500"/>
    <n v="0"/>
    <n v="129000"/>
    <n v="102000"/>
    <n v="27000"/>
    <x v="4"/>
    <x v="0"/>
    <x v="11"/>
    <s v="Q4"/>
    <n v="2025"/>
    <n v="0.20930232558139536"/>
    <s v="High"/>
  </r>
  <r>
    <n v="101328"/>
    <d v="2025-03-12T00:00:00"/>
    <s v="C2327"/>
    <s v="Arjun Sharma"/>
    <x v="1"/>
    <s v="Maharashtra"/>
    <s v="Mumbai"/>
    <x v="4"/>
    <x v="0"/>
    <x v="1"/>
    <n v="6"/>
    <n v="22464"/>
    <n v="5"/>
    <n v="128044.8"/>
    <n v="102000"/>
    <n v="26044.799999999999"/>
    <x v="0"/>
    <x v="2"/>
    <x v="10"/>
    <s v="Q1"/>
    <n v="2025"/>
    <n v="0.20340380866696656"/>
    <s v="High"/>
  </r>
  <r>
    <n v="100165"/>
    <d v="2025-06-23T00:00:00"/>
    <s v="C1164"/>
    <s v="Sneha Reddy"/>
    <x v="0"/>
    <s v="Punjab"/>
    <s v="Ludhiana"/>
    <x v="0"/>
    <x v="0"/>
    <x v="1"/>
    <n v="6"/>
    <n v="22319"/>
    <n v="5"/>
    <n v="127218.3"/>
    <n v="102000"/>
    <n v="25218.3"/>
    <x v="0"/>
    <x v="1"/>
    <x v="9"/>
    <s v="Q2"/>
    <n v="2025"/>
    <n v="0.19822855674065759"/>
    <s v="High"/>
  </r>
  <r>
    <n v="104284"/>
    <d v="2025-08-04T00:00:00"/>
    <s v="C5283"/>
    <s v="Rahul Kumar"/>
    <x v="0"/>
    <s v="Punjab"/>
    <s v="Ludhiana"/>
    <x v="6"/>
    <x v="0"/>
    <x v="1"/>
    <n v="6"/>
    <n v="22299"/>
    <n v="5"/>
    <n v="127104.3"/>
    <n v="102000"/>
    <n v="25104.3"/>
    <x v="1"/>
    <x v="0"/>
    <x v="2"/>
    <s v="Q3"/>
    <n v="2025"/>
    <n v="0.19750944696599562"/>
    <s v="High"/>
  </r>
  <r>
    <n v="104175"/>
    <d v="2025-04-10T00:00:00"/>
    <s v="C5174"/>
    <s v="Kiran Kumar"/>
    <x v="0"/>
    <s v="Delhi"/>
    <s v="New Delhi"/>
    <x v="4"/>
    <x v="0"/>
    <x v="1"/>
    <n v="6"/>
    <n v="22279"/>
    <n v="5"/>
    <n v="126990.3"/>
    <n v="102000"/>
    <n v="24990.3"/>
    <x v="3"/>
    <x v="0"/>
    <x v="5"/>
    <s v="Q2"/>
    <n v="2025"/>
    <n v="0.19678904609249681"/>
    <s v="High"/>
  </r>
  <r>
    <n v="100623"/>
    <d v="2025-10-12T00:00:00"/>
    <s v="C1622"/>
    <s v="Kiran Gupta"/>
    <x v="3"/>
    <s v="Odisha"/>
    <s v="Bhubaneswar"/>
    <x v="5"/>
    <x v="0"/>
    <x v="1"/>
    <n v="6"/>
    <n v="22271"/>
    <n v="5"/>
    <n v="126944.7"/>
    <n v="102000"/>
    <n v="24944.7"/>
    <x v="2"/>
    <x v="1"/>
    <x v="0"/>
    <s v="Q4"/>
    <n v="2025"/>
    <n v="0.19650052345627664"/>
    <s v="High"/>
  </r>
  <r>
    <n v="101016"/>
    <d v="2025-07-02T00:00:00"/>
    <s v="C2015"/>
    <s v="Neha Patel"/>
    <x v="1"/>
    <s v="Maharashtra"/>
    <s v="Mumbai"/>
    <x v="4"/>
    <x v="0"/>
    <x v="1"/>
    <n v="6"/>
    <n v="22251"/>
    <n v="5"/>
    <n v="126830.7"/>
    <n v="102000"/>
    <n v="24830.7"/>
    <x v="2"/>
    <x v="2"/>
    <x v="7"/>
    <s v="Q3"/>
    <n v="2025"/>
    <n v="0.19577830919485584"/>
    <s v="High"/>
  </r>
  <r>
    <n v="101497"/>
    <d v="2025-10-10T00:00:00"/>
    <s v="C2496"/>
    <s v="Ananya Sharma"/>
    <x v="0"/>
    <s v="Delhi"/>
    <s v="New Delhi"/>
    <x v="6"/>
    <x v="0"/>
    <x v="1"/>
    <n v="6"/>
    <n v="22170"/>
    <n v="5"/>
    <n v="126369"/>
    <n v="102000"/>
    <n v="24369"/>
    <x v="1"/>
    <x v="2"/>
    <x v="0"/>
    <s v="Q4"/>
    <n v="2025"/>
    <n v="0.19284001614319968"/>
    <s v="High"/>
  </r>
  <r>
    <n v="102334"/>
    <d v="2025-05-12T00:00:00"/>
    <s v="C3333"/>
    <s v="Arjun Reddy"/>
    <x v="3"/>
    <s v="Odisha"/>
    <s v="Bhubaneswar"/>
    <x v="3"/>
    <x v="0"/>
    <x v="1"/>
    <n v="6"/>
    <n v="22160"/>
    <n v="5"/>
    <n v="126312"/>
    <n v="102000"/>
    <n v="24312"/>
    <x v="4"/>
    <x v="0"/>
    <x v="6"/>
    <s v="Q2"/>
    <n v="2025"/>
    <n v="0.19247577427322821"/>
    <s v="High"/>
  </r>
  <r>
    <n v="101206"/>
    <d v="2025-02-06T00:00:00"/>
    <s v="C2205"/>
    <s v="Aarav Gupta"/>
    <x v="0"/>
    <s v="Delhi"/>
    <s v="New Delhi"/>
    <x v="6"/>
    <x v="0"/>
    <x v="1"/>
    <n v="6"/>
    <n v="22116"/>
    <n v="5"/>
    <n v="126061.2"/>
    <n v="102000"/>
    <n v="24061.200000000001"/>
    <x v="2"/>
    <x v="0"/>
    <x v="3"/>
    <s v="Q1"/>
    <n v="2025"/>
    <n v="0.19086919686628401"/>
    <s v="High"/>
  </r>
  <r>
    <n v="102824"/>
    <d v="2025-09-27T00:00:00"/>
    <s v="C3823"/>
    <s v="Rahul Gupta"/>
    <x v="1"/>
    <s v="Maharashtra"/>
    <s v="Mumbai"/>
    <x v="7"/>
    <x v="0"/>
    <x v="1"/>
    <n v="6"/>
    <n v="22021"/>
    <n v="5"/>
    <n v="125519.7"/>
    <n v="102000"/>
    <n v="23519.7"/>
    <x v="1"/>
    <x v="0"/>
    <x v="4"/>
    <s v="Q3"/>
    <n v="2025"/>
    <n v="0.18737855492006436"/>
    <s v="High"/>
  </r>
  <r>
    <n v="101564"/>
    <d v="2025-11-02T00:00:00"/>
    <s v="C2563"/>
    <s v="Arjun Kumar"/>
    <x v="3"/>
    <s v="West Bengal"/>
    <s v="Kolkata"/>
    <x v="3"/>
    <x v="0"/>
    <x v="1"/>
    <n v="6"/>
    <n v="21988"/>
    <n v="5"/>
    <n v="125331.6"/>
    <n v="102000"/>
    <n v="23331.599999999999"/>
    <x v="0"/>
    <x v="1"/>
    <x v="1"/>
    <s v="Q4"/>
    <n v="2025"/>
    <n v="0.18615895751749756"/>
    <s v="High"/>
  </r>
  <r>
    <n v="100382"/>
    <d v="2025-08-28T00:00:00"/>
    <s v="C1381"/>
    <s v="Kiran Sharma"/>
    <x v="2"/>
    <s v="Telangana"/>
    <s v="Hyderabad"/>
    <x v="5"/>
    <x v="0"/>
    <x v="1"/>
    <n v="6"/>
    <n v="21968"/>
    <n v="5"/>
    <n v="125217.60000000001"/>
    <n v="102000"/>
    <n v="23217.599999999999"/>
    <x v="0"/>
    <x v="2"/>
    <x v="2"/>
    <s v="Q3"/>
    <n v="2025"/>
    <n v="0.18541802430329279"/>
    <s v="High"/>
  </r>
  <r>
    <n v="104198"/>
    <d v="2025-07-25T00:00:00"/>
    <s v="C5197"/>
    <s v="Arjun Sharma"/>
    <x v="1"/>
    <s v="Maharashtra"/>
    <s v="Mumbai"/>
    <x v="2"/>
    <x v="0"/>
    <x v="1"/>
    <n v="6"/>
    <n v="21955"/>
    <n v="5"/>
    <n v="125143.5"/>
    <n v="102000"/>
    <n v="23143.5"/>
    <x v="1"/>
    <x v="2"/>
    <x v="7"/>
    <s v="Q3"/>
    <n v="2025"/>
    <n v="0.18493569382349062"/>
    <s v="High"/>
  </r>
  <r>
    <n v="100307"/>
    <d v="2025-10-14T00:00:00"/>
    <s v="C1306"/>
    <s v="Arjun Sharma"/>
    <x v="0"/>
    <s v="Punjab"/>
    <s v="Ludhiana"/>
    <x v="1"/>
    <x v="1"/>
    <x v="2"/>
    <n v="9"/>
    <n v="15423"/>
    <n v="10"/>
    <n v="124926.3"/>
    <n v="99000"/>
    <n v="25926.3"/>
    <x v="4"/>
    <x v="2"/>
    <x v="0"/>
    <s v="Q4"/>
    <n v="2025"/>
    <n v="0.20753276131607196"/>
    <s v="High"/>
  </r>
  <r>
    <n v="102763"/>
    <d v="2025-11-25T00:00:00"/>
    <s v="C3762"/>
    <s v="Vikram Kumar"/>
    <x v="3"/>
    <s v="Odisha"/>
    <s v="Bhubaneswar"/>
    <x v="2"/>
    <x v="1"/>
    <x v="2"/>
    <n v="9"/>
    <n v="15403"/>
    <n v="10"/>
    <n v="124764.3"/>
    <n v="99000"/>
    <n v="25764.3"/>
    <x v="4"/>
    <x v="0"/>
    <x v="1"/>
    <s v="Q4"/>
    <n v="2025"/>
    <n v="0.20650378353423213"/>
    <s v="High"/>
  </r>
  <r>
    <n v="100648"/>
    <d v="2025-12-18T00:00:00"/>
    <s v="C1647"/>
    <s v="Pooja Patel"/>
    <x v="3"/>
    <s v="West Bengal"/>
    <s v="Kolkata"/>
    <x v="3"/>
    <x v="0"/>
    <x v="1"/>
    <n v="6"/>
    <n v="21805"/>
    <n v="5"/>
    <n v="124288.5"/>
    <n v="102000"/>
    <n v="22288.5"/>
    <x v="1"/>
    <x v="0"/>
    <x v="11"/>
    <s v="Q4"/>
    <n v="2025"/>
    <n v="0.17932873918343209"/>
    <s v="High"/>
  </r>
  <r>
    <n v="104900"/>
    <d v="2025-11-10T00:00:00"/>
    <s v="C5899"/>
    <s v="Aarav Reddy"/>
    <x v="1"/>
    <s v="Maharashtra"/>
    <s v="Mumbai"/>
    <x v="0"/>
    <x v="1"/>
    <x v="2"/>
    <n v="8"/>
    <n v="15490"/>
    <n v="0"/>
    <n v="123920"/>
    <n v="88000"/>
    <n v="35920"/>
    <x v="3"/>
    <x v="1"/>
    <x v="1"/>
    <s v="Q4"/>
    <n v="2025"/>
    <n v="0.28986442866365397"/>
    <s v="High"/>
  </r>
  <r>
    <n v="101817"/>
    <d v="2025-11-09T00:00:00"/>
    <s v="C2816"/>
    <s v="Arjun Reddy"/>
    <x v="3"/>
    <s v="West Bengal"/>
    <s v="Kolkata"/>
    <x v="3"/>
    <x v="0"/>
    <x v="1"/>
    <n v="6"/>
    <n v="21690"/>
    <n v="5"/>
    <n v="123633"/>
    <n v="102000"/>
    <n v="21633"/>
    <x v="4"/>
    <x v="0"/>
    <x v="1"/>
    <s v="Q4"/>
    <n v="2025"/>
    <n v="0.17497755453641017"/>
    <s v="High"/>
  </r>
  <r>
    <n v="102814"/>
    <d v="2025-05-27T00:00:00"/>
    <s v="C3813"/>
    <s v="Aarav Sharma"/>
    <x v="1"/>
    <s v="Gujarat"/>
    <s v="Ahmedabad"/>
    <x v="6"/>
    <x v="0"/>
    <x v="1"/>
    <n v="6"/>
    <n v="21683"/>
    <n v="5"/>
    <n v="123593.1"/>
    <n v="102000"/>
    <n v="21593.1"/>
    <x v="2"/>
    <x v="0"/>
    <x v="6"/>
    <s v="Q2"/>
    <n v="2025"/>
    <n v="0.17471120960636149"/>
    <s v="High"/>
  </r>
  <r>
    <n v="100622"/>
    <d v="2025-10-09T00:00:00"/>
    <s v="C1621"/>
    <s v="Rohit Kumar"/>
    <x v="2"/>
    <s v="Telangana"/>
    <s v="Hyderabad"/>
    <x v="5"/>
    <x v="1"/>
    <x v="2"/>
    <n v="9"/>
    <n v="15246"/>
    <n v="10"/>
    <n v="123492.6"/>
    <n v="99000"/>
    <n v="24492.6"/>
    <x v="4"/>
    <x v="0"/>
    <x v="0"/>
    <s v="Q4"/>
    <n v="2025"/>
    <n v="0.19833253166586498"/>
    <s v="High"/>
  </r>
  <r>
    <n v="103525"/>
    <d v="2025-02-15T00:00:00"/>
    <s v="C4524"/>
    <s v="Priya Gupta"/>
    <x v="0"/>
    <s v="Delhi"/>
    <s v="New Delhi"/>
    <x v="3"/>
    <x v="0"/>
    <x v="1"/>
    <n v="6"/>
    <n v="21660"/>
    <n v="5"/>
    <n v="123462"/>
    <n v="102000"/>
    <n v="21462"/>
    <x v="1"/>
    <x v="0"/>
    <x v="3"/>
    <s v="Q1"/>
    <n v="2025"/>
    <n v="0.17383486416873209"/>
    <s v="High"/>
  </r>
  <r>
    <n v="104931"/>
    <d v="2025-07-03T00:00:00"/>
    <s v="C5930"/>
    <s v="Kiran Sharma"/>
    <x v="3"/>
    <s v="West Bengal"/>
    <s v="Kolkata"/>
    <x v="2"/>
    <x v="0"/>
    <x v="1"/>
    <n v="6"/>
    <n v="21572"/>
    <n v="5"/>
    <n v="122960.4"/>
    <n v="102000"/>
    <n v="20960.400000000001"/>
    <x v="0"/>
    <x v="1"/>
    <x v="7"/>
    <s v="Q3"/>
    <n v="2025"/>
    <n v="0.17046463739545417"/>
    <s v="High"/>
  </r>
  <r>
    <n v="100388"/>
    <d v="2025-11-26T00:00:00"/>
    <s v="C1387"/>
    <s v="Aarav Patel"/>
    <x v="3"/>
    <s v="West Bengal"/>
    <s v="Kolkata"/>
    <x v="1"/>
    <x v="0"/>
    <x v="3"/>
    <n v="10"/>
    <n v="12271"/>
    <n v="0"/>
    <n v="122710"/>
    <n v="90000"/>
    <n v="32710"/>
    <x v="1"/>
    <x v="1"/>
    <x v="1"/>
    <s v="Q4"/>
    <n v="2025"/>
    <n v="0.26656344226224432"/>
    <s v="High"/>
  </r>
  <r>
    <n v="100537"/>
    <d v="2025-10-12T00:00:00"/>
    <s v="C1536"/>
    <s v="Aarav Reddy"/>
    <x v="0"/>
    <s v="Punjab"/>
    <s v="Ludhiana"/>
    <x v="6"/>
    <x v="1"/>
    <x v="2"/>
    <n v="9"/>
    <n v="15104"/>
    <n v="10"/>
    <n v="122342.39999999999"/>
    <n v="99000"/>
    <n v="23342.400000000001"/>
    <x v="1"/>
    <x v="0"/>
    <x v="0"/>
    <s v="Q4"/>
    <n v="2025"/>
    <n v="0.19079566854990587"/>
    <s v="High"/>
  </r>
  <r>
    <n v="103290"/>
    <d v="2025-11-10T00:00:00"/>
    <s v="C4289"/>
    <s v="Divya Reddy"/>
    <x v="1"/>
    <s v="Gujarat"/>
    <s v="Ahmedabad"/>
    <x v="6"/>
    <x v="1"/>
    <x v="2"/>
    <n v="10"/>
    <n v="15227"/>
    <n v="20"/>
    <n v="121816"/>
    <n v="110000"/>
    <n v="11816"/>
    <x v="3"/>
    <x v="0"/>
    <x v="1"/>
    <s v="Q4"/>
    <n v="2025"/>
    <n v="9.6998752216457609E-2"/>
    <s v="High"/>
  </r>
  <r>
    <n v="103994"/>
    <d v="2025-10-22T00:00:00"/>
    <s v="C4993"/>
    <s v="Kiran Patel"/>
    <x v="2"/>
    <s v="Telangana"/>
    <s v="Hyderabad"/>
    <x v="7"/>
    <x v="1"/>
    <x v="2"/>
    <n v="10"/>
    <n v="15209"/>
    <n v="20"/>
    <n v="121672"/>
    <n v="110000"/>
    <n v="11672"/>
    <x v="0"/>
    <x v="0"/>
    <x v="0"/>
    <s v="Q4"/>
    <n v="2025"/>
    <n v="9.5930041422841741E-2"/>
    <s v="High"/>
  </r>
  <r>
    <n v="103276"/>
    <d v="2025-11-03T00:00:00"/>
    <s v="C4275"/>
    <s v="Divya Reddy"/>
    <x v="1"/>
    <s v="Gujarat"/>
    <s v="Ahmedabad"/>
    <x v="2"/>
    <x v="0"/>
    <x v="3"/>
    <n v="10"/>
    <n v="12133"/>
    <n v="0"/>
    <n v="121330"/>
    <n v="90000"/>
    <n v="31330"/>
    <x v="1"/>
    <x v="0"/>
    <x v="1"/>
    <s v="Q4"/>
    <n v="2025"/>
    <n v="0.25822137970823372"/>
    <s v="High"/>
  </r>
  <r>
    <n v="100106"/>
    <d v="2025-09-21T00:00:00"/>
    <s v="C1105"/>
    <s v="Kiran Rao"/>
    <x v="0"/>
    <s v="Delhi"/>
    <s v="New Delhi"/>
    <x v="7"/>
    <x v="0"/>
    <x v="1"/>
    <n v="6"/>
    <n v="22398"/>
    <n v="10"/>
    <n v="120949.2"/>
    <n v="102000"/>
    <n v="18949.2"/>
    <x v="3"/>
    <x v="2"/>
    <x v="4"/>
    <s v="Q3"/>
    <n v="2025"/>
    <n v="0.15667073449018268"/>
    <s v="High"/>
  </r>
  <r>
    <n v="101547"/>
    <d v="2025-03-28T00:00:00"/>
    <s v="C2546"/>
    <s v="Rohit Gupta"/>
    <x v="3"/>
    <s v="Odisha"/>
    <s v="Bhubaneswar"/>
    <x v="6"/>
    <x v="0"/>
    <x v="1"/>
    <n v="6"/>
    <n v="22380"/>
    <n v="10"/>
    <n v="120852"/>
    <n v="102000"/>
    <n v="18852"/>
    <x v="1"/>
    <x v="0"/>
    <x v="10"/>
    <s v="Q1"/>
    <n v="2025"/>
    <n v="0.15599245357958494"/>
    <s v="High"/>
  </r>
  <r>
    <n v="100557"/>
    <d v="2025-03-14T00:00:00"/>
    <s v="C1556"/>
    <s v="Priya Gupta"/>
    <x v="2"/>
    <s v="Telangana"/>
    <s v="Hyderabad"/>
    <x v="0"/>
    <x v="0"/>
    <x v="1"/>
    <n v="6"/>
    <n v="22364"/>
    <n v="10"/>
    <n v="120765.6"/>
    <n v="102000"/>
    <n v="18765.599999999999"/>
    <x v="0"/>
    <x v="2"/>
    <x v="10"/>
    <s v="Q1"/>
    <n v="2025"/>
    <n v="0.15538862060056835"/>
    <s v="High"/>
  </r>
  <r>
    <n v="103822"/>
    <d v="2025-11-19T00:00:00"/>
    <s v="C4821"/>
    <s v="Vikram Rao"/>
    <x v="1"/>
    <s v="Gujarat"/>
    <s v="Ahmedabad"/>
    <x v="5"/>
    <x v="0"/>
    <x v="1"/>
    <n v="7"/>
    <n v="21524"/>
    <n v="20"/>
    <n v="120534.39999999999"/>
    <n v="119000"/>
    <n v="1534.4"/>
    <x v="3"/>
    <x v="1"/>
    <x v="1"/>
    <s v="Q4"/>
    <n v="2025"/>
    <n v="1.2729975840921764E-2"/>
    <s v="High"/>
  </r>
  <r>
    <n v="101701"/>
    <d v="2025-11-18T00:00:00"/>
    <s v="C2700"/>
    <s v="Priya Reddy"/>
    <x v="3"/>
    <s v="West Bengal"/>
    <s v="Kolkata"/>
    <x v="4"/>
    <x v="1"/>
    <x v="2"/>
    <n v="9"/>
    <n v="14816"/>
    <n v="10"/>
    <n v="120009.60000000001"/>
    <n v="99000"/>
    <n v="21009.599999999999"/>
    <x v="3"/>
    <x v="2"/>
    <x v="1"/>
    <s v="Q4"/>
    <n v="2025"/>
    <n v="0.17506599472042234"/>
    <s v="High"/>
  </r>
  <r>
    <n v="104522"/>
    <d v="2025-06-05T00:00:00"/>
    <s v="C5521"/>
    <s v="Arjun Sharma"/>
    <x v="1"/>
    <s v="Gujarat"/>
    <s v="Ahmedabad"/>
    <x v="7"/>
    <x v="0"/>
    <x v="1"/>
    <n v="6"/>
    <n v="22196"/>
    <n v="10"/>
    <n v="119858.4"/>
    <n v="102000"/>
    <n v="17858.400000000001"/>
    <x v="1"/>
    <x v="2"/>
    <x v="9"/>
    <s v="Q2"/>
    <n v="2025"/>
    <n v="0.14899581506177292"/>
    <s v="High"/>
  </r>
  <r>
    <n v="101680"/>
    <d v="2025-09-27T00:00:00"/>
    <s v="C2679"/>
    <s v="Pooja Kumar"/>
    <x v="0"/>
    <s v="Delhi"/>
    <s v="New Delhi"/>
    <x v="5"/>
    <x v="0"/>
    <x v="1"/>
    <n v="6"/>
    <n v="22125"/>
    <n v="10"/>
    <n v="119475"/>
    <n v="102000"/>
    <n v="17475"/>
    <x v="0"/>
    <x v="0"/>
    <x v="4"/>
    <s v="Q3"/>
    <n v="2025"/>
    <n v="0.14626490897677338"/>
    <s v="High"/>
  </r>
  <r>
    <n v="100275"/>
    <d v="2025-06-07T00:00:00"/>
    <s v="C1274"/>
    <s v="Divya Reddy"/>
    <x v="0"/>
    <s v="Punjab"/>
    <s v="Ludhiana"/>
    <x v="0"/>
    <x v="0"/>
    <x v="1"/>
    <n v="6"/>
    <n v="22123"/>
    <n v="10"/>
    <n v="119464.2"/>
    <n v="102000"/>
    <n v="17464.2"/>
    <x v="0"/>
    <x v="2"/>
    <x v="9"/>
    <s v="Q2"/>
    <n v="2025"/>
    <n v="0.14618772820644177"/>
    <s v="High"/>
  </r>
  <r>
    <n v="101529"/>
    <d v="2025-10-28T00:00:00"/>
    <s v="C2528"/>
    <s v="Rahul Patel"/>
    <x v="1"/>
    <s v="Maharashtra"/>
    <s v="Mumbai"/>
    <x v="2"/>
    <x v="0"/>
    <x v="3"/>
    <n v="10"/>
    <n v="11880"/>
    <n v="0"/>
    <n v="118800"/>
    <n v="90000"/>
    <n v="28800"/>
    <x v="3"/>
    <x v="0"/>
    <x v="0"/>
    <s v="Q4"/>
    <n v="2025"/>
    <n v="0.24242424242424243"/>
    <s v="High"/>
  </r>
  <r>
    <n v="102282"/>
    <d v="2025-02-16T00:00:00"/>
    <s v="C3281"/>
    <s v="Rohit Sharma"/>
    <x v="1"/>
    <s v="Maharashtra"/>
    <s v="Mumbai"/>
    <x v="5"/>
    <x v="0"/>
    <x v="1"/>
    <n v="6"/>
    <n v="21931"/>
    <n v="10"/>
    <n v="118427.4"/>
    <n v="102000"/>
    <n v="16427.400000000001"/>
    <x v="4"/>
    <x v="0"/>
    <x v="3"/>
    <s v="Q1"/>
    <n v="2025"/>
    <n v="0.13871283165888976"/>
    <s v="High"/>
  </r>
  <r>
    <n v="102870"/>
    <d v="2025-08-15T00:00:00"/>
    <s v="C3869"/>
    <s v="Sneha Gupta"/>
    <x v="1"/>
    <s v="Maharashtra"/>
    <s v="Mumbai"/>
    <x v="1"/>
    <x v="0"/>
    <x v="1"/>
    <n v="6"/>
    <n v="21887"/>
    <n v="10"/>
    <n v="118189.8"/>
    <n v="102000"/>
    <n v="16189.8"/>
    <x v="0"/>
    <x v="0"/>
    <x v="2"/>
    <s v="Q3"/>
    <n v="2025"/>
    <n v="0.13698136387403989"/>
    <s v="High"/>
  </r>
  <r>
    <n v="101781"/>
    <d v="2025-06-08T00:00:00"/>
    <s v="C2780"/>
    <s v="Pooja Kumar"/>
    <x v="3"/>
    <s v="Odisha"/>
    <s v="Bhubaneswar"/>
    <x v="4"/>
    <x v="0"/>
    <x v="1"/>
    <n v="6"/>
    <n v="21814"/>
    <n v="10"/>
    <n v="117795.6"/>
    <n v="102000"/>
    <n v="15795.6"/>
    <x v="0"/>
    <x v="0"/>
    <x v="9"/>
    <s v="Q2"/>
    <n v="2025"/>
    <n v="0.13409329380723897"/>
    <s v="High"/>
  </r>
  <r>
    <n v="101430"/>
    <d v="2025-12-19T00:00:00"/>
    <s v="C2429"/>
    <s v="Neha Reddy"/>
    <x v="3"/>
    <s v="Odisha"/>
    <s v="Bhubaneswar"/>
    <x v="1"/>
    <x v="0"/>
    <x v="1"/>
    <n v="6"/>
    <n v="21804"/>
    <n v="10"/>
    <n v="117741.6"/>
    <n v="102000"/>
    <n v="15741.6"/>
    <x v="0"/>
    <x v="1"/>
    <x v="11"/>
    <s v="Q4"/>
    <n v="2025"/>
    <n v="0.13369616176440613"/>
    <s v="High"/>
  </r>
  <r>
    <n v="104230"/>
    <d v="2025-10-14T00:00:00"/>
    <s v="C5229"/>
    <s v="Rahul Reddy"/>
    <x v="0"/>
    <s v="Punjab"/>
    <s v="Ludhiana"/>
    <x v="0"/>
    <x v="0"/>
    <x v="3"/>
    <n v="10"/>
    <n v="11759"/>
    <n v="0"/>
    <n v="117590"/>
    <n v="90000"/>
    <n v="27590"/>
    <x v="4"/>
    <x v="2"/>
    <x v="0"/>
    <s v="Q4"/>
    <n v="2025"/>
    <n v="0.2346287949655583"/>
    <s v="High"/>
  </r>
  <r>
    <n v="100336"/>
    <d v="2025-11-15T00:00:00"/>
    <s v="C1335"/>
    <s v="Ananya Gupta"/>
    <x v="1"/>
    <s v="Maharashtra"/>
    <s v="Mumbai"/>
    <x v="6"/>
    <x v="1"/>
    <x v="2"/>
    <n v="10"/>
    <n v="14672"/>
    <n v="20"/>
    <n v="117376"/>
    <n v="110000"/>
    <n v="7376"/>
    <x v="1"/>
    <x v="0"/>
    <x v="1"/>
    <s v="Q4"/>
    <n v="2025"/>
    <n v="6.2840785169029439E-2"/>
    <s v="High"/>
  </r>
  <r>
    <n v="100772"/>
    <d v="2025-05-06T00:00:00"/>
    <s v="C1771"/>
    <s v="Aarav Sharma"/>
    <x v="1"/>
    <s v="Gujarat"/>
    <s v="Ahmedabad"/>
    <x v="1"/>
    <x v="0"/>
    <x v="1"/>
    <n v="6"/>
    <n v="21732"/>
    <n v="10"/>
    <n v="117352.8"/>
    <n v="102000"/>
    <n v="15352.8"/>
    <x v="4"/>
    <x v="0"/>
    <x v="6"/>
    <s v="Q2"/>
    <n v="2025"/>
    <n v="0.13082602204634231"/>
    <s v="High"/>
  </r>
  <r>
    <n v="103934"/>
    <d v="2025-10-08T00:00:00"/>
    <s v="C4933"/>
    <s v="Priya Gupta"/>
    <x v="1"/>
    <s v="Maharashtra"/>
    <s v="Mumbai"/>
    <x v="4"/>
    <x v="0"/>
    <x v="1"/>
    <n v="6"/>
    <n v="21724"/>
    <n v="10"/>
    <n v="117309.6"/>
    <n v="102000"/>
    <n v="15309.6"/>
    <x v="3"/>
    <x v="0"/>
    <x v="0"/>
    <s v="Q4"/>
    <n v="2025"/>
    <n v="0.13050594324761144"/>
    <s v="High"/>
  </r>
  <r>
    <n v="103690"/>
    <d v="2025-10-10T00:00:00"/>
    <s v="C4689"/>
    <s v="Neha Rao"/>
    <x v="0"/>
    <s v="Punjab"/>
    <s v="Ludhiana"/>
    <x v="0"/>
    <x v="1"/>
    <x v="2"/>
    <n v="10"/>
    <n v="14646"/>
    <n v="20"/>
    <n v="117168"/>
    <n v="110000"/>
    <n v="7168"/>
    <x v="4"/>
    <x v="1"/>
    <x v="0"/>
    <s v="Q4"/>
    <n v="2025"/>
    <n v="6.1177113204970643E-2"/>
    <s v="High"/>
  </r>
  <r>
    <n v="104827"/>
    <d v="2025-08-26T00:00:00"/>
    <s v="C5826"/>
    <s v="Kiran Kumar"/>
    <x v="1"/>
    <s v="Maharashtra"/>
    <s v="Mumbai"/>
    <x v="5"/>
    <x v="0"/>
    <x v="1"/>
    <n v="6"/>
    <n v="21695"/>
    <n v="10"/>
    <n v="117153"/>
    <n v="102000"/>
    <n v="15153"/>
    <x v="2"/>
    <x v="2"/>
    <x v="2"/>
    <s v="Q3"/>
    <n v="2025"/>
    <n v="0.12934367877903255"/>
    <s v="High"/>
  </r>
  <r>
    <n v="104856"/>
    <d v="2025-02-28T00:00:00"/>
    <s v="C5855"/>
    <s v="Sneha Reddy"/>
    <x v="3"/>
    <s v="West Bengal"/>
    <s v="Kolkata"/>
    <x v="1"/>
    <x v="0"/>
    <x v="1"/>
    <n v="6"/>
    <n v="21659"/>
    <n v="10"/>
    <n v="116958.6"/>
    <n v="102000"/>
    <n v="14958.6"/>
    <x v="2"/>
    <x v="1"/>
    <x v="3"/>
    <s v="Q1"/>
    <n v="2025"/>
    <n v="0.12789653774925486"/>
    <s v="High"/>
  </r>
  <r>
    <n v="102012"/>
    <d v="2025-11-24T00:00:00"/>
    <s v="C3011"/>
    <s v="Divya Kumar"/>
    <x v="0"/>
    <s v="Delhi"/>
    <s v="New Delhi"/>
    <x v="6"/>
    <x v="1"/>
    <x v="2"/>
    <n v="8"/>
    <n v="14615"/>
    <n v="0"/>
    <n v="116920"/>
    <n v="88000"/>
    <n v="28920"/>
    <x v="1"/>
    <x v="0"/>
    <x v="1"/>
    <s v="Q4"/>
    <n v="2025"/>
    <n v="0.24734861443722203"/>
    <s v="High"/>
  </r>
  <r>
    <n v="100328"/>
    <d v="2025-10-10T00:00:00"/>
    <s v="C1327"/>
    <s v="Neha Gupta"/>
    <x v="3"/>
    <s v="West Bengal"/>
    <s v="Kolkata"/>
    <x v="4"/>
    <x v="1"/>
    <x v="2"/>
    <n v="10"/>
    <n v="14573"/>
    <n v="20"/>
    <n v="116584"/>
    <n v="110000"/>
    <n v="6584"/>
    <x v="4"/>
    <x v="1"/>
    <x v="0"/>
    <s v="Q4"/>
    <n v="2025"/>
    <n v="5.6474301790983325E-2"/>
    <s v="High"/>
  </r>
  <r>
    <n v="101693"/>
    <d v="2025-04-22T00:00:00"/>
    <s v="C2692"/>
    <s v="Rahul Sharma"/>
    <x v="0"/>
    <s v="Delhi"/>
    <s v="New Delhi"/>
    <x v="6"/>
    <x v="0"/>
    <x v="1"/>
    <n v="6"/>
    <n v="21512"/>
    <n v="10"/>
    <n v="116164.8"/>
    <n v="102000"/>
    <n v="14164.8"/>
    <x v="3"/>
    <x v="1"/>
    <x v="5"/>
    <s v="Q2"/>
    <n v="2025"/>
    <n v="0.12193711003677533"/>
    <s v="High"/>
  </r>
  <r>
    <n v="102355"/>
    <d v="2025-10-13T00:00:00"/>
    <s v="C3354"/>
    <s v="Ananya Gupta"/>
    <x v="1"/>
    <s v="Gujarat"/>
    <s v="Ahmedabad"/>
    <x v="6"/>
    <x v="0"/>
    <x v="3"/>
    <n v="10"/>
    <n v="11553"/>
    <n v="0"/>
    <n v="115530"/>
    <n v="90000"/>
    <n v="25530"/>
    <x v="3"/>
    <x v="1"/>
    <x v="0"/>
    <s v="Q4"/>
    <n v="2025"/>
    <n v="0.22098156323032977"/>
    <s v="High"/>
  </r>
  <r>
    <n v="102438"/>
    <d v="2025-02-04T00:00:00"/>
    <s v="C3437"/>
    <s v="Kiran Reddy"/>
    <x v="1"/>
    <s v="Gujarat"/>
    <s v="Ahmedabad"/>
    <x v="1"/>
    <x v="0"/>
    <x v="1"/>
    <n v="6"/>
    <n v="22401"/>
    <n v="15"/>
    <n v="114245.1"/>
    <n v="102000"/>
    <n v="12245.1"/>
    <x v="4"/>
    <x v="2"/>
    <x v="3"/>
    <s v="Q1"/>
    <n v="2025"/>
    <n v="0.10718271505736351"/>
    <s v="High"/>
  </r>
  <r>
    <n v="101975"/>
    <d v="2025-02-02T00:00:00"/>
    <s v="C2974"/>
    <s v="Pooja Kumar"/>
    <x v="0"/>
    <s v="Delhi"/>
    <s v="New Delhi"/>
    <x v="3"/>
    <x v="0"/>
    <x v="1"/>
    <n v="6"/>
    <n v="22373"/>
    <n v="15"/>
    <n v="114102.3"/>
    <n v="102000"/>
    <n v="12102.3"/>
    <x v="1"/>
    <x v="0"/>
    <x v="3"/>
    <s v="Q1"/>
    <n v="2025"/>
    <n v="0.10606534662316183"/>
    <s v="High"/>
  </r>
  <r>
    <n v="101251"/>
    <d v="2025-12-18T00:00:00"/>
    <s v="C2250"/>
    <s v="Ananya Kumar"/>
    <x v="1"/>
    <s v="Maharashtra"/>
    <s v="Mumbai"/>
    <x v="7"/>
    <x v="0"/>
    <x v="1"/>
    <n v="6"/>
    <n v="22311"/>
    <n v="15"/>
    <n v="113786.1"/>
    <n v="102000"/>
    <n v="11786.1"/>
    <x v="2"/>
    <x v="0"/>
    <x v="11"/>
    <s v="Q4"/>
    <n v="2025"/>
    <n v="0.10358119313343193"/>
    <s v="High"/>
  </r>
  <r>
    <n v="103349"/>
    <d v="2025-10-06T00:00:00"/>
    <s v="C4348"/>
    <s v="Priya Sharma"/>
    <x v="3"/>
    <s v="Odisha"/>
    <s v="Bhubaneswar"/>
    <x v="5"/>
    <x v="0"/>
    <x v="3"/>
    <n v="10"/>
    <n v="11968"/>
    <n v="5"/>
    <n v="113696"/>
    <n v="90000"/>
    <n v="23696"/>
    <x v="3"/>
    <x v="2"/>
    <x v="0"/>
    <s v="Q4"/>
    <n v="2025"/>
    <n v="0.20841542358570223"/>
    <s v="High"/>
  </r>
  <r>
    <n v="104295"/>
    <d v="2025-04-12T00:00:00"/>
    <s v="C5294"/>
    <s v="Rahul Sharma"/>
    <x v="2"/>
    <s v="Karnataka"/>
    <s v="Bengaluru"/>
    <x v="6"/>
    <x v="0"/>
    <x v="1"/>
    <n v="6"/>
    <n v="22227"/>
    <n v="15"/>
    <n v="113357.7"/>
    <n v="102000"/>
    <n v="11357.7"/>
    <x v="4"/>
    <x v="0"/>
    <x v="5"/>
    <s v="Q2"/>
    <n v="2025"/>
    <n v="0.10019345840644263"/>
    <s v="High"/>
  </r>
  <r>
    <n v="104944"/>
    <d v="2025-07-27T00:00:00"/>
    <s v="C5943"/>
    <s v="Ananya Kumar"/>
    <x v="2"/>
    <s v="Karnataka"/>
    <s v="Bengaluru"/>
    <x v="7"/>
    <x v="0"/>
    <x v="1"/>
    <n v="6"/>
    <n v="22210"/>
    <n v="15"/>
    <n v="113271"/>
    <n v="102000"/>
    <n v="11271"/>
    <x v="2"/>
    <x v="0"/>
    <x v="7"/>
    <s v="Q3"/>
    <n v="2025"/>
    <n v="9.9504727600180101E-2"/>
    <s v="High"/>
  </r>
  <r>
    <n v="103798"/>
    <d v="2025-06-25T00:00:00"/>
    <s v="C4797"/>
    <s v="Rohit Patel"/>
    <x v="3"/>
    <s v="West Bengal"/>
    <s v="Kolkata"/>
    <x v="7"/>
    <x v="0"/>
    <x v="1"/>
    <n v="6"/>
    <n v="22201"/>
    <n v="15"/>
    <n v="113225.1"/>
    <n v="102000"/>
    <n v="11225.1"/>
    <x v="2"/>
    <x v="0"/>
    <x v="9"/>
    <s v="Q2"/>
    <n v="2025"/>
    <n v="9.913967839286518E-2"/>
    <s v="High"/>
  </r>
  <r>
    <n v="101661"/>
    <d v="2025-03-25T00:00:00"/>
    <s v="C2660"/>
    <s v="Sneha Rao"/>
    <x v="2"/>
    <s v="Karnataka"/>
    <s v="Bengaluru"/>
    <x v="3"/>
    <x v="0"/>
    <x v="1"/>
    <n v="6"/>
    <n v="22199"/>
    <n v="15"/>
    <n v="113214.9"/>
    <n v="102000"/>
    <n v="11214.9"/>
    <x v="2"/>
    <x v="0"/>
    <x v="10"/>
    <s v="Q1"/>
    <n v="2025"/>
    <n v="9.9058516149376094E-2"/>
    <s v="High"/>
  </r>
  <r>
    <n v="104807"/>
    <d v="2025-12-08T00:00:00"/>
    <s v="C5806"/>
    <s v="Aarav Sharma"/>
    <x v="3"/>
    <s v="Odisha"/>
    <s v="Bhubaneswar"/>
    <x v="6"/>
    <x v="0"/>
    <x v="1"/>
    <n v="6"/>
    <n v="22182"/>
    <n v="15"/>
    <n v="113128.2"/>
    <n v="102000"/>
    <n v="11128.2"/>
    <x v="4"/>
    <x v="0"/>
    <x v="11"/>
    <s v="Q4"/>
    <n v="2025"/>
    <n v="9.8368046163556044E-2"/>
    <s v="High"/>
  </r>
  <r>
    <n v="101121"/>
    <d v="2025-07-06T00:00:00"/>
    <s v="C2120"/>
    <s v="Priya Patel"/>
    <x v="0"/>
    <s v="Punjab"/>
    <s v="Ludhiana"/>
    <x v="6"/>
    <x v="0"/>
    <x v="1"/>
    <n v="6"/>
    <n v="22134"/>
    <n v="15"/>
    <n v="112883.4"/>
    <n v="102000"/>
    <n v="10883.4"/>
    <x v="1"/>
    <x v="1"/>
    <x v="7"/>
    <s v="Q3"/>
    <n v="2025"/>
    <n v="9.6412758651847841E-2"/>
    <s v="High"/>
  </r>
  <r>
    <n v="103875"/>
    <d v="2025-10-06T00:00:00"/>
    <s v="C4874"/>
    <s v="Rohit Patel"/>
    <x v="1"/>
    <s v="Gujarat"/>
    <s v="Ahmedabad"/>
    <x v="0"/>
    <x v="0"/>
    <x v="3"/>
    <n v="10"/>
    <n v="11839"/>
    <n v="5"/>
    <n v="112470.5"/>
    <n v="90000"/>
    <n v="22470.5"/>
    <x v="1"/>
    <x v="0"/>
    <x v="0"/>
    <s v="Q4"/>
    <n v="2025"/>
    <n v="0.19979016719939896"/>
    <s v="High"/>
  </r>
  <r>
    <n v="102052"/>
    <d v="2025-03-02T00:00:00"/>
    <s v="C3051"/>
    <s v="Rohit Kumar"/>
    <x v="3"/>
    <s v="West Bengal"/>
    <s v="Kolkata"/>
    <x v="3"/>
    <x v="0"/>
    <x v="1"/>
    <n v="6"/>
    <n v="22037"/>
    <n v="15"/>
    <n v="112388.7"/>
    <n v="102000"/>
    <n v="10388.700000000001"/>
    <x v="3"/>
    <x v="2"/>
    <x v="10"/>
    <s v="Q1"/>
    <n v="2025"/>
    <n v="9.2435449471343661E-2"/>
    <s v="High"/>
  </r>
  <r>
    <n v="104745"/>
    <d v="2025-07-23T00:00:00"/>
    <s v="C5744"/>
    <s v="Rohit Kumar"/>
    <x v="0"/>
    <s v="Punjab"/>
    <s v="Ludhiana"/>
    <x v="6"/>
    <x v="0"/>
    <x v="1"/>
    <n v="5"/>
    <n v="22422"/>
    <n v="0"/>
    <n v="112110"/>
    <n v="85000"/>
    <n v="27110"/>
    <x v="0"/>
    <x v="0"/>
    <x v="7"/>
    <s v="Q3"/>
    <n v="2025"/>
    <n v="0.24181607349924181"/>
    <s v="High"/>
  </r>
  <r>
    <n v="102381"/>
    <d v="2025-08-05T00:00:00"/>
    <s v="C3380"/>
    <s v="Sneha Reddy"/>
    <x v="0"/>
    <s v="Punjab"/>
    <s v="Ludhiana"/>
    <x v="7"/>
    <x v="0"/>
    <x v="1"/>
    <n v="5"/>
    <n v="22418"/>
    <n v="0"/>
    <n v="112090"/>
    <n v="85000"/>
    <n v="27090"/>
    <x v="0"/>
    <x v="0"/>
    <x v="2"/>
    <s v="Q3"/>
    <n v="2025"/>
    <n v="0.24168079222053707"/>
    <s v="High"/>
  </r>
  <r>
    <n v="102411"/>
    <d v="2025-12-21T00:00:00"/>
    <s v="C3410"/>
    <s v="Pooja Patel"/>
    <x v="3"/>
    <s v="Odisha"/>
    <s v="Bhubaneswar"/>
    <x v="0"/>
    <x v="0"/>
    <x v="1"/>
    <n v="6"/>
    <n v="21881"/>
    <n v="15"/>
    <n v="111593.1"/>
    <n v="102000"/>
    <n v="9593.1"/>
    <x v="1"/>
    <x v="0"/>
    <x v="11"/>
    <s v="Q4"/>
    <n v="2025"/>
    <n v="8.5964992459211187E-2"/>
    <s v="High"/>
  </r>
  <r>
    <n v="100969"/>
    <d v="2025-10-14T00:00:00"/>
    <s v="C1968"/>
    <s v="Neha Reddy"/>
    <x v="0"/>
    <s v="Punjab"/>
    <s v="Ludhiana"/>
    <x v="4"/>
    <x v="0"/>
    <x v="1"/>
    <n v="6"/>
    <n v="21865"/>
    <n v="15"/>
    <n v="111511.5"/>
    <n v="102000"/>
    <n v="9511.5"/>
    <x v="4"/>
    <x v="0"/>
    <x v="0"/>
    <s v="Q4"/>
    <n v="2025"/>
    <n v="8.5296135376171964E-2"/>
    <s v="High"/>
  </r>
  <r>
    <n v="100234"/>
    <d v="2025-08-15T00:00:00"/>
    <s v="C1233"/>
    <s v="Sneha Patel"/>
    <x v="1"/>
    <s v="Gujarat"/>
    <s v="Ahmedabad"/>
    <x v="6"/>
    <x v="0"/>
    <x v="1"/>
    <n v="6"/>
    <n v="21801"/>
    <n v="15"/>
    <n v="111185.1"/>
    <n v="102000"/>
    <n v="9185.1"/>
    <x v="0"/>
    <x v="0"/>
    <x v="2"/>
    <s v="Q3"/>
    <n v="2025"/>
    <n v="8.2610889408742713E-2"/>
    <s v="High"/>
  </r>
  <r>
    <n v="102998"/>
    <d v="2025-02-17T00:00:00"/>
    <s v="C3997"/>
    <s v="Aarav Kumar"/>
    <x v="1"/>
    <s v="Gujarat"/>
    <s v="Ahmedabad"/>
    <x v="2"/>
    <x v="0"/>
    <x v="1"/>
    <n v="6"/>
    <n v="21778"/>
    <n v="15"/>
    <n v="111067.8"/>
    <n v="102000"/>
    <n v="9067.7999999999993"/>
    <x v="1"/>
    <x v="0"/>
    <x v="3"/>
    <s v="Q1"/>
    <n v="2025"/>
    <n v="8.1642024060978965E-2"/>
    <s v="High"/>
  </r>
  <r>
    <n v="104720"/>
    <d v="2025-03-14T00:00:00"/>
    <s v="C5719"/>
    <s v="Vikram Sharma"/>
    <x v="0"/>
    <s v="Punjab"/>
    <s v="Ludhiana"/>
    <x v="2"/>
    <x v="0"/>
    <x v="1"/>
    <n v="6"/>
    <n v="21758"/>
    <n v="15"/>
    <n v="110965.8"/>
    <n v="102000"/>
    <n v="8965.7999999999993"/>
    <x v="1"/>
    <x v="2"/>
    <x v="10"/>
    <s v="Q1"/>
    <n v="2025"/>
    <n v="8.0797867451052482E-2"/>
    <s v="High"/>
  </r>
  <r>
    <n v="101203"/>
    <d v="2025-10-10T00:00:00"/>
    <s v="C2202"/>
    <s v="Neha Kumar"/>
    <x v="3"/>
    <s v="Odisha"/>
    <s v="Bhubaneswar"/>
    <x v="7"/>
    <x v="0"/>
    <x v="3"/>
    <n v="10"/>
    <n v="11663"/>
    <n v="5"/>
    <n v="110798.5"/>
    <n v="90000"/>
    <n v="20798.5"/>
    <x v="3"/>
    <x v="0"/>
    <x v="0"/>
    <s v="Q4"/>
    <n v="2025"/>
    <n v="0.18771463512592679"/>
    <s v="High"/>
  </r>
  <r>
    <n v="101628"/>
    <d v="2025-08-08T00:00:00"/>
    <s v="C2627"/>
    <s v="Arjun Gupta"/>
    <x v="1"/>
    <s v="Gujarat"/>
    <s v="Ahmedabad"/>
    <x v="4"/>
    <x v="0"/>
    <x v="1"/>
    <n v="6"/>
    <n v="21705"/>
    <n v="15"/>
    <n v="110695.5"/>
    <n v="102000"/>
    <n v="8695.5"/>
    <x v="3"/>
    <x v="0"/>
    <x v="2"/>
    <s v="Q3"/>
    <n v="2025"/>
    <n v="7.8553328726099977E-2"/>
    <s v="High"/>
  </r>
  <r>
    <n v="103300"/>
    <d v="2025-01-19T00:00:00"/>
    <s v="C4299"/>
    <s v="Vikram Sharma"/>
    <x v="3"/>
    <s v="Odisha"/>
    <s v="Bhubaneswar"/>
    <x v="3"/>
    <x v="0"/>
    <x v="0"/>
    <n v="2"/>
    <n v="55334"/>
    <n v="0"/>
    <n v="110668"/>
    <n v="84000"/>
    <n v="26668"/>
    <x v="2"/>
    <x v="0"/>
    <x v="8"/>
    <s v="Q1"/>
    <n v="2025"/>
    <n v="0.24097300032529728"/>
    <s v="High"/>
  </r>
  <r>
    <n v="100129"/>
    <d v="2025-05-19T00:00:00"/>
    <s v="C1128"/>
    <s v="Arjun Reddy"/>
    <x v="2"/>
    <s v="Telangana"/>
    <s v="Hyderabad"/>
    <x v="6"/>
    <x v="0"/>
    <x v="0"/>
    <n v="2"/>
    <n v="55318"/>
    <n v="0"/>
    <n v="110636"/>
    <n v="84000"/>
    <n v="26636"/>
    <x v="1"/>
    <x v="0"/>
    <x v="6"/>
    <s v="Q2"/>
    <n v="2025"/>
    <n v="0.24075346180266821"/>
    <s v="High"/>
  </r>
  <r>
    <n v="104841"/>
    <d v="2025-01-06T00:00:00"/>
    <s v="C5840"/>
    <s v="Rohit Kumar"/>
    <x v="3"/>
    <s v="Odisha"/>
    <s v="Bhubaneswar"/>
    <x v="5"/>
    <x v="0"/>
    <x v="0"/>
    <n v="2"/>
    <n v="55308"/>
    <n v="0"/>
    <n v="110616"/>
    <n v="84000"/>
    <n v="26616"/>
    <x v="2"/>
    <x v="0"/>
    <x v="8"/>
    <s v="Q1"/>
    <n v="2025"/>
    <n v="0.24061618572358429"/>
    <s v="High"/>
  </r>
  <r>
    <n v="101139"/>
    <d v="2025-10-03T00:00:00"/>
    <s v="C2138"/>
    <s v="Arjun Sharma"/>
    <x v="2"/>
    <s v="Telangana"/>
    <s v="Hyderabad"/>
    <x v="3"/>
    <x v="0"/>
    <x v="1"/>
    <n v="5"/>
    <n v="22117"/>
    <n v="0"/>
    <n v="110585"/>
    <n v="85000"/>
    <n v="25585"/>
    <x v="1"/>
    <x v="2"/>
    <x v="0"/>
    <s v="Q4"/>
    <n v="2025"/>
    <n v="0.23136049192928518"/>
    <s v="High"/>
  </r>
  <r>
    <n v="100264"/>
    <d v="2025-04-10T00:00:00"/>
    <s v="C1263"/>
    <s v="Sneha Rao"/>
    <x v="1"/>
    <s v="Gujarat"/>
    <s v="Ahmedabad"/>
    <x v="6"/>
    <x v="0"/>
    <x v="1"/>
    <n v="5"/>
    <n v="22115"/>
    <n v="0"/>
    <n v="110575"/>
    <n v="85000"/>
    <n v="25575"/>
    <x v="3"/>
    <x v="2"/>
    <x v="5"/>
    <s v="Q2"/>
    <n v="2025"/>
    <n v="0.23129097897354736"/>
    <s v="High"/>
  </r>
  <r>
    <n v="101914"/>
    <d v="2025-09-11T00:00:00"/>
    <s v="C2913"/>
    <s v="Priya Rao"/>
    <x v="0"/>
    <s v="Delhi"/>
    <s v="New Delhi"/>
    <x v="2"/>
    <x v="0"/>
    <x v="1"/>
    <n v="6"/>
    <n v="21671"/>
    <n v="15"/>
    <n v="110522.1"/>
    <n v="102000"/>
    <n v="8522.1"/>
    <x v="1"/>
    <x v="0"/>
    <x v="4"/>
    <s v="Q3"/>
    <n v="2025"/>
    <n v="7.7107655391998528E-2"/>
    <s v="High"/>
  </r>
  <r>
    <n v="103939"/>
    <d v="2025-12-15T00:00:00"/>
    <s v="C4938"/>
    <s v="Vikram Reddy"/>
    <x v="2"/>
    <s v="Telangana"/>
    <s v="Hyderabad"/>
    <x v="7"/>
    <x v="0"/>
    <x v="0"/>
    <n v="2"/>
    <n v="55253"/>
    <n v="0"/>
    <n v="110506"/>
    <n v="84000"/>
    <n v="26506"/>
    <x v="1"/>
    <x v="1"/>
    <x v="11"/>
    <s v="Q4"/>
    <n v="2025"/>
    <n v="0.23986027907986895"/>
    <s v="High"/>
  </r>
  <r>
    <n v="101843"/>
    <d v="2025-11-22T00:00:00"/>
    <s v="C2842"/>
    <s v="Ananya Sharma"/>
    <x v="3"/>
    <s v="West Bengal"/>
    <s v="Kolkata"/>
    <x v="4"/>
    <x v="1"/>
    <x v="2"/>
    <n v="9"/>
    <n v="15347"/>
    <n v="20"/>
    <n v="110498.4"/>
    <n v="99000"/>
    <n v="11498.4"/>
    <x v="2"/>
    <x v="2"/>
    <x v="1"/>
    <s v="Q4"/>
    <n v="2025"/>
    <n v="0.10405942529484589"/>
    <s v="High"/>
  </r>
  <r>
    <n v="103111"/>
    <d v="2025-12-11T00:00:00"/>
    <s v="C4110"/>
    <s v="Kiran Rao"/>
    <x v="0"/>
    <s v="Delhi"/>
    <s v="New Delhi"/>
    <x v="5"/>
    <x v="0"/>
    <x v="0"/>
    <n v="2"/>
    <n v="55218"/>
    <n v="0"/>
    <n v="110436"/>
    <n v="84000"/>
    <n v="26436"/>
    <x v="0"/>
    <x v="2"/>
    <x v="11"/>
    <s v="Q4"/>
    <n v="2025"/>
    <n v="0.23937846354449635"/>
    <s v="High"/>
  </r>
  <r>
    <n v="104572"/>
    <d v="2025-06-27T00:00:00"/>
    <s v="C5571"/>
    <s v="Priya Patel"/>
    <x v="1"/>
    <s v="Gujarat"/>
    <s v="Ahmedabad"/>
    <x v="4"/>
    <x v="0"/>
    <x v="1"/>
    <n v="5"/>
    <n v="22085"/>
    <n v="0"/>
    <n v="110425"/>
    <n v="85000"/>
    <n v="25425"/>
    <x v="3"/>
    <x v="0"/>
    <x v="9"/>
    <s v="Q2"/>
    <n v="2025"/>
    <n v="0.23024677382839032"/>
    <s v="High"/>
  </r>
  <r>
    <n v="100993"/>
    <d v="2025-01-16T00:00:00"/>
    <s v="C1992"/>
    <s v="Arjun Patel"/>
    <x v="0"/>
    <s v="Delhi"/>
    <s v="New Delhi"/>
    <x v="5"/>
    <x v="0"/>
    <x v="1"/>
    <n v="6"/>
    <n v="21644"/>
    <n v="15"/>
    <n v="110384.4"/>
    <n v="102000"/>
    <n v="8384.4"/>
    <x v="4"/>
    <x v="2"/>
    <x v="8"/>
    <s v="Q1"/>
    <n v="2025"/>
    <n v="7.5956385141378674E-2"/>
    <s v="High"/>
  </r>
  <r>
    <n v="101237"/>
    <d v="2025-06-10T00:00:00"/>
    <s v="C2236"/>
    <s v="Rohit Sharma"/>
    <x v="3"/>
    <s v="Odisha"/>
    <s v="Bhubaneswar"/>
    <x v="4"/>
    <x v="0"/>
    <x v="1"/>
    <n v="6"/>
    <n v="21636"/>
    <n v="15"/>
    <n v="110343.6"/>
    <n v="102000"/>
    <n v="8343.6"/>
    <x v="3"/>
    <x v="0"/>
    <x v="9"/>
    <s v="Q2"/>
    <n v="2025"/>
    <n v="7.5614716213717875E-2"/>
    <s v="High"/>
  </r>
  <r>
    <n v="100790"/>
    <d v="2025-11-10T00:00:00"/>
    <s v="C1789"/>
    <s v="Pooja Reddy"/>
    <x v="3"/>
    <s v="Odisha"/>
    <s v="Bhubaneswar"/>
    <x v="2"/>
    <x v="0"/>
    <x v="1"/>
    <n v="6"/>
    <n v="21630"/>
    <n v="15"/>
    <n v="110313"/>
    <n v="102000"/>
    <n v="8313"/>
    <x v="0"/>
    <x v="2"/>
    <x v="1"/>
    <s v="Q4"/>
    <n v="2025"/>
    <n v="7.5358298659269532E-2"/>
    <s v="High"/>
  </r>
  <r>
    <n v="102900"/>
    <d v="2025-11-03T00:00:00"/>
    <s v="C3899"/>
    <s v="Vikram Sharma"/>
    <x v="2"/>
    <s v="Karnataka"/>
    <s v="Bengaluru"/>
    <x v="7"/>
    <x v="1"/>
    <x v="2"/>
    <n v="8"/>
    <n v="15294"/>
    <n v="10"/>
    <n v="110116.8"/>
    <n v="88000"/>
    <n v="22116.799999999999"/>
    <x v="4"/>
    <x v="2"/>
    <x v="1"/>
    <s v="Q4"/>
    <n v="2025"/>
    <n v="0.20084855353588188"/>
    <s v="High"/>
  </r>
  <r>
    <n v="101630"/>
    <d v="2025-04-13T00:00:00"/>
    <s v="C2629"/>
    <s v="Divya Rao"/>
    <x v="3"/>
    <s v="West Bengal"/>
    <s v="Kolkata"/>
    <x v="3"/>
    <x v="0"/>
    <x v="1"/>
    <n v="6"/>
    <n v="21577"/>
    <n v="15"/>
    <n v="110042.7"/>
    <n v="102000"/>
    <n v="8042.7"/>
    <x v="0"/>
    <x v="0"/>
    <x v="5"/>
    <s v="Q2"/>
    <n v="2025"/>
    <n v="7.3087083468508132E-2"/>
    <s v="High"/>
  </r>
  <r>
    <n v="102600"/>
    <d v="2025-05-22T00:00:00"/>
    <s v="C3599"/>
    <s v="Rohit Gupta"/>
    <x v="1"/>
    <s v="Gujarat"/>
    <s v="Ahmedabad"/>
    <x v="4"/>
    <x v="0"/>
    <x v="1"/>
    <n v="5"/>
    <n v="21999"/>
    <n v="0"/>
    <n v="109995"/>
    <n v="85000"/>
    <n v="24995"/>
    <x v="0"/>
    <x v="0"/>
    <x v="6"/>
    <s v="Q2"/>
    <n v="2025"/>
    <n v="0.2272376017091686"/>
    <s v="High"/>
  </r>
  <r>
    <n v="101359"/>
    <d v="2025-05-18T00:00:00"/>
    <s v="C2358"/>
    <s v="Arjun Kumar"/>
    <x v="0"/>
    <s v="Delhi"/>
    <s v="New Delhi"/>
    <x v="5"/>
    <x v="0"/>
    <x v="0"/>
    <n v="2"/>
    <n v="54877"/>
    <n v="0"/>
    <n v="109754"/>
    <n v="84000"/>
    <n v="25754"/>
    <x v="2"/>
    <x v="0"/>
    <x v="6"/>
    <s v="Q2"/>
    <n v="2025"/>
    <n v="0.23465204001676476"/>
    <s v="High"/>
  </r>
  <r>
    <n v="101021"/>
    <d v="2025-10-03T00:00:00"/>
    <s v="C2020"/>
    <s v="Aarav Sharma"/>
    <x v="1"/>
    <s v="Gujarat"/>
    <s v="Ahmedabad"/>
    <x v="5"/>
    <x v="1"/>
    <x v="2"/>
    <n v="9"/>
    <n v="15183"/>
    <n v="20"/>
    <n v="109317.6"/>
    <n v="99000"/>
    <n v="10317.6"/>
    <x v="0"/>
    <x v="0"/>
    <x v="0"/>
    <s v="Q4"/>
    <n v="2025"/>
    <n v="9.4381874464862014E-2"/>
    <s v="High"/>
  </r>
  <r>
    <n v="100224"/>
    <d v="2025-05-03T00:00:00"/>
    <s v="C1223"/>
    <s v="Arjun Patel"/>
    <x v="2"/>
    <s v="Karnataka"/>
    <s v="Bengaluru"/>
    <x v="3"/>
    <x v="0"/>
    <x v="0"/>
    <n v="2"/>
    <n v="54630"/>
    <n v="0"/>
    <n v="109260"/>
    <n v="84000"/>
    <n v="25260"/>
    <x v="2"/>
    <x v="0"/>
    <x v="6"/>
    <s v="Q2"/>
    <n v="2025"/>
    <n v="0.23119165293794619"/>
    <s v="High"/>
  </r>
  <r>
    <n v="100346"/>
    <d v="2025-02-13T00:00:00"/>
    <s v="C1345"/>
    <s v="Aarav Patel"/>
    <x v="2"/>
    <s v="Karnataka"/>
    <s v="Bengaluru"/>
    <x v="5"/>
    <x v="0"/>
    <x v="0"/>
    <n v="2"/>
    <n v="54580"/>
    <n v="0"/>
    <n v="109160"/>
    <n v="84000"/>
    <n v="25160"/>
    <x v="4"/>
    <x v="1"/>
    <x v="3"/>
    <s v="Q1"/>
    <n v="2025"/>
    <n v="0.23048735800659581"/>
    <s v="High"/>
  </r>
  <r>
    <n v="104671"/>
    <d v="2025-10-24T00:00:00"/>
    <s v="C5670"/>
    <s v="Neha Reddy"/>
    <x v="0"/>
    <s v="Punjab"/>
    <s v="Ludhiana"/>
    <x v="2"/>
    <x v="0"/>
    <x v="3"/>
    <n v="9"/>
    <n v="12123"/>
    <n v="0"/>
    <n v="109107"/>
    <n v="81000"/>
    <n v="28107"/>
    <x v="4"/>
    <x v="2"/>
    <x v="0"/>
    <s v="Q4"/>
    <n v="2025"/>
    <n v="0.25760950259836674"/>
    <s v="High"/>
  </r>
  <r>
    <n v="104555"/>
    <d v="2025-02-15T00:00:00"/>
    <s v="C5554"/>
    <s v="Priya Sharma"/>
    <x v="0"/>
    <s v="Delhi"/>
    <s v="New Delhi"/>
    <x v="4"/>
    <x v="0"/>
    <x v="0"/>
    <n v="2"/>
    <n v="54502"/>
    <n v="0"/>
    <n v="109004"/>
    <n v="84000"/>
    <n v="25004"/>
    <x v="3"/>
    <x v="0"/>
    <x v="3"/>
    <s v="Q1"/>
    <n v="2025"/>
    <n v="0.22938607757513485"/>
    <s v="High"/>
  </r>
  <r>
    <n v="103427"/>
    <d v="2025-10-02T00:00:00"/>
    <s v="C4426"/>
    <s v="Sneha Patel"/>
    <x v="2"/>
    <s v="Telangana"/>
    <s v="Hyderabad"/>
    <x v="0"/>
    <x v="0"/>
    <x v="3"/>
    <n v="9"/>
    <n v="12108"/>
    <n v="0"/>
    <n v="108972"/>
    <n v="81000"/>
    <n v="27972"/>
    <x v="0"/>
    <x v="0"/>
    <x v="0"/>
    <s v="Q4"/>
    <n v="2025"/>
    <n v="0.25668979187314173"/>
    <s v="High"/>
  </r>
  <r>
    <n v="100212"/>
    <d v="2025-03-03T00:00:00"/>
    <s v="C1211"/>
    <s v="Ananya Kumar"/>
    <x v="0"/>
    <s v="Punjab"/>
    <s v="Ludhiana"/>
    <x v="6"/>
    <x v="0"/>
    <x v="1"/>
    <n v="5"/>
    <n v="21788"/>
    <n v="0"/>
    <n v="108940"/>
    <n v="85000"/>
    <n v="23940"/>
    <x v="0"/>
    <x v="0"/>
    <x v="10"/>
    <s v="Q1"/>
    <n v="2025"/>
    <n v="0.21975399302368276"/>
    <s v="High"/>
  </r>
  <r>
    <n v="100917"/>
    <d v="2025-07-28T00:00:00"/>
    <s v="C1916"/>
    <s v="Divya Sharma"/>
    <x v="3"/>
    <s v="Odisha"/>
    <s v="Bhubaneswar"/>
    <x v="7"/>
    <x v="0"/>
    <x v="1"/>
    <n v="5"/>
    <n v="21778"/>
    <n v="0"/>
    <n v="108890"/>
    <n v="85000"/>
    <n v="23890"/>
    <x v="4"/>
    <x v="0"/>
    <x v="7"/>
    <s v="Q3"/>
    <n v="2025"/>
    <n v="0.21939572045183212"/>
    <s v="High"/>
  </r>
  <r>
    <n v="103149"/>
    <d v="2025-04-08T00:00:00"/>
    <s v="C4148"/>
    <s v="Priya Gupta"/>
    <x v="2"/>
    <s v="Telangana"/>
    <s v="Hyderabad"/>
    <x v="0"/>
    <x v="0"/>
    <x v="1"/>
    <n v="5"/>
    <n v="21723"/>
    <n v="0"/>
    <n v="108615"/>
    <n v="85000"/>
    <n v="23615"/>
    <x v="3"/>
    <x v="0"/>
    <x v="5"/>
    <s v="Q2"/>
    <n v="2025"/>
    <n v="0.21741932513925333"/>
    <s v="High"/>
  </r>
  <r>
    <n v="101293"/>
    <d v="2025-10-21T00:00:00"/>
    <s v="C2292"/>
    <s v="Priya Gupta"/>
    <x v="0"/>
    <s v="Punjab"/>
    <s v="Ludhiana"/>
    <x v="3"/>
    <x v="0"/>
    <x v="3"/>
    <n v="10"/>
    <n v="12059"/>
    <n v="10"/>
    <n v="108531"/>
    <n v="90000"/>
    <n v="18531"/>
    <x v="1"/>
    <x v="2"/>
    <x v="0"/>
    <s v="Q4"/>
    <n v="2025"/>
    <n v="0.17074384277303259"/>
    <s v="High"/>
  </r>
  <r>
    <n v="100487"/>
    <d v="2025-10-07T00:00:00"/>
    <s v="C1486"/>
    <s v="Rahul Kumar"/>
    <x v="3"/>
    <s v="Odisha"/>
    <s v="Bhubaneswar"/>
    <x v="1"/>
    <x v="0"/>
    <x v="1"/>
    <n v="5"/>
    <n v="21630"/>
    <n v="0"/>
    <n v="108150"/>
    <n v="85000"/>
    <n v="23150"/>
    <x v="0"/>
    <x v="0"/>
    <x v="0"/>
    <s v="Q4"/>
    <n v="2025"/>
    <n v="0.21405455386037911"/>
    <s v="High"/>
  </r>
  <r>
    <n v="102325"/>
    <d v="2025-01-09T00:00:00"/>
    <s v="C3324"/>
    <s v="Priya Sharma"/>
    <x v="2"/>
    <s v="Karnataka"/>
    <s v="Bengaluru"/>
    <x v="3"/>
    <x v="0"/>
    <x v="1"/>
    <n v="5"/>
    <n v="21591"/>
    <n v="0"/>
    <n v="107955"/>
    <n v="85000"/>
    <n v="22955"/>
    <x v="3"/>
    <x v="2"/>
    <x v="8"/>
    <s v="Q1"/>
    <n v="2025"/>
    <n v="0.21263489416886666"/>
    <s v="High"/>
  </r>
  <r>
    <n v="101205"/>
    <d v="2025-10-09T00:00:00"/>
    <s v="C2204"/>
    <s v="Priya Rao"/>
    <x v="2"/>
    <s v="Telangana"/>
    <s v="Hyderabad"/>
    <x v="0"/>
    <x v="1"/>
    <x v="2"/>
    <n v="7"/>
    <n v="15391"/>
    <n v="0"/>
    <n v="107737"/>
    <n v="77000"/>
    <n v="30737"/>
    <x v="4"/>
    <x v="2"/>
    <x v="0"/>
    <s v="Q4"/>
    <n v="2025"/>
    <n v="0.28529660191020728"/>
    <s v="High"/>
  </r>
  <r>
    <n v="103739"/>
    <d v="2025-01-21T00:00:00"/>
    <s v="C4738"/>
    <s v="Rahul Patel"/>
    <x v="0"/>
    <s v="Punjab"/>
    <s v="Ludhiana"/>
    <x v="5"/>
    <x v="0"/>
    <x v="1"/>
    <n v="6"/>
    <n v="22443"/>
    <n v="20"/>
    <n v="107726.39999999999"/>
    <n v="102000"/>
    <n v="5726.4"/>
    <x v="1"/>
    <x v="2"/>
    <x v="8"/>
    <s v="Q1"/>
    <n v="2025"/>
    <n v="5.3156886334269036E-2"/>
    <s v="High"/>
  </r>
  <r>
    <n v="101644"/>
    <d v="2025-08-15T00:00:00"/>
    <s v="C2643"/>
    <s v="Priya Gupta"/>
    <x v="0"/>
    <s v="Punjab"/>
    <s v="Ludhiana"/>
    <x v="2"/>
    <x v="0"/>
    <x v="1"/>
    <n v="6"/>
    <n v="22414"/>
    <n v="20"/>
    <n v="107587.2"/>
    <n v="102000"/>
    <n v="5587.2"/>
    <x v="0"/>
    <x v="0"/>
    <x v="2"/>
    <s v="Q3"/>
    <n v="2025"/>
    <n v="5.1931828321584723E-2"/>
    <s v="High"/>
  </r>
  <r>
    <n v="103376"/>
    <d v="2025-12-07T00:00:00"/>
    <s v="C4375"/>
    <s v="Ananya Gupta"/>
    <x v="1"/>
    <s v="Maharashtra"/>
    <s v="Mumbai"/>
    <x v="7"/>
    <x v="0"/>
    <x v="1"/>
    <n v="5"/>
    <n v="21506"/>
    <n v="0"/>
    <n v="107530"/>
    <n v="85000"/>
    <n v="22530"/>
    <x v="3"/>
    <x v="0"/>
    <x v="11"/>
    <s v="Q4"/>
    <n v="2025"/>
    <n v="0.20952292383520879"/>
    <s v="High"/>
  </r>
  <r>
    <n v="104769"/>
    <d v="2025-10-07T00:00:00"/>
    <s v="C5768"/>
    <s v="Pooja Rao"/>
    <x v="3"/>
    <s v="West Bengal"/>
    <s v="Kolkata"/>
    <x v="4"/>
    <x v="1"/>
    <x v="2"/>
    <n v="9"/>
    <n v="14887"/>
    <n v="20"/>
    <n v="107186.4"/>
    <n v="99000"/>
    <n v="8186.4"/>
    <x v="3"/>
    <x v="1"/>
    <x v="0"/>
    <s v="Q4"/>
    <n v="2025"/>
    <n v="7.6375361053267948E-2"/>
    <s v="High"/>
  </r>
  <r>
    <n v="102611"/>
    <d v="2025-07-14T00:00:00"/>
    <s v="C3610"/>
    <s v="Arjun Reddy"/>
    <x v="1"/>
    <s v="Maharashtra"/>
    <s v="Mumbai"/>
    <x v="3"/>
    <x v="0"/>
    <x v="1"/>
    <n v="6"/>
    <n v="22327"/>
    <n v="20"/>
    <n v="107169.60000000001"/>
    <n v="102000"/>
    <n v="5169.6000000000004"/>
    <x v="2"/>
    <x v="2"/>
    <x v="7"/>
    <s v="Q3"/>
    <n v="2025"/>
    <n v="4.8237559905047703E-2"/>
    <s v="High"/>
  </r>
  <r>
    <n v="102270"/>
    <d v="2025-12-11T00:00:00"/>
    <s v="C3269"/>
    <s v="Sneha Gupta"/>
    <x v="0"/>
    <s v="Punjab"/>
    <s v="Ludhiana"/>
    <x v="6"/>
    <x v="0"/>
    <x v="1"/>
    <n v="6"/>
    <n v="22299"/>
    <n v="20"/>
    <n v="107035.2"/>
    <n v="102000"/>
    <n v="5035.2"/>
    <x v="2"/>
    <x v="0"/>
    <x v="11"/>
    <s v="Q4"/>
    <n v="2025"/>
    <n v="4.7042468272119824E-2"/>
    <s v="High"/>
  </r>
  <r>
    <n v="101954"/>
    <d v="2025-08-08T00:00:00"/>
    <s v="C2953"/>
    <s v="Arjun Patel"/>
    <x v="1"/>
    <s v="Gujarat"/>
    <s v="Ahmedabad"/>
    <x v="2"/>
    <x v="0"/>
    <x v="1"/>
    <n v="6"/>
    <n v="22262"/>
    <n v="20"/>
    <n v="106857.60000000001"/>
    <n v="102000"/>
    <n v="4857.6000000000004"/>
    <x v="4"/>
    <x v="2"/>
    <x v="2"/>
    <s v="Q3"/>
    <n v="2025"/>
    <n v="4.5458629053993352E-2"/>
    <s v="High"/>
  </r>
  <r>
    <n v="104090"/>
    <d v="2025-07-24T00:00:00"/>
    <s v="C5089"/>
    <s v="Neha Sharma"/>
    <x v="0"/>
    <s v="Delhi"/>
    <s v="New Delhi"/>
    <x v="5"/>
    <x v="0"/>
    <x v="1"/>
    <n v="5"/>
    <n v="22479"/>
    <n v="5"/>
    <n v="106775.25"/>
    <n v="85000"/>
    <n v="21775.25"/>
    <x v="4"/>
    <x v="0"/>
    <x v="7"/>
    <s v="Q3"/>
    <n v="2025"/>
    <n v="0.20393536891742234"/>
    <s v="High"/>
  </r>
  <r>
    <n v="100173"/>
    <d v="2025-06-18T00:00:00"/>
    <s v="C1172"/>
    <s v="Neha Reddy"/>
    <x v="1"/>
    <s v="Maharashtra"/>
    <s v="Mumbai"/>
    <x v="0"/>
    <x v="0"/>
    <x v="1"/>
    <n v="5"/>
    <n v="22456"/>
    <n v="5"/>
    <n v="106666"/>
    <n v="85000"/>
    <n v="21666"/>
    <x v="1"/>
    <x v="0"/>
    <x v="9"/>
    <s v="Q2"/>
    <n v="2025"/>
    <n v="0.20312001950012187"/>
    <s v="High"/>
  </r>
  <r>
    <n v="101681"/>
    <d v="2025-04-25T00:00:00"/>
    <s v="C2680"/>
    <s v="Divya Patel"/>
    <x v="2"/>
    <s v="Telangana"/>
    <s v="Hyderabad"/>
    <x v="7"/>
    <x v="0"/>
    <x v="1"/>
    <n v="5"/>
    <n v="22435"/>
    <n v="5"/>
    <n v="106566.25"/>
    <n v="85000"/>
    <n v="21566.25"/>
    <x v="3"/>
    <x v="0"/>
    <x v="5"/>
    <s v="Q2"/>
    <n v="2025"/>
    <n v="0.20237411000199407"/>
    <s v="High"/>
  </r>
  <r>
    <n v="100683"/>
    <d v="2025-09-21T00:00:00"/>
    <s v="C1682"/>
    <s v="Arjun Patel"/>
    <x v="1"/>
    <s v="Gujarat"/>
    <s v="Ahmedabad"/>
    <x v="4"/>
    <x v="0"/>
    <x v="1"/>
    <n v="5"/>
    <n v="22416"/>
    <n v="5"/>
    <n v="106476"/>
    <n v="85000"/>
    <n v="21476"/>
    <x v="1"/>
    <x v="1"/>
    <x v="4"/>
    <s v="Q3"/>
    <n v="2025"/>
    <n v="0.2016980352379879"/>
    <s v="High"/>
  </r>
  <r>
    <n v="104302"/>
    <d v="2025-03-03T00:00:00"/>
    <s v="C5301"/>
    <s v="Sneha Gupta"/>
    <x v="1"/>
    <s v="Maharashtra"/>
    <s v="Mumbai"/>
    <x v="0"/>
    <x v="0"/>
    <x v="1"/>
    <n v="6"/>
    <n v="22179"/>
    <n v="20"/>
    <n v="106459.2"/>
    <n v="102000"/>
    <n v="4459.2"/>
    <x v="4"/>
    <x v="0"/>
    <x v="10"/>
    <s v="Q1"/>
    <n v="2025"/>
    <n v="4.1886469182560081E-2"/>
    <s v="High"/>
  </r>
  <r>
    <n v="102749"/>
    <d v="2025-11-03T00:00:00"/>
    <s v="C3748"/>
    <s v="Priya Reddy"/>
    <x v="1"/>
    <s v="Gujarat"/>
    <s v="Ahmedabad"/>
    <x v="4"/>
    <x v="0"/>
    <x v="3"/>
    <n v="9"/>
    <n v="11803"/>
    <n v="0"/>
    <n v="106227"/>
    <n v="81000"/>
    <n v="25227"/>
    <x v="3"/>
    <x v="0"/>
    <x v="1"/>
    <s v="Q4"/>
    <n v="2025"/>
    <n v="0.23748199610268575"/>
    <s v="High"/>
  </r>
  <r>
    <n v="104435"/>
    <d v="2025-11-13T00:00:00"/>
    <s v="C5434"/>
    <s v="Aarav Gupta"/>
    <x v="1"/>
    <s v="Maharashtra"/>
    <s v="Mumbai"/>
    <x v="1"/>
    <x v="1"/>
    <x v="2"/>
    <n v="9"/>
    <n v="14732"/>
    <n v="20"/>
    <n v="106070.39999999999"/>
    <n v="99000"/>
    <n v="7070.4"/>
    <x v="1"/>
    <x v="0"/>
    <x v="1"/>
    <s v="Q4"/>
    <n v="2025"/>
    <n v="6.6657616073852843E-2"/>
    <s v="High"/>
  </r>
  <r>
    <n v="103405"/>
    <d v="2025-05-27T00:00:00"/>
    <s v="C4404"/>
    <s v="Kiran Patel"/>
    <x v="2"/>
    <s v="Telangana"/>
    <s v="Hyderabad"/>
    <x v="1"/>
    <x v="0"/>
    <x v="1"/>
    <n v="6"/>
    <n v="22062"/>
    <n v="20"/>
    <n v="105897.60000000001"/>
    <n v="102000"/>
    <n v="3897.6"/>
    <x v="0"/>
    <x v="0"/>
    <x v="6"/>
    <s v="Q2"/>
    <n v="2025"/>
    <n v="3.6805366693862744E-2"/>
    <s v="High"/>
  </r>
  <r>
    <n v="104694"/>
    <d v="2025-11-21T00:00:00"/>
    <s v="C5693"/>
    <s v="Ananya Sharma"/>
    <x v="1"/>
    <s v="Gujarat"/>
    <s v="Ahmedabad"/>
    <x v="5"/>
    <x v="1"/>
    <x v="2"/>
    <n v="8"/>
    <n v="14682"/>
    <n v="10"/>
    <n v="105710.39999999999"/>
    <n v="88000"/>
    <n v="17710.400000000001"/>
    <x v="3"/>
    <x v="0"/>
    <x v="1"/>
    <s v="Q4"/>
    <n v="2025"/>
    <n v="0.16753696892642542"/>
    <s v="High"/>
  </r>
  <r>
    <n v="100190"/>
    <d v="2025-02-01T00:00:00"/>
    <s v="C1189"/>
    <s v="Divya Sharma"/>
    <x v="2"/>
    <s v="Karnataka"/>
    <s v="Bengaluru"/>
    <x v="0"/>
    <x v="0"/>
    <x v="1"/>
    <n v="6"/>
    <n v="22011"/>
    <n v="20"/>
    <n v="105652.8"/>
    <n v="102000"/>
    <n v="3652.8"/>
    <x v="0"/>
    <x v="1"/>
    <x v="3"/>
    <s v="Q1"/>
    <n v="2025"/>
    <n v="3.4573622279769206E-2"/>
    <s v="High"/>
  </r>
  <r>
    <n v="100820"/>
    <d v="2025-10-08T00:00:00"/>
    <s v="C1819"/>
    <s v="Vikram Reddy"/>
    <x v="0"/>
    <s v="Punjab"/>
    <s v="Ludhiana"/>
    <x v="5"/>
    <x v="0"/>
    <x v="3"/>
    <n v="9"/>
    <n v="12334"/>
    <n v="5"/>
    <n v="105455.7"/>
    <n v="81000"/>
    <n v="24455.7"/>
    <x v="3"/>
    <x v="0"/>
    <x v="0"/>
    <s v="Q4"/>
    <n v="2025"/>
    <n v="0.23190496104051275"/>
    <s v="High"/>
  </r>
  <r>
    <n v="102462"/>
    <d v="2025-07-18T00:00:00"/>
    <s v="C3461"/>
    <s v="Rohit Gupta"/>
    <x v="3"/>
    <s v="West Bengal"/>
    <s v="Kolkata"/>
    <x v="0"/>
    <x v="0"/>
    <x v="0"/>
    <n v="2"/>
    <n v="55475"/>
    <n v="5"/>
    <n v="105402.5"/>
    <n v="84000"/>
    <n v="21402.5"/>
    <x v="3"/>
    <x v="0"/>
    <x v="7"/>
    <s v="Q3"/>
    <n v="2025"/>
    <n v="0.20305495600199236"/>
    <s v="High"/>
  </r>
  <r>
    <n v="100516"/>
    <d v="2025-12-03T00:00:00"/>
    <s v="C1515"/>
    <s v="Pooja Rao"/>
    <x v="1"/>
    <s v="Gujarat"/>
    <s v="Ahmedabad"/>
    <x v="3"/>
    <x v="0"/>
    <x v="0"/>
    <n v="2"/>
    <n v="55469"/>
    <n v="5"/>
    <n v="105391.1"/>
    <n v="84000"/>
    <n v="21391.1"/>
    <x v="3"/>
    <x v="2"/>
    <x v="11"/>
    <s v="Q4"/>
    <n v="2025"/>
    <n v="0.20296875163083028"/>
    <s v="High"/>
  </r>
  <r>
    <n v="104703"/>
    <d v="2025-02-09T00:00:00"/>
    <s v="C5702"/>
    <s v="Neha Reddy"/>
    <x v="1"/>
    <s v="Gujarat"/>
    <s v="Ahmedabad"/>
    <x v="4"/>
    <x v="0"/>
    <x v="0"/>
    <n v="2"/>
    <n v="55462"/>
    <n v="5"/>
    <n v="105377.8"/>
    <n v="84000"/>
    <n v="21377.8"/>
    <x v="3"/>
    <x v="0"/>
    <x v="3"/>
    <s v="Q1"/>
    <n v="2025"/>
    <n v="0.20286815629098348"/>
    <s v="High"/>
  </r>
  <r>
    <n v="104666"/>
    <d v="2025-03-04T00:00:00"/>
    <s v="C5665"/>
    <s v="Ananya Rao"/>
    <x v="2"/>
    <s v="Telangana"/>
    <s v="Hyderabad"/>
    <x v="1"/>
    <x v="0"/>
    <x v="1"/>
    <n v="6"/>
    <n v="21952"/>
    <n v="20"/>
    <n v="105369.60000000001"/>
    <n v="102000"/>
    <n v="3369.6"/>
    <x v="4"/>
    <x v="0"/>
    <x v="10"/>
    <s v="Q1"/>
    <n v="2025"/>
    <n v="3.197886297376093E-2"/>
    <s v="High"/>
  </r>
  <r>
    <n v="103381"/>
    <d v="2025-03-04T00:00:00"/>
    <s v="C4380"/>
    <s v="Neha Sharma"/>
    <x v="0"/>
    <s v="Delhi"/>
    <s v="New Delhi"/>
    <x v="6"/>
    <x v="0"/>
    <x v="1"/>
    <n v="6"/>
    <n v="21950"/>
    <n v="20"/>
    <n v="105360"/>
    <n v="102000"/>
    <n v="3360"/>
    <x v="0"/>
    <x v="0"/>
    <x v="10"/>
    <s v="Q1"/>
    <n v="2025"/>
    <n v="3.1890660592255128E-2"/>
    <s v="High"/>
  </r>
  <r>
    <n v="101197"/>
    <d v="2025-01-28T00:00:00"/>
    <s v="C2196"/>
    <s v="Aarav Reddy"/>
    <x v="3"/>
    <s v="Odisha"/>
    <s v="Bhubaneswar"/>
    <x v="1"/>
    <x v="0"/>
    <x v="1"/>
    <n v="6"/>
    <n v="21949"/>
    <n v="20"/>
    <n v="105355.2"/>
    <n v="102000"/>
    <n v="3355.2"/>
    <x v="3"/>
    <x v="1"/>
    <x v="8"/>
    <s v="Q1"/>
    <n v="2025"/>
    <n v="3.1846553373730012E-2"/>
    <s v="High"/>
  </r>
  <r>
    <n v="104035"/>
    <d v="2025-01-04T00:00:00"/>
    <s v="C5034"/>
    <s v="Neha Patel"/>
    <x v="2"/>
    <s v="Telangana"/>
    <s v="Hyderabad"/>
    <x v="7"/>
    <x v="0"/>
    <x v="1"/>
    <n v="5"/>
    <n v="22157"/>
    <n v="5"/>
    <n v="105245.75"/>
    <n v="85000"/>
    <n v="20245.75"/>
    <x v="1"/>
    <x v="1"/>
    <x v="8"/>
    <s v="Q1"/>
    <n v="2025"/>
    <n v="0.19236643759961802"/>
    <s v="High"/>
  </r>
  <r>
    <n v="102967"/>
    <d v="2025-05-21T00:00:00"/>
    <s v="C3966"/>
    <s v="Aarav Sharma"/>
    <x v="2"/>
    <s v="Karnataka"/>
    <s v="Bengaluru"/>
    <x v="2"/>
    <x v="0"/>
    <x v="0"/>
    <n v="2"/>
    <n v="55387"/>
    <n v="5"/>
    <n v="105235.3"/>
    <n v="84000"/>
    <n v="21235.3"/>
    <x v="0"/>
    <x v="0"/>
    <x v="6"/>
    <s v="Q2"/>
    <n v="2025"/>
    <n v="0.2017887533935856"/>
    <s v="High"/>
  </r>
  <r>
    <n v="102374"/>
    <d v="2025-09-18T00:00:00"/>
    <s v="C3373"/>
    <s v="Priya Reddy"/>
    <x v="2"/>
    <s v="Telangana"/>
    <s v="Hyderabad"/>
    <x v="0"/>
    <x v="0"/>
    <x v="1"/>
    <n v="6"/>
    <n v="21914"/>
    <n v="20"/>
    <n v="105187.2"/>
    <n v="102000"/>
    <n v="3187.2"/>
    <x v="3"/>
    <x v="2"/>
    <x v="4"/>
    <s v="Q3"/>
    <n v="2025"/>
    <n v="3.0300264670986583E-2"/>
    <s v="High"/>
  </r>
  <r>
    <n v="100410"/>
    <d v="2025-11-13T00:00:00"/>
    <s v="C1409"/>
    <s v="Kiran Gupta"/>
    <x v="3"/>
    <s v="Odisha"/>
    <s v="Bhubaneswar"/>
    <x v="1"/>
    <x v="0"/>
    <x v="3"/>
    <n v="9"/>
    <n v="12288"/>
    <n v="5"/>
    <n v="105062.39999999999"/>
    <n v="81000"/>
    <n v="24062.400000000001"/>
    <x v="4"/>
    <x v="0"/>
    <x v="1"/>
    <s v="Q4"/>
    <n v="2025"/>
    <n v="0.22902960526315791"/>
    <s v="High"/>
  </r>
  <r>
    <n v="102080"/>
    <d v="2025-01-20T00:00:00"/>
    <s v="C3079"/>
    <s v="Kiran Gupta"/>
    <x v="0"/>
    <s v="Punjab"/>
    <s v="Ludhiana"/>
    <x v="1"/>
    <x v="0"/>
    <x v="1"/>
    <n v="6"/>
    <n v="21886"/>
    <n v="20"/>
    <n v="105052.8"/>
    <n v="102000"/>
    <n v="3052.8"/>
    <x v="4"/>
    <x v="1"/>
    <x v="8"/>
    <s v="Q1"/>
    <n v="2025"/>
    <n v="2.9059672850223889E-2"/>
    <s v="High"/>
  </r>
  <r>
    <n v="100539"/>
    <d v="2025-11-20T00:00:00"/>
    <s v="C1538"/>
    <s v="Kiran Reddy"/>
    <x v="0"/>
    <s v="Punjab"/>
    <s v="Ludhiana"/>
    <x v="5"/>
    <x v="0"/>
    <x v="1"/>
    <n v="6"/>
    <n v="21867"/>
    <n v="20"/>
    <n v="104961.60000000001"/>
    <n v="102000"/>
    <n v="2961.6"/>
    <x v="2"/>
    <x v="0"/>
    <x v="1"/>
    <s v="Q4"/>
    <n v="2025"/>
    <n v="2.8216033292175421E-2"/>
    <s v="High"/>
  </r>
  <r>
    <n v="101160"/>
    <d v="2025-12-17T00:00:00"/>
    <s v="C2159"/>
    <s v="Vikram Rao"/>
    <x v="1"/>
    <s v="Maharashtra"/>
    <s v="Mumbai"/>
    <x v="4"/>
    <x v="0"/>
    <x v="1"/>
    <n v="5"/>
    <n v="22097"/>
    <n v="5"/>
    <n v="104960.75"/>
    <n v="85000"/>
    <n v="19960.75"/>
    <x v="0"/>
    <x v="0"/>
    <x v="11"/>
    <s v="Q4"/>
    <n v="2025"/>
    <n v="0.19017346960649575"/>
    <s v="High"/>
  </r>
  <r>
    <n v="101671"/>
    <d v="2025-06-17T00:00:00"/>
    <s v="C2670"/>
    <s v="Pooja Sharma"/>
    <x v="1"/>
    <s v="Maharashtra"/>
    <s v="Mumbai"/>
    <x v="6"/>
    <x v="0"/>
    <x v="1"/>
    <n v="6"/>
    <n v="21866"/>
    <n v="20"/>
    <n v="104956.8"/>
    <n v="102000"/>
    <n v="2956.8"/>
    <x v="2"/>
    <x v="2"/>
    <x v="9"/>
    <s v="Q2"/>
    <n v="2025"/>
    <n v="2.817159059727431E-2"/>
    <s v="High"/>
  </r>
  <r>
    <n v="101823"/>
    <d v="2025-08-18T00:00:00"/>
    <s v="C2822"/>
    <s v="Divya Patel"/>
    <x v="1"/>
    <s v="Gujarat"/>
    <s v="Ahmedabad"/>
    <x v="2"/>
    <x v="0"/>
    <x v="0"/>
    <n v="2"/>
    <n v="55203"/>
    <n v="5"/>
    <n v="104885.7"/>
    <n v="84000"/>
    <n v="20885.7"/>
    <x v="0"/>
    <x v="1"/>
    <x v="2"/>
    <s v="Q3"/>
    <n v="2025"/>
    <n v="0.19912819383385916"/>
    <s v="High"/>
  </r>
  <r>
    <n v="103379"/>
    <d v="2025-02-08T00:00:00"/>
    <s v="C4378"/>
    <s v="Ananya Reddy"/>
    <x v="3"/>
    <s v="Odisha"/>
    <s v="Bhubaneswar"/>
    <x v="0"/>
    <x v="0"/>
    <x v="0"/>
    <n v="2"/>
    <n v="55179"/>
    <n v="5"/>
    <n v="104840.1"/>
    <n v="84000"/>
    <n v="20840.099999999999"/>
    <x v="2"/>
    <x v="2"/>
    <x v="3"/>
    <s v="Q1"/>
    <n v="2025"/>
    <n v="0.19877985618098415"/>
    <s v="High"/>
  </r>
  <r>
    <n v="102759"/>
    <d v="2025-08-01T00:00:00"/>
    <s v="C3758"/>
    <s v="Neha Rao"/>
    <x v="1"/>
    <s v="Gujarat"/>
    <s v="Ahmedabad"/>
    <x v="2"/>
    <x v="0"/>
    <x v="1"/>
    <n v="5"/>
    <n v="22069"/>
    <n v="5"/>
    <n v="104827.75"/>
    <n v="85000"/>
    <n v="19827.75"/>
    <x v="1"/>
    <x v="0"/>
    <x v="2"/>
    <s v="Q3"/>
    <n v="2025"/>
    <n v="0.18914600380147431"/>
    <s v="High"/>
  </r>
  <r>
    <n v="101277"/>
    <d v="2025-07-06T00:00:00"/>
    <s v="C2276"/>
    <s v="Pooja Sharma"/>
    <x v="0"/>
    <s v="Punjab"/>
    <s v="Ludhiana"/>
    <x v="2"/>
    <x v="0"/>
    <x v="0"/>
    <n v="2"/>
    <n v="55165"/>
    <n v="5"/>
    <n v="104813.5"/>
    <n v="84000"/>
    <n v="20813.5"/>
    <x v="3"/>
    <x v="1"/>
    <x v="7"/>
    <s v="Q3"/>
    <n v="2025"/>
    <n v="0.19857651924608949"/>
    <s v="High"/>
  </r>
  <r>
    <n v="103139"/>
    <d v="2025-07-12T00:00:00"/>
    <s v="C4138"/>
    <s v="Ananya Gupta"/>
    <x v="2"/>
    <s v="Telangana"/>
    <s v="Hyderabad"/>
    <x v="6"/>
    <x v="0"/>
    <x v="1"/>
    <n v="5"/>
    <n v="22066"/>
    <n v="5"/>
    <n v="104813.5"/>
    <n v="85000"/>
    <n v="19813.5"/>
    <x v="1"/>
    <x v="2"/>
    <x v="7"/>
    <s v="Q3"/>
    <n v="2025"/>
    <n v="0.18903576352282864"/>
    <s v="High"/>
  </r>
  <r>
    <n v="103927"/>
    <d v="2025-09-07T00:00:00"/>
    <s v="C4926"/>
    <s v="Rohit Gupta"/>
    <x v="2"/>
    <s v="Telangana"/>
    <s v="Hyderabad"/>
    <x v="7"/>
    <x v="0"/>
    <x v="0"/>
    <n v="2"/>
    <n v="55155"/>
    <n v="5"/>
    <n v="104794.5"/>
    <n v="84000"/>
    <n v="20794.5"/>
    <x v="3"/>
    <x v="2"/>
    <x v="4"/>
    <s v="Q3"/>
    <n v="2025"/>
    <n v="0.19843121537866967"/>
    <s v="High"/>
  </r>
  <r>
    <n v="101165"/>
    <d v="2025-06-02T00:00:00"/>
    <s v="C2164"/>
    <s v="Ananya Reddy"/>
    <x v="3"/>
    <s v="West Bengal"/>
    <s v="Kolkata"/>
    <x v="1"/>
    <x v="0"/>
    <x v="1"/>
    <n v="5"/>
    <n v="22062"/>
    <n v="5"/>
    <n v="104794.5"/>
    <n v="85000"/>
    <n v="19794.5"/>
    <x v="3"/>
    <x v="1"/>
    <x v="9"/>
    <s v="Q2"/>
    <n v="2025"/>
    <n v="0.18888872984746338"/>
    <s v="High"/>
  </r>
  <r>
    <n v="102242"/>
    <d v="2025-10-09T00:00:00"/>
    <s v="C3241"/>
    <s v="Neha Kumar"/>
    <x v="2"/>
    <s v="Karnataka"/>
    <s v="Bengaluru"/>
    <x v="6"/>
    <x v="0"/>
    <x v="3"/>
    <n v="9"/>
    <n v="12256"/>
    <n v="5"/>
    <n v="104788.8"/>
    <n v="81000"/>
    <n v="23788.799999999999"/>
    <x v="0"/>
    <x v="2"/>
    <x v="0"/>
    <s v="Q4"/>
    <n v="2025"/>
    <n v="0.2270166277312079"/>
    <s v="High"/>
  </r>
  <r>
    <n v="101683"/>
    <d v="2025-11-12T00:00:00"/>
    <s v="C2682"/>
    <s v="Arjun Reddy"/>
    <x v="1"/>
    <s v="Gujarat"/>
    <s v="Ahmedabad"/>
    <x v="4"/>
    <x v="1"/>
    <x v="2"/>
    <n v="8"/>
    <n v="15405"/>
    <n v="15"/>
    <n v="104754"/>
    <n v="88000"/>
    <n v="16754"/>
    <x v="4"/>
    <x v="0"/>
    <x v="1"/>
    <s v="Q4"/>
    <n v="2025"/>
    <n v="0.15993661339901102"/>
    <s v="High"/>
  </r>
  <r>
    <n v="101947"/>
    <d v="2025-03-24T00:00:00"/>
    <s v="C2946"/>
    <s v="Arjun Patel"/>
    <x v="3"/>
    <s v="West Bengal"/>
    <s v="Kolkata"/>
    <x v="1"/>
    <x v="0"/>
    <x v="0"/>
    <n v="2"/>
    <n v="55063"/>
    <n v="5"/>
    <n v="104619.7"/>
    <n v="84000"/>
    <n v="20619.7"/>
    <x v="2"/>
    <x v="0"/>
    <x v="10"/>
    <s v="Q1"/>
    <n v="2025"/>
    <n v="0.19709194348674294"/>
    <s v="High"/>
  </r>
  <r>
    <n v="100763"/>
    <d v="2025-07-24T00:00:00"/>
    <s v="C1762"/>
    <s v="Vikram Reddy"/>
    <x v="1"/>
    <s v="Maharashtra"/>
    <s v="Mumbai"/>
    <x v="4"/>
    <x v="0"/>
    <x v="0"/>
    <n v="2"/>
    <n v="55052"/>
    <n v="5"/>
    <n v="104598.8"/>
    <n v="84000"/>
    <n v="20598.8"/>
    <x v="1"/>
    <x v="0"/>
    <x v="7"/>
    <s v="Q3"/>
    <n v="2025"/>
    <n v="0.1969315135546488"/>
    <s v="High"/>
  </r>
  <r>
    <n v="104262"/>
    <d v="2025-11-15T00:00:00"/>
    <s v="C5261"/>
    <s v="Arjun Sharma"/>
    <x v="1"/>
    <s v="Gujarat"/>
    <s v="Ahmedabad"/>
    <x v="1"/>
    <x v="0"/>
    <x v="3"/>
    <n v="9"/>
    <n v="12229"/>
    <n v="5"/>
    <n v="104557.95"/>
    <n v="81000"/>
    <n v="23557.95"/>
    <x v="0"/>
    <x v="0"/>
    <x v="1"/>
    <s v="Q4"/>
    <n v="2025"/>
    <n v="0.22530998360239465"/>
    <s v="High"/>
  </r>
  <r>
    <n v="101561"/>
    <d v="2025-11-25T00:00:00"/>
    <s v="C2560"/>
    <s v="Neha Reddy"/>
    <x v="0"/>
    <s v="Delhi"/>
    <s v="New Delhi"/>
    <x v="3"/>
    <x v="1"/>
    <x v="2"/>
    <n v="8"/>
    <n v="15365"/>
    <n v="15"/>
    <n v="104482"/>
    <n v="88000"/>
    <n v="16482"/>
    <x v="4"/>
    <x v="2"/>
    <x v="1"/>
    <s v="Q4"/>
    <n v="2025"/>
    <n v="0.1577496602285561"/>
    <s v="High"/>
  </r>
  <r>
    <n v="103457"/>
    <d v="2025-05-11T00:00:00"/>
    <s v="C4456"/>
    <s v="Aarav Rao"/>
    <x v="1"/>
    <s v="Gujarat"/>
    <s v="Ahmedabad"/>
    <x v="5"/>
    <x v="0"/>
    <x v="0"/>
    <n v="2"/>
    <n v="54957"/>
    <n v="5"/>
    <n v="104418.3"/>
    <n v="84000"/>
    <n v="20418.3"/>
    <x v="0"/>
    <x v="0"/>
    <x v="6"/>
    <s v="Q2"/>
    <n v="2025"/>
    <n v="0.19554330993705124"/>
    <s v="High"/>
  </r>
  <r>
    <n v="104422"/>
    <d v="2025-10-17T00:00:00"/>
    <s v="C5421"/>
    <s v="Aarav Rao"/>
    <x v="1"/>
    <s v="Gujarat"/>
    <s v="Ahmedabad"/>
    <x v="1"/>
    <x v="0"/>
    <x v="1"/>
    <n v="6"/>
    <n v="21752"/>
    <n v="20"/>
    <n v="104409.60000000001"/>
    <n v="102000"/>
    <n v="2409.6"/>
    <x v="1"/>
    <x v="0"/>
    <x v="0"/>
    <s v="Q4"/>
    <n v="2025"/>
    <n v="2.3078337624126515E-2"/>
    <s v="High"/>
  </r>
  <r>
    <n v="100972"/>
    <d v="2025-10-20T00:00:00"/>
    <s v="C1971"/>
    <s v="Vikram Kumar"/>
    <x v="2"/>
    <s v="Telangana"/>
    <s v="Hyderabad"/>
    <x v="3"/>
    <x v="0"/>
    <x v="3"/>
    <n v="9"/>
    <n v="11599"/>
    <n v="0"/>
    <n v="104391"/>
    <n v="81000"/>
    <n v="23391"/>
    <x v="2"/>
    <x v="0"/>
    <x v="0"/>
    <s v="Q4"/>
    <n v="2025"/>
    <n v="0.22407104060694888"/>
    <s v="High"/>
  </r>
  <r>
    <n v="103481"/>
    <d v="2025-12-02T00:00:00"/>
    <s v="C4480"/>
    <s v="Rohit Kumar"/>
    <x v="3"/>
    <s v="Odisha"/>
    <s v="Bhubaneswar"/>
    <x v="0"/>
    <x v="0"/>
    <x v="1"/>
    <n v="5"/>
    <n v="21975"/>
    <n v="5"/>
    <n v="104381.25"/>
    <n v="85000"/>
    <n v="19381.25"/>
    <x v="4"/>
    <x v="0"/>
    <x v="11"/>
    <s v="Q4"/>
    <n v="2025"/>
    <n v="0.18567750434105743"/>
    <s v="High"/>
  </r>
  <r>
    <n v="103848"/>
    <d v="2025-09-15T00:00:00"/>
    <s v="C4847"/>
    <s v="Arjun Kumar"/>
    <x v="3"/>
    <s v="Odisha"/>
    <s v="Bhubaneswar"/>
    <x v="3"/>
    <x v="0"/>
    <x v="0"/>
    <n v="2"/>
    <n v="54932"/>
    <n v="5"/>
    <n v="104370.8"/>
    <n v="84000"/>
    <n v="20370.8"/>
    <x v="1"/>
    <x v="0"/>
    <x v="4"/>
    <s v="Q3"/>
    <n v="2025"/>
    <n v="0.19517719515420021"/>
    <s v="High"/>
  </r>
  <r>
    <n v="102044"/>
    <d v="2025-04-09T00:00:00"/>
    <s v="C3043"/>
    <s v="Rohit Sharma"/>
    <x v="2"/>
    <s v="Karnataka"/>
    <s v="Bengaluru"/>
    <x v="6"/>
    <x v="0"/>
    <x v="0"/>
    <n v="2"/>
    <n v="54835"/>
    <n v="5"/>
    <n v="104186.5"/>
    <n v="84000"/>
    <n v="20186.5"/>
    <x v="3"/>
    <x v="0"/>
    <x v="5"/>
    <s v="Q2"/>
    <n v="2025"/>
    <n v="0.19375350933182323"/>
    <s v="High"/>
  </r>
  <r>
    <n v="103004"/>
    <d v="2025-07-11T00:00:00"/>
    <s v="C4003"/>
    <s v="Priya Rao"/>
    <x v="3"/>
    <s v="West Bengal"/>
    <s v="Kolkata"/>
    <x v="5"/>
    <x v="0"/>
    <x v="0"/>
    <n v="2"/>
    <n v="54786"/>
    <n v="5"/>
    <n v="104093.4"/>
    <n v="84000"/>
    <n v="20093.400000000001"/>
    <x v="4"/>
    <x v="0"/>
    <x v="7"/>
    <s v="Q3"/>
    <n v="2025"/>
    <n v="0.19303241127679568"/>
    <s v="High"/>
  </r>
  <r>
    <n v="103715"/>
    <d v="2025-04-02T00:00:00"/>
    <s v="C4714"/>
    <s v="Sneha Sharma"/>
    <x v="1"/>
    <s v="Gujarat"/>
    <s v="Ahmedabad"/>
    <x v="3"/>
    <x v="0"/>
    <x v="1"/>
    <n v="5"/>
    <n v="21909"/>
    <n v="5"/>
    <n v="104067.75"/>
    <n v="85000"/>
    <n v="19067.75"/>
    <x v="3"/>
    <x v="2"/>
    <x v="5"/>
    <s v="Q2"/>
    <n v="2025"/>
    <n v="0.18322438988063064"/>
    <s v="High"/>
  </r>
  <r>
    <n v="101390"/>
    <d v="2025-08-27T00:00:00"/>
    <s v="C2389"/>
    <s v="Kiran Gupta"/>
    <x v="3"/>
    <s v="Odisha"/>
    <s v="Bhubaneswar"/>
    <x v="3"/>
    <x v="0"/>
    <x v="1"/>
    <n v="6"/>
    <n v="21667"/>
    <n v="20"/>
    <n v="104001.60000000001"/>
    <n v="102000"/>
    <n v="2001.6"/>
    <x v="0"/>
    <x v="0"/>
    <x v="2"/>
    <s v="Q3"/>
    <n v="2025"/>
    <n v="1.9245857756034521E-2"/>
    <s v="High"/>
  </r>
  <r>
    <n v="101220"/>
    <d v="2025-07-23T00:00:00"/>
    <s v="C2219"/>
    <s v="Ananya Reddy"/>
    <x v="2"/>
    <s v="Telangana"/>
    <s v="Hyderabad"/>
    <x v="0"/>
    <x v="0"/>
    <x v="0"/>
    <n v="2"/>
    <n v="54730"/>
    <n v="5"/>
    <n v="103987"/>
    <n v="84000"/>
    <n v="19987"/>
    <x v="1"/>
    <x v="0"/>
    <x v="7"/>
    <s v="Q3"/>
    <n v="2025"/>
    <n v="0.19220671814746074"/>
    <s v="High"/>
  </r>
  <r>
    <n v="104975"/>
    <d v="2025-04-10T00:00:00"/>
    <s v="C5974"/>
    <s v="Pooja Kumar"/>
    <x v="1"/>
    <s v="Gujarat"/>
    <s v="Ahmedabad"/>
    <x v="0"/>
    <x v="0"/>
    <x v="1"/>
    <n v="5"/>
    <n v="21867"/>
    <n v="5"/>
    <n v="103868.25"/>
    <n v="85000"/>
    <n v="18868.25"/>
    <x v="3"/>
    <x v="1"/>
    <x v="5"/>
    <s v="Q2"/>
    <n v="2025"/>
    <n v="0.18165560698288458"/>
    <s v="High"/>
  </r>
  <r>
    <n v="101125"/>
    <d v="2025-07-07T00:00:00"/>
    <s v="C2124"/>
    <s v="Aarav Sharma"/>
    <x v="0"/>
    <s v="Punjab"/>
    <s v="Ludhiana"/>
    <x v="5"/>
    <x v="0"/>
    <x v="0"/>
    <n v="2"/>
    <n v="54663"/>
    <n v="5"/>
    <n v="103859.7"/>
    <n v="84000"/>
    <n v="19859.7"/>
    <x v="2"/>
    <x v="0"/>
    <x v="7"/>
    <s v="Q3"/>
    <n v="2025"/>
    <n v="0.19121661241078108"/>
    <s v="High"/>
  </r>
  <r>
    <n v="103108"/>
    <d v="2025-06-19T00:00:00"/>
    <s v="C4107"/>
    <s v="Neha Rao"/>
    <x v="0"/>
    <s v="Delhi"/>
    <s v="New Delhi"/>
    <x v="5"/>
    <x v="0"/>
    <x v="1"/>
    <n v="5"/>
    <n v="21856"/>
    <n v="5"/>
    <n v="103816"/>
    <n v="85000"/>
    <n v="18816"/>
    <x v="4"/>
    <x v="0"/>
    <x v="9"/>
    <s v="Q2"/>
    <n v="2025"/>
    <n v="0.1812437389227094"/>
    <s v="High"/>
  </r>
  <r>
    <n v="100885"/>
    <d v="2025-06-23T00:00:00"/>
    <s v="C1884"/>
    <s v="Aarav Rao"/>
    <x v="2"/>
    <s v="Karnataka"/>
    <s v="Bengaluru"/>
    <x v="0"/>
    <x v="0"/>
    <x v="0"/>
    <n v="2"/>
    <n v="54637"/>
    <n v="5"/>
    <n v="103810.3"/>
    <n v="84000"/>
    <n v="19810.3"/>
    <x v="0"/>
    <x v="0"/>
    <x v="9"/>
    <s v="Q2"/>
    <n v="2025"/>
    <n v="0.19083173827645233"/>
    <s v="High"/>
  </r>
  <r>
    <n v="103975"/>
    <d v="2025-07-17T00:00:00"/>
    <s v="C4974"/>
    <s v="Neha Gupta"/>
    <x v="1"/>
    <s v="Gujarat"/>
    <s v="Ahmedabad"/>
    <x v="7"/>
    <x v="0"/>
    <x v="1"/>
    <n v="5"/>
    <n v="21853"/>
    <n v="5"/>
    <n v="103801.75"/>
    <n v="85000"/>
    <n v="18801.75"/>
    <x v="1"/>
    <x v="0"/>
    <x v="7"/>
    <s v="Q3"/>
    <n v="2025"/>
    <n v="0.18113133930786332"/>
    <s v="High"/>
  </r>
  <r>
    <n v="100121"/>
    <d v="2025-08-13T00:00:00"/>
    <s v="C1120"/>
    <s v="Rahul Rao"/>
    <x v="2"/>
    <s v="Karnataka"/>
    <s v="Bengaluru"/>
    <x v="4"/>
    <x v="0"/>
    <x v="1"/>
    <n v="6"/>
    <n v="21611"/>
    <n v="20"/>
    <n v="103732.8"/>
    <n v="102000"/>
    <n v="1732.8"/>
    <x v="1"/>
    <x v="2"/>
    <x v="2"/>
    <s v="Q3"/>
    <n v="2025"/>
    <n v="1.6704456064041459E-2"/>
    <s v="High"/>
  </r>
  <r>
    <n v="100089"/>
    <d v="2025-05-04T00:00:00"/>
    <s v="C1088"/>
    <s v="Rahul Reddy"/>
    <x v="1"/>
    <s v="Maharashtra"/>
    <s v="Mumbai"/>
    <x v="2"/>
    <x v="0"/>
    <x v="1"/>
    <n v="6"/>
    <n v="21597"/>
    <n v="20"/>
    <n v="103665.60000000001"/>
    <n v="102000"/>
    <n v="1665.6"/>
    <x v="3"/>
    <x v="2"/>
    <x v="6"/>
    <s v="Q2"/>
    <n v="2025"/>
    <n v="1.6067046349029956E-2"/>
    <s v="High"/>
  </r>
  <r>
    <n v="103985"/>
    <d v="2025-11-19T00:00:00"/>
    <s v="C4984"/>
    <s v="Pooja Patel"/>
    <x v="2"/>
    <s v="Karnataka"/>
    <s v="Bengaluru"/>
    <x v="1"/>
    <x v="1"/>
    <x v="2"/>
    <n v="7"/>
    <n v="14809"/>
    <n v="0"/>
    <n v="103663"/>
    <n v="77000"/>
    <n v="26663"/>
    <x v="3"/>
    <x v="0"/>
    <x v="1"/>
    <s v="Q4"/>
    <n v="2025"/>
    <n v="0.25720845431831996"/>
    <s v="High"/>
  </r>
  <r>
    <n v="103610"/>
    <d v="2025-08-19T00:00:00"/>
    <s v="C4609"/>
    <s v="Pooja Kumar"/>
    <x v="2"/>
    <s v="Telangana"/>
    <s v="Hyderabad"/>
    <x v="7"/>
    <x v="0"/>
    <x v="0"/>
    <n v="2"/>
    <n v="54553"/>
    <n v="5"/>
    <n v="103650.7"/>
    <n v="84000"/>
    <n v="19650.7"/>
    <x v="4"/>
    <x v="0"/>
    <x v="2"/>
    <s v="Q3"/>
    <n v="2025"/>
    <n v="0.18958579150936752"/>
    <s v="High"/>
  </r>
  <r>
    <n v="100009"/>
    <d v="2025-05-21T00:00:00"/>
    <s v="C1008"/>
    <s v="Priya Reddy"/>
    <x v="1"/>
    <s v="Maharashtra"/>
    <s v="Mumbai"/>
    <x v="7"/>
    <x v="0"/>
    <x v="1"/>
    <n v="5"/>
    <n v="21781"/>
    <n v="5"/>
    <n v="103459.75"/>
    <n v="85000"/>
    <n v="18459.75"/>
    <x v="4"/>
    <x v="2"/>
    <x v="6"/>
    <s v="Q2"/>
    <n v="2025"/>
    <n v="0.17842445975367233"/>
    <s v="High"/>
  </r>
  <r>
    <n v="102734"/>
    <d v="2025-08-11T00:00:00"/>
    <s v="C3733"/>
    <s v="Sneha Gupta"/>
    <x v="3"/>
    <s v="West Bengal"/>
    <s v="Kolkata"/>
    <x v="7"/>
    <x v="0"/>
    <x v="1"/>
    <n v="5"/>
    <n v="21726"/>
    <n v="5"/>
    <n v="103198.5"/>
    <n v="85000"/>
    <n v="18198.5"/>
    <x v="2"/>
    <x v="1"/>
    <x v="2"/>
    <s v="Q3"/>
    <n v="2025"/>
    <n v="0.1763446174120748"/>
    <s v="High"/>
  </r>
  <r>
    <n v="103233"/>
    <d v="2025-02-15T00:00:00"/>
    <s v="C4232"/>
    <s v="Sneha Patel"/>
    <x v="2"/>
    <s v="Karnataka"/>
    <s v="Bengaluru"/>
    <x v="0"/>
    <x v="0"/>
    <x v="1"/>
    <n v="5"/>
    <n v="21695"/>
    <n v="5"/>
    <n v="103051.25"/>
    <n v="85000"/>
    <n v="18051.25"/>
    <x v="2"/>
    <x v="0"/>
    <x v="3"/>
    <s v="Q1"/>
    <n v="2025"/>
    <n v="0.17516769568539925"/>
    <s v="High"/>
  </r>
  <r>
    <n v="100012"/>
    <d v="2025-06-21T00:00:00"/>
    <s v="C1011"/>
    <s v="Neha Rao"/>
    <x v="3"/>
    <s v="West Bengal"/>
    <s v="Kolkata"/>
    <x v="6"/>
    <x v="0"/>
    <x v="1"/>
    <n v="5"/>
    <n v="21677"/>
    <n v="5"/>
    <n v="102965.75"/>
    <n v="85000"/>
    <n v="17965.75"/>
    <x v="3"/>
    <x v="0"/>
    <x v="9"/>
    <s v="Q2"/>
    <n v="2025"/>
    <n v="0.17448277703993803"/>
    <s v="High"/>
  </r>
  <r>
    <n v="101406"/>
    <d v="2025-03-15T00:00:00"/>
    <s v="C2405"/>
    <s v="Priya Rao"/>
    <x v="0"/>
    <s v="Delhi"/>
    <s v="New Delhi"/>
    <x v="0"/>
    <x v="0"/>
    <x v="1"/>
    <n v="5"/>
    <n v="21674"/>
    <n v="5"/>
    <n v="102951.5"/>
    <n v="85000"/>
    <n v="17951.5"/>
    <x v="0"/>
    <x v="1"/>
    <x v="10"/>
    <s v="Q1"/>
    <n v="2025"/>
    <n v="0.17436851332909187"/>
    <s v="High"/>
  </r>
  <r>
    <n v="103679"/>
    <d v="2025-11-16T00:00:00"/>
    <s v="C4678"/>
    <s v="Rohit Patel"/>
    <x v="0"/>
    <s v="Delhi"/>
    <s v="New Delhi"/>
    <x v="6"/>
    <x v="1"/>
    <x v="2"/>
    <n v="8"/>
    <n v="15124"/>
    <n v="15"/>
    <n v="102843.2"/>
    <n v="88000"/>
    <n v="14843.2"/>
    <x v="4"/>
    <x v="1"/>
    <x v="1"/>
    <s v="Q4"/>
    <n v="2025"/>
    <n v="0.14432845341257372"/>
    <s v="High"/>
  </r>
  <r>
    <n v="104347"/>
    <d v="2025-07-12T00:00:00"/>
    <s v="C5346"/>
    <s v="Rohit Kumar"/>
    <x v="0"/>
    <s v="Punjab"/>
    <s v="Ludhiana"/>
    <x v="5"/>
    <x v="0"/>
    <x v="1"/>
    <n v="5"/>
    <n v="21616"/>
    <n v="5"/>
    <n v="102676"/>
    <n v="85000"/>
    <n v="17676"/>
    <x v="1"/>
    <x v="1"/>
    <x v="7"/>
    <s v="Q3"/>
    <n v="2025"/>
    <n v="0.17215318087966028"/>
    <s v="High"/>
  </r>
  <r>
    <n v="100812"/>
    <d v="2025-05-07T00:00:00"/>
    <s v="C1811"/>
    <s v="Rahul Patel"/>
    <x v="3"/>
    <s v="Odisha"/>
    <s v="Bhubaneswar"/>
    <x v="2"/>
    <x v="0"/>
    <x v="1"/>
    <n v="5"/>
    <n v="21610"/>
    <n v="5"/>
    <n v="102647.5"/>
    <n v="85000"/>
    <n v="17647.5"/>
    <x v="4"/>
    <x v="0"/>
    <x v="6"/>
    <s v="Q2"/>
    <n v="2025"/>
    <n v="0.17192332984242187"/>
    <s v="High"/>
  </r>
  <r>
    <n v="100362"/>
    <d v="2025-12-03T00:00:00"/>
    <s v="C1361"/>
    <s v="Divya Kumar"/>
    <x v="3"/>
    <s v="Odisha"/>
    <s v="Bhubaneswar"/>
    <x v="1"/>
    <x v="0"/>
    <x v="1"/>
    <n v="5"/>
    <n v="21587"/>
    <n v="5"/>
    <n v="102538.25"/>
    <n v="85000"/>
    <n v="17538.25"/>
    <x v="4"/>
    <x v="2"/>
    <x v="11"/>
    <s v="Q4"/>
    <n v="2025"/>
    <n v="0.17104105053480043"/>
    <s v="High"/>
  </r>
  <r>
    <n v="104268"/>
    <d v="2025-04-15T00:00:00"/>
    <s v="C5267"/>
    <s v="Sneha Kumar"/>
    <x v="1"/>
    <s v="Maharashtra"/>
    <s v="Mumbai"/>
    <x v="2"/>
    <x v="0"/>
    <x v="1"/>
    <n v="5"/>
    <n v="21579"/>
    <n v="5"/>
    <n v="102500.25"/>
    <n v="85000"/>
    <n v="17500.25"/>
    <x v="2"/>
    <x v="1"/>
    <x v="5"/>
    <s v="Q2"/>
    <n v="2025"/>
    <n v="0.17073372991773192"/>
    <s v="High"/>
  </r>
  <r>
    <n v="100719"/>
    <d v="2025-10-09T00:00:00"/>
    <s v="C1718"/>
    <s v="Rohit Rao"/>
    <x v="2"/>
    <s v="Telangana"/>
    <s v="Hyderabad"/>
    <x v="6"/>
    <x v="0"/>
    <x v="1"/>
    <n v="5"/>
    <n v="21567"/>
    <n v="5"/>
    <n v="102443.25"/>
    <n v="85000"/>
    <n v="17443.25"/>
    <x v="0"/>
    <x v="1"/>
    <x v="0"/>
    <s v="Q4"/>
    <n v="2025"/>
    <n v="0.17027232150483315"/>
    <s v="High"/>
  </r>
  <r>
    <n v="104344"/>
    <d v="2025-08-22T00:00:00"/>
    <s v="C5343"/>
    <s v="Neha Sharma"/>
    <x v="2"/>
    <s v="Telangana"/>
    <s v="Hyderabad"/>
    <x v="6"/>
    <x v="0"/>
    <x v="1"/>
    <n v="5"/>
    <n v="21556"/>
    <n v="5"/>
    <n v="102391"/>
    <n v="85000"/>
    <n v="17391"/>
    <x v="0"/>
    <x v="2"/>
    <x v="2"/>
    <s v="Q3"/>
    <n v="2025"/>
    <n v="0.16984891250207537"/>
    <s v="High"/>
  </r>
  <r>
    <n v="102857"/>
    <d v="2025-11-22T00:00:00"/>
    <s v="C3856"/>
    <s v="Arjun Reddy"/>
    <x v="2"/>
    <s v="Karnataka"/>
    <s v="Bengaluru"/>
    <x v="6"/>
    <x v="1"/>
    <x v="2"/>
    <n v="7"/>
    <n v="15319"/>
    <n v="5"/>
    <n v="101871.35"/>
    <n v="77000"/>
    <n v="24871.35"/>
    <x v="0"/>
    <x v="2"/>
    <x v="1"/>
    <s v="Q4"/>
    <n v="2025"/>
    <n v="0.24414469819041368"/>
    <s v="High"/>
  </r>
  <r>
    <n v="101288"/>
    <d v="2025-07-11T00:00:00"/>
    <s v="C2287"/>
    <s v="Pooja Patel"/>
    <x v="0"/>
    <s v="Delhi"/>
    <s v="New Delhi"/>
    <x v="3"/>
    <x v="0"/>
    <x v="1"/>
    <n v="5"/>
    <n v="22495"/>
    <n v="10"/>
    <n v="101227.5"/>
    <n v="85000"/>
    <n v="16227.5"/>
    <x v="0"/>
    <x v="0"/>
    <x v="7"/>
    <s v="Q3"/>
    <n v="2025"/>
    <n v="0.16030722876688647"/>
    <s v="High"/>
  </r>
  <r>
    <n v="100921"/>
    <d v="2025-03-01T00:00:00"/>
    <s v="C1920"/>
    <s v="Ananya Patel"/>
    <x v="0"/>
    <s v="Delhi"/>
    <s v="New Delhi"/>
    <x v="1"/>
    <x v="0"/>
    <x v="1"/>
    <n v="5"/>
    <n v="22489"/>
    <n v="10"/>
    <n v="101200.5"/>
    <n v="85000"/>
    <n v="16200.5"/>
    <x v="1"/>
    <x v="1"/>
    <x v="10"/>
    <s v="Q1"/>
    <n v="2025"/>
    <n v="0.1600832011699547"/>
    <s v="High"/>
  </r>
  <r>
    <n v="103772"/>
    <d v="2025-10-17T00:00:00"/>
    <s v="C4771"/>
    <s v="Ananya Sharma"/>
    <x v="2"/>
    <s v="Karnataka"/>
    <s v="Bengaluru"/>
    <x v="2"/>
    <x v="1"/>
    <x v="2"/>
    <n v="8"/>
    <n v="14863"/>
    <n v="15"/>
    <n v="101068.4"/>
    <n v="88000"/>
    <n v="13068.4"/>
    <x v="3"/>
    <x v="0"/>
    <x v="0"/>
    <s v="Q4"/>
    <n v="2025"/>
    <n v="0.12930253175077472"/>
    <s v="High"/>
  </r>
  <r>
    <n v="104385"/>
    <d v="2025-07-28T00:00:00"/>
    <s v="C5384"/>
    <s v="Priya Reddy"/>
    <x v="3"/>
    <s v="West Bengal"/>
    <s v="Kolkata"/>
    <x v="1"/>
    <x v="0"/>
    <x v="1"/>
    <n v="5"/>
    <n v="22394"/>
    <n v="10"/>
    <n v="100773"/>
    <n v="85000"/>
    <n v="15773"/>
    <x v="2"/>
    <x v="2"/>
    <x v="7"/>
    <s v="Q3"/>
    <n v="2025"/>
    <n v="0.15652009962986119"/>
    <s v="High"/>
  </r>
  <r>
    <n v="101727"/>
    <d v="2025-11-10T00:00:00"/>
    <s v="C2726"/>
    <s v="Neha Sharma"/>
    <x v="2"/>
    <s v="Telangana"/>
    <s v="Hyderabad"/>
    <x v="6"/>
    <x v="1"/>
    <x v="2"/>
    <n v="8"/>
    <n v="14807"/>
    <n v="15"/>
    <n v="100687.6"/>
    <n v="88000"/>
    <n v="12687.6"/>
    <x v="0"/>
    <x v="1"/>
    <x v="1"/>
    <s v="Q4"/>
    <n v="2025"/>
    <n v="0.12600955827728538"/>
    <s v="High"/>
  </r>
  <r>
    <n v="101009"/>
    <d v="2025-11-11T00:00:00"/>
    <s v="C2008"/>
    <s v="Kiran Sharma"/>
    <x v="1"/>
    <s v="Maharashtra"/>
    <s v="Mumbai"/>
    <x v="4"/>
    <x v="0"/>
    <x v="3"/>
    <n v="10"/>
    <n v="11832"/>
    <n v="15"/>
    <n v="100572"/>
    <n v="90000"/>
    <n v="10572"/>
    <x v="4"/>
    <x v="1"/>
    <x v="1"/>
    <s v="Q4"/>
    <n v="2025"/>
    <n v="0.10511872091635843"/>
    <s v="High"/>
  </r>
  <r>
    <n v="100503"/>
    <d v="2025-11-06T00:00:00"/>
    <s v="C1502"/>
    <s v="Arjun Sharma"/>
    <x v="2"/>
    <s v="Karnataka"/>
    <s v="Bengaluru"/>
    <x v="0"/>
    <x v="0"/>
    <x v="1"/>
    <n v="5"/>
    <n v="22334"/>
    <n v="10"/>
    <n v="100503"/>
    <n v="85000"/>
    <n v="15503"/>
    <x v="3"/>
    <x v="2"/>
    <x v="1"/>
    <s v="Q4"/>
    <n v="2025"/>
    <n v="0.15425410186760594"/>
    <s v="High"/>
  </r>
  <r>
    <n v="103347"/>
    <d v="2025-11-06T00:00:00"/>
    <s v="C4346"/>
    <s v="Priya Reddy"/>
    <x v="0"/>
    <s v="Punjab"/>
    <s v="Ludhiana"/>
    <x v="6"/>
    <x v="1"/>
    <x v="2"/>
    <n v="7"/>
    <n v="15109"/>
    <n v="5"/>
    <n v="100474.85"/>
    <n v="77000"/>
    <n v="23474.85"/>
    <x v="3"/>
    <x v="0"/>
    <x v="1"/>
    <s v="Q4"/>
    <n v="2025"/>
    <n v="0.2336390649003208"/>
    <s v="High"/>
  </r>
  <r>
    <n v="102577"/>
    <d v="2025-07-10T00:00:00"/>
    <s v="C3576"/>
    <s v="Vikram Patel"/>
    <x v="1"/>
    <s v="Gujarat"/>
    <s v="Ahmedabad"/>
    <x v="5"/>
    <x v="0"/>
    <x v="1"/>
    <n v="5"/>
    <n v="22307"/>
    <n v="10"/>
    <n v="100381.5"/>
    <n v="85000"/>
    <n v="15381.5"/>
    <x v="3"/>
    <x v="1"/>
    <x v="7"/>
    <s v="Q3"/>
    <n v="2025"/>
    <n v="0.15323042592509575"/>
    <s v="High"/>
  </r>
  <r>
    <n v="102789"/>
    <d v="2025-03-03T00:00:00"/>
    <s v="C3788"/>
    <s v="Ananya Sharma"/>
    <x v="2"/>
    <s v="Telangana"/>
    <s v="Hyderabad"/>
    <x v="0"/>
    <x v="0"/>
    <x v="1"/>
    <n v="5"/>
    <n v="22249"/>
    <n v="10"/>
    <n v="100120.5"/>
    <n v="85000"/>
    <n v="15120.5"/>
    <x v="0"/>
    <x v="1"/>
    <x v="10"/>
    <s v="Q1"/>
    <n v="2025"/>
    <n v="0.15102301726419665"/>
    <s v="High"/>
  </r>
  <r>
    <n v="102820"/>
    <d v="2025-08-04T00:00:00"/>
    <s v="C3819"/>
    <s v="Divya Sharma"/>
    <x v="2"/>
    <s v="Telangana"/>
    <s v="Hyderabad"/>
    <x v="5"/>
    <x v="0"/>
    <x v="1"/>
    <n v="5"/>
    <n v="22215"/>
    <n v="10"/>
    <n v="99967.5"/>
    <n v="85000"/>
    <n v="14967.5"/>
    <x v="3"/>
    <x v="0"/>
    <x v="2"/>
    <s v="Q3"/>
    <n v="2025"/>
    <n v="0.1497236601895616"/>
    <s v="High"/>
  </r>
  <r>
    <n v="100757"/>
    <d v="2025-05-11T00:00:00"/>
    <s v="C1756"/>
    <s v="Kiran Rao"/>
    <x v="3"/>
    <s v="West Bengal"/>
    <s v="Kolkata"/>
    <x v="5"/>
    <x v="0"/>
    <x v="0"/>
    <n v="2"/>
    <n v="55407"/>
    <n v="10"/>
    <n v="99732.6"/>
    <n v="84000"/>
    <n v="15732.6"/>
    <x v="1"/>
    <x v="0"/>
    <x v="6"/>
    <s v="Q2"/>
    <n v="2025"/>
    <n v="0.15774781766443469"/>
    <s v="High"/>
  </r>
  <r>
    <n v="102609"/>
    <d v="2025-07-13T00:00:00"/>
    <s v="C3608"/>
    <s v="Priya Rao"/>
    <x v="1"/>
    <s v="Gujarat"/>
    <s v="Ahmedabad"/>
    <x v="1"/>
    <x v="0"/>
    <x v="1"/>
    <n v="5"/>
    <n v="22099"/>
    <n v="10"/>
    <n v="99445.5"/>
    <n v="85000"/>
    <n v="14445.5"/>
    <x v="1"/>
    <x v="0"/>
    <x v="7"/>
    <s v="Q3"/>
    <n v="2025"/>
    <n v="0.14526046930228115"/>
    <s v="High"/>
  </r>
  <r>
    <n v="102675"/>
    <d v="2025-02-15T00:00:00"/>
    <s v="C3674"/>
    <s v="Rohit Kumar"/>
    <x v="0"/>
    <s v="Delhi"/>
    <s v="New Delhi"/>
    <x v="1"/>
    <x v="0"/>
    <x v="0"/>
    <n v="2"/>
    <n v="55226"/>
    <n v="10"/>
    <n v="99406.8"/>
    <n v="84000"/>
    <n v="15406.8"/>
    <x v="0"/>
    <x v="0"/>
    <x v="3"/>
    <s v="Q1"/>
    <n v="2025"/>
    <n v="0.15498738516882143"/>
    <s v="High"/>
  </r>
  <r>
    <n v="100495"/>
    <d v="2025-03-11T00:00:00"/>
    <s v="C1494"/>
    <s v="Kiran Kumar"/>
    <x v="3"/>
    <s v="Odisha"/>
    <s v="Bhubaneswar"/>
    <x v="5"/>
    <x v="0"/>
    <x v="1"/>
    <n v="5"/>
    <n v="22088"/>
    <n v="10"/>
    <n v="99396"/>
    <n v="85000"/>
    <n v="14396"/>
    <x v="4"/>
    <x v="2"/>
    <x v="10"/>
    <s v="Q1"/>
    <n v="2025"/>
    <n v="0.14483480220532013"/>
    <s v="High"/>
  </r>
  <r>
    <n v="103535"/>
    <d v="2025-06-05T00:00:00"/>
    <s v="C4534"/>
    <s v="Arjun Sharma"/>
    <x v="1"/>
    <s v="Gujarat"/>
    <s v="Ahmedabad"/>
    <x v="2"/>
    <x v="0"/>
    <x v="0"/>
    <n v="2"/>
    <n v="55166"/>
    <n v="10"/>
    <n v="99298.8"/>
    <n v="84000"/>
    <n v="15298.8"/>
    <x v="0"/>
    <x v="2"/>
    <x v="9"/>
    <s v="Q2"/>
    <n v="2025"/>
    <n v="0.15406832710969315"/>
    <s v="High"/>
  </r>
  <r>
    <n v="104172"/>
    <d v="2025-02-23T00:00:00"/>
    <s v="C5171"/>
    <s v="Vikram Patel"/>
    <x v="1"/>
    <s v="Maharashtra"/>
    <s v="Mumbai"/>
    <x v="3"/>
    <x v="0"/>
    <x v="0"/>
    <n v="2"/>
    <n v="55153"/>
    <n v="10"/>
    <n v="99275.4"/>
    <n v="84000"/>
    <n v="15275.4"/>
    <x v="4"/>
    <x v="0"/>
    <x v="3"/>
    <s v="Q1"/>
    <n v="2025"/>
    <n v="0.15386893429792275"/>
    <s v="High"/>
  </r>
  <r>
    <n v="101092"/>
    <d v="2025-05-05T00:00:00"/>
    <s v="C2091"/>
    <s v="Vikram Kumar"/>
    <x v="1"/>
    <s v="Gujarat"/>
    <s v="Ahmedabad"/>
    <x v="7"/>
    <x v="0"/>
    <x v="0"/>
    <n v="2"/>
    <n v="55122"/>
    <n v="10"/>
    <n v="99219.6"/>
    <n v="84000"/>
    <n v="15219.6"/>
    <x v="1"/>
    <x v="0"/>
    <x v="6"/>
    <s v="Q2"/>
    <n v="2025"/>
    <n v="0.15339307959314491"/>
    <s v="High"/>
  </r>
  <r>
    <n v="105000"/>
    <d v="2025-11-22T00:00:00"/>
    <s v="C5999"/>
    <s v="Vikram Gupta"/>
    <x v="0"/>
    <s v="Punjab"/>
    <s v="Ludhiana"/>
    <x v="7"/>
    <x v="1"/>
    <x v="2"/>
    <n v="8"/>
    <n v="14585"/>
    <n v="15"/>
    <n v="99178"/>
    <n v="88000"/>
    <n v="11178"/>
    <x v="3"/>
    <x v="1"/>
    <x v="1"/>
    <s v="Q4"/>
    <n v="2025"/>
    <n v="0.11270644699429309"/>
    <s v="High"/>
  </r>
  <r>
    <n v="101685"/>
    <d v="2025-06-01T00:00:00"/>
    <s v="C2684"/>
    <s v="Sneha Sharma"/>
    <x v="1"/>
    <s v="Maharashtra"/>
    <s v="Mumbai"/>
    <x v="4"/>
    <x v="0"/>
    <x v="0"/>
    <n v="2"/>
    <n v="55091"/>
    <n v="10"/>
    <n v="99163.8"/>
    <n v="84000"/>
    <n v="15163.8"/>
    <x v="2"/>
    <x v="2"/>
    <x v="9"/>
    <s v="Q2"/>
    <n v="2025"/>
    <n v="0.15291668935639818"/>
    <s v="High"/>
  </r>
  <r>
    <n v="104376"/>
    <d v="2025-10-18T00:00:00"/>
    <s v="C5375"/>
    <s v="Divya Rao"/>
    <x v="3"/>
    <s v="West Bengal"/>
    <s v="Kolkata"/>
    <x v="1"/>
    <x v="0"/>
    <x v="3"/>
    <n v="8"/>
    <n v="12393"/>
    <n v="0"/>
    <n v="99144"/>
    <n v="72000"/>
    <n v="27144"/>
    <x v="3"/>
    <x v="0"/>
    <x v="0"/>
    <s v="Q4"/>
    <n v="2025"/>
    <n v="0.27378358750907772"/>
    <s v="High"/>
  </r>
  <r>
    <n v="104530"/>
    <d v="2025-08-09T00:00:00"/>
    <s v="C5529"/>
    <s v="Priya Patel"/>
    <x v="0"/>
    <s v="Punjab"/>
    <s v="Ludhiana"/>
    <x v="5"/>
    <x v="0"/>
    <x v="0"/>
    <n v="2"/>
    <n v="55041"/>
    <n v="10"/>
    <n v="99073.8"/>
    <n v="84000"/>
    <n v="15073.8"/>
    <x v="3"/>
    <x v="0"/>
    <x v="2"/>
    <s v="Q3"/>
    <n v="2025"/>
    <n v="0.15214718724829368"/>
    <s v="High"/>
  </r>
  <r>
    <n v="100662"/>
    <d v="2025-06-23T00:00:00"/>
    <s v="C1661"/>
    <s v="Arjun Gupta"/>
    <x v="1"/>
    <s v="Maharashtra"/>
    <s v="Mumbai"/>
    <x v="7"/>
    <x v="0"/>
    <x v="0"/>
    <n v="2"/>
    <n v="54992"/>
    <n v="10"/>
    <n v="98985.600000000006"/>
    <n v="84000"/>
    <n v="14985.6"/>
    <x v="1"/>
    <x v="2"/>
    <x v="9"/>
    <s v="Q2"/>
    <n v="2025"/>
    <n v="0.15139171758316361"/>
    <s v="High"/>
  </r>
  <r>
    <n v="103539"/>
    <d v="2025-02-04T00:00:00"/>
    <s v="C4538"/>
    <s v="Priya Kumar"/>
    <x v="0"/>
    <s v="Punjab"/>
    <s v="Ludhiana"/>
    <x v="3"/>
    <x v="0"/>
    <x v="0"/>
    <n v="2"/>
    <n v="54916"/>
    <n v="10"/>
    <n v="98848.8"/>
    <n v="84000"/>
    <n v="14848.8"/>
    <x v="0"/>
    <x v="1"/>
    <x v="3"/>
    <s v="Q1"/>
    <n v="2025"/>
    <n v="0.1502173015757399"/>
    <s v="High"/>
  </r>
  <r>
    <n v="101389"/>
    <d v="2025-12-08T00:00:00"/>
    <s v="C2388"/>
    <s v="Divya Kumar"/>
    <x v="0"/>
    <s v="Delhi"/>
    <s v="New Delhi"/>
    <x v="4"/>
    <x v="0"/>
    <x v="1"/>
    <n v="5"/>
    <n v="21962"/>
    <n v="10"/>
    <n v="98829"/>
    <n v="85000"/>
    <n v="13829"/>
    <x v="4"/>
    <x v="2"/>
    <x v="11"/>
    <s v="Q4"/>
    <n v="2025"/>
    <n v="0.13992856347833127"/>
    <s v="High"/>
  </r>
  <r>
    <n v="100375"/>
    <d v="2025-03-11T00:00:00"/>
    <s v="C1374"/>
    <s v="Rohit Kumar"/>
    <x v="2"/>
    <s v="Telangana"/>
    <s v="Hyderabad"/>
    <x v="5"/>
    <x v="0"/>
    <x v="0"/>
    <n v="2"/>
    <n v="54834"/>
    <n v="10"/>
    <n v="98701.2"/>
    <n v="84000"/>
    <n v="14701.2"/>
    <x v="2"/>
    <x v="0"/>
    <x v="10"/>
    <s v="Q1"/>
    <n v="2025"/>
    <n v="0.14894651736757"/>
    <s v="High"/>
  </r>
  <r>
    <n v="102457"/>
    <d v="2025-07-05T00:00:00"/>
    <s v="C3456"/>
    <s v="Aarav Patel"/>
    <x v="2"/>
    <s v="Karnataka"/>
    <s v="Bengaluru"/>
    <x v="0"/>
    <x v="0"/>
    <x v="0"/>
    <n v="2"/>
    <n v="54829"/>
    <n v="10"/>
    <n v="98692.2"/>
    <n v="84000"/>
    <n v="14692.2"/>
    <x v="4"/>
    <x v="0"/>
    <x v="7"/>
    <s v="Q3"/>
    <n v="2025"/>
    <n v="0.14886890757324289"/>
    <s v="High"/>
  </r>
  <r>
    <n v="104287"/>
    <d v="2025-06-18T00:00:00"/>
    <s v="C5286"/>
    <s v="Rahul Gupta"/>
    <x v="1"/>
    <s v="Gujarat"/>
    <s v="Ahmedabad"/>
    <x v="7"/>
    <x v="0"/>
    <x v="0"/>
    <n v="2"/>
    <n v="54826"/>
    <n v="10"/>
    <n v="98686.8"/>
    <n v="84000"/>
    <n v="14686.8"/>
    <x v="1"/>
    <x v="0"/>
    <x v="9"/>
    <s v="Q2"/>
    <n v="2025"/>
    <n v="0.14882233490193217"/>
    <s v="High"/>
  </r>
  <r>
    <n v="103858"/>
    <d v="2025-02-02T00:00:00"/>
    <s v="C4857"/>
    <s v="Ananya Gupta"/>
    <x v="2"/>
    <s v="Telangana"/>
    <s v="Hyderabad"/>
    <x v="4"/>
    <x v="0"/>
    <x v="1"/>
    <n v="5"/>
    <n v="21925"/>
    <n v="10"/>
    <n v="98662.5"/>
    <n v="85000"/>
    <n v="13662.5"/>
    <x v="1"/>
    <x v="0"/>
    <x v="3"/>
    <s v="Q1"/>
    <n v="2025"/>
    <n v="0.1384771316356265"/>
    <s v="High"/>
  </r>
  <r>
    <n v="101051"/>
    <d v="2025-03-19T00:00:00"/>
    <s v="C2050"/>
    <s v="Vikram Patel"/>
    <x v="0"/>
    <s v="Punjab"/>
    <s v="Ludhiana"/>
    <x v="7"/>
    <x v="0"/>
    <x v="0"/>
    <n v="2"/>
    <n v="54786"/>
    <n v="10"/>
    <n v="98614.8"/>
    <n v="84000"/>
    <n v="14614.8"/>
    <x v="4"/>
    <x v="1"/>
    <x v="10"/>
    <s v="Q1"/>
    <n v="2025"/>
    <n v="0.14820087856995096"/>
    <s v="High"/>
  </r>
  <r>
    <n v="104410"/>
    <d v="2025-08-18T00:00:00"/>
    <s v="C5409"/>
    <s v="Aarav Kumar"/>
    <x v="2"/>
    <s v="Karnataka"/>
    <s v="Bengaluru"/>
    <x v="4"/>
    <x v="0"/>
    <x v="0"/>
    <n v="2"/>
    <n v="54777"/>
    <n v="10"/>
    <n v="98598.6"/>
    <n v="84000"/>
    <n v="14598.6"/>
    <x v="4"/>
    <x v="1"/>
    <x v="2"/>
    <s v="Q3"/>
    <n v="2025"/>
    <n v="0.14806092581436248"/>
    <s v="High"/>
  </r>
  <r>
    <n v="100657"/>
    <d v="2025-07-15T00:00:00"/>
    <s v="C1656"/>
    <s v="Rahul Sharma"/>
    <x v="0"/>
    <s v="Punjab"/>
    <s v="Ludhiana"/>
    <x v="6"/>
    <x v="0"/>
    <x v="0"/>
    <n v="2"/>
    <n v="54772"/>
    <n v="10"/>
    <n v="98589.6"/>
    <n v="84000"/>
    <n v="14589.6"/>
    <x v="1"/>
    <x v="0"/>
    <x v="7"/>
    <s v="Q3"/>
    <n v="2025"/>
    <n v="0.14798315440979576"/>
    <s v="High"/>
  </r>
  <r>
    <n v="104662"/>
    <d v="2025-12-20T00:00:00"/>
    <s v="C5661"/>
    <s v="Divya Kumar"/>
    <x v="3"/>
    <s v="West Bengal"/>
    <s v="Kolkata"/>
    <x v="0"/>
    <x v="0"/>
    <x v="0"/>
    <n v="2"/>
    <n v="54750"/>
    <n v="10"/>
    <n v="98550"/>
    <n v="84000"/>
    <n v="14550"/>
    <x v="1"/>
    <x v="1"/>
    <x v="11"/>
    <s v="Q4"/>
    <n v="2025"/>
    <n v="0.14764079147640791"/>
    <s v="High"/>
  </r>
  <r>
    <n v="103365"/>
    <d v="2025-10-25T00:00:00"/>
    <s v="C4364"/>
    <s v="Priya Sharma"/>
    <x v="0"/>
    <s v="Delhi"/>
    <s v="New Delhi"/>
    <x v="4"/>
    <x v="0"/>
    <x v="3"/>
    <n v="10"/>
    <n v="12317"/>
    <n v="20"/>
    <n v="98536"/>
    <n v="90000"/>
    <n v="8536"/>
    <x v="1"/>
    <x v="0"/>
    <x v="0"/>
    <s v="Q4"/>
    <n v="2025"/>
    <n v="8.6628237395469682E-2"/>
    <s v="High"/>
  </r>
  <r>
    <n v="100580"/>
    <d v="2025-06-14T00:00:00"/>
    <s v="C1579"/>
    <s v="Aarav Reddy"/>
    <x v="1"/>
    <s v="Gujarat"/>
    <s v="Ahmedabad"/>
    <x v="3"/>
    <x v="0"/>
    <x v="0"/>
    <n v="2"/>
    <n v="54739"/>
    <n v="10"/>
    <n v="98530.2"/>
    <n v="84000"/>
    <n v="14530.2"/>
    <x v="2"/>
    <x v="0"/>
    <x v="9"/>
    <s v="Q2"/>
    <n v="2025"/>
    <n v="0.14746950681110971"/>
    <s v="High"/>
  </r>
  <r>
    <n v="101067"/>
    <d v="2025-07-02T00:00:00"/>
    <s v="C2066"/>
    <s v="Neha Kumar"/>
    <x v="2"/>
    <s v="Telangana"/>
    <s v="Hyderabad"/>
    <x v="1"/>
    <x v="0"/>
    <x v="0"/>
    <n v="2"/>
    <n v="54638"/>
    <n v="10"/>
    <n v="98348.4"/>
    <n v="84000"/>
    <n v="14348.4"/>
    <x v="1"/>
    <x v="2"/>
    <x v="7"/>
    <s v="Q3"/>
    <n v="2025"/>
    <n v="0.14589357833986116"/>
    <s v="High"/>
  </r>
  <r>
    <n v="101833"/>
    <d v="2025-10-12T00:00:00"/>
    <s v="C2832"/>
    <s v="Arjun Sharma"/>
    <x v="2"/>
    <s v="Telangana"/>
    <s v="Hyderabad"/>
    <x v="6"/>
    <x v="0"/>
    <x v="1"/>
    <n v="5"/>
    <n v="21830"/>
    <n v="10"/>
    <n v="98235"/>
    <n v="85000"/>
    <n v="13235"/>
    <x v="4"/>
    <x v="0"/>
    <x v="0"/>
    <s v="Q4"/>
    <n v="2025"/>
    <n v="0.13472794828727033"/>
    <s v="High"/>
  </r>
  <r>
    <n v="102768"/>
    <d v="2025-04-18T00:00:00"/>
    <s v="C3767"/>
    <s v="Priya Rao"/>
    <x v="3"/>
    <s v="West Bengal"/>
    <s v="Kolkata"/>
    <x v="4"/>
    <x v="0"/>
    <x v="0"/>
    <n v="2"/>
    <n v="54572"/>
    <n v="10"/>
    <n v="98229.6"/>
    <n v="84000"/>
    <n v="14229.6"/>
    <x v="2"/>
    <x v="2"/>
    <x v="5"/>
    <s v="Q2"/>
    <n v="2025"/>
    <n v="0.1448606122798016"/>
    <s v="High"/>
  </r>
  <r>
    <n v="104836"/>
    <d v="2025-03-26T00:00:00"/>
    <s v="C5835"/>
    <s v="Rahul Rao"/>
    <x v="1"/>
    <s v="Gujarat"/>
    <s v="Ahmedabad"/>
    <x v="0"/>
    <x v="0"/>
    <x v="0"/>
    <n v="2"/>
    <n v="54566"/>
    <n v="10"/>
    <n v="98218.8"/>
    <n v="84000"/>
    <n v="14218.8"/>
    <x v="4"/>
    <x v="0"/>
    <x v="10"/>
    <s v="Q1"/>
    <n v="2025"/>
    <n v="0.14476658236508691"/>
    <s v="High"/>
  </r>
  <r>
    <n v="104113"/>
    <d v="2025-03-10T00:00:00"/>
    <s v="C5112"/>
    <s v="Sneha Reddy"/>
    <x v="1"/>
    <s v="Gujarat"/>
    <s v="Ahmedabad"/>
    <x v="2"/>
    <x v="0"/>
    <x v="0"/>
    <n v="2"/>
    <n v="54564"/>
    <n v="10"/>
    <n v="98215.2"/>
    <n v="84000"/>
    <n v="14215.2"/>
    <x v="2"/>
    <x v="0"/>
    <x v="10"/>
    <s v="Q1"/>
    <n v="2025"/>
    <n v="0.14473523446472644"/>
    <s v="High"/>
  </r>
  <r>
    <n v="101746"/>
    <d v="2025-04-14T00:00:00"/>
    <s v="C2745"/>
    <s v="Divya Patel"/>
    <x v="1"/>
    <s v="Gujarat"/>
    <s v="Ahmedabad"/>
    <x v="6"/>
    <x v="0"/>
    <x v="1"/>
    <n v="5"/>
    <n v="21822"/>
    <n v="10"/>
    <n v="98199"/>
    <n v="85000"/>
    <n v="13199"/>
    <x v="2"/>
    <x v="1"/>
    <x v="5"/>
    <s v="Q2"/>
    <n v="2025"/>
    <n v="0.13441073738021772"/>
    <s v="High"/>
  </r>
  <r>
    <n v="101137"/>
    <d v="2025-03-19T00:00:00"/>
    <s v="C2136"/>
    <s v="Priya Patel"/>
    <x v="3"/>
    <s v="Odisha"/>
    <s v="Bhubaneswar"/>
    <x v="7"/>
    <x v="0"/>
    <x v="1"/>
    <n v="5"/>
    <n v="21815"/>
    <n v="10"/>
    <n v="98167.5"/>
    <n v="85000"/>
    <n v="13167.5"/>
    <x v="2"/>
    <x v="2"/>
    <x v="10"/>
    <s v="Q1"/>
    <n v="2025"/>
    <n v="0.13413298698652812"/>
    <s v="High"/>
  </r>
  <r>
    <n v="103630"/>
    <d v="2025-04-02T00:00:00"/>
    <s v="C4629"/>
    <s v="Pooja Patel"/>
    <x v="3"/>
    <s v="Odisha"/>
    <s v="Bhubaneswar"/>
    <x v="6"/>
    <x v="0"/>
    <x v="1"/>
    <n v="5"/>
    <n v="21799"/>
    <n v="10"/>
    <n v="98095.5"/>
    <n v="85000"/>
    <n v="13095.5"/>
    <x v="0"/>
    <x v="0"/>
    <x v="5"/>
    <s v="Q2"/>
    <n v="2025"/>
    <n v="0.13349745910872568"/>
    <s v="High"/>
  </r>
  <r>
    <n v="104147"/>
    <d v="2025-09-25T00:00:00"/>
    <s v="C5146"/>
    <s v="Ananya Rao"/>
    <x v="0"/>
    <s v="Delhi"/>
    <s v="New Delhi"/>
    <x v="0"/>
    <x v="0"/>
    <x v="1"/>
    <n v="5"/>
    <n v="21717"/>
    <n v="10"/>
    <n v="97726.5"/>
    <n v="85000"/>
    <n v="12726.5"/>
    <x v="4"/>
    <x v="0"/>
    <x v="4"/>
    <s v="Q3"/>
    <n v="2025"/>
    <n v="0.1302256808542207"/>
    <s v="High"/>
  </r>
  <r>
    <n v="103367"/>
    <d v="2025-06-24T00:00:00"/>
    <s v="C4366"/>
    <s v="Rahul Rao"/>
    <x v="2"/>
    <s v="Telangana"/>
    <s v="Hyderabad"/>
    <x v="3"/>
    <x v="0"/>
    <x v="1"/>
    <n v="5"/>
    <n v="21707"/>
    <n v="10"/>
    <n v="97681.5"/>
    <n v="85000"/>
    <n v="12681.5"/>
    <x v="3"/>
    <x v="0"/>
    <x v="9"/>
    <s v="Q2"/>
    <n v="2025"/>
    <n v="0.12982499244995213"/>
    <s v="High"/>
  </r>
  <r>
    <n v="103401"/>
    <d v="2025-07-01T00:00:00"/>
    <s v="C4400"/>
    <s v="Vikram Gupta"/>
    <x v="0"/>
    <s v="Punjab"/>
    <s v="Ludhiana"/>
    <x v="2"/>
    <x v="0"/>
    <x v="1"/>
    <n v="5"/>
    <n v="21679"/>
    <n v="10"/>
    <n v="97555.5"/>
    <n v="85000"/>
    <n v="12555.5"/>
    <x v="4"/>
    <x v="0"/>
    <x v="7"/>
    <s v="Q3"/>
    <n v="2025"/>
    <n v="0.12870109834914484"/>
    <s v="High"/>
  </r>
  <r>
    <n v="100337"/>
    <d v="2025-10-02T00:00:00"/>
    <s v="C1336"/>
    <s v="Priya Patel"/>
    <x v="1"/>
    <s v="Gujarat"/>
    <s v="Ahmedabad"/>
    <x v="5"/>
    <x v="0"/>
    <x v="3"/>
    <n v="9"/>
    <n v="12035"/>
    <n v="10"/>
    <n v="97483.5"/>
    <n v="81000"/>
    <n v="16483.5"/>
    <x v="1"/>
    <x v="1"/>
    <x v="0"/>
    <s v="Q4"/>
    <n v="2025"/>
    <n v="0.16909015371832156"/>
    <s v="High"/>
  </r>
  <r>
    <n v="102905"/>
    <d v="2025-11-05T00:00:00"/>
    <s v="C3904"/>
    <s v="Arjun Rao"/>
    <x v="0"/>
    <s v="Delhi"/>
    <s v="New Delhi"/>
    <x v="7"/>
    <x v="1"/>
    <x v="2"/>
    <n v="7"/>
    <n v="15468"/>
    <n v="10"/>
    <n v="97448.4"/>
    <n v="77000"/>
    <n v="20448.400000000001"/>
    <x v="3"/>
    <x v="2"/>
    <x v="1"/>
    <s v="Q4"/>
    <n v="2025"/>
    <n v="0.20983823233629287"/>
    <s v="High"/>
  </r>
  <r>
    <n v="103155"/>
    <d v="2025-03-13T00:00:00"/>
    <s v="C4154"/>
    <s v="Rahul Patel"/>
    <x v="1"/>
    <s v="Maharashtra"/>
    <s v="Mumbai"/>
    <x v="3"/>
    <x v="0"/>
    <x v="1"/>
    <n v="5"/>
    <n v="21623"/>
    <n v="10"/>
    <n v="97303.5"/>
    <n v="85000"/>
    <n v="12303.5"/>
    <x v="2"/>
    <x v="1"/>
    <x v="10"/>
    <s v="Q1"/>
    <n v="2025"/>
    <n v="0.1264445780470384"/>
    <s v="High"/>
  </r>
  <r>
    <n v="102507"/>
    <d v="2025-10-19T00:00:00"/>
    <s v="C3506"/>
    <s v="Vikram Kumar"/>
    <x v="2"/>
    <s v="Telangana"/>
    <s v="Hyderabad"/>
    <x v="2"/>
    <x v="0"/>
    <x v="1"/>
    <n v="5"/>
    <n v="21609"/>
    <n v="10"/>
    <n v="97240.5"/>
    <n v="85000"/>
    <n v="12240.5"/>
    <x v="1"/>
    <x v="1"/>
    <x v="0"/>
    <s v="Q4"/>
    <n v="2025"/>
    <n v="0.12587862053362539"/>
    <s v="High"/>
  </r>
  <r>
    <n v="100358"/>
    <d v="2025-10-24T00:00:00"/>
    <s v="C1357"/>
    <s v="Vikram Gupta"/>
    <x v="3"/>
    <s v="Odisha"/>
    <s v="Bhubaneswar"/>
    <x v="4"/>
    <x v="1"/>
    <x v="2"/>
    <n v="8"/>
    <n v="15190"/>
    <n v="20"/>
    <n v="97216"/>
    <n v="88000"/>
    <n v="9216"/>
    <x v="4"/>
    <x v="0"/>
    <x v="0"/>
    <s v="Q4"/>
    <n v="2025"/>
    <n v="9.4799210006583284E-2"/>
    <s v="High"/>
  </r>
  <r>
    <n v="103145"/>
    <d v="2025-08-24T00:00:00"/>
    <s v="C4144"/>
    <s v="Aarav Gupta"/>
    <x v="1"/>
    <s v="Gujarat"/>
    <s v="Ahmedabad"/>
    <x v="1"/>
    <x v="0"/>
    <x v="1"/>
    <n v="5"/>
    <n v="21601"/>
    <n v="10"/>
    <n v="97204.5"/>
    <n v="85000"/>
    <n v="12204.5"/>
    <x v="0"/>
    <x v="0"/>
    <x v="2"/>
    <s v="Q3"/>
    <n v="2025"/>
    <n v="0.12555488686223373"/>
    <s v="High"/>
  </r>
  <r>
    <n v="103096"/>
    <d v="2025-03-05T00:00:00"/>
    <s v="C4095"/>
    <s v="Vikram Sharma"/>
    <x v="0"/>
    <s v="Delhi"/>
    <s v="New Delhi"/>
    <x v="7"/>
    <x v="0"/>
    <x v="1"/>
    <n v="5"/>
    <n v="21532"/>
    <n v="10"/>
    <n v="96894"/>
    <n v="85000"/>
    <n v="11894"/>
    <x v="0"/>
    <x v="1"/>
    <x v="10"/>
    <s v="Q1"/>
    <n v="2025"/>
    <n v="0.12275269882552067"/>
    <s v="High"/>
  </r>
  <r>
    <n v="101820"/>
    <d v="2025-08-25T00:00:00"/>
    <s v="C2819"/>
    <s v="Divya Reddy"/>
    <x v="3"/>
    <s v="West Bengal"/>
    <s v="Kolkata"/>
    <x v="4"/>
    <x v="0"/>
    <x v="1"/>
    <n v="5"/>
    <n v="21514"/>
    <n v="10"/>
    <n v="96813"/>
    <n v="85000"/>
    <n v="11813"/>
    <x v="0"/>
    <x v="0"/>
    <x v="2"/>
    <s v="Q3"/>
    <n v="2025"/>
    <n v="0.12201873715306828"/>
    <s v="High"/>
  </r>
  <r>
    <n v="102933"/>
    <d v="2025-10-27T00:00:00"/>
    <s v="C3932"/>
    <s v="Vikram Reddy"/>
    <x v="2"/>
    <s v="Telangana"/>
    <s v="Hyderabad"/>
    <x v="1"/>
    <x v="0"/>
    <x v="3"/>
    <n v="9"/>
    <n v="11913"/>
    <n v="10"/>
    <n v="96495.3"/>
    <n v="81000"/>
    <n v="15495.3"/>
    <x v="4"/>
    <x v="0"/>
    <x v="0"/>
    <s v="Q4"/>
    <n v="2025"/>
    <n v="0.16058087803240156"/>
    <s v="High"/>
  </r>
  <r>
    <n v="100881"/>
    <d v="2025-11-13T00:00:00"/>
    <s v="C1880"/>
    <s v="Ananya Kumar"/>
    <x v="3"/>
    <s v="West Bengal"/>
    <s v="Kolkata"/>
    <x v="6"/>
    <x v="1"/>
    <x v="2"/>
    <n v="8"/>
    <n v="15030"/>
    <n v="20"/>
    <n v="96192"/>
    <n v="88000"/>
    <n v="8192"/>
    <x v="2"/>
    <x v="2"/>
    <x v="1"/>
    <s v="Q4"/>
    <n v="2025"/>
    <n v="8.5163007318695944E-2"/>
    <s v="High"/>
  </r>
  <r>
    <n v="101747"/>
    <d v="2025-03-20T00:00:00"/>
    <s v="C2746"/>
    <s v="Aarav Patel"/>
    <x v="0"/>
    <s v="Punjab"/>
    <s v="Ludhiana"/>
    <x v="5"/>
    <x v="0"/>
    <x v="1"/>
    <n v="5"/>
    <n v="22406"/>
    <n v="15"/>
    <n v="95225.5"/>
    <n v="85000"/>
    <n v="10225.5"/>
    <x v="0"/>
    <x v="0"/>
    <x v="10"/>
    <s v="Q1"/>
    <n v="2025"/>
    <n v="0.10738195126305454"/>
    <s v="High"/>
  </r>
  <r>
    <n v="103665"/>
    <d v="2025-05-21T00:00:00"/>
    <s v="C4664"/>
    <s v="Kiran Reddy"/>
    <x v="3"/>
    <s v="West Bengal"/>
    <s v="Kolkata"/>
    <x v="7"/>
    <x v="0"/>
    <x v="1"/>
    <n v="5"/>
    <n v="22389"/>
    <n v="15"/>
    <n v="95153.25"/>
    <n v="85000"/>
    <n v="10153.25"/>
    <x v="1"/>
    <x v="0"/>
    <x v="6"/>
    <s v="Q2"/>
    <n v="2025"/>
    <n v="0.10670418509089286"/>
    <s v="High"/>
  </r>
  <r>
    <n v="102811"/>
    <d v="2025-05-25T00:00:00"/>
    <s v="C3810"/>
    <s v="Pooja Patel"/>
    <x v="2"/>
    <s v="Karnataka"/>
    <s v="Bengaluru"/>
    <x v="4"/>
    <x v="0"/>
    <x v="1"/>
    <n v="5"/>
    <n v="22350"/>
    <n v="15"/>
    <n v="94987.5"/>
    <n v="85000"/>
    <n v="9987.5"/>
    <x v="3"/>
    <x v="1"/>
    <x v="6"/>
    <s v="Q2"/>
    <n v="2025"/>
    <n v="0.10514541387024609"/>
    <s v="High"/>
  </r>
  <r>
    <n v="101174"/>
    <d v="2025-10-19T00:00:00"/>
    <s v="C2173"/>
    <s v="Neha Rao"/>
    <x v="3"/>
    <s v="West Bengal"/>
    <s v="Kolkata"/>
    <x v="1"/>
    <x v="1"/>
    <x v="2"/>
    <n v="7"/>
    <n v="15064"/>
    <n v="10"/>
    <n v="94903.2"/>
    <n v="77000"/>
    <n v="17903.2"/>
    <x v="1"/>
    <x v="0"/>
    <x v="0"/>
    <s v="Q4"/>
    <n v="2025"/>
    <n v="0.18864695816368679"/>
    <s v="High"/>
  </r>
  <r>
    <n v="104761"/>
    <d v="2025-10-27T00:00:00"/>
    <s v="C5760"/>
    <s v="Rahul Gupta"/>
    <x v="3"/>
    <s v="West Bengal"/>
    <s v="Kolkata"/>
    <x v="1"/>
    <x v="0"/>
    <x v="3"/>
    <n v="8"/>
    <n v="12443"/>
    <n v="5"/>
    <n v="94566.8"/>
    <n v="72000"/>
    <n v="22566.799999999999"/>
    <x v="2"/>
    <x v="0"/>
    <x v="0"/>
    <s v="Q4"/>
    <n v="2025"/>
    <n v="0.23863343160601816"/>
    <s v="High"/>
  </r>
  <r>
    <n v="104978"/>
    <d v="2025-04-15T00:00:00"/>
    <s v="C5977"/>
    <s v="Vikram Rao"/>
    <x v="2"/>
    <s v="Karnataka"/>
    <s v="Bengaluru"/>
    <x v="6"/>
    <x v="0"/>
    <x v="1"/>
    <n v="5"/>
    <n v="22208"/>
    <n v="15"/>
    <n v="94384"/>
    <n v="85000"/>
    <n v="9384"/>
    <x v="4"/>
    <x v="0"/>
    <x v="5"/>
    <s v="Q2"/>
    <n v="2025"/>
    <n v="9.9423631123919304E-2"/>
    <s v="High"/>
  </r>
  <r>
    <n v="104128"/>
    <d v="2025-05-24T00:00:00"/>
    <s v="C5127"/>
    <s v="Arjun Reddy"/>
    <x v="1"/>
    <s v="Gujarat"/>
    <s v="Ahmedabad"/>
    <x v="2"/>
    <x v="0"/>
    <x v="1"/>
    <n v="5"/>
    <n v="22191"/>
    <n v="15"/>
    <n v="94311.75"/>
    <n v="85000"/>
    <n v="9311.75"/>
    <x v="3"/>
    <x v="0"/>
    <x v="6"/>
    <s v="Q2"/>
    <n v="2025"/>
    <n v="9.8733720877833359E-2"/>
    <s v="High"/>
  </r>
  <r>
    <n v="104232"/>
    <d v="2025-09-17T00:00:00"/>
    <s v="C5231"/>
    <s v="Sneha Patel"/>
    <x v="2"/>
    <s v="Telangana"/>
    <s v="Hyderabad"/>
    <x v="0"/>
    <x v="0"/>
    <x v="0"/>
    <n v="2"/>
    <n v="55462"/>
    <n v="15"/>
    <n v="94285.4"/>
    <n v="84000"/>
    <n v="10285.4"/>
    <x v="0"/>
    <x v="0"/>
    <x v="4"/>
    <s v="Q3"/>
    <n v="2025"/>
    <n v="0.10908793938404038"/>
    <s v="High"/>
  </r>
  <r>
    <n v="104205"/>
    <d v="2025-08-06T00:00:00"/>
    <s v="C5204"/>
    <s v="Arjun Gupta"/>
    <x v="0"/>
    <s v="Delhi"/>
    <s v="New Delhi"/>
    <x v="7"/>
    <x v="0"/>
    <x v="0"/>
    <n v="2"/>
    <n v="55450"/>
    <n v="15"/>
    <n v="94265"/>
    <n v="84000"/>
    <n v="10265"/>
    <x v="1"/>
    <x v="0"/>
    <x v="2"/>
    <s v="Q3"/>
    <n v="2025"/>
    <n v="0.10889513605261762"/>
    <s v="High"/>
  </r>
  <r>
    <n v="102090"/>
    <d v="2025-09-09T00:00:00"/>
    <s v="C3089"/>
    <s v="Aarav Reddy"/>
    <x v="0"/>
    <s v="Punjab"/>
    <s v="Ludhiana"/>
    <x v="0"/>
    <x v="0"/>
    <x v="0"/>
    <n v="2"/>
    <n v="55432"/>
    <n v="15"/>
    <n v="94234.4"/>
    <n v="84000"/>
    <n v="10234.4"/>
    <x v="3"/>
    <x v="2"/>
    <x v="4"/>
    <s v="Q3"/>
    <n v="2025"/>
    <n v="0.10860577453668724"/>
    <s v="High"/>
  </r>
  <r>
    <n v="104478"/>
    <d v="2025-08-17T00:00:00"/>
    <s v="C5477"/>
    <s v="Pooja Rao"/>
    <x v="1"/>
    <s v="Maharashtra"/>
    <s v="Mumbai"/>
    <x v="4"/>
    <x v="0"/>
    <x v="0"/>
    <n v="2"/>
    <n v="55408"/>
    <n v="15"/>
    <n v="94193.600000000006"/>
    <n v="84000"/>
    <n v="10193.6"/>
    <x v="0"/>
    <x v="0"/>
    <x v="2"/>
    <s v="Q3"/>
    <n v="2025"/>
    <n v="0.10821966672894974"/>
    <s v="High"/>
  </r>
  <r>
    <n v="100344"/>
    <d v="2025-01-09T00:00:00"/>
    <s v="C1343"/>
    <s v="Kiran Gupta"/>
    <x v="2"/>
    <s v="Karnataka"/>
    <s v="Bengaluru"/>
    <x v="0"/>
    <x v="0"/>
    <x v="0"/>
    <n v="2"/>
    <n v="55405"/>
    <n v="15"/>
    <n v="94188.5"/>
    <n v="84000"/>
    <n v="10188.5"/>
    <x v="4"/>
    <x v="0"/>
    <x v="8"/>
    <s v="Q1"/>
    <n v="2025"/>
    <n v="0.1081713797331946"/>
    <s v="High"/>
  </r>
  <r>
    <n v="103882"/>
    <d v="2025-07-05T00:00:00"/>
    <s v="C4881"/>
    <s v="Vikram Rao"/>
    <x v="2"/>
    <s v="Telangana"/>
    <s v="Hyderabad"/>
    <x v="4"/>
    <x v="0"/>
    <x v="0"/>
    <n v="2"/>
    <n v="55401"/>
    <n v="15"/>
    <n v="94181.7"/>
    <n v="84000"/>
    <n v="10181.700000000001"/>
    <x v="3"/>
    <x v="0"/>
    <x v="7"/>
    <s v="Q3"/>
    <n v="2025"/>
    <n v="0.10810698893734134"/>
    <s v="High"/>
  </r>
  <r>
    <n v="104668"/>
    <d v="2025-02-17T00:00:00"/>
    <s v="C5667"/>
    <s v="Vikram Rao"/>
    <x v="1"/>
    <s v="Maharashtra"/>
    <s v="Mumbai"/>
    <x v="6"/>
    <x v="0"/>
    <x v="0"/>
    <n v="2"/>
    <n v="55366"/>
    <n v="15"/>
    <n v="94122.2"/>
    <n v="84000"/>
    <n v="10122.200000000001"/>
    <x v="4"/>
    <x v="0"/>
    <x v="3"/>
    <s v="Q1"/>
    <n v="2025"/>
    <n v="0.10754317259902553"/>
    <s v="High"/>
  </r>
  <r>
    <n v="101088"/>
    <d v="2025-12-11T00:00:00"/>
    <s v="C2087"/>
    <s v="Rahul Gupta"/>
    <x v="1"/>
    <s v="Gujarat"/>
    <s v="Ahmedabad"/>
    <x v="6"/>
    <x v="0"/>
    <x v="0"/>
    <n v="2"/>
    <n v="55325"/>
    <n v="15"/>
    <n v="94052.5"/>
    <n v="84000"/>
    <n v="10052.5"/>
    <x v="4"/>
    <x v="1"/>
    <x v="11"/>
    <s v="Q4"/>
    <n v="2025"/>
    <n v="0.10688179474229818"/>
    <s v="High"/>
  </r>
  <r>
    <n v="103255"/>
    <d v="2025-10-15T00:00:00"/>
    <s v="C4254"/>
    <s v="Rohit Rao"/>
    <x v="2"/>
    <s v="Telangana"/>
    <s v="Hyderabad"/>
    <x v="4"/>
    <x v="0"/>
    <x v="3"/>
    <n v="9"/>
    <n v="12286"/>
    <n v="15"/>
    <n v="93987.9"/>
    <n v="81000"/>
    <n v="12987.9"/>
    <x v="2"/>
    <x v="2"/>
    <x v="0"/>
    <s v="Q4"/>
    <n v="2025"/>
    <n v="0.13818693682910246"/>
    <s v="High"/>
  </r>
  <r>
    <n v="104206"/>
    <d v="2025-11-13T00:00:00"/>
    <s v="C5205"/>
    <s v="Rahul Rao"/>
    <x v="0"/>
    <s v="Delhi"/>
    <s v="New Delhi"/>
    <x v="1"/>
    <x v="0"/>
    <x v="1"/>
    <n v="5"/>
    <n v="22107"/>
    <n v="15"/>
    <n v="93954.75"/>
    <n v="85000"/>
    <n v="8954.75"/>
    <x v="1"/>
    <x v="0"/>
    <x v="1"/>
    <s v="Q4"/>
    <n v="2025"/>
    <n v="9.5309178088388291E-2"/>
    <s v="High"/>
  </r>
  <r>
    <n v="104127"/>
    <d v="2025-11-26T00:00:00"/>
    <s v="C5126"/>
    <s v="Aarav Patel"/>
    <x v="2"/>
    <s v="Telangana"/>
    <s v="Hyderabad"/>
    <x v="3"/>
    <x v="0"/>
    <x v="3"/>
    <n v="10"/>
    <n v="11740"/>
    <n v="20"/>
    <n v="93920"/>
    <n v="90000"/>
    <n v="3920"/>
    <x v="3"/>
    <x v="2"/>
    <x v="1"/>
    <s v="Q4"/>
    <n v="2025"/>
    <n v="4.1737649063032366E-2"/>
    <s v="High"/>
  </r>
  <r>
    <n v="102990"/>
    <d v="2025-09-09T00:00:00"/>
    <s v="C3989"/>
    <s v="Arjun Rao"/>
    <x v="3"/>
    <s v="Odisha"/>
    <s v="Bhubaneswar"/>
    <x v="2"/>
    <x v="0"/>
    <x v="1"/>
    <n v="5"/>
    <n v="22089"/>
    <n v="15"/>
    <n v="93878.25"/>
    <n v="85000"/>
    <n v="8878.25"/>
    <x v="0"/>
    <x v="0"/>
    <x v="4"/>
    <s v="Q3"/>
    <n v="2025"/>
    <n v="9.457195889356694E-2"/>
    <s v="High"/>
  </r>
  <r>
    <n v="100835"/>
    <d v="2025-01-07T00:00:00"/>
    <s v="C1834"/>
    <s v="Neha Gupta"/>
    <x v="2"/>
    <s v="Karnataka"/>
    <s v="Bengaluru"/>
    <x v="1"/>
    <x v="0"/>
    <x v="0"/>
    <n v="2"/>
    <n v="55138"/>
    <n v="15"/>
    <n v="93734.6"/>
    <n v="84000"/>
    <n v="9734.6"/>
    <x v="1"/>
    <x v="0"/>
    <x v="8"/>
    <s v="Q1"/>
    <n v="2025"/>
    <n v="0.10385279288544465"/>
    <s v="High"/>
  </r>
  <r>
    <n v="101018"/>
    <d v="2025-03-08T00:00:00"/>
    <s v="C2017"/>
    <s v="Rohit Kumar"/>
    <x v="2"/>
    <s v="Telangana"/>
    <s v="Hyderabad"/>
    <x v="0"/>
    <x v="0"/>
    <x v="0"/>
    <n v="2"/>
    <n v="55066"/>
    <n v="15"/>
    <n v="93612.2"/>
    <n v="84000"/>
    <n v="9612.2000000000007"/>
    <x v="0"/>
    <x v="2"/>
    <x v="10"/>
    <s v="Q1"/>
    <n v="2025"/>
    <n v="0.10268106080190403"/>
    <s v="High"/>
  </r>
  <r>
    <n v="104397"/>
    <d v="2025-12-19T00:00:00"/>
    <s v="C5396"/>
    <s v="Ananya Patel"/>
    <x v="0"/>
    <s v="Delhi"/>
    <s v="New Delhi"/>
    <x v="7"/>
    <x v="0"/>
    <x v="0"/>
    <n v="2"/>
    <n v="54973"/>
    <n v="15"/>
    <n v="93454.1"/>
    <n v="84000"/>
    <n v="9454.1"/>
    <x v="2"/>
    <x v="0"/>
    <x v="11"/>
    <s v="Q4"/>
    <n v="2025"/>
    <n v="0.10116303083545826"/>
    <s v="High"/>
  </r>
  <r>
    <n v="103348"/>
    <d v="2025-09-07T00:00:00"/>
    <s v="C4347"/>
    <s v="Kiran Reddy"/>
    <x v="0"/>
    <s v="Delhi"/>
    <s v="New Delhi"/>
    <x v="1"/>
    <x v="0"/>
    <x v="0"/>
    <n v="2"/>
    <n v="54958"/>
    <n v="15"/>
    <n v="93428.6"/>
    <n v="84000"/>
    <n v="9428.6"/>
    <x v="0"/>
    <x v="1"/>
    <x v="4"/>
    <s v="Q3"/>
    <n v="2025"/>
    <n v="0.10091770614137427"/>
    <s v="High"/>
  </r>
  <r>
    <n v="103315"/>
    <d v="2025-11-21T00:00:00"/>
    <s v="C4314"/>
    <s v="Ananya Kumar"/>
    <x v="0"/>
    <s v="Delhi"/>
    <s v="New Delhi"/>
    <x v="5"/>
    <x v="0"/>
    <x v="3"/>
    <n v="10"/>
    <n v="11676"/>
    <n v="20"/>
    <n v="93408"/>
    <n v="90000"/>
    <n v="3408"/>
    <x v="3"/>
    <x v="0"/>
    <x v="1"/>
    <s v="Q4"/>
    <n v="2025"/>
    <n v="3.6485097636176772E-2"/>
    <s v="High"/>
  </r>
  <r>
    <n v="103104"/>
    <d v="2025-09-19T00:00:00"/>
    <s v="C4103"/>
    <s v="Arjun Patel"/>
    <x v="1"/>
    <s v="Gujarat"/>
    <s v="Ahmedabad"/>
    <x v="6"/>
    <x v="0"/>
    <x v="0"/>
    <n v="2"/>
    <n v="54926"/>
    <n v="15"/>
    <n v="93374.2"/>
    <n v="84000"/>
    <n v="9374.2000000000007"/>
    <x v="0"/>
    <x v="2"/>
    <x v="4"/>
    <s v="Q3"/>
    <n v="2025"/>
    <n v="0.10039389895709951"/>
    <s v="High"/>
  </r>
  <r>
    <n v="100521"/>
    <d v="2025-11-27T00:00:00"/>
    <s v="C1520"/>
    <s v="Vikram Gupta"/>
    <x v="2"/>
    <s v="Karnataka"/>
    <s v="Bengaluru"/>
    <x v="5"/>
    <x v="0"/>
    <x v="3"/>
    <n v="9"/>
    <n v="12179"/>
    <n v="15"/>
    <n v="93169.35"/>
    <n v="81000"/>
    <n v="12169.35"/>
    <x v="3"/>
    <x v="2"/>
    <x v="1"/>
    <s v="Q4"/>
    <n v="2025"/>
    <n v="0.13061537941393817"/>
    <s v="High"/>
  </r>
  <r>
    <n v="103087"/>
    <d v="2025-06-05T00:00:00"/>
    <s v="C4086"/>
    <s v="Rohit Patel"/>
    <x v="2"/>
    <s v="Karnataka"/>
    <s v="Bengaluru"/>
    <x v="4"/>
    <x v="0"/>
    <x v="0"/>
    <n v="2"/>
    <n v="54787"/>
    <n v="15"/>
    <n v="93137.9"/>
    <n v="84000"/>
    <n v="9137.9"/>
    <x v="0"/>
    <x v="1"/>
    <x v="9"/>
    <s v="Q2"/>
    <n v="2025"/>
    <n v="9.8111509922383905E-2"/>
    <s v="High"/>
  </r>
  <r>
    <n v="103812"/>
    <d v="2025-08-22T00:00:00"/>
    <s v="C4811"/>
    <s v="Aarav Rao"/>
    <x v="0"/>
    <s v="Punjab"/>
    <s v="Ludhiana"/>
    <x v="6"/>
    <x v="0"/>
    <x v="1"/>
    <n v="5"/>
    <n v="21906"/>
    <n v="15"/>
    <n v="93100.5"/>
    <n v="85000"/>
    <n v="8100.5"/>
    <x v="1"/>
    <x v="0"/>
    <x v="2"/>
    <s v="Q3"/>
    <n v="2025"/>
    <n v="8.7008125627681912E-2"/>
    <s v="High"/>
  </r>
  <r>
    <n v="101924"/>
    <d v="2025-08-20T00:00:00"/>
    <s v="C2923"/>
    <s v="Rohit Patel"/>
    <x v="2"/>
    <s v="Karnataka"/>
    <s v="Bengaluru"/>
    <x v="4"/>
    <x v="0"/>
    <x v="0"/>
    <n v="2"/>
    <n v="54762"/>
    <n v="15"/>
    <n v="93095.4"/>
    <n v="84000"/>
    <n v="9095.4"/>
    <x v="3"/>
    <x v="1"/>
    <x v="2"/>
    <s v="Q3"/>
    <n v="2025"/>
    <n v="9.7699778936445839E-2"/>
    <s v="High"/>
  </r>
  <r>
    <n v="100320"/>
    <d v="2025-03-27T00:00:00"/>
    <s v="C1319"/>
    <s v="Kiran Rao"/>
    <x v="1"/>
    <s v="Maharashtra"/>
    <s v="Mumbai"/>
    <x v="4"/>
    <x v="0"/>
    <x v="0"/>
    <n v="2"/>
    <n v="54667"/>
    <n v="15"/>
    <n v="92933.9"/>
    <n v="84000"/>
    <n v="8933.9"/>
    <x v="3"/>
    <x v="0"/>
    <x v="10"/>
    <s v="Q1"/>
    <n v="2025"/>
    <n v="9.6131766771866883E-2"/>
    <s v="High"/>
  </r>
  <r>
    <n v="102922"/>
    <d v="2025-09-06T00:00:00"/>
    <s v="C3921"/>
    <s v="Divya Patel"/>
    <x v="0"/>
    <s v="Delhi"/>
    <s v="New Delhi"/>
    <x v="0"/>
    <x v="0"/>
    <x v="0"/>
    <n v="2"/>
    <n v="54664"/>
    <n v="15"/>
    <n v="92928.8"/>
    <n v="84000"/>
    <n v="8928.7999999999993"/>
    <x v="4"/>
    <x v="0"/>
    <x v="4"/>
    <s v="Q3"/>
    <n v="2025"/>
    <n v="9.6082161827119247E-2"/>
    <s v="High"/>
  </r>
  <r>
    <n v="100332"/>
    <d v="2025-07-21T00:00:00"/>
    <s v="C1331"/>
    <s v="Divya Rao"/>
    <x v="0"/>
    <s v="Punjab"/>
    <s v="Ludhiana"/>
    <x v="0"/>
    <x v="0"/>
    <x v="0"/>
    <n v="2"/>
    <n v="54626"/>
    <n v="15"/>
    <n v="92864.2"/>
    <n v="84000"/>
    <n v="8864.2000000000007"/>
    <x v="2"/>
    <x v="0"/>
    <x v="7"/>
    <s v="Q3"/>
    <n v="2025"/>
    <n v="9.5453360929184772E-2"/>
    <s v="High"/>
  </r>
  <r>
    <n v="101336"/>
    <d v="2025-01-23T00:00:00"/>
    <s v="C2335"/>
    <s v="Sneha Kumar"/>
    <x v="1"/>
    <s v="Maharashtra"/>
    <s v="Mumbai"/>
    <x v="2"/>
    <x v="0"/>
    <x v="0"/>
    <n v="2"/>
    <n v="54593"/>
    <n v="15"/>
    <n v="92808.1"/>
    <n v="84000"/>
    <n v="8808.1"/>
    <x v="4"/>
    <x v="0"/>
    <x v="8"/>
    <s v="Q1"/>
    <n v="2025"/>
    <n v="9.4906586817314439E-2"/>
    <s v="High"/>
  </r>
  <r>
    <n v="100483"/>
    <d v="2025-06-21T00:00:00"/>
    <s v="C1482"/>
    <s v="Rahul Kumar"/>
    <x v="3"/>
    <s v="West Bengal"/>
    <s v="Kolkata"/>
    <x v="7"/>
    <x v="0"/>
    <x v="0"/>
    <n v="2"/>
    <n v="54574"/>
    <n v="15"/>
    <n v="92775.8"/>
    <n v="84000"/>
    <n v="8775.7999999999993"/>
    <x v="4"/>
    <x v="2"/>
    <x v="9"/>
    <s v="Q2"/>
    <n v="2025"/>
    <n v="9.4591477518921954E-2"/>
    <s v="High"/>
  </r>
  <r>
    <n v="104606"/>
    <d v="2025-08-02T00:00:00"/>
    <s v="C5605"/>
    <s v="Pooja Rao"/>
    <x v="1"/>
    <s v="Gujarat"/>
    <s v="Ahmedabad"/>
    <x v="5"/>
    <x v="0"/>
    <x v="0"/>
    <n v="2"/>
    <n v="54572"/>
    <n v="15"/>
    <n v="92772.4"/>
    <n v="84000"/>
    <n v="8772.4"/>
    <x v="0"/>
    <x v="2"/>
    <x v="2"/>
    <s v="Q3"/>
    <n v="2025"/>
    <n v="9.455829535508406E-2"/>
    <s v="High"/>
  </r>
  <r>
    <n v="102449"/>
    <d v="2025-06-13T00:00:00"/>
    <s v="C3448"/>
    <s v="Vikram Gupta"/>
    <x v="2"/>
    <s v="Karnataka"/>
    <s v="Bengaluru"/>
    <x v="5"/>
    <x v="0"/>
    <x v="1"/>
    <n v="5"/>
    <n v="21828"/>
    <n v="15"/>
    <n v="92769"/>
    <n v="85000"/>
    <n v="7769"/>
    <x v="1"/>
    <x v="0"/>
    <x v="9"/>
    <s v="Q2"/>
    <n v="2025"/>
    <n v="8.3745647791827013E-2"/>
    <s v="High"/>
  </r>
  <r>
    <n v="103791"/>
    <d v="2025-03-17T00:00:00"/>
    <s v="C4790"/>
    <s v="Arjun Gupta"/>
    <x v="2"/>
    <s v="Karnataka"/>
    <s v="Bengaluru"/>
    <x v="7"/>
    <x v="0"/>
    <x v="1"/>
    <n v="5"/>
    <n v="21815"/>
    <n v="15"/>
    <n v="92713.75"/>
    <n v="85000"/>
    <n v="7713.75"/>
    <x v="4"/>
    <x v="2"/>
    <x v="10"/>
    <s v="Q1"/>
    <n v="2025"/>
    <n v="8.3199633279853316E-2"/>
    <s v="High"/>
  </r>
  <r>
    <n v="102215"/>
    <d v="2025-10-12T00:00:00"/>
    <s v="C3214"/>
    <s v="Sneha Reddy"/>
    <x v="3"/>
    <s v="Odisha"/>
    <s v="Bhubaneswar"/>
    <x v="0"/>
    <x v="0"/>
    <x v="3"/>
    <n v="8"/>
    <n v="12199"/>
    <n v="5"/>
    <n v="92712.4"/>
    <n v="72000"/>
    <n v="20712.400000000001"/>
    <x v="4"/>
    <x v="2"/>
    <x v="0"/>
    <s v="Q4"/>
    <n v="2025"/>
    <n v="0.22340485199390808"/>
    <s v="High"/>
  </r>
  <r>
    <n v="101998"/>
    <d v="2025-12-04T00:00:00"/>
    <s v="C2997"/>
    <s v="Rahul Kumar"/>
    <x v="0"/>
    <s v="Punjab"/>
    <s v="Ludhiana"/>
    <x v="1"/>
    <x v="0"/>
    <x v="0"/>
    <n v="2"/>
    <n v="54512"/>
    <n v="15"/>
    <n v="92670.399999999994"/>
    <n v="84000"/>
    <n v="8670.4"/>
    <x v="1"/>
    <x v="1"/>
    <x v="11"/>
    <s v="Q4"/>
    <n v="2025"/>
    <n v="9.356169823374022E-2"/>
    <s v="High"/>
  </r>
  <r>
    <n v="100431"/>
    <d v="2025-12-20T00:00:00"/>
    <s v="C1430"/>
    <s v="Rahul Reddy"/>
    <x v="2"/>
    <s v="Karnataka"/>
    <s v="Bengaluru"/>
    <x v="4"/>
    <x v="0"/>
    <x v="0"/>
    <n v="2"/>
    <n v="54510"/>
    <n v="15"/>
    <n v="92667"/>
    <n v="84000"/>
    <n v="8667"/>
    <x v="2"/>
    <x v="2"/>
    <x v="11"/>
    <s v="Q4"/>
    <n v="2025"/>
    <n v="9.3528440545177893E-2"/>
    <s v="High"/>
  </r>
  <r>
    <n v="104144"/>
    <d v="2025-11-20T00:00:00"/>
    <s v="C5143"/>
    <s v="Pooja Gupta"/>
    <x v="2"/>
    <s v="Karnataka"/>
    <s v="Bengaluru"/>
    <x v="0"/>
    <x v="0"/>
    <x v="3"/>
    <n v="10"/>
    <n v="11572"/>
    <n v="20"/>
    <n v="92576"/>
    <n v="90000"/>
    <n v="2576"/>
    <x v="1"/>
    <x v="0"/>
    <x v="1"/>
    <s v="Q4"/>
    <n v="2025"/>
    <n v="2.7825786380919461E-2"/>
    <s v="High"/>
  </r>
  <r>
    <n v="102551"/>
    <d v="2025-12-06T00:00:00"/>
    <s v="C3550"/>
    <s v="Divya Sharma"/>
    <x v="2"/>
    <s v="Telangana"/>
    <s v="Hyderabad"/>
    <x v="4"/>
    <x v="0"/>
    <x v="1"/>
    <n v="5"/>
    <n v="21780"/>
    <n v="15"/>
    <n v="92565"/>
    <n v="85000"/>
    <n v="7565"/>
    <x v="0"/>
    <x v="1"/>
    <x v="11"/>
    <s v="Q4"/>
    <n v="2025"/>
    <n v="8.1726354453627179E-2"/>
    <s v="High"/>
  </r>
  <r>
    <n v="103576"/>
    <d v="2025-10-16T00:00:00"/>
    <s v="C4575"/>
    <s v="Rahul Patel"/>
    <x v="1"/>
    <s v="Gujarat"/>
    <s v="Ahmedabad"/>
    <x v="0"/>
    <x v="0"/>
    <x v="1"/>
    <n v="5"/>
    <n v="21698"/>
    <n v="15"/>
    <n v="92216.5"/>
    <n v="85000"/>
    <n v="7216.5"/>
    <x v="4"/>
    <x v="0"/>
    <x v="0"/>
    <s v="Q4"/>
    <n v="2025"/>
    <n v="7.8256060466402433E-2"/>
    <s v="High"/>
  </r>
  <r>
    <n v="103342"/>
    <d v="2025-07-15T00:00:00"/>
    <s v="C4341"/>
    <s v="Vikram Gupta"/>
    <x v="1"/>
    <s v="Gujarat"/>
    <s v="Ahmedabad"/>
    <x v="7"/>
    <x v="0"/>
    <x v="1"/>
    <n v="5"/>
    <n v="21675"/>
    <n v="15"/>
    <n v="92118.75"/>
    <n v="85000"/>
    <n v="7118.75"/>
    <x v="3"/>
    <x v="2"/>
    <x v="7"/>
    <s v="Q3"/>
    <n v="2025"/>
    <n v="7.7277970011534025E-2"/>
    <s v="High"/>
  </r>
  <r>
    <n v="102508"/>
    <d v="2025-04-10T00:00:00"/>
    <s v="C3507"/>
    <s v="Divya Rao"/>
    <x v="0"/>
    <s v="Punjab"/>
    <s v="Ludhiana"/>
    <x v="5"/>
    <x v="0"/>
    <x v="1"/>
    <n v="5"/>
    <n v="21665"/>
    <n v="15"/>
    <n v="92076.25"/>
    <n v="85000"/>
    <n v="7076.25"/>
    <x v="3"/>
    <x v="0"/>
    <x v="5"/>
    <s v="Q2"/>
    <n v="2025"/>
    <n v="7.6852065543503351E-2"/>
    <s v="High"/>
  </r>
  <r>
    <n v="104620"/>
    <d v="2025-12-27T00:00:00"/>
    <s v="C5619"/>
    <s v="Vikram Sharma"/>
    <x v="3"/>
    <s v="Odisha"/>
    <s v="Bhubaneswar"/>
    <x v="6"/>
    <x v="0"/>
    <x v="1"/>
    <n v="5"/>
    <n v="21628"/>
    <n v="15"/>
    <n v="91919"/>
    <n v="85000"/>
    <n v="6919"/>
    <x v="3"/>
    <x v="0"/>
    <x v="11"/>
    <s v="Q4"/>
    <n v="2025"/>
    <n v="7.5272794525614944E-2"/>
    <s v="High"/>
  </r>
  <r>
    <n v="102666"/>
    <d v="2025-12-02T00:00:00"/>
    <s v="C3665"/>
    <s v="Aarav Reddy"/>
    <x v="1"/>
    <s v="Maharashtra"/>
    <s v="Mumbai"/>
    <x v="1"/>
    <x v="0"/>
    <x v="1"/>
    <n v="5"/>
    <n v="21621"/>
    <n v="15"/>
    <n v="91889.25"/>
    <n v="85000"/>
    <n v="6889.25"/>
    <x v="0"/>
    <x v="0"/>
    <x v="11"/>
    <s v="Q4"/>
    <n v="2025"/>
    <n v="7.4973405485407707E-2"/>
    <s v="High"/>
  </r>
  <r>
    <n v="100149"/>
    <d v="2025-04-02T00:00:00"/>
    <s v="C1148"/>
    <s v="Kiran Kumar"/>
    <x v="2"/>
    <s v="Telangana"/>
    <s v="Hyderabad"/>
    <x v="0"/>
    <x v="0"/>
    <x v="1"/>
    <n v="5"/>
    <n v="21601"/>
    <n v="15"/>
    <n v="91804.25"/>
    <n v="85000"/>
    <n v="6804.25"/>
    <x v="4"/>
    <x v="0"/>
    <x v="5"/>
    <s v="Q2"/>
    <n v="2025"/>
    <n v="7.4116939030600432E-2"/>
    <s v="High"/>
  </r>
  <r>
    <n v="100561"/>
    <d v="2025-08-10T00:00:00"/>
    <s v="C1560"/>
    <s v="Sneha Gupta"/>
    <x v="1"/>
    <s v="Gujarat"/>
    <s v="Ahmedabad"/>
    <x v="3"/>
    <x v="0"/>
    <x v="1"/>
    <n v="5"/>
    <n v="21579"/>
    <n v="15"/>
    <n v="91710.75"/>
    <n v="85000"/>
    <n v="6710.75"/>
    <x v="4"/>
    <x v="0"/>
    <x v="2"/>
    <s v="Q3"/>
    <n v="2025"/>
    <n v="7.3172992260994482E-2"/>
    <s v="High"/>
  </r>
  <r>
    <n v="101584"/>
    <d v="2025-06-19T00:00:00"/>
    <s v="C2583"/>
    <s v="Vikram Patel"/>
    <x v="2"/>
    <s v="Telangana"/>
    <s v="Hyderabad"/>
    <x v="4"/>
    <x v="0"/>
    <x v="1"/>
    <n v="5"/>
    <n v="21579"/>
    <n v="15"/>
    <n v="91710.75"/>
    <n v="85000"/>
    <n v="6710.75"/>
    <x v="2"/>
    <x v="1"/>
    <x v="9"/>
    <s v="Q2"/>
    <n v="2025"/>
    <n v="7.3172992260994482E-2"/>
    <s v="High"/>
  </r>
  <r>
    <n v="103946"/>
    <d v="2025-11-04T00:00:00"/>
    <s v="C4945"/>
    <s v="Arjun Gupta"/>
    <x v="0"/>
    <s v="Punjab"/>
    <s v="Ludhiana"/>
    <x v="2"/>
    <x v="1"/>
    <x v="2"/>
    <n v="7"/>
    <n v="15404"/>
    <n v="15"/>
    <n v="91653.8"/>
    <n v="77000"/>
    <n v="14653.8"/>
    <x v="2"/>
    <x v="1"/>
    <x v="1"/>
    <s v="Q4"/>
    <n v="2025"/>
    <n v="0.15988207799349288"/>
    <s v="High"/>
  </r>
  <r>
    <n v="104713"/>
    <d v="2025-04-01T00:00:00"/>
    <s v="C5712"/>
    <s v="Arjun Gupta"/>
    <x v="0"/>
    <s v="Punjab"/>
    <s v="Ludhiana"/>
    <x v="5"/>
    <x v="1"/>
    <x v="2"/>
    <n v="6"/>
    <n v="15261"/>
    <n v="0"/>
    <n v="91566"/>
    <n v="66000"/>
    <n v="25566"/>
    <x v="1"/>
    <x v="1"/>
    <x v="5"/>
    <s v="Q2"/>
    <n v="2025"/>
    <n v="0.27920843981390475"/>
    <s v="High"/>
  </r>
  <r>
    <n v="100784"/>
    <d v="2025-02-13T00:00:00"/>
    <s v="C1783"/>
    <s v="Arjun Sharma"/>
    <x v="2"/>
    <s v="Telangana"/>
    <s v="Hyderabad"/>
    <x v="3"/>
    <x v="0"/>
    <x v="1"/>
    <n v="5"/>
    <n v="21541"/>
    <n v="15"/>
    <n v="91549.25"/>
    <n v="85000"/>
    <n v="6549.25"/>
    <x v="1"/>
    <x v="2"/>
    <x v="3"/>
    <s v="Q1"/>
    <n v="2025"/>
    <n v="7.1537997307460188E-2"/>
    <s v="High"/>
  </r>
  <r>
    <n v="100654"/>
    <d v="2025-08-13T00:00:00"/>
    <s v="C1653"/>
    <s v="Aarav Sharma"/>
    <x v="1"/>
    <s v="Gujarat"/>
    <s v="Ahmedabad"/>
    <x v="5"/>
    <x v="1"/>
    <x v="2"/>
    <n v="6"/>
    <n v="15258"/>
    <n v="0"/>
    <n v="91548"/>
    <n v="66000"/>
    <n v="25548"/>
    <x v="1"/>
    <x v="1"/>
    <x v="2"/>
    <s v="Q3"/>
    <n v="2025"/>
    <n v="0.27906671909817798"/>
    <s v="High"/>
  </r>
  <r>
    <n v="103773"/>
    <d v="2025-10-06T00:00:00"/>
    <s v="C4772"/>
    <s v="Priya Reddy"/>
    <x v="1"/>
    <s v="Gujarat"/>
    <s v="Ahmedabad"/>
    <x v="3"/>
    <x v="0"/>
    <x v="3"/>
    <n v="9"/>
    <n v="11966"/>
    <n v="15"/>
    <n v="91539.9"/>
    <n v="81000"/>
    <n v="10539.9"/>
    <x v="0"/>
    <x v="1"/>
    <x v="0"/>
    <s v="Q4"/>
    <n v="2025"/>
    <n v="0.11513995536372663"/>
    <s v="High"/>
  </r>
  <r>
    <n v="100568"/>
    <d v="2025-11-11T00:00:00"/>
    <s v="C1567"/>
    <s v="Arjun Gupta"/>
    <x v="1"/>
    <s v="Maharashtra"/>
    <s v="Mumbai"/>
    <x v="0"/>
    <x v="0"/>
    <x v="3"/>
    <n v="8"/>
    <n v="12041"/>
    <n v="5"/>
    <n v="91511.6"/>
    <n v="72000"/>
    <n v="19511.599999999999"/>
    <x v="1"/>
    <x v="2"/>
    <x v="1"/>
    <s v="Q4"/>
    <n v="2025"/>
    <n v="0.21321449958256655"/>
    <s v="High"/>
  </r>
  <r>
    <n v="102751"/>
    <d v="2025-06-21T00:00:00"/>
    <s v="C3750"/>
    <s v="Aarav Reddy"/>
    <x v="2"/>
    <s v="Karnataka"/>
    <s v="Bengaluru"/>
    <x v="7"/>
    <x v="0"/>
    <x v="1"/>
    <n v="5"/>
    <n v="21513"/>
    <n v="15"/>
    <n v="91430.25"/>
    <n v="85000"/>
    <n v="6430.25"/>
    <x v="0"/>
    <x v="0"/>
    <x v="9"/>
    <s v="Q2"/>
    <n v="2025"/>
    <n v="7.0329568168084416E-2"/>
    <s v="High"/>
  </r>
  <r>
    <n v="102853"/>
    <d v="2025-02-07T00:00:00"/>
    <s v="C3852"/>
    <s v="Rohit Gupta"/>
    <x v="2"/>
    <s v="Karnataka"/>
    <s v="Bengaluru"/>
    <x v="1"/>
    <x v="1"/>
    <x v="2"/>
    <n v="6"/>
    <n v="15224"/>
    <n v="0"/>
    <n v="91344"/>
    <n v="66000"/>
    <n v="25344"/>
    <x v="3"/>
    <x v="0"/>
    <x v="3"/>
    <s v="Q1"/>
    <n v="2025"/>
    <n v="0.2774566473988439"/>
    <s v="High"/>
  </r>
  <r>
    <n v="102981"/>
    <d v="2025-12-18T00:00:00"/>
    <s v="C3980"/>
    <s v="Vikram Gupta"/>
    <x v="2"/>
    <s v="Karnataka"/>
    <s v="Bengaluru"/>
    <x v="2"/>
    <x v="1"/>
    <x v="2"/>
    <n v="6"/>
    <n v="15143"/>
    <n v="0"/>
    <n v="90858"/>
    <n v="66000"/>
    <n v="24858"/>
    <x v="3"/>
    <x v="0"/>
    <x v="11"/>
    <s v="Q4"/>
    <n v="2025"/>
    <n v="0.27359175856831541"/>
    <s v="High"/>
  </r>
  <r>
    <n v="103771"/>
    <d v="2025-08-09T00:00:00"/>
    <s v="C4770"/>
    <s v="Sneha Kumar"/>
    <x v="0"/>
    <s v="Punjab"/>
    <s v="Ludhiana"/>
    <x v="5"/>
    <x v="1"/>
    <x v="2"/>
    <n v="6"/>
    <n v="15121"/>
    <n v="0"/>
    <n v="90726"/>
    <n v="66000"/>
    <n v="24726"/>
    <x v="4"/>
    <x v="2"/>
    <x v="2"/>
    <s v="Q3"/>
    <n v="2025"/>
    <n v="0.27253488525891145"/>
    <s v="High"/>
  </r>
  <r>
    <n v="100202"/>
    <d v="2025-08-06T00:00:00"/>
    <s v="C1201"/>
    <s v="Aarav Kumar"/>
    <x v="2"/>
    <s v="Telangana"/>
    <s v="Hyderabad"/>
    <x v="7"/>
    <x v="1"/>
    <x v="2"/>
    <n v="6"/>
    <n v="15106"/>
    <n v="0"/>
    <n v="90636"/>
    <n v="66000"/>
    <n v="24636"/>
    <x v="0"/>
    <x v="0"/>
    <x v="2"/>
    <s v="Q3"/>
    <n v="2025"/>
    <n v="0.27181252482457302"/>
    <s v="High"/>
  </r>
  <r>
    <n v="103256"/>
    <d v="2025-11-20T00:00:00"/>
    <s v="C4255"/>
    <s v="Aarav Reddy"/>
    <x v="3"/>
    <s v="West Bengal"/>
    <s v="Kolkata"/>
    <x v="3"/>
    <x v="0"/>
    <x v="3"/>
    <n v="8"/>
    <n v="11922"/>
    <n v="5"/>
    <n v="90607.2"/>
    <n v="72000"/>
    <n v="18607.2"/>
    <x v="4"/>
    <x v="0"/>
    <x v="1"/>
    <s v="Q4"/>
    <n v="2025"/>
    <n v="0.20536116335125687"/>
    <s v="High"/>
  </r>
  <r>
    <n v="103757"/>
    <d v="2025-03-21T00:00:00"/>
    <s v="C4756"/>
    <s v="Rahul Gupta"/>
    <x v="0"/>
    <s v="Delhi"/>
    <s v="New Delhi"/>
    <x v="6"/>
    <x v="1"/>
    <x v="2"/>
    <n v="6"/>
    <n v="15101"/>
    <n v="0"/>
    <n v="90606"/>
    <n v="66000"/>
    <n v="24606"/>
    <x v="3"/>
    <x v="2"/>
    <x v="10"/>
    <s v="Q1"/>
    <n v="2025"/>
    <n v="0.27157141911131716"/>
    <s v="High"/>
  </r>
  <r>
    <n v="104354"/>
    <d v="2025-02-04T00:00:00"/>
    <s v="C5353"/>
    <s v="Rohit Patel"/>
    <x v="0"/>
    <s v="Delhi"/>
    <s v="New Delhi"/>
    <x v="5"/>
    <x v="1"/>
    <x v="2"/>
    <n v="6"/>
    <n v="15096"/>
    <n v="0"/>
    <n v="90576"/>
    <n v="66000"/>
    <n v="24576"/>
    <x v="4"/>
    <x v="0"/>
    <x v="3"/>
    <s v="Q1"/>
    <n v="2025"/>
    <n v="0.27133015368309488"/>
    <s v="High"/>
  </r>
  <r>
    <n v="104749"/>
    <d v="2025-11-10T00:00:00"/>
    <s v="C5748"/>
    <s v="Aarav Reddy"/>
    <x v="3"/>
    <s v="West Bengal"/>
    <s v="Kolkata"/>
    <x v="4"/>
    <x v="0"/>
    <x v="3"/>
    <n v="9"/>
    <n v="11826"/>
    <n v="15"/>
    <n v="90468.9"/>
    <n v="81000"/>
    <n v="9468.9"/>
    <x v="2"/>
    <x v="0"/>
    <x v="1"/>
    <s v="Q4"/>
    <n v="2025"/>
    <n v="0.10466469692899991"/>
    <s v="High"/>
  </r>
  <r>
    <n v="101566"/>
    <d v="2025-06-24T00:00:00"/>
    <s v="C2565"/>
    <s v="Sneha Kumar"/>
    <x v="0"/>
    <s v="Punjab"/>
    <s v="Ludhiana"/>
    <x v="0"/>
    <x v="1"/>
    <x v="2"/>
    <n v="6"/>
    <n v="15070"/>
    <n v="0"/>
    <n v="90420"/>
    <n v="66000"/>
    <n v="24420"/>
    <x v="1"/>
    <x v="1"/>
    <x v="9"/>
    <s v="Q2"/>
    <n v="2025"/>
    <n v="0.27007299270072993"/>
    <s v="High"/>
  </r>
  <r>
    <n v="102902"/>
    <d v="2025-05-25T00:00:00"/>
    <s v="C3901"/>
    <s v="Rahul Reddy"/>
    <x v="3"/>
    <s v="Odisha"/>
    <s v="Bhubaneswar"/>
    <x v="0"/>
    <x v="1"/>
    <x v="2"/>
    <n v="6"/>
    <n v="15011"/>
    <n v="0"/>
    <n v="90066"/>
    <n v="66000"/>
    <n v="24066"/>
    <x v="1"/>
    <x v="1"/>
    <x v="6"/>
    <s v="Q2"/>
    <n v="2025"/>
    <n v="0.2672040503630671"/>
    <s v="High"/>
  </r>
  <r>
    <n v="101431"/>
    <d v="2025-07-26T00:00:00"/>
    <s v="C2430"/>
    <s v="Neha Reddy"/>
    <x v="0"/>
    <s v="Punjab"/>
    <s v="Ludhiana"/>
    <x v="4"/>
    <x v="1"/>
    <x v="2"/>
    <n v="6"/>
    <n v="14994"/>
    <n v="0"/>
    <n v="89964"/>
    <n v="66000"/>
    <n v="23964"/>
    <x v="0"/>
    <x v="0"/>
    <x v="7"/>
    <s v="Q3"/>
    <n v="2025"/>
    <n v="0.26637321595304786"/>
    <s v="High"/>
  </r>
  <r>
    <n v="100507"/>
    <d v="2025-01-20T00:00:00"/>
    <s v="C1506"/>
    <s v="Neha Gupta"/>
    <x v="3"/>
    <s v="West Bengal"/>
    <s v="Kolkata"/>
    <x v="4"/>
    <x v="0"/>
    <x v="1"/>
    <n v="4"/>
    <n v="22477"/>
    <n v="0"/>
    <n v="89908"/>
    <n v="68000"/>
    <n v="21908"/>
    <x v="0"/>
    <x v="0"/>
    <x v="8"/>
    <s v="Q1"/>
    <n v="2025"/>
    <n v="0.24367130844863638"/>
    <s v="High"/>
  </r>
  <r>
    <n v="100416"/>
    <d v="2025-04-12T00:00:00"/>
    <s v="C1415"/>
    <s v="Kiran Rao"/>
    <x v="1"/>
    <s v="Maharashtra"/>
    <s v="Mumbai"/>
    <x v="2"/>
    <x v="0"/>
    <x v="1"/>
    <n v="4"/>
    <n v="22466"/>
    <n v="0"/>
    <n v="89864"/>
    <n v="68000"/>
    <n v="21864"/>
    <x v="3"/>
    <x v="0"/>
    <x v="5"/>
    <s v="Q2"/>
    <n v="2025"/>
    <n v="0.24330098815988604"/>
    <s v="High"/>
  </r>
  <r>
    <n v="100274"/>
    <d v="2025-10-24T00:00:00"/>
    <s v="C1273"/>
    <s v="Arjun Reddy"/>
    <x v="0"/>
    <s v="Delhi"/>
    <s v="New Delhi"/>
    <x v="7"/>
    <x v="0"/>
    <x v="3"/>
    <n v="8"/>
    <n v="12474"/>
    <n v="10"/>
    <n v="89812.800000000003"/>
    <n v="72000"/>
    <n v="17812.8"/>
    <x v="1"/>
    <x v="2"/>
    <x v="0"/>
    <s v="Q4"/>
    <n v="2025"/>
    <n v="0.19833253166586498"/>
    <s v="High"/>
  </r>
  <r>
    <n v="101010"/>
    <d v="2025-03-09T00:00:00"/>
    <s v="C2009"/>
    <s v="Ananya Sharma"/>
    <x v="1"/>
    <s v="Maharashtra"/>
    <s v="Mumbai"/>
    <x v="0"/>
    <x v="0"/>
    <x v="1"/>
    <n v="5"/>
    <n v="22452"/>
    <n v="20"/>
    <n v="89808"/>
    <n v="85000"/>
    <n v="4808"/>
    <x v="1"/>
    <x v="1"/>
    <x v="10"/>
    <s v="Q1"/>
    <n v="2025"/>
    <n v="5.3536433279885977E-2"/>
    <s v="High"/>
  </r>
  <r>
    <n v="100447"/>
    <d v="2025-12-27T00:00:00"/>
    <s v="C1446"/>
    <s v="Priya Rao"/>
    <x v="0"/>
    <s v="Delhi"/>
    <s v="New Delhi"/>
    <x v="2"/>
    <x v="0"/>
    <x v="1"/>
    <n v="5"/>
    <n v="22448"/>
    <n v="20"/>
    <n v="89792"/>
    <n v="85000"/>
    <n v="4792"/>
    <x v="1"/>
    <x v="2"/>
    <x v="11"/>
    <s v="Q4"/>
    <n v="2025"/>
    <n v="5.3367783321454025E-2"/>
    <s v="High"/>
  </r>
  <r>
    <n v="102061"/>
    <d v="2025-11-26T00:00:00"/>
    <s v="C3060"/>
    <s v="Rohit Gupta"/>
    <x v="3"/>
    <s v="Odisha"/>
    <s v="Bhubaneswar"/>
    <x v="3"/>
    <x v="0"/>
    <x v="1"/>
    <n v="5"/>
    <n v="22404"/>
    <n v="20"/>
    <n v="89616"/>
    <n v="85000"/>
    <n v="4616"/>
    <x v="1"/>
    <x v="0"/>
    <x v="1"/>
    <s v="Q4"/>
    <n v="2025"/>
    <n v="5.1508659168005712E-2"/>
    <s v="High"/>
  </r>
  <r>
    <n v="101695"/>
    <d v="2025-06-24T00:00:00"/>
    <s v="C2694"/>
    <s v="Divya Kumar"/>
    <x v="1"/>
    <s v="Maharashtra"/>
    <s v="Mumbai"/>
    <x v="3"/>
    <x v="1"/>
    <x v="2"/>
    <n v="6"/>
    <n v="14922"/>
    <n v="0"/>
    <n v="89532"/>
    <n v="66000"/>
    <n v="23532"/>
    <x v="2"/>
    <x v="2"/>
    <x v="9"/>
    <s v="Q2"/>
    <n v="2025"/>
    <n v="0.26283340034847874"/>
    <s v="High"/>
  </r>
  <r>
    <n v="104964"/>
    <d v="2025-09-22T00:00:00"/>
    <s v="C5963"/>
    <s v="Divya Rao"/>
    <x v="2"/>
    <s v="Karnataka"/>
    <s v="Bengaluru"/>
    <x v="0"/>
    <x v="0"/>
    <x v="1"/>
    <n v="5"/>
    <n v="22364"/>
    <n v="20"/>
    <n v="89456"/>
    <n v="85000"/>
    <n v="4456"/>
    <x v="4"/>
    <x v="0"/>
    <x v="4"/>
    <s v="Q3"/>
    <n v="2025"/>
    <n v="4.9812198175639422E-2"/>
    <s v="High"/>
  </r>
  <r>
    <n v="101775"/>
    <d v="2025-01-25T00:00:00"/>
    <s v="C2774"/>
    <s v="Vikram Patel"/>
    <x v="3"/>
    <s v="Odisha"/>
    <s v="Bhubaneswar"/>
    <x v="7"/>
    <x v="0"/>
    <x v="1"/>
    <n v="4"/>
    <n v="22359"/>
    <n v="0"/>
    <n v="89436"/>
    <n v="68000"/>
    <n v="21436"/>
    <x v="2"/>
    <x v="1"/>
    <x v="8"/>
    <s v="Q1"/>
    <n v="2025"/>
    <n v="0.23967977100943691"/>
    <s v="High"/>
  </r>
  <r>
    <n v="104627"/>
    <d v="2025-10-22T00:00:00"/>
    <s v="C5626"/>
    <s v="Rohit Reddy"/>
    <x v="1"/>
    <s v="Gujarat"/>
    <s v="Ahmedabad"/>
    <x v="5"/>
    <x v="1"/>
    <x v="4"/>
    <n v="10"/>
    <n v="8924"/>
    <n v="0"/>
    <n v="89240"/>
    <n v="60000"/>
    <n v="29240"/>
    <x v="2"/>
    <x v="0"/>
    <x v="0"/>
    <s v="Q4"/>
    <n v="2025"/>
    <n v="0.32765575974899147"/>
    <s v="High"/>
  </r>
  <r>
    <n v="100746"/>
    <d v="2025-07-24T00:00:00"/>
    <s v="C1745"/>
    <s v="Aarav Patel"/>
    <x v="0"/>
    <s v="Delhi"/>
    <s v="New Delhi"/>
    <x v="1"/>
    <x v="0"/>
    <x v="1"/>
    <n v="4"/>
    <n v="22308"/>
    <n v="0"/>
    <n v="89232"/>
    <n v="68000"/>
    <n v="21232"/>
    <x v="0"/>
    <x v="1"/>
    <x v="7"/>
    <s v="Q3"/>
    <n v="2025"/>
    <n v="0.23794154563385334"/>
    <s v="High"/>
  </r>
  <r>
    <n v="101524"/>
    <d v="2025-08-17T00:00:00"/>
    <s v="C2523"/>
    <s v="Priya Rao"/>
    <x v="0"/>
    <s v="Punjab"/>
    <s v="Ludhiana"/>
    <x v="1"/>
    <x v="1"/>
    <x v="2"/>
    <n v="6"/>
    <n v="14857"/>
    <n v="0"/>
    <n v="89142"/>
    <n v="66000"/>
    <n v="23142"/>
    <x v="0"/>
    <x v="0"/>
    <x v="2"/>
    <s v="Q3"/>
    <n v="2025"/>
    <n v="0.25960826546409099"/>
    <s v="High"/>
  </r>
  <r>
    <n v="100211"/>
    <d v="2025-05-25T00:00:00"/>
    <s v="C1210"/>
    <s v="Rohit Rao"/>
    <x v="0"/>
    <s v="Punjab"/>
    <s v="Ludhiana"/>
    <x v="3"/>
    <x v="0"/>
    <x v="1"/>
    <n v="4"/>
    <n v="22284"/>
    <n v="0"/>
    <n v="89136"/>
    <n v="68000"/>
    <n v="21136"/>
    <x v="2"/>
    <x v="2"/>
    <x v="6"/>
    <s v="Q2"/>
    <n v="2025"/>
    <n v="0.23712080416442291"/>
    <s v="High"/>
  </r>
  <r>
    <n v="104798"/>
    <d v="2025-11-13T00:00:00"/>
    <s v="C5797"/>
    <s v="Neha Patel"/>
    <x v="0"/>
    <s v="Delhi"/>
    <s v="New Delhi"/>
    <x v="7"/>
    <x v="1"/>
    <x v="2"/>
    <n v="7"/>
    <n v="14980"/>
    <n v="15"/>
    <n v="89131"/>
    <n v="77000"/>
    <n v="12131"/>
    <x v="3"/>
    <x v="0"/>
    <x v="1"/>
    <s v="Q4"/>
    <n v="2025"/>
    <n v="0.13610303934657975"/>
    <s v="High"/>
  </r>
  <r>
    <n v="103344"/>
    <d v="2025-05-18T00:00:00"/>
    <s v="C4343"/>
    <s v="Aarav Kumar"/>
    <x v="3"/>
    <s v="West Bengal"/>
    <s v="Kolkata"/>
    <x v="0"/>
    <x v="0"/>
    <x v="1"/>
    <n v="5"/>
    <n v="22268"/>
    <n v="20"/>
    <n v="89072"/>
    <n v="85000"/>
    <n v="4072"/>
    <x v="2"/>
    <x v="1"/>
    <x v="6"/>
    <s v="Q2"/>
    <n v="2025"/>
    <n v="4.5715825399676668E-2"/>
    <s v="High"/>
  </r>
  <r>
    <n v="103496"/>
    <d v="2025-12-06T00:00:00"/>
    <s v="C4495"/>
    <s v="Arjun Gupta"/>
    <x v="2"/>
    <s v="Telangana"/>
    <s v="Hyderabad"/>
    <x v="5"/>
    <x v="1"/>
    <x v="2"/>
    <n v="6"/>
    <n v="14802"/>
    <n v="0"/>
    <n v="88812"/>
    <n v="66000"/>
    <n v="22812"/>
    <x v="0"/>
    <x v="1"/>
    <x v="11"/>
    <s v="Q4"/>
    <n v="2025"/>
    <n v="0.25685718146196462"/>
    <s v="High"/>
  </r>
  <r>
    <n v="100545"/>
    <d v="2025-01-26T00:00:00"/>
    <s v="C1544"/>
    <s v="Sneha Rao"/>
    <x v="3"/>
    <s v="Odisha"/>
    <s v="Bhubaneswar"/>
    <x v="0"/>
    <x v="0"/>
    <x v="1"/>
    <n v="4"/>
    <n v="22191"/>
    <n v="0"/>
    <n v="88764"/>
    <n v="68000"/>
    <n v="20764"/>
    <x v="3"/>
    <x v="0"/>
    <x v="8"/>
    <s v="Q1"/>
    <n v="2025"/>
    <n v="0.23392366274615836"/>
    <s v="High"/>
  </r>
  <r>
    <n v="101287"/>
    <d v="2025-07-01T00:00:00"/>
    <s v="C2286"/>
    <s v="Neha Rao"/>
    <x v="3"/>
    <s v="West Bengal"/>
    <s v="Kolkata"/>
    <x v="4"/>
    <x v="0"/>
    <x v="1"/>
    <n v="5"/>
    <n v="22185"/>
    <n v="20"/>
    <n v="88740"/>
    <n v="85000"/>
    <n v="3740"/>
    <x v="4"/>
    <x v="0"/>
    <x v="7"/>
    <s v="Q3"/>
    <n v="2025"/>
    <n v="4.2145593869731802E-2"/>
    <s v="High"/>
  </r>
  <r>
    <n v="100884"/>
    <d v="2025-05-24T00:00:00"/>
    <s v="C1883"/>
    <s v="Sneha Gupta"/>
    <x v="0"/>
    <s v="Punjab"/>
    <s v="Ludhiana"/>
    <x v="1"/>
    <x v="0"/>
    <x v="0"/>
    <n v="2"/>
    <n v="55446"/>
    <n v="20"/>
    <n v="88713.600000000006"/>
    <n v="84000"/>
    <n v="4713.6000000000004"/>
    <x v="3"/>
    <x v="0"/>
    <x v="6"/>
    <s v="Q2"/>
    <n v="2025"/>
    <n v="5.3132777837896335E-2"/>
    <s v="High"/>
  </r>
  <r>
    <n v="104081"/>
    <d v="2025-09-22T00:00:00"/>
    <s v="C5080"/>
    <s v="Arjun Reddy"/>
    <x v="1"/>
    <s v="Gujarat"/>
    <s v="Ahmedabad"/>
    <x v="1"/>
    <x v="0"/>
    <x v="1"/>
    <n v="4"/>
    <n v="22178"/>
    <n v="0"/>
    <n v="88712"/>
    <n v="68000"/>
    <n v="20712"/>
    <x v="2"/>
    <x v="2"/>
    <x v="4"/>
    <s v="Q3"/>
    <n v="2025"/>
    <n v="0.23347461448282081"/>
    <s v="High"/>
  </r>
  <r>
    <n v="100841"/>
    <d v="2025-06-04T00:00:00"/>
    <s v="C1840"/>
    <s v="Pooja Patel"/>
    <x v="3"/>
    <s v="West Bengal"/>
    <s v="Kolkata"/>
    <x v="5"/>
    <x v="0"/>
    <x v="0"/>
    <n v="2"/>
    <n v="55428"/>
    <n v="20"/>
    <n v="88684.800000000003"/>
    <n v="84000"/>
    <n v="4684.8"/>
    <x v="0"/>
    <x v="1"/>
    <x v="9"/>
    <s v="Q2"/>
    <n v="2025"/>
    <n v="5.2825286858627411E-2"/>
    <s v="High"/>
  </r>
  <r>
    <n v="101223"/>
    <d v="2025-10-26T00:00:00"/>
    <s v="C2222"/>
    <s v="Rohit Rao"/>
    <x v="3"/>
    <s v="West Bengal"/>
    <s v="Kolkata"/>
    <x v="2"/>
    <x v="0"/>
    <x v="3"/>
    <n v="9"/>
    <n v="11586"/>
    <n v="15"/>
    <n v="88632.9"/>
    <n v="81000"/>
    <n v="7632.9"/>
    <x v="1"/>
    <x v="0"/>
    <x v="0"/>
    <s v="Q4"/>
    <n v="2025"/>
    <n v="8.6118134462485146E-2"/>
    <s v="High"/>
  </r>
  <r>
    <n v="101462"/>
    <d v="2025-04-13T00:00:00"/>
    <s v="C2461"/>
    <s v="Divya Gupta"/>
    <x v="1"/>
    <s v="Maharashtra"/>
    <s v="Mumbai"/>
    <x v="1"/>
    <x v="0"/>
    <x v="0"/>
    <n v="2"/>
    <n v="55333"/>
    <n v="20"/>
    <n v="88532.800000000003"/>
    <n v="84000"/>
    <n v="4532.8"/>
    <x v="2"/>
    <x v="0"/>
    <x v="5"/>
    <s v="Q2"/>
    <n v="2025"/>
    <n v="5.1199103609057883E-2"/>
    <s v="High"/>
  </r>
  <r>
    <n v="100604"/>
    <d v="2025-02-28T00:00:00"/>
    <s v="C1603"/>
    <s v="Kiran Rao"/>
    <x v="0"/>
    <s v="Delhi"/>
    <s v="New Delhi"/>
    <x v="3"/>
    <x v="0"/>
    <x v="1"/>
    <n v="5"/>
    <n v="22084"/>
    <n v="20"/>
    <n v="88336"/>
    <n v="85000"/>
    <n v="3336"/>
    <x v="0"/>
    <x v="0"/>
    <x v="3"/>
    <s v="Q1"/>
    <n v="2025"/>
    <n v="3.7764897663466766E-2"/>
    <s v="High"/>
  </r>
  <r>
    <n v="102586"/>
    <d v="2025-04-26T00:00:00"/>
    <s v="C3585"/>
    <s v="Rohit Sharma"/>
    <x v="0"/>
    <s v="Delhi"/>
    <s v="New Delhi"/>
    <x v="6"/>
    <x v="0"/>
    <x v="1"/>
    <n v="4"/>
    <n v="22078"/>
    <n v="0"/>
    <n v="88312"/>
    <n v="68000"/>
    <n v="20312"/>
    <x v="1"/>
    <x v="1"/>
    <x v="5"/>
    <s v="Q2"/>
    <n v="2025"/>
    <n v="0.23000271763746716"/>
    <s v="High"/>
  </r>
  <r>
    <n v="101593"/>
    <d v="2025-02-17T00:00:00"/>
    <s v="C2592"/>
    <s v="Priya Sharma"/>
    <x v="3"/>
    <s v="West Bengal"/>
    <s v="Kolkata"/>
    <x v="2"/>
    <x v="0"/>
    <x v="1"/>
    <n v="5"/>
    <n v="22054"/>
    <n v="20"/>
    <n v="88216"/>
    <n v="85000"/>
    <n v="3216"/>
    <x v="4"/>
    <x v="0"/>
    <x v="3"/>
    <s v="Q1"/>
    <n v="2025"/>
    <n v="3.6455971705813002E-2"/>
    <s v="High"/>
  </r>
  <r>
    <n v="102264"/>
    <d v="2025-11-08T00:00:00"/>
    <s v="C3263"/>
    <s v="Rahul Rao"/>
    <x v="2"/>
    <s v="Karnataka"/>
    <s v="Bengaluru"/>
    <x v="0"/>
    <x v="1"/>
    <x v="2"/>
    <n v="6"/>
    <n v="14702"/>
    <n v="0"/>
    <n v="88212"/>
    <n v="66000"/>
    <n v="22212"/>
    <x v="2"/>
    <x v="2"/>
    <x v="1"/>
    <s v="Q4"/>
    <n v="2025"/>
    <n v="0.25180247585362536"/>
    <s v="High"/>
  </r>
  <r>
    <n v="100369"/>
    <d v="2025-08-24T00:00:00"/>
    <s v="C1368"/>
    <s v="Ananya Sharma"/>
    <x v="2"/>
    <s v="Telangana"/>
    <s v="Hyderabad"/>
    <x v="4"/>
    <x v="0"/>
    <x v="1"/>
    <n v="5"/>
    <n v="22047"/>
    <n v="20"/>
    <n v="88188"/>
    <n v="85000"/>
    <n v="3188"/>
    <x v="4"/>
    <x v="0"/>
    <x v="2"/>
    <s v="Q3"/>
    <n v="2025"/>
    <n v="3.615004308976278E-2"/>
    <s v="High"/>
  </r>
  <r>
    <n v="103110"/>
    <d v="2025-02-08T00:00:00"/>
    <s v="C4109"/>
    <s v="Divya Rao"/>
    <x v="0"/>
    <s v="Punjab"/>
    <s v="Ludhiana"/>
    <x v="5"/>
    <x v="0"/>
    <x v="0"/>
    <n v="2"/>
    <n v="55103"/>
    <n v="20"/>
    <n v="88164.800000000003"/>
    <n v="84000"/>
    <n v="4164.8"/>
    <x v="3"/>
    <x v="0"/>
    <x v="3"/>
    <s v="Q1"/>
    <n v="2025"/>
    <n v="4.7238807324465094E-2"/>
    <s v="High"/>
  </r>
  <r>
    <n v="103152"/>
    <d v="2025-07-20T00:00:00"/>
    <s v="C4151"/>
    <s v="Aarav Patel"/>
    <x v="2"/>
    <s v="Karnataka"/>
    <s v="Bengaluru"/>
    <x v="6"/>
    <x v="0"/>
    <x v="0"/>
    <n v="2"/>
    <n v="55090"/>
    <n v="20"/>
    <n v="88144"/>
    <n v="84000"/>
    <n v="4144"/>
    <x v="1"/>
    <x v="1"/>
    <x v="7"/>
    <s v="Q3"/>
    <n v="2025"/>
    <n v="4.7013977128335452E-2"/>
    <s v="High"/>
  </r>
  <r>
    <n v="102899"/>
    <d v="2025-12-07T00:00:00"/>
    <s v="C3898"/>
    <s v="Vikram Patel"/>
    <x v="2"/>
    <s v="Telangana"/>
    <s v="Hyderabad"/>
    <x v="0"/>
    <x v="0"/>
    <x v="1"/>
    <n v="4"/>
    <n v="22035"/>
    <n v="0"/>
    <n v="88140"/>
    <n v="68000"/>
    <n v="20140"/>
    <x v="2"/>
    <x v="1"/>
    <x v="11"/>
    <s v="Q4"/>
    <n v="2025"/>
    <n v="0.22850011345586566"/>
    <s v="High"/>
  </r>
  <r>
    <n v="102372"/>
    <d v="2025-09-04T00:00:00"/>
    <s v="C3371"/>
    <s v="Rohit Sharma"/>
    <x v="0"/>
    <s v="Punjab"/>
    <s v="Ludhiana"/>
    <x v="0"/>
    <x v="0"/>
    <x v="1"/>
    <n v="4"/>
    <n v="22025"/>
    <n v="0"/>
    <n v="88100"/>
    <n v="68000"/>
    <n v="20100"/>
    <x v="1"/>
    <x v="0"/>
    <x v="4"/>
    <s v="Q3"/>
    <n v="2025"/>
    <n v="0.22814982973893302"/>
    <s v="High"/>
  </r>
  <r>
    <n v="104241"/>
    <d v="2025-01-22T00:00:00"/>
    <s v="C5240"/>
    <s v="Arjun Kumar"/>
    <x v="0"/>
    <s v="Punjab"/>
    <s v="Ludhiana"/>
    <x v="3"/>
    <x v="0"/>
    <x v="1"/>
    <n v="4"/>
    <n v="22022"/>
    <n v="0"/>
    <n v="88088"/>
    <n v="68000"/>
    <n v="20088"/>
    <x v="2"/>
    <x v="2"/>
    <x v="8"/>
    <s v="Q1"/>
    <n v="2025"/>
    <n v="0.22804468259013713"/>
    <s v="High"/>
  </r>
  <r>
    <n v="101877"/>
    <d v="2025-12-16T00:00:00"/>
    <s v="C2876"/>
    <s v="Pooja Kumar"/>
    <x v="0"/>
    <s v="Punjab"/>
    <s v="Ludhiana"/>
    <x v="5"/>
    <x v="0"/>
    <x v="0"/>
    <n v="2"/>
    <n v="55031"/>
    <n v="20"/>
    <n v="88049.600000000006"/>
    <n v="84000"/>
    <n v="4049.6"/>
    <x v="2"/>
    <x v="0"/>
    <x v="11"/>
    <s v="Q4"/>
    <n v="2025"/>
    <n v="4.5992258908615143E-2"/>
    <s v="High"/>
  </r>
  <r>
    <n v="104678"/>
    <d v="2025-11-07T00:00:00"/>
    <s v="C5677"/>
    <s v="Rahul Rao"/>
    <x v="2"/>
    <s v="Karnataka"/>
    <s v="Bengaluru"/>
    <x v="6"/>
    <x v="0"/>
    <x v="1"/>
    <n v="4"/>
    <n v="22008"/>
    <n v="0"/>
    <n v="88032"/>
    <n v="68000"/>
    <n v="20032"/>
    <x v="2"/>
    <x v="0"/>
    <x v="1"/>
    <s v="Q4"/>
    <n v="2025"/>
    <n v="0.22755361686659398"/>
    <s v="High"/>
  </r>
  <r>
    <n v="103380"/>
    <d v="2025-08-18T00:00:00"/>
    <s v="C4379"/>
    <s v="Aarav Rao"/>
    <x v="3"/>
    <s v="West Bengal"/>
    <s v="Kolkata"/>
    <x v="7"/>
    <x v="0"/>
    <x v="0"/>
    <n v="2"/>
    <n v="54995"/>
    <n v="20"/>
    <n v="87992"/>
    <n v="84000"/>
    <n v="3992"/>
    <x v="0"/>
    <x v="2"/>
    <x v="2"/>
    <s v="Q3"/>
    <n v="2025"/>
    <n v="4.5367760705518685E-2"/>
    <s v="High"/>
  </r>
  <r>
    <n v="101792"/>
    <d v="2025-08-17T00:00:00"/>
    <s v="C2791"/>
    <s v="Divya Kumar"/>
    <x v="2"/>
    <s v="Telangana"/>
    <s v="Hyderabad"/>
    <x v="2"/>
    <x v="1"/>
    <x v="2"/>
    <n v="6"/>
    <n v="15435"/>
    <n v="5"/>
    <n v="87979.5"/>
    <n v="66000"/>
    <n v="21979.5"/>
    <x v="3"/>
    <x v="0"/>
    <x v="2"/>
    <s v="Q3"/>
    <n v="2025"/>
    <n v="0.24982524338056025"/>
    <s v="High"/>
  </r>
  <r>
    <n v="100176"/>
    <d v="2025-08-20T00:00:00"/>
    <s v="C1175"/>
    <s v="Pooja Sharma"/>
    <x v="2"/>
    <s v="Telangana"/>
    <s v="Hyderabad"/>
    <x v="0"/>
    <x v="0"/>
    <x v="1"/>
    <n v="4"/>
    <n v="21988"/>
    <n v="0"/>
    <n v="87952"/>
    <n v="68000"/>
    <n v="19952"/>
    <x v="1"/>
    <x v="0"/>
    <x v="2"/>
    <s v="Q3"/>
    <n v="2025"/>
    <n v="0.22685100964162269"/>
    <s v="High"/>
  </r>
  <r>
    <n v="104888"/>
    <d v="2025-09-18T00:00:00"/>
    <s v="C5887"/>
    <s v="Pooja Kumar"/>
    <x v="3"/>
    <s v="Odisha"/>
    <s v="Bhubaneswar"/>
    <x v="5"/>
    <x v="1"/>
    <x v="2"/>
    <n v="6"/>
    <n v="15429"/>
    <n v="5"/>
    <n v="87945.3"/>
    <n v="66000"/>
    <n v="21945.3"/>
    <x v="4"/>
    <x v="1"/>
    <x v="4"/>
    <s v="Q3"/>
    <n v="2025"/>
    <n v="0.24953351685650055"/>
    <s v="High"/>
  </r>
  <r>
    <n v="104031"/>
    <d v="2025-08-18T00:00:00"/>
    <s v="C5030"/>
    <s v="Pooja Patel"/>
    <x v="0"/>
    <s v="Punjab"/>
    <s v="Ludhiana"/>
    <x v="7"/>
    <x v="0"/>
    <x v="0"/>
    <n v="2"/>
    <n v="54816"/>
    <n v="20"/>
    <n v="87705.600000000006"/>
    <n v="84000"/>
    <n v="3705.6"/>
    <x v="0"/>
    <x v="1"/>
    <x v="2"/>
    <s v="Q3"/>
    <n v="2025"/>
    <n v="4.2250437828371276E-2"/>
    <s v="High"/>
  </r>
  <r>
    <n v="103146"/>
    <d v="2025-05-08T00:00:00"/>
    <s v="C4145"/>
    <s v="Rohit Rao"/>
    <x v="1"/>
    <s v="Maharashtra"/>
    <s v="Mumbai"/>
    <x v="5"/>
    <x v="0"/>
    <x v="0"/>
    <n v="2"/>
    <n v="54756"/>
    <n v="20"/>
    <n v="87609.600000000006"/>
    <n v="84000"/>
    <n v="3609.6"/>
    <x v="1"/>
    <x v="2"/>
    <x v="6"/>
    <s v="Q2"/>
    <n v="2025"/>
    <n v="4.1200964277887352E-2"/>
    <s v="High"/>
  </r>
  <r>
    <n v="104462"/>
    <d v="2025-07-14T00:00:00"/>
    <s v="C5461"/>
    <s v="Kiran Rao"/>
    <x v="1"/>
    <s v="Gujarat"/>
    <s v="Ahmedabad"/>
    <x v="2"/>
    <x v="0"/>
    <x v="0"/>
    <n v="2"/>
    <n v="54736"/>
    <n v="20"/>
    <n v="87577.600000000006"/>
    <n v="84000"/>
    <n v="3577.6"/>
    <x v="2"/>
    <x v="1"/>
    <x v="7"/>
    <s v="Q3"/>
    <n v="2025"/>
    <n v="4.0850628471207247E-2"/>
    <s v="High"/>
  </r>
  <r>
    <n v="100194"/>
    <d v="2025-05-12T00:00:00"/>
    <s v="C1193"/>
    <s v="Kiran Reddy"/>
    <x v="1"/>
    <s v="Gujarat"/>
    <s v="Ahmedabad"/>
    <x v="4"/>
    <x v="0"/>
    <x v="1"/>
    <n v="5"/>
    <n v="21892"/>
    <n v="20"/>
    <n v="87568"/>
    <n v="85000"/>
    <n v="2568"/>
    <x v="4"/>
    <x v="0"/>
    <x v="6"/>
    <s v="Q2"/>
    <n v="2025"/>
    <n v="2.9325781107253791E-2"/>
    <s v="High"/>
  </r>
  <r>
    <n v="101036"/>
    <d v="2025-04-03T00:00:00"/>
    <s v="C2035"/>
    <s v="Ananya Reddy"/>
    <x v="3"/>
    <s v="Odisha"/>
    <s v="Bhubaneswar"/>
    <x v="2"/>
    <x v="0"/>
    <x v="0"/>
    <n v="2"/>
    <n v="54729"/>
    <n v="20"/>
    <n v="87566.399999999994"/>
    <n v="84000"/>
    <n v="3566.4"/>
    <x v="4"/>
    <x v="0"/>
    <x v="5"/>
    <s v="Q2"/>
    <n v="2025"/>
    <n v="4.0727950446746701E-2"/>
    <s v="High"/>
  </r>
  <r>
    <n v="102621"/>
    <d v="2025-12-09T00:00:00"/>
    <s v="C3620"/>
    <s v="Divya Kumar"/>
    <x v="3"/>
    <s v="West Bengal"/>
    <s v="Kolkata"/>
    <x v="1"/>
    <x v="0"/>
    <x v="0"/>
    <n v="2"/>
    <n v="54729"/>
    <n v="20"/>
    <n v="87566.399999999994"/>
    <n v="84000"/>
    <n v="3566.4"/>
    <x v="3"/>
    <x v="0"/>
    <x v="11"/>
    <s v="Q4"/>
    <n v="2025"/>
    <n v="4.0727950446746701E-2"/>
    <s v="High"/>
  </r>
  <r>
    <n v="101111"/>
    <d v="2025-08-27T00:00:00"/>
    <s v="C2110"/>
    <s v="Ananya Rao"/>
    <x v="1"/>
    <s v="Maharashtra"/>
    <s v="Mumbai"/>
    <x v="5"/>
    <x v="0"/>
    <x v="1"/>
    <n v="4"/>
    <n v="21891"/>
    <n v="0"/>
    <n v="87564"/>
    <n v="68000"/>
    <n v="19564"/>
    <x v="0"/>
    <x v="0"/>
    <x v="2"/>
    <s v="Q3"/>
    <n v="2025"/>
    <n v="0.22342515188890411"/>
    <s v="High"/>
  </r>
  <r>
    <n v="102427"/>
    <d v="2025-06-01T00:00:00"/>
    <s v="C3426"/>
    <s v="Kiran Sharma"/>
    <x v="3"/>
    <s v="West Bengal"/>
    <s v="Kolkata"/>
    <x v="0"/>
    <x v="1"/>
    <x v="2"/>
    <n v="6"/>
    <n v="14588"/>
    <n v="0"/>
    <n v="87528"/>
    <n v="66000"/>
    <n v="21528"/>
    <x v="3"/>
    <x v="0"/>
    <x v="9"/>
    <s v="Q2"/>
    <n v="2025"/>
    <n v="0.24595557992870853"/>
    <s v="High"/>
  </r>
  <r>
    <n v="101800"/>
    <d v="2025-01-05T00:00:00"/>
    <s v="C2799"/>
    <s v="Divya Patel"/>
    <x v="2"/>
    <s v="Karnataka"/>
    <s v="Bengaluru"/>
    <x v="5"/>
    <x v="1"/>
    <x v="2"/>
    <n v="6"/>
    <n v="15351"/>
    <n v="5"/>
    <n v="87500.7"/>
    <n v="66000"/>
    <n v="21500.7"/>
    <x v="2"/>
    <x v="2"/>
    <x v="8"/>
    <s v="Q1"/>
    <n v="2025"/>
    <n v="0.24572031995172611"/>
    <s v="High"/>
  </r>
  <r>
    <n v="103695"/>
    <d v="2025-04-27T00:00:00"/>
    <s v="C4694"/>
    <s v="Rahul Sharma"/>
    <x v="0"/>
    <s v="Delhi"/>
    <s v="New Delhi"/>
    <x v="1"/>
    <x v="0"/>
    <x v="1"/>
    <n v="5"/>
    <n v="21874"/>
    <n v="20"/>
    <n v="87496"/>
    <n v="85000"/>
    <n v="2496"/>
    <x v="2"/>
    <x v="1"/>
    <x v="5"/>
    <s v="Q2"/>
    <n v="2025"/>
    <n v="2.8527018377982993E-2"/>
    <s v="High"/>
  </r>
  <r>
    <n v="101263"/>
    <d v="2025-03-13T00:00:00"/>
    <s v="C2262"/>
    <s v="Divya Kumar"/>
    <x v="2"/>
    <s v="Telangana"/>
    <s v="Hyderabad"/>
    <x v="3"/>
    <x v="0"/>
    <x v="1"/>
    <n v="4"/>
    <n v="21807"/>
    <n v="0"/>
    <n v="87228"/>
    <n v="68000"/>
    <n v="19228"/>
    <x v="0"/>
    <x v="2"/>
    <x v="10"/>
    <s v="Q1"/>
    <n v="2025"/>
    <n v="0.22043380565873344"/>
    <s v="High"/>
  </r>
  <r>
    <n v="101477"/>
    <d v="2025-03-08T00:00:00"/>
    <s v="C2476"/>
    <s v="Rahul Reddy"/>
    <x v="3"/>
    <s v="West Bengal"/>
    <s v="Kolkata"/>
    <x v="2"/>
    <x v="1"/>
    <x v="2"/>
    <n v="6"/>
    <n v="14538"/>
    <n v="0"/>
    <n v="87228"/>
    <n v="66000"/>
    <n v="21228"/>
    <x v="2"/>
    <x v="0"/>
    <x v="10"/>
    <s v="Q1"/>
    <n v="2025"/>
    <n v="0.24336222313935893"/>
    <s v="High"/>
  </r>
  <r>
    <n v="104363"/>
    <d v="2025-04-02T00:00:00"/>
    <s v="C5362"/>
    <s v="Kiran Patel"/>
    <x v="2"/>
    <s v="Telangana"/>
    <s v="Hyderabad"/>
    <x v="0"/>
    <x v="0"/>
    <x v="1"/>
    <n v="5"/>
    <n v="21806"/>
    <n v="20"/>
    <n v="87224"/>
    <n v="85000"/>
    <n v="2224"/>
    <x v="0"/>
    <x v="2"/>
    <x v="5"/>
    <s v="Q2"/>
    <n v="2025"/>
    <n v="2.5497569476290928E-2"/>
    <s v="High"/>
  </r>
  <r>
    <n v="100603"/>
    <d v="2025-02-07T00:00:00"/>
    <s v="C1602"/>
    <s v="Vikram Sharma"/>
    <x v="0"/>
    <s v="Punjab"/>
    <s v="Ludhiana"/>
    <x v="2"/>
    <x v="0"/>
    <x v="1"/>
    <n v="4"/>
    <n v="21797"/>
    <n v="0"/>
    <n v="87188"/>
    <n v="68000"/>
    <n v="19188"/>
    <x v="3"/>
    <x v="0"/>
    <x v="3"/>
    <s v="Q1"/>
    <n v="2025"/>
    <n v="0.22007615726934898"/>
    <s v="High"/>
  </r>
  <r>
    <n v="102568"/>
    <d v="2025-10-10T00:00:00"/>
    <s v="C3567"/>
    <s v="Divya Rao"/>
    <x v="0"/>
    <s v="Delhi"/>
    <s v="New Delhi"/>
    <x v="7"/>
    <x v="0"/>
    <x v="3"/>
    <n v="7"/>
    <n v="12450"/>
    <n v="0"/>
    <n v="87150"/>
    <n v="63000"/>
    <n v="24150"/>
    <x v="2"/>
    <x v="1"/>
    <x v="0"/>
    <s v="Q4"/>
    <n v="2025"/>
    <n v="0.27710843373493976"/>
    <s v="High"/>
  </r>
  <r>
    <n v="102931"/>
    <d v="2025-10-23T00:00:00"/>
    <s v="C3930"/>
    <s v="Divya Reddy"/>
    <x v="2"/>
    <s v="Karnataka"/>
    <s v="Bengaluru"/>
    <x v="3"/>
    <x v="0"/>
    <x v="1"/>
    <n v="5"/>
    <n v="21743"/>
    <n v="20"/>
    <n v="86972"/>
    <n v="85000"/>
    <n v="1972"/>
    <x v="0"/>
    <x v="0"/>
    <x v="0"/>
    <s v="Q4"/>
    <n v="2025"/>
    <n v="2.2673964034401875E-2"/>
    <s v="High"/>
  </r>
  <r>
    <n v="100169"/>
    <d v="2025-08-06T00:00:00"/>
    <s v="C1168"/>
    <s v="Neha Sharma"/>
    <x v="3"/>
    <s v="West Bengal"/>
    <s v="Kolkata"/>
    <x v="5"/>
    <x v="0"/>
    <x v="1"/>
    <n v="4"/>
    <n v="21737"/>
    <n v="0"/>
    <n v="86948"/>
    <n v="68000"/>
    <n v="18948"/>
    <x v="2"/>
    <x v="0"/>
    <x v="2"/>
    <s v="Q3"/>
    <n v="2025"/>
    <n v="0.2179233564889359"/>
    <s v="High"/>
  </r>
  <r>
    <n v="101303"/>
    <d v="2025-09-19T00:00:00"/>
    <s v="C2302"/>
    <s v="Kiran Reddy"/>
    <x v="0"/>
    <s v="Delhi"/>
    <s v="New Delhi"/>
    <x v="6"/>
    <x v="1"/>
    <x v="2"/>
    <n v="6"/>
    <n v="15234"/>
    <n v="5"/>
    <n v="86833.8"/>
    <n v="66000"/>
    <n v="20833.8"/>
    <x v="4"/>
    <x v="0"/>
    <x v="4"/>
    <s v="Q3"/>
    <n v="2025"/>
    <n v="0.23992730941177282"/>
    <s v="High"/>
  </r>
  <r>
    <n v="102877"/>
    <d v="2025-06-21T00:00:00"/>
    <s v="C3876"/>
    <s v="Sneha Rao"/>
    <x v="2"/>
    <s v="Karnataka"/>
    <s v="Bengaluru"/>
    <x v="7"/>
    <x v="0"/>
    <x v="1"/>
    <n v="5"/>
    <n v="21708"/>
    <n v="20"/>
    <n v="86832"/>
    <n v="85000"/>
    <n v="1832"/>
    <x v="4"/>
    <x v="0"/>
    <x v="9"/>
    <s v="Q2"/>
    <n v="2025"/>
    <n v="2.1098212640501199E-2"/>
    <s v="High"/>
  </r>
  <r>
    <n v="104648"/>
    <d v="2025-11-28T00:00:00"/>
    <s v="C5647"/>
    <s v="Aarav Kumar"/>
    <x v="1"/>
    <s v="Gujarat"/>
    <s v="Ahmedabad"/>
    <x v="7"/>
    <x v="0"/>
    <x v="1"/>
    <n v="5"/>
    <n v="21704"/>
    <n v="20"/>
    <n v="86816"/>
    <n v="85000"/>
    <n v="1816"/>
    <x v="4"/>
    <x v="0"/>
    <x v="1"/>
    <s v="Q4"/>
    <n v="2025"/>
    <n v="2.0917803169922596E-2"/>
    <s v="High"/>
  </r>
  <r>
    <n v="101986"/>
    <d v="2025-09-04T00:00:00"/>
    <s v="C2985"/>
    <s v="Divya Sharma"/>
    <x v="2"/>
    <s v="Karnataka"/>
    <s v="Bengaluru"/>
    <x v="6"/>
    <x v="0"/>
    <x v="1"/>
    <n v="4"/>
    <n v="21695"/>
    <n v="0"/>
    <n v="86780"/>
    <n v="68000"/>
    <n v="18780"/>
    <x v="3"/>
    <x v="0"/>
    <x v="4"/>
    <s v="Q3"/>
    <n v="2025"/>
    <n v="0.2164093109011293"/>
    <s v="High"/>
  </r>
  <r>
    <n v="100707"/>
    <d v="2025-08-27T00:00:00"/>
    <s v="C1706"/>
    <s v="Rohit Rao"/>
    <x v="0"/>
    <s v="Delhi"/>
    <s v="New Delhi"/>
    <x v="5"/>
    <x v="0"/>
    <x v="1"/>
    <n v="5"/>
    <n v="21695"/>
    <n v="20"/>
    <n v="86780"/>
    <n v="85000"/>
    <n v="1780"/>
    <x v="4"/>
    <x v="2"/>
    <x v="2"/>
    <s v="Q3"/>
    <n v="2025"/>
    <n v="2.0511638626411616E-2"/>
    <s v="High"/>
  </r>
  <r>
    <n v="100775"/>
    <d v="2025-05-18T00:00:00"/>
    <s v="C1774"/>
    <s v="Kiran Kumar"/>
    <x v="0"/>
    <s v="Delhi"/>
    <s v="New Delhi"/>
    <x v="1"/>
    <x v="0"/>
    <x v="1"/>
    <n v="4"/>
    <n v="21690"/>
    <n v="0"/>
    <n v="86760"/>
    <n v="68000"/>
    <n v="18760"/>
    <x v="2"/>
    <x v="0"/>
    <x v="6"/>
    <s v="Q2"/>
    <n v="2025"/>
    <n v="0.21622867680958968"/>
    <s v="High"/>
  </r>
  <r>
    <n v="103587"/>
    <d v="2025-01-23T00:00:00"/>
    <s v="C4586"/>
    <s v="Neha Kumar"/>
    <x v="1"/>
    <s v="Maharashtra"/>
    <s v="Mumbai"/>
    <x v="5"/>
    <x v="0"/>
    <x v="1"/>
    <n v="4"/>
    <n v="21679"/>
    <n v="0"/>
    <n v="86716"/>
    <n v="68000"/>
    <n v="18716"/>
    <x v="0"/>
    <x v="0"/>
    <x v="8"/>
    <s v="Q1"/>
    <n v="2025"/>
    <n v="0.21583098851423035"/>
    <s v="High"/>
  </r>
  <r>
    <n v="101952"/>
    <d v="2025-11-28T00:00:00"/>
    <s v="C2951"/>
    <s v="Sneha Kumar"/>
    <x v="1"/>
    <s v="Gujarat"/>
    <s v="Ahmedabad"/>
    <x v="7"/>
    <x v="1"/>
    <x v="2"/>
    <n v="7"/>
    <n v="14572"/>
    <n v="15"/>
    <n v="86703.4"/>
    <n v="77000"/>
    <n v="9703.4"/>
    <x v="4"/>
    <x v="1"/>
    <x v="1"/>
    <s v="Q4"/>
    <n v="2025"/>
    <n v="0.11191487300382684"/>
    <s v="High"/>
  </r>
  <r>
    <n v="102913"/>
    <d v="2025-11-06T00:00:00"/>
    <s v="C3912"/>
    <s v="Ananya Rao"/>
    <x v="2"/>
    <s v="Karnataka"/>
    <s v="Bengaluru"/>
    <x v="1"/>
    <x v="0"/>
    <x v="3"/>
    <n v="9"/>
    <n v="12042"/>
    <n v="20"/>
    <n v="86702.399999999994"/>
    <n v="81000"/>
    <n v="5702.4"/>
    <x v="3"/>
    <x v="2"/>
    <x v="1"/>
    <s v="Q4"/>
    <n v="2025"/>
    <n v="6.5769805680119586E-2"/>
    <s v="High"/>
  </r>
  <r>
    <n v="103141"/>
    <d v="2025-11-22T00:00:00"/>
    <s v="C4140"/>
    <s v="Rohit Reddy"/>
    <x v="3"/>
    <s v="West Bengal"/>
    <s v="Kolkata"/>
    <x v="5"/>
    <x v="0"/>
    <x v="3"/>
    <n v="9"/>
    <n v="12041"/>
    <n v="20"/>
    <n v="86695.2"/>
    <n v="81000"/>
    <n v="5695.2"/>
    <x v="0"/>
    <x v="0"/>
    <x v="1"/>
    <s v="Q4"/>
    <n v="2025"/>
    <n v="6.5692218254297816E-2"/>
    <s v="High"/>
  </r>
  <r>
    <n v="100267"/>
    <d v="2025-01-03T00:00:00"/>
    <s v="C1266"/>
    <s v="Sneha Reddy"/>
    <x v="0"/>
    <s v="Punjab"/>
    <s v="Ludhiana"/>
    <x v="4"/>
    <x v="0"/>
    <x v="1"/>
    <n v="5"/>
    <n v="21672"/>
    <n v="20"/>
    <n v="86688"/>
    <n v="85000"/>
    <n v="1688"/>
    <x v="4"/>
    <x v="0"/>
    <x v="8"/>
    <s v="Q1"/>
    <n v="2025"/>
    <n v="1.9472129937246216E-2"/>
    <s v="High"/>
  </r>
  <r>
    <n v="103976"/>
    <d v="2025-12-15T00:00:00"/>
    <s v="C4975"/>
    <s v="Sneha Rao"/>
    <x v="3"/>
    <s v="West Bengal"/>
    <s v="Kolkata"/>
    <x v="3"/>
    <x v="0"/>
    <x v="1"/>
    <n v="4"/>
    <n v="21641"/>
    <n v="0"/>
    <n v="86564"/>
    <n v="68000"/>
    <n v="18564"/>
    <x v="2"/>
    <x v="0"/>
    <x v="11"/>
    <s v="Q4"/>
    <n v="2025"/>
    <n v="0.21445404556166536"/>
    <s v="High"/>
  </r>
  <r>
    <n v="104780"/>
    <d v="2025-10-26T00:00:00"/>
    <s v="C5779"/>
    <s v="Priya Sharma"/>
    <x v="2"/>
    <s v="Karnataka"/>
    <s v="Bengaluru"/>
    <x v="3"/>
    <x v="0"/>
    <x v="1"/>
    <n v="5"/>
    <n v="21632"/>
    <n v="20"/>
    <n v="86528"/>
    <n v="85000"/>
    <n v="1528"/>
    <x v="3"/>
    <x v="2"/>
    <x v="0"/>
    <s v="Q4"/>
    <n v="2025"/>
    <n v="1.7659023668639053E-2"/>
    <s v="High"/>
  </r>
  <r>
    <n v="100181"/>
    <d v="2025-09-28T00:00:00"/>
    <s v="C1180"/>
    <s v="Kiran Patel"/>
    <x v="0"/>
    <s v="Delhi"/>
    <s v="New Delhi"/>
    <x v="4"/>
    <x v="0"/>
    <x v="1"/>
    <n v="4"/>
    <n v="21628"/>
    <n v="0"/>
    <n v="86512"/>
    <n v="68000"/>
    <n v="18512"/>
    <x v="0"/>
    <x v="0"/>
    <x v="4"/>
    <s v="Q3"/>
    <n v="2025"/>
    <n v="0.21398187534677271"/>
    <s v="High"/>
  </r>
  <r>
    <n v="100028"/>
    <d v="2025-12-07T00:00:00"/>
    <s v="C1027"/>
    <s v="Aarav Gupta"/>
    <x v="0"/>
    <s v="Punjab"/>
    <s v="Ludhiana"/>
    <x v="6"/>
    <x v="0"/>
    <x v="1"/>
    <n v="5"/>
    <n v="21628"/>
    <n v="20"/>
    <n v="86512"/>
    <n v="85000"/>
    <n v="1512"/>
    <x v="3"/>
    <x v="0"/>
    <x v="11"/>
    <s v="Q4"/>
    <n v="2025"/>
    <n v="1.7477344183465877E-2"/>
    <s v="High"/>
  </r>
  <r>
    <n v="104041"/>
    <d v="2025-01-08T00:00:00"/>
    <s v="C5040"/>
    <s v="Divya Gupta"/>
    <x v="0"/>
    <s v="Punjab"/>
    <s v="Ludhiana"/>
    <x v="5"/>
    <x v="0"/>
    <x v="1"/>
    <n v="4"/>
    <n v="21627"/>
    <n v="0"/>
    <n v="86508"/>
    <n v="68000"/>
    <n v="18508"/>
    <x v="0"/>
    <x v="2"/>
    <x v="8"/>
    <s v="Q1"/>
    <n v="2025"/>
    <n v="0.21394553104915151"/>
    <s v="High"/>
  </r>
  <r>
    <n v="103959"/>
    <d v="2025-05-05T00:00:00"/>
    <s v="C4958"/>
    <s v="Rohit Reddy"/>
    <x v="3"/>
    <s v="Odisha"/>
    <s v="Bhubaneswar"/>
    <x v="1"/>
    <x v="0"/>
    <x v="1"/>
    <n v="5"/>
    <n v="21605"/>
    <n v="20"/>
    <n v="86420"/>
    <n v="85000"/>
    <n v="1420"/>
    <x v="4"/>
    <x v="2"/>
    <x v="6"/>
    <s v="Q2"/>
    <n v="2025"/>
    <n v="1.6431381624623931E-2"/>
    <s v="High"/>
  </r>
  <r>
    <n v="104962"/>
    <d v="2025-04-20T00:00:00"/>
    <s v="C5961"/>
    <s v="Divya Reddy"/>
    <x v="1"/>
    <s v="Gujarat"/>
    <s v="Ahmedabad"/>
    <x v="0"/>
    <x v="0"/>
    <x v="1"/>
    <n v="5"/>
    <n v="21601"/>
    <n v="20"/>
    <n v="86404"/>
    <n v="85000"/>
    <n v="1404"/>
    <x v="2"/>
    <x v="0"/>
    <x v="5"/>
    <s v="Q2"/>
    <n v="2025"/>
    <n v="1.6249247720012964E-2"/>
    <s v="High"/>
  </r>
  <r>
    <n v="102208"/>
    <d v="2025-06-23T00:00:00"/>
    <s v="C3207"/>
    <s v="Rohit Rao"/>
    <x v="3"/>
    <s v="Odisha"/>
    <s v="Bhubaneswar"/>
    <x v="2"/>
    <x v="0"/>
    <x v="1"/>
    <n v="4"/>
    <n v="21568"/>
    <n v="0"/>
    <n v="86272"/>
    <n v="68000"/>
    <n v="18272"/>
    <x v="0"/>
    <x v="0"/>
    <x v="9"/>
    <s v="Q2"/>
    <n v="2025"/>
    <n v="0.21179525222551929"/>
    <s v="High"/>
  </r>
  <r>
    <n v="104854"/>
    <d v="2025-11-09T00:00:00"/>
    <s v="C5853"/>
    <s v="Pooja Sharma"/>
    <x v="2"/>
    <s v="Karnataka"/>
    <s v="Bengaluru"/>
    <x v="4"/>
    <x v="0"/>
    <x v="3"/>
    <n v="7"/>
    <n v="12324"/>
    <n v="0"/>
    <n v="86268"/>
    <n v="63000"/>
    <n v="23268"/>
    <x v="2"/>
    <x v="0"/>
    <x v="1"/>
    <s v="Q4"/>
    <n v="2025"/>
    <n v="0.26971762414800388"/>
    <s v="High"/>
  </r>
  <r>
    <n v="102008"/>
    <d v="2025-05-28T00:00:00"/>
    <s v="C3007"/>
    <s v="Vikram Kumar"/>
    <x v="1"/>
    <s v="Maharashtra"/>
    <s v="Mumbai"/>
    <x v="7"/>
    <x v="0"/>
    <x v="1"/>
    <n v="4"/>
    <n v="21564"/>
    <n v="0"/>
    <n v="86256"/>
    <n v="68000"/>
    <n v="18256"/>
    <x v="0"/>
    <x v="0"/>
    <x v="6"/>
    <s v="Q2"/>
    <n v="2025"/>
    <n v="0.21164904470413654"/>
    <s v="High"/>
  </r>
  <r>
    <n v="102276"/>
    <d v="2025-05-11T00:00:00"/>
    <s v="C3275"/>
    <s v="Ananya Sharma"/>
    <x v="3"/>
    <s v="West Bengal"/>
    <s v="Kolkata"/>
    <x v="7"/>
    <x v="1"/>
    <x v="2"/>
    <n v="6"/>
    <n v="15129"/>
    <n v="5"/>
    <n v="86235.3"/>
    <n v="66000"/>
    <n v="20235.3"/>
    <x v="3"/>
    <x v="2"/>
    <x v="6"/>
    <s v="Q2"/>
    <n v="2025"/>
    <n v="0.23465216680408138"/>
    <s v="High"/>
  </r>
  <r>
    <n v="103998"/>
    <d v="2025-07-24T00:00:00"/>
    <s v="C4997"/>
    <s v="Ananya Sharma"/>
    <x v="2"/>
    <s v="Telangana"/>
    <s v="Hyderabad"/>
    <x v="0"/>
    <x v="0"/>
    <x v="1"/>
    <n v="4"/>
    <n v="21534"/>
    <n v="0"/>
    <n v="86136"/>
    <n v="68000"/>
    <n v="18136"/>
    <x v="4"/>
    <x v="2"/>
    <x v="7"/>
    <s v="Q3"/>
    <n v="2025"/>
    <n v="0.21055075694250952"/>
    <s v="High"/>
  </r>
  <r>
    <n v="101444"/>
    <d v="2025-06-13T00:00:00"/>
    <s v="C2443"/>
    <s v="Vikram Patel"/>
    <x v="0"/>
    <s v="Delhi"/>
    <s v="New Delhi"/>
    <x v="1"/>
    <x v="0"/>
    <x v="1"/>
    <n v="4"/>
    <n v="21530"/>
    <n v="0"/>
    <n v="86120"/>
    <n v="68000"/>
    <n v="18120"/>
    <x v="1"/>
    <x v="1"/>
    <x v="9"/>
    <s v="Q2"/>
    <n v="2025"/>
    <n v="0.21040408732001858"/>
    <s v="High"/>
  </r>
  <r>
    <n v="100215"/>
    <d v="2025-09-20T00:00:00"/>
    <s v="C1214"/>
    <s v="Pooja Sharma"/>
    <x v="1"/>
    <s v="Maharashtra"/>
    <s v="Mumbai"/>
    <x v="7"/>
    <x v="1"/>
    <x v="2"/>
    <n v="6"/>
    <n v="15095"/>
    <n v="5"/>
    <n v="86041.5"/>
    <n v="66000"/>
    <n v="20041.5"/>
    <x v="4"/>
    <x v="0"/>
    <x v="4"/>
    <s v="Q3"/>
    <n v="2025"/>
    <n v="0.23292829622914524"/>
    <s v="High"/>
  </r>
  <r>
    <n v="103838"/>
    <d v="2025-10-03T00:00:00"/>
    <s v="C4837"/>
    <s v="Neha Reddy"/>
    <x v="3"/>
    <s v="West Bengal"/>
    <s v="Kolkata"/>
    <x v="5"/>
    <x v="0"/>
    <x v="1"/>
    <n v="5"/>
    <n v="21501"/>
    <n v="20"/>
    <n v="86004"/>
    <n v="85000"/>
    <n v="1004"/>
    <x v="3"/>
    <x v="1"/>
    <x v="0"/>
    <s v="Q4"/>
    <n v="2025"/>
    <n v="1.1673875633691455E-2"/>
    <s v="High"/>
  </r>
  <r>
    <n v="104443"/>
    <d v="2025-10-03T00:00:00"/>
    <s v="C5442"/>
    <s v="Rohit Patel"/>
    <x v="3"/>
    <s v="West Bengal"/>
    <s v="Kolkata"/>
    <x v="4"/>
    <x v="1"/>
    <x v="2"/>
    <n v="7"/>
    <n v="15350"/>
    <n v="20"/>
    <n v="85960"/>
    <n v="77000"/>
    <n v="8960"/>
    <x v="4"/>
    <x v="1"/>
    <x v="0"/>
    <s v="Q4"/>
    <n v="2025"/>
    <n v="0.10423452768729642"/>
    <s v="High"/>
  </r>
  <r>
    <n v="104829"/>
    <d v="2025-08-14T00:00:00"/>
    <s v="C5828"/>
    <s v="Kiran Reddy"/>
    <x v="3"/>
    <s v="Odisha"/>
    <s v="Bhubaneswar"/>
    <x v="1"/>
    <x v="1"/>
    <x v="2"/>
    <n v="6"/>
    <n v="15064"/>
    <n v="5"/>
    <n v="85864.8"/>
    <n v="66000"/>
    <n v="19864.8"/>
    <x v="0"/>
    <x v="0"/>
    <x v="2"/>
    <s v="Q3"/>
    <n v="2025"/>
    <n v="0.23134974983928219"/>
    <s v="High"/>
  </r>
  <r>
    <n v="104951"/>
    <d v="2025-08-02T00:00:00"/>
    <s v="C5950"/>
    <s v="Divya Patel"/>
    <x v="3"/>
    <s v="Odisha"/>
    <s v="Bhubaneswar"/>
    <x v="4"/>
    <x v="1"/>
    <x v="2"/>
    <n v="6"/>
    <n v="15064"/>
    <n v="5"/>
    <n v="85864.8"/>
    <n v="66000"/>
    <n v="19864.8"/>
    <x v="1"/>
    <x v="0"/>
    <x v="2"/>
    <s v="Q3"/>
    <n v="2025"/>
    <n v="0.23134974983928219"/>
    <s v="High"/>
  </r>
  <r>
    <n v="102439"/>
    <d v="2025-10-19T00:00:00"/>
    <s v="C3438"/>
    <s v="Divya Kumar"/>
    <x v="0"/>
    <s v="Punjab"/>
    <s v="Ludhiana"/>
    <x v="4"/>
    <x v="1"/>
    <x v="2"/>
    <n v="6"/>
    <n v="15033"/>
    <n v="5"/>
    <n v="85688.1"/>
    <n v="66000"/>
    <n v="19688.099999999999"/>
    <x v="0"/>
    <x v="2"/>
    <x v="0"/>
    <s v="Q4"/>
    <n v="2025"/>
    <n v="0.22976469311374623"/>
    <s v="High"/>
  </r>
  <r>
    <n v="102085"/>
    <d v="2025-10-02T00:00:00"/>
    <s v="C3084"/>
    <s v="Kiran Sharma"/>
    <x v="2"/>
    <s v="Karnataka"/>
    <s v="Bengaluru"/>
    <x v="0"/>
    <x v="1"/>
    <x v="2"/>
    <n v="6"/>
    <n v="15024"/>
    <n v="5"/>
    <n v="85636.800000000003"/>
    <n v="66000"/>
    <n v="19636.8"/>
    <x v="1"/>
    <x v="1"/>
    <x v="0"/>
    <s v="Q4"/>
    <n v="2025"/>
    <n v="0.22930329017431755"/>
    <s v="High"/>
  </r>
  <r>
    <n v="100505"/>
    <d v="2025-08-02T00:00:00"/>
    <s v="C1504"/>
    <s v="Vikram Rao"/>
    <x v="0"/>
    <s v="Delhi"/>
    <s v="New Delhi"/>
    <x v="1"/>
    <x v="0"/>
    <x v="1"/>
    <n v="4"/>
    <n v="22500"/>
    <n v="5"/>
    <n v="85500"/>
    <n v="68000"/>
    <n v="17500"/>
    <x v="3"/>
    <x v="2"/>
    <x v="2"/>
    <s v="Q3"/>
    <n v="2025"/>
    <n v="0.2046783625730994"/>
    <s v="High"/>
  </r>
  <r>
    <n v="101816"/>
    <d v="2025-03-19T00:00:00"/>
    <s v="C2815"/>
    <s v="Aarav Sharma"/>
    <x v="2"/>
    <s v="Telangana"/>
    <s v="Hyderabad"/>
    <x v="5"/>
    <x v="0"/>
    <x v="1"/>
    <n v="4"/>
    <n v="22500"/>
    <n v="5"/>
    <n v="85500"/>
    <n v="68000"/>
    <n v="17500"/>
    <x v="3"/>
    <x v="0"/>
    <x v="10"/>
    <s v="Q1"/>
    <n v="2025"/>
    <n v="0.2046783625730994"/>
    <s v="High"/>
  </r>
  <r>
    <n v="101394"/>
    <d v="2025-04-22T00:00:00"/>
    <s v="C2393"/>
    <s v="Pooja Reddy"/>
    <x v="1"/>
    <s v="Gujarat"/>
    <s v="Ahmedabad"/>
    <x v="4"/>
    <x v="0"/>
    <x v="1"/>
    <n v="4"/>
    <n v="22493"/>
    <n v="5"/>
    <n v="85473.4"/>
    <n v="68000"/>
    <n v="17473.400000000001"/>
    <x v="4"/>
    <x v="0"/>
    <x v="5"/>
    <s v="Q2"/>
    <n v="2025"/>
    <n v="0.20443085217155282"/>
    <s v="High"/>
  </r>
  <r>
    <n v="104445"/>
    <d v="2025-10-01T00:00:00"/>
    <s v="C5444"/>
    <s v="Neha Kumar"/>
    <x v="3"/>
    <s v="Odisha"/>
    <s v="Bhubaneswar"/>
    <x v="4"/>
    <x v="0"/>
    <x v="3"/>
    <n v="7"/>
    <n v="12210"/>
    <n v="0"/>
    <n v="85470"/>
    <n v="63000"/>
    <n v="22470"/>
    <x v="1"/>
    <x v="2"/>
    <x v="0"/>
    <s v="Q4"/>
    <n v="2025"/>
    <n v="0.26289926289926291"/>
    <s v="High"/>
  </r>
  <r>
    <n v="101434"/>
    <d v="2025-09-28T00:00:00"/>
    <s v="C2433"/>
    <s v="Sneha Kumar"/>
    <x v="1"/>
    <s v="Maharashtra"/>
    <s v="Mumbai"/>
    <x v="6"/>
    <x v="0"/>
    <x v="1"/>
    <n v="4"/>
    <n v="22451"/>
    <n v="5"/>
    <n v="85313.8"/>
    <n v="68000"/>
    <n v="17313.8"/>
    <x v="2"/>
    <x v="1"/>
    <x v="4"/>
    <s v="Q3"/>
    <n v="2025"/>
    <n v="0.20294254856775806"/>
    <s v="High"/>
  </r>
  <r>
    <n v="101955"/>
    <d v="2025-07-06T00:00:00"/>
    <s v="C2954"/>
    <s v="Sneha Reddy"/>
    <x v="1"/>
    <s v="Maharashtra"/>
    <s v="Mumbai"/>
    <x v="1"/>
    <x v="1"/>
    <x v="2"/>
    <n v="6"/>
    <n v="14936"/>
    <n v="5"/>
    <n v="85135.2"/>
    <n v="66000"/>
    <n v="19135.2"/>
    <x v="2"/>
    <x v="0"/>
    <x v="7"/>
    <s v="Q3"/>
    <n v="2025"/>
    <n v="0.22476249541905113"/>
    <s v="High"/>
  </r>
  <r>
    <n v="101508"/>
    <d v="2025-03-27T00:00:00"/>
    <s v="C2507"/>
    <s v="Aarav Reddy"/>
    <x v="2"/>
    <s v="Karnataka"/>
    <s v="Bengaluru"/>
    <x v="5"/>
    <x v="1"/>
    <x v="2"/>
    <n v="6"/>
    <n v="14911"/>
    <n v="5"/>
    <n v="84992.7"/>
    <n v="66000"/>
    <n v="18992.7"/>
    <x v="0"/>
    <x v="1"/>
    <x v="10"/>
    <s v="Q1"/>
    <n v="2025"/>
    <n v="0.22346272091603162"/>
    <s v="High"/>
  </r>
  <r>
    <n v="100025"/>
    <d v="2025-11-21T00:00:00"/>
    <s v="C1024"/>
    <s v="Pooja Patel"/>
    <x v="3"/>
    <s v="West Bengal"/>
    <s v="Kolkata"/>
    <x v="3"/>
    <x v="0"/>
    <x v="1"/>
    <n v="4"/>
    <n v="22364"/>
    <n v="5"/>
    <n v="84983.2"/>
    <n v="68000"/>
    <n v="16983.2"/>
    <x v="4"/>
    <x v="0"/>
    <x v="1"/>
    <s v="Q4"/>
    <n v="2025"/>
    <n v="0.19984185109527533"/>
    <s v="High"/>
  </r>
  <r>
    <n v="104082"/>
    <d v="2025-10-17T00:00:00"/>
    <s v="C5081"/>
    <s v="Sneha Kumar"/>
    <x v="2"/>
    <s v="Telangana"/>
    <s v="Hyderabad"/>
    <x v="5"/>
    <x v="0"/>
    <x v="1"/>
    <n v="4"/>
    <n v="22348"/>
    <n v="5"/>
    <n v="84922.4"/>
    <n v="68000"/>
    <n v="16922.400000000001"/>
    <x v="1"/>
    <x v="0"/>
    <x v="0"/>
    <s v="Q4"/>
    <n v="2025"/>
    <n v="0.19926897968027285"/>
    <s v="High"/>
  </r>
  <r>
    <n v="101424"/>
    <d v="2025-08-09T00:00:00"/>
    <s v="C2423"/>
    <s v="Pooja Sharma"/>
    <x v="2"/>
    <s v="Karnataka"/>
    <s v="Bengaluru"/>
    <x v="2"/>
    <x v="1"/>
    <x v="2"/>
    <n v="6"/>
    <n v="14890"/>
    <n v="5"/>
    <n v="84873"/>
    <n v="66000"/>
    <n v="18873"/>
    <x v="4"/>
    <x v="0"/>
    <x v="2"/>
    <s v="Q3"/>
    <n v="2025"/>
    <n v="0.22236753737937859"/>
    <s v="High"/>
  </r>
  <r>
    <n v="103642"/>
    <d v="2025-10-16T00:00:00"/>
    <s v="C4641"/>
    <s v="Pooja Sharma"/>
    <x v="0"/>
    <s v="Delhi"/>
    <s v="New Delhi"/>
    <x v="5"/>
    <x v="1"/>
    <x v="2"/>
    <n v="7"/>
    <n v="15141"/>
    <n v="20"/>
    <n v="84789.6"/>
    <n v="77000"/>
    <n v="7789.6"/>
    <x v="0"/>
    <x v="0"/>
    <x v="0"/>
    <s v="Q4"/>
    <n v="2025"/>
    <n v="9.1869757611782579E-2"/>
    <s v="High"/>
  </r>
  <r>
    <n v="100859"/>
    <d v="2025-09-18T00:00:00"/>
    <s v="C1858"/>
    <s v="Neha Kumar"/>
    <x v="0"/>
    <s v="Delhi"/>
    <s v="New Delhi"/>
    <x v="2"/>
    <x v="0"/>
    <x v="1"/>
    <n v="4"/>
    <n v="22298"/>
    <n v="5"/>
    <n v="84732.4"/>
    <n v="68000"/>
    <n v="16732.400000000001"/>
    <x v="1"/>
    <x v="0"/>
    <x v="4"/>
    <s v="Q3"/>
    <n v="2025"/>
    <n v="0.19747345761479673"/>
    <s v="High"/>
  </r>
  <r>
    <n v="102232"/>
    <d v="2025-07-06T00:00:00"/>
    <s v="C3231"/>
    <s v="Neha Rao"/>
    <x v="1"/>
    <s v="Maharashtra"/>
    <s v="Mumbai"/>
    <x v="5"/>
    <x v="0"/>
    <x v="1"/>
    <n v="4"/>
    <n v="22282"/>
    <n v="5"/>
    <n v="84671.6"/>
    <n v="68000"/>
    <n v="16671.599999999999"/>
    <x v="4"/>
    <x v="0"/>
    <x v="7"/>
    <s v="Q3"/>
    <n v="2025"/>
    <n v="0.19689718866774689"/>
    <s v="High"/>
  </r>
  <r>
    <n v="103760"/>
    <d v="2025-08-14T00:00:00"/>
    <s v="C4759"/>
    <s v="Arjun Kumar"/>
    <x v="1"/>
    <s v="Gujarat"/>
    <s v="Ahmedabad"/>
    <x v="5"/>
    <x v="1"/>
    <x v="2"/>
    <n v="6"/>
    <n v="14839"/>
    <n v="5"/>
    <n v="84582.3"/>
    <n v="66000"/>
    <n v="18582.3"/>
    <x v="1"/>
    <x v="0"/>
    <x v="2"/>
    <s v="Q3"/>
    <n v="2025"/>
    <n v="0.21969490070617609"/>
    <s v="High"/>
  </r>
  <r>
    <n v="104704"/>
    <d v="2025-11-25T00:00:00"/>
    <s v="C5703"/>
    <s v="Aarav Kumar"/>
    <x v="1"/>
    <s v="Gujarat"/>
    <s v="Ahmedabad"/>
    <x v="7"/>
    <x v="0"/>
    <x v="1"/>
    <n v="4"/>
    <n v="22256"/>
    <n v="5"/>
    <n v="84572.800000000003"/>
    <n v="68000"/>
    <n v="16572.8"/>
    <x v="2"/>
    <x v="1"/>
    <x v="1"/>
    <s v="Q4"/>
    <n v="2025"/>
    <n v="0.19595898444890081"/>
    <s v="High"/>
  </r>
  <r>
    <n v="103913"/>
    <d v="2025-10-17T00:00:00"/>
    <s v="C4912"/>
    <s v="Aarav Patel"/>
    <x v="0"/>
    <s v="Punjab"/>
    <s v="Ludhiana"/>
    <x v="2"/>
    <x v="0"/>
    <x v="1"/>
    <n v="4"/>
    <n v="22237"/>
    <n v="5"/>
    <n v="84500.6"/>
    <n v="68000"/>
    <n v="16500.599999999999"/>
    <x v="1"/>
    <x v="0"/>
    <x v="0"/>
    <s v="Q4"/>
    <n v="2025"/>
    <n v="0.19527198623441724"/>
    <s v="High"/>
  </r>
  <r>
    <n v="104918"/>
    <d v="2025-07-08T00:00:00"/>
    <s v="C5917"/>
    <s v="Priya Patel"/>
    <x v="3"/>
    <s v="West Bengal"/>
    <s v="Kolkata"/>
    <x v="4"/>
    <x v="1"/>
    <x v="2"/>
    <n v="6"/>
    <n v="14816"/>
    <n v="5"/>
    <n v="84451.199999999997"/>
    <n v="66000"/>
    <n v="18451.2"/>
    <x v="3"/>
    <x v="2"/>
    <x v="7"/>
    <s v="Q3"/>
    <n v="2025"/>
    <n v="0.21848357394566331"/>
    <s v="High"/>
  </r>
  <r>
    <n v="103037"/>
    <d v="2025-12-10T00:00:00"/>
    <s v="C4036"/>
    <s v="Rohit Gupta"/>
    <x v="0"/>
    <s v="Delhi"/>
    <s v="New Delhi"/>
    <x v="3"/>
    <x v="1"/>
    <x v="2"/>
    <n v="6"/>
    <n v="14815"/>
    <n v="5"/>
    <n v="84445.5"/>
    <n v="66000"/>
    <n v="18445.5"/>
    <x v="0"/>
    <x v="0"/>
    <x v="11"/>
    <s v="Q4"/>
    <n v="2025"/>
    <n v="0.21843082224630087"/>
    <s v="High"/>
  </r>
  <r>
    <n v="101725"/>
    <d v="2025-03-09T00:00:00"/>
    <s v="C2724"/>
    <s v="Priya Reddy"/>
    <x v="0"/>
    <s v="Delhi"/>
    <s v="New Delhi"/>
    <x v="6"/>
    <x v="0"/>
    <x v="1"/>
    <n v="4"/>
    <n v="22152"/>
    <n v="5"/>
    <n v="84177.600000000006"/>
    <n v="68000"/>
    <n v="16177.6"/>
    <x v="0"/>
    <x v="0"/>
    <x v="10"/>
    <s v="Q1"/>
    <n v="2025"/>
    <n v="0.19218414400030412"/>
    <s v="High"/>
  </r>
  <r>
    <n v="101295"/>
    <d v="2025-01-01T00:00:00"/>
    <s v="C2294"/>
    <s v="Priya Reddy"/>
    <x v="0"/>
    <s v="Delhi"/>
    <s v="New Delhi"/>
    <x v="5"/>
    <x v="0"/>
    <x v="1"/>
    <n v="4"/>
    <n v="22137"/>
    <n v="5"/>
    <n v="84120.6"/>
    <n v="68000"/>
    <n v="16120.6"/>
    <x v="3"/>
    <x v="2"/>
    <x v="8"/>
    <s v="Q1"/>
    <n v="2025"/>
    <n v="0.19163676911481847"/>
    <s v="High"/>
  </r>
  <r>
    <n v="104236"/>
    <d v="2025-09-09T00:00:00"/>
    <s v="C5235"/>
    <s v="Rohit Rao"/>
    <x v="2"/>
    <s v="Karnataka"/>
    <s v="Bengaluru"/>
    <x v="2"/>
    <x v="0"/>
    <x v="1"/>
    <n v="4"/>
    <n v="22097"/>
    <n v="5"/>
    <n v="83968.6"/>
    <n v="68000"/>
    <n v="15968.6"/>
    <x v="1"/>
    <x v="0"/>
    <x v="4"/>
    <s v="Q3"/>
    <n v="2025"/>
    <n v="0.19017346960649575"/>
    <s v="High"/>
  </r>
  <r>
    <n v="100444"/>
    <d v="2025-05-05T00:00:00"/>
    <s v="C1443"/>
    <s v="Kiran Kumar"/>
    <x v="3"/>
    <s v="West Bengal"/>
    <s v="Kolkata"/>
    <x v="4"/>
    <x v="0"/>
    <x v="1"/>
    <n v="4"/>
    <n v="22081"/>
    <n v="5"/>
    <n v="83907.8"/>
    <n v="68000"/>
    <n v="15907.8"/>
    <x v="3"/>
    <x v="0"/>
    <x v="6"/>
    <s v="Q2"/>
    <n v="2025"/>
    <n v="0.18958666536364913"/>
    <s v="High"/>
  </r>
  <r>
    <n v="102071"/>
    <d v="2025-01-20T00:00:00"/>
    <s v="C3070"/>
    <s v="Pooja Patel"/>
    <x v="0"/>
    <s v="Delhi"/>
    <s v="New Delhi"/>
    <x v="7"/>
    <x v="0"/>
    <x v="1"/>
    <n v="4"/>
    <n v="22078"/>
    <n v="5"/>
    <n v="83896.4"/>
    <n v="68000"/>
    <n v="15896.4"/>
    <x v="4"/>
    <x v="2"/>
    <x v="8"/>
    <s v="Q1"/>
    <n v="2025"/>
    <n v="0.18947654488154439"/>
    <s v="High"/>
  </r>
  <r>
    <n v="102833"/>
    <d v="2025-10-16T00:00:00"/>
    <s v="C3832"/>
    <s v="Neha Kumar"/>
    <x v="0"/>
    <s v="Delhi"/>
    <s v="New Delhi"/>
    <x v="2"/>
    <x v="1"/>
    <x v="4"/>
    <n v="10"/>
    <n v="8383"/>
    <n v="0"/>
    <n v="83830"/>
    <n v="60000"/>
    <n v="23830"/>
    <x v="0"/>
    <x v="0"/>
    <x v="0"/>
    <s v="Q4"/>
    <n v="2025"/>
    <n v="0.28426577597518787"/>
    <s v="High"/>
  </r>
  <r>
    <n v="100652"/>
    <d v="2025-11-01T00:00:00"/>
    <s v="C1651"/>
    <s v="Rahul Kumar"/>
    <x v="2"/>
    <s v="Telangana"/>
    <s v="Hyderabad"/>
    <x v="2"/>
    <x v="1"/>
    <x v="2"/>
    <n v="6"/>
    <n v="14683"/>
    <n v="5"/>
    <n v="83693.100000000006"/>
    <n v="66000"/>
    <n v="17693.099999999999"/>
    <x v="0"/>
    <x v="1"/>
    <x v="1"/>
    <s v="Q4"/>
    <n v="2025"/>
    <n v="0.21140452438731505"/>
    <s v="High"/>
  </r>
  <r>
    <n v="103615"/>
    <d v="2025-03-01T00:00:00"/>
    <s v="C4614"/>
    <s v="Sneha Kumar"/>
    <x v="0"/>
    <s v="Delhi"/>
    <s v="New Delhi"/>
    <x v="6"/>
    <x v="1"/>
    <x v="2"/>
    <n v="6"/>
    <n v="15464"/>
    <n v="10"/>
    <n v="83505.600000000006"/>
    <n v="66000"/>
    <n v="17505.599999999999"/>
    <x v="0"/>
    <x v="0"/>
    <x v="10"/>
    <s v="Q1"/>
    <n v="2025"/>
    <n v="0.20963384491579004"/>
    <s v="High"/>
  </r>
  <r>
    <n v="101716"/>
    <d v="2025-03-09T00:00:00"/>
    <s v="C2715"/>
    <s v="Divya Patel"/>
    <x v="2"/>
    <s v="Karnataka"/>
    <s v="Bengaluru"/>
    <x v="4"/>
    <x v="0"/>
    <x v="1"/>
    <n v="4"/>
    <n v="21958"/>
    <n v="5"/>
    <n v="83440.399999999994"/>
    <n v="68000"/>
    <n v="15440.4"/>
    <x v="4"/>
    <x v="0"/>
    <x v="10"/>
    <s v="Q1"/>
    <n v="2025"/>
    <n v="0.18504705154817092"/>
    <s v="High"/>
  </r>
  <r>
    <n v="104513"/>
    <d v="2025-08-16T00:00:00"/>
    <s v="C5512"/>
    <s v="Neha Patel"/>
    <x v="1"/>
    <s v="Gujarat"/>
    <s v="Ahmedabad"/>
    <x v="7"/>
    <x v="1"/>
    <x v="2"/>
    <n v="6"/>
    <n v="14628"/>
    <n v="5"/>
    <n v="83379.600000000006"/>
    <n v="66000"/>
    <n v="17379.599999999999"/>
    <x v="2"/>
    <x v="1"/>
    <x v="2"/>
    <s v="Q3"/>
    <n v="2025"/>
    <n v="0.20843947440381097"/>
    <s v="High"/>
  </r>
  <r>
    <n v="102359"/>
    <d v="2025-05-09T00:00:00"/>
    <s v="C3358"/>
    <s v="Aarav Reddy"/>
    <x v="3"/>
    <s v="West Bengal"/>
    <s v="Kolkata"/>
    <x v="7"/>
    <x v="1"/>
    <x v="2"/>
    <n v="6"/>
    <n v="14625"/>
    <n v="5"/>
    <n v="83362.5"/>
    <n v="66000"/>
    <n v="17362.5"/>
    <x v="4"/>
    <x v="0"/>
    <x v="6"/>
    <s v="Q2"/>
    <n v="2025"/>
    <n v="0.20827710301394511"/>
    <s v="High"/>
  </r>
  <r>
    <n v="104984"/>
    <d v="2025-06-01T00:00:00"/>
    <s v="C5983"/>
    <s v="Ananya Gupta"/>
    <x v="1"/>
    <s v="Gujarat"/>
    <s v="Ahmedabad"/>
    <x v="6"/>
    <x v="0"/>
    <x v="1"/>
    <n v="4"/>
    <n v="21927"/>
    <n v="5"/>
    <n v="83322.600000000006"/>
    <n v="68000"/>
    <n v="15322.6"/>
    <x v="4"/>
    <x v="2"/>
    <x v="9"/>
    <s v="Q2"/>
    <n v="2025"/>
    <n v="0.18389488566127316"/>
    <s v="High"/>
  </r>
  <r>
    <n v="101135"/>
    <d v="2025-08-15T00:00:00"/>
    <s v="C2134"/>
    <s v="Sneha Patel"/>
    <x v="1"/>
    <s v="Maharashtra"/>
    <s v="Mumbai"/>
    <x v="3"/>
    <x v="1"/>
    <x v="2"/>
    <n v="6"/>
    <n v="14613"/>
    <n v="5"/>
    <n v="83294.100000000006"/>
    <n v="66000"/>
    <n v="17294.099999999999"/>
    <x v="2"/>
    <x v="0"/>
    <x v="2"/>
    <s v="Q3"/>
    <n v="2025"/>
    <n v="0.20762695076842175"/>
    <s v="High"/>
  </r>
  <r>
    <n v="102387"/>
    <d v="2025-01-15T00:00:00"/>
    <s v="C3386"/>
    <s v="Sneha Patel"/>
    <x v="2"/>
    <s v="Karnataka"/>
    <s v="Bengaluru"/>
    <x v="6"/>
    <x v="1"/>
    <x v="2"/>
    <n v="6"/>
    <n v="15410"/>
    <n v="10"/>
    <n v="83214"/>
    <n v="66000"/>
    <n v="17214"/>
    <x v="4"/>
    <x v="2"/>
    <x v="8"/>
    <s v="Q1"/>
    <n v="2025"/>
    <n v="0.20686422957675391"/>
    <s v="High"/>
  </r>
  <r>
    <n v="101356"/>
    <d v="2025-10-17T00:00:00"/>
    <s v="C2355"/>
    <s v="Rahul Gupta"/>
    <x v="2"/>
    <s v="Telangana"/>
    <s v="Hyderabad"/>
    <x v="5"/>
    <x v="1"/>
    <x v="2"/>
    <n v="6"/>
    <n v="15387"/>
    <n v="10"/>
    <n v="83089.8"/>
    <n v="66000"/>
    <n v="17089.8"/>
    <x v="3"/>
    <x v="2"/>
    <x v="0"/>
    <s v="Q4"/>
    <n v="2025"/>
    <n v="0.20567867536087461"/>
    <s v="High"/>
  </r>
  <r>
    <n v="103084"/>
    <d v="2025-03-04T00:00:00"/>
    <s v="C4083"/>
    <s v="Rohit Sharma"/>
    <x v="1"/>
    <s v="Maharashtra"/>
    <s v="Mumbai"/>
    <x v="4"/>
    <x v="1"/>
    <x v="2"/>
    <n v="6"/>
    <n v="14567"/>
    <n v="5"/>
    <n v="83031.899999999994"/>
    <n v="66000"/>
    <n v="17031.900000000001"/>
    <x v="3"/>
    <x v="0"/>
    <x v="10"/>
    <s v="Q1"/>
    <n v="2025"/>
    <n v="0.20512477734461096"/>
    <s v="High"/>
  </r>
  <r>
    <n v="101496"/>
    <d v="2025-10-04T00:00:00"/>
    <s v="C2495"/>
    <s v="Pooja Reddy"/>
    <x v="2"/>
    <s v="Telangana"/>
    <s v="Hyderabad"/>
    <x v="4"/>
    <x v="1"/>
    <x v="2"/>
    <n v="7"/>
    <n v="14807"/>
    <n v="20"/>
    <n v="82919.199999999997"/>
    <n v="77000"/>
    <n v="5919.2"/>
    <x v="1"/>
    <x v="1"/>
    <x v="0"/>
    <s v="Q4"/>
    <n v="2025"/>
    <n v="7.1385155669615716E-2"/>
    <s v="High"/>
  </r>
  <r>
    <n v="104961"/>
    <d v="2025-06-01T00:00:00"/>
    <s v="C5960"/>
    <s v="Divya Reddy"/>
    <x v="1"/>
    <s v="Gujarat"/>
    <s v="Ahmedabad"/>
    <x v="5"/>
    <x v="0"/>
    <x v="1"/>
    <n v="4"/>
    <n v="21815"/>
    <n v="5"/>
    <n v="82897"/>
    <n v="68000"/>
    <n v="14897"/>
    <x v="4"/>
    <x v="0"/>
    <x v="9"/>
    <s v="Q2"/>
    <n v="2025"/>
    <n v="0.17970493503986876"/>
    <s v="High"/>
  </r>
  <r>
    <n v="100310"/>
    <d v="2025-06-13T00:00:00"/>
    <s v="C1309"/>
    <s v="Ananya Reddy"/>
    <x v="0"/>
    <s v="Punjab"/>
    <s v="Ludhiana"/>
    <x v="5"/>
    <x v="0"/>
    <x v="1"/>
    <n v="4"/>
    <n v="21794"/>
    <n v="5"/>
    <n v="82817.2"/>
    <n v="68000"/>
    <n v="14817.2"/>
    <x v="0"/>
    <x v="0"/>
    <x v="9"/>
    <s v="Q2"/>
    <n v="2025"/>
    <n v="0.17891452500205274"/>
    <s v="High"/>
  </r>
  <r>
    <n v="102362"/>
    <d v="2025-09-11T00:00:00"/>
    <s v="C3361"/>
    <s v="Vikram Sharma"/>
    <x v="2"/>
    <s v="Telangana"/>
    <s v="Hyderabad"/>
    <x v="0"/>
    <x v="1"/>
    <x v="2"/>
    <n v="6"/>
    <n v="15314"/>
    <n v="10"/>
    <n v="82695.600000000006"/>
    <n v="66000"/>
    <n v="16695.599999999999"/>
    <x v="0"/>
    <x v="1"/>
    <x v="4"/>
    <s v="Q3"/>
    <n v="2025"/>
    <n v="0.2018922409414769"/>
    <s v="High"/>
  </r>
  <r>
    <n v="100322"/>
    <d v="2025-05-23T00:00:00"/>
    <s v="C1321"/>
    <s v="Rohit Sharma"/>
    <x v="3"/>
    <s v="West Bengal"/>
    <s v="Kolkata"/>
    <x v="1"/>
    <x v="0"/>
    <x v="1"/>
    <n v="4"/>
    <n v="21730"/>
    <n v="5"/>
    <n v="82574"/>
    <n v="68000"/>
    <n v="14574"/>
    <x v="3"/>
    <x v="0"/>
    <x v="6"/>
    <s v="Q2"/>
    <n v="2025"/>
    <n v="0.17649623368130404"/>
    <s v="High"/>
  </r>
  <r>
    <n v="101985"/>
    <d v="2025-05-15T00:00:00"/>
    <s v="C2984"/>
    <s v="Aarav Sharma"/>
    <x v="3"/>
    <s v="West Bengal"/>
    <s v="Kolkata"/>
    <x v="1"/>
    <x v="0"/>
    <x v="1"/>
    <n v="4"/>
    <n v="21671"/>
    <n v="5"/>
    <n v="82349.8"/>
    <n v="68000"/>
    <n v="14349.8"/>
    <x v="4"/>
    <x v="0"/>
    <x v="6"/>
    <s v="Q2"/>
    <n v="2025"/>
    <n v="0.17425421798231444"/>
    <s v="High"/>
  </r>
  <r>
    <n v="104092"/>
    <d v="2025-12-18T00:00:00"/>
    <s v="C5091"/>
    <s v="Rohit Reddy"/>
    <x v="0"/>
    <s v="Delhi"/>
    <s v="New Delhi"/>
    <x v="5"/>
    <x v="1"/>
    <x v="2"/>
    <n v="6"/>
    <n v="15210"/>
    <n v="10"/>
    <n v="82134"/>
    <n v="66000"/>
    <n v="16134"/>
    <x v="2"/>
    <x v="0"/>
    <x v="11"/>
    <s v="Q4"/>
    <n v="2025"/>
    <n v="0.19643509387099131"/>
    <s v="High"/>
  </r>
  <r>
    <n v="102313"/>
    <d v="2025-10-15T00:00:00"/>
    <s v="C3312"/>
    <s v="Aarav Gupta"/>
    <x v="1"/>
    <s v="Gujarat"/>
    <s v="Ahmedabad"/>
    <x v="6"/>
    <x v="0"/>
    <x v="1"/>
    <n v="4"/>
    <n v="21585"/>
    <n v="5"/>
    <n v="82023"/>
    <n v="68000"/>
    <n v="14023"/>
    <x v="4"/>
    <x v="2"/>
    <x v="0"/>
    <s v="Q4"/>
    <n v="2025"/>
    <n v="0.17096424173707375"/>
    <s v="High"/>
  </r>
  <r>
    <n v="102745"/>
    <d v="2025-02-14T00:00:00"/>
    <s v="C3744"/>
    <s v="Aarav Patel"/>
    <x v="3"/>
    <s v="Odisha"/>
    <s v="Bhubaneswar"/>
    <x v="0"/>
    <x v="0"/>
    <x v="1"/>
    <n v="4"/>
    <n v="21578"/>
    <n v="5"/>
    <n v="81996.399999999994"/>
    <n v="68000"/>
    <n v="13996.4"/>
    <x v="0"/>
    <x v="0"/>
    <x v="3"/>
    <s v="Q1"/>
    <n v="2025"/>
    <n v="0.17069529881799689"/>
    <s v="High"/>
  </r>
  <r>
    <n v="102818"/>
    <d v="2025-01-15T00:00:00"/>
    <s v="C3817"/>
    <s v="Ananya Reddy"/>
    <x v="3"/>
    <s v="Odisha"/>
    <s v="Bhubaneswar"/>
    <x v="4"/>
    <x v="0"/>
    <x v="1"/>
    <n v="4"/>
    <n v="21563"/>
    <n v="5"/>
    <n v="81939.399999999994"/>
    <n v="68000"/>
    <n v="13939.4"/>
    <x v="4"/>
    <x v="0"/>
    <x v="8"/>
    <s v="Q1"/>
    <n v="2025"/>
    <n v="0.17011840457704108"/>
    <s v="High"/>
  </r>
  <r>
    <n v="104257"/>
    <d v="2025-11-26T00:00:00"/>
    <s v="C5256"/>
    <s v="Rahul Sharma"/>
    <x v="3"/>
    <s v="Odisha"/>
    <s v="Bhubaneswar"/>
    <x v="1"/>
    <x v="1"/>
    <x v="2"/>
    <n v="7"/>
    <n v="14622"/>
    <n v="20"/>
    <n v="81883.199999999997"/>
    <n v="77000"/>
    <n v="4883.2"/>
    <x v="1"/>
    <x v="0"/>
    <x v="1"/>
    <s v="Q4"/>
    <n v="2025"/>
    <n v="5.9636164683353851E-2"/>
    <s v="High"/>
  </r>
  <r>
    <n v="104509"/>
    <d v="2025-05-08T00:00:00"/>
    <s v="C5508"/>
    <s v="Rahul Rao"/>
    <x v="1"/>
    <s v="Maharashtra"/>
    <s v="Mumbai"/>
    <x v="0"/>
    <x v="0"/>
    <x v="1"/>
    <n v="4"/>
    <n v="21548"/>
    <n v="5"/>
    <n v="81882.399999999994"/>
    <n v="68000"/>
    <n v="13882.4"/>
    <x v="0"/>
    <x v="2"/>
    <x v="6"/>
    <s v="Q2"/>
    <n v="2025"/>
    <n v="0.16954070716051314"/>
    <s v="High"/>
  </r>
  <r>
    <n v="100366"/>
    <d v="2025-02-03T00:00:00"/>
    <s v="C1365"/>
    <s v="Rahul Kumar"/>
    <x v="2"/>
    <s v="Karnataka"/>
    <s v="Bengaluru"/>
    <x v="4"/>
    <x v="1"/>
    <x v="2"/>
    <n v="6"/>
    <n v="15159"/>
    <n v="10"/>
    <n v="81858.600000000006"/>
    <n v="66000"/>
    <n v="15858.6"/>
    <x v="0"/>
    <x v="0"/>
    <x v="3"/>
    <s v="Q1"/>
    <n v="2025"/>
    <n v="0.1937316299081587"/>
    <s v="High"/>
  </r>
  <r>
    <n v="101916"/>
    <d v="2025-11-03T00:00:00"/>
    <s v="C2915"/>
    <s v="Rohit Patel"/>
    <x v="2"/>
    <s v="Telangana"/>
    <s v="Hyderabad"/>
    <x v="0"/>
    <x v="1"/>
    <x v="2"/>
    <n v="6"/>
    <n v="15090"/>
    <n v="10"/>
    <n v="81486"/>
    <n v="66000"/>
    <n v="15486"/>
    <x v="2"/>
    <x v="2"/>
    <x v="1"/>
    <s v="Q4"/>
    <n v="2025"/>
    <n v="0.19004491569103896"/>
    <s v="High"/>
  </r>
  <r>
    <n v="102944"/>
    <d v="2025-09-02T00:00:00"/>
    <s v="C3943"/>
    <s v="Vikram Kumar"/>
    <x v="3"/>
    <s v="Odisha"/>
    <s v="Bhubaneswar"/>
    <x v="7"/>
    <x v="1"/>
    <x v="2"/>
    <n v="6"/>
    <n v="15078"/>
    <n v="10"/>
    <n v="81421.2"/>
    <n v="66000"/>
    <n v="15421.2"/>
    <x v="0"/>
    <x v="2"/>
    <x v="4"/>
    <s v="Q3"/>
    <n v="2025"/>
    <n v="0.18940030360643176"/>
    <s v="High"/>
  </r>
  <r>
    <n v="102222"/>
    <d v="2025-11-11T00:00:00"/>
    <s v="C3221"/>
    <s v="Rohit Gupta"/>
    <x v="1"/>
    <s v="Gujarat"/>
    <s v="Ahmedabad"/>
    <x v="5"/>
    <x v="0"/>
    <x v="3"/>
    <n v="7"/>
    <n v="11624"/>
    <n v="0"/>
    <n v="81368"/>
    <n v="63000"/>
    <n v="18368"/>
    <x v="3"/>
    <x v="1"/>
    <x v="1"/>
    <s v="Q4"/>
    <n v="2025"/>
    <n v="0.22573984858912594"/>
    <s v="High"/>
  </r>
  <r>
    <n v="101225"/>
    <d v="2025-04-16T00:00:00"/>
    <s v="C2224"/>
    <s v="Divya Gupta"/>
    <x v="3"/>
    <s v="West Bengal"/>
    <s v="Kolkata"/>
    <x v="5"/>
    <x v="1"/>
    <x v="2"/>
    <n v="6"/>
    <n v="15060"/>
    <n v="10"/>
    <n v="81324"/>
    <n v="66000"/>
    <n v="15324"/>
    <x v="0"/>
    <x v="1"/>
    <x v="5"/>
    <s v="Q2"/>
    <n v="2025"/>
    <n v="0.18843145934779401"/>
    <s v="High"/>
  </r>
  <r>
    <n v="103854"/>
    <d v="2025-02-23T00:00:00"/>
    <s v="C4853"/>
    <s v="Priya Gupta"/>
    <x v="2"/>
    <s v="Telangana"/>
    <s v="Hyderabad"/>
    <x v="2"/>
    <x v="1"/>
    <x v="2"/>
    <n v="6"/>
    <n v="15050"/>
    <n v="10"/>
    <n v="81270"/>
    <n v="66000"/>
    <n v="15270"/>
    <x v="0"/>
    <x v="1"/>
    <x v="3"/>
    <s v="Q1"/>
    <n v="2025"/>
    <n v="0.1878922111480251"/>
    <s v="High"/>
  </r>
  <r>
    <n v="101218"/>
    <d v="2025-11-23T00:00:00"/>
    <s v="C2217"/>
    <s v="Pooja Reddy"/>
    <x v="0"/>
    <s v="Punjab"/>
    <s v="Ludhiana"/>
    <x v="3"/>
    <x v="0"/>
    <x v="3"/>
    <n v="8"/>
    <n v="11930"/>
    <n v="15"/>
    <n v="81124"/>
    <n v="72000"/>
    <n v="9124"/>
    <x v="1"/>
    <x v="0"/>
    <x v="1"/>
    <s v="Q4"/>
    <n v="2025"/>
    <n v="0.11246979931956018"/>
    <s v="High"/>
  </r>
  <r>
    <n v="101502"/>
    <d v="2025-07-27T00:00:00"/>
    <s v="C2501"/>
    <s v="Ananya Reddy"/>
    <x v="0"/>
    <s v="Punjab"/>
    <s v="Ludhiana"/>
    <x v="7"/>
    <x v="1"/>
    <x v="2"/>
    <n v="6"/>
    <n v="15005"/>
    <n v="10"/>
    <n v="81027"/>
    <n v="66000"/>
    <n v="15027"/>
    <x v="1"/>
    <x v="1"/>
    <x v="7"/>
    <s v="Q3"/>
    <n v="2025"/>
    <n v="0.18545669961864564"/>
    <s v="High"/>
  </r>
  <r>
    <n v="104500"/>
    <d v="2025-10-10T00:00:00"/>
    <s v="C5499"/>
    <s v="Arjun Gupta"/>
    <x v="1"/>
    <s v="Gujarat"/>
    <s v="Ahmedabad"/>
    <x v="1"/>
    <x v="0"/>
    <x v="3"/>
    <n v="7"/>
    <n v="11572"/>
    <n v="0"/>
    <n v="81004"/>
    <n v="63000"/>
    <n v="18004"/>
    <x v="3"/>
    <x v="0"/>
    <x v="0"/>
    <s v="Q4"/>
    <n v="2025"/>
    <n v="0.22226062910473557"/>
    <s v="High"/>
  </r>
  <r>
    <n v="101176"/>
    <d v="2025-10-01T00:00:00"/>
    <s v="C2175"/>
    <s v="Priya Patel"/>
    <x v="3"/>
    <s v="West Bengal"/>
    <s v="Kolkata"/>
    <x v="1"/>
    <x v="0"/>
    <x v="1"/>
    <n v="4"/>
    <n v="22486"/>
    <n v="10"/>
    <n v="80949.600000000006"/>
    <n v="68000"/>
    <n v="12949.6"/>
    <x v="3"/>
    <x v="0"/>
    <x v="0"/>
    <s v="Q4"/>
    <n v="2025"/>
    <n v="0.15997114253807307"/>
    <s v="High"/>
  </r>
  <r>
    <n v="101856"/>
    <d v="2025-12-22T00:00:00"/>
    <s v="C2855"/>
    <s v="Aarav Patel"/>
    <x v="2"/>
    <s v="Karnataka"/>
    <s v="Bengaluru"/>
    <x v="6"/>
    <x v="1"/>
    <x v="2"/>
    <n v="6"/>
    <n v="14986"/>
    <n v="10"/>
    <n v="80924.399999999994"/>
    <n v="66000"/>
    <n v="14924.4"/>
    <x v="3"/>
    <x v="1"/>
    <x v="11"/>
    <s v="Q4"/>
    <n v="2025"/>
    <n v="0.18442398090069251"/>
    <s v="High"/>
  </r>
  <r>
    <n v="104865"/>
    <d v="2025-02-20T00:00:00"/>
    <s v="C5864"/>
    <s v="Aarav Reddy"/>
    <x v="0"/>
    <s v="Punjab"/>
    <s v="Ludhiana"/>
    <x v="2"/>
    <x v="1"/>
    <x v="2"/>
    <n v="6"/>
    <n v="14986"/>
    <n v="10"/>
    <n v="80924.399999999994"/>
    <n v="66000"/>
    <n v="14924.4"/>
    <x v="1"/>
    <x v="0"/>
    <x v="3"/>
    <s v="Q1"/>
    <n v="2025"/>
    <n v="0.18442398090069251"/>
    <s v="High"/>
  </r>
  <r>
    <n v="103485"/>
    <d v="2025-09-11T00:00:00"/>
    <s v="C4484"/>
    <s v="Arjun Gupta"/>
    <x v="2"/>
    <s v="Telangana"/>
    <s v="Hyderabad"/>
    <x v="5"/>
    <x v="0"/>
    <x v="1"/>
    <n v="4"/>
    <n v="22433"/>
    <n v="10"/>
    <n v="80758.8"/>
    <n v="68000"/>
    <n v="12758.8"/>
    <x v="1"/>
    <x v="0"/>
    <x v="4"/>
    <s v="Q3"/>
    <n v="2025"/>
    <n v="0.15798649806584544"/>
    <s v="High"/>
  </r>
  <r>
    <n v="102375"/>
    <d v="2025-05-20T00:00:00"/>
    <s v="C3374"/>
    <s v="Divya Sharma"/>
    <x v="3"/>
    <s v="Odisha"/>
    <s v="Bhubaneswar"/>
    <x v="5"/>
    <x v="0"/>
    <x v="1"/>
    <n v="4"/>
    <n v="22426"/>
    <n v="10"/>
    <n v="80733.600000000006"/>
    <n v="68000"/>
    <n v="12733.6"/>
    <x v="3"/>
    <x v="0"/>
    <x v="6"/>
    <s v="Q2"/>
    <n v="2025"/>
    <n v="0.15772367391024306"/>
    <s v="High"/>
  </r>
  <r>
    <n v="101815"/>
    <d v="2025-11-06T00:00:00"/>
    <s v="C2814"/>
    <s v="Pooja Gupta"/>
    <x v="1"/>
    <s v="Gujarat"/>
    <s v="Ahmedabad"/>
    <x v="0"/>
    <x v="1"/>
    <x v="4"/>
    <n v="10"/>
    <n v="8962"/>
    <n v="10"/>
    <n v="80658"/>
    <n v="60000"/>
    <n v="20658"/>
    <x v="4"/>
    <x v="0"/>
    <x v="1"/>
    <s v="Q4"/>
    <n v="2025"/>
    <n v="0.25611842594658929"/>
    <s v="High"/>
  </r>
  <r>
    <n v="100051"/>
    <d v="2025-01-04T00:00:00"/>
    <s v="C1050"/>
    <s v="Rahul Kumar"/>
    <x v="0"/>
    <s v="Delhi"/>
    <s v="New Delhi"/>
    <x v="1"/>
    <x v="0"/>
    <x v="1"/>
    <n v="4"/>
    <n v="22339"/>
    <n v="10"/>
    <n v="80420.399999999994"/>
    <n v="68000"/>
    <n v="12420.4"/>
    <x v="4"/>
    <x v="0"/>
    <x v="8"/>
    <s v="Q1"/>
    <n v="2025"/>
    <n v="0.15444339993335024"/>
    <s v="High"/>
  </r>
  <r>
    <n v="100350"/>
    <d v="2025-12-23T00:00:00"/>
    <s v="C1349"/>
    <s v="Priya Rao"/>
    <x v="2"/>
    <s v="Telangana"/>
    <s v="Hyderabad"/>
    <x v="0"/>
    <x v="0"/>
    <x v="1"/>
    <n v="4"/>
    <n v="22311"/>
    <n v="10"/>
    <n v="80319.600000000006"/>
    <n v="68000"/>
    <n v="12319.6"/>
    <x v="2"/>
    <x v="0"/>
    <x v="11"/>
    <s v="Q4"/>
    <n v="2025"/>
    <n v="0.15338223795935238"/>
    <s v="High"/>
  </r>
  <r>
    <n v="100720"/>
    <d v="2025-08-18T00:00:00"/>
    <s v="C1719"/>
    <s v="Divya Sharma"/>
    <x v="0"/>
    <s v="Punjab"/>
    <s v="Ludhiana"/>
    <x v="5"/>
    <x v="0"/>
    <x v="1"/>
    <n v="4"/>
    <n v="22310"/>
    <n v="10"/>
    <n v="80316"/>
    <n v="68000"/>
    <n v="12316"/>
    <x v="3"/>
    <x v="0"/>
    <x v="2"/>
    <s v="Q3"/>
    <n v="2025"/>
    <n v="0.15334429005428557"/>
    <s v="High"/>
  </r>
  <r>
    <n v="100711"/>
    <d v="2025-04-12T00:00:00"/>
    <s v="C1710"/>
    <s v="Rahul Kumar"/>
    <x v="0"/>
    <s v="Punjab"/>
    <s v="Ludhiana"/>
    <x v="5"/>
    <x v="0"/>
    <x v="1"/>
    <n v="4"/>
    <n v="22303"/>
    <n v="10"/>
    <n v="80290.8"/>
    <n v="68000"/>
    <n v="12290.8"/>
    <x v="1"/>
    <x v="0"/>
    <x v="5"/>
    <s v="Q2"/>
    <n v="2025"/>
    <n v="0.15307855943644849"/>
    <s v="High"/>
  </r>
  <r>
    <n v="104068"/>
    <d v="2025-12-12T00:00:00"/>
    <s v="C5067"/>
    <s v="Kiran Kumar"/>
    <x v="2"/>
    <s v="Karnataka"/>
    <s v="Bengaluru"/>
    <x v="4"/>
    <x v="1"/>
    <x v="2"/>
    <n v="6"/>
    <n v="14858"/>
    <n v="10"/>
    <n v="80233.2"/>
    <n v="66000"/>
    <n v="14233.2"/>
    <x v="4"/>
    <x v="0"/>
    <x v="11"/>
    <s v="Q4"/>
    <n v="2025"/>
    <n v="0.17739788516474478"/>
    <s v="High"/>
  </r>
  <r>
    <n v="102229"/>
    <d v="2025-06-18T00:00:00"/>
    <s v="C3228"/>
    <s v="Rahul Reddy"/>
    <x v="3"/>
    <s v="Odisha"/>
    <s v="Bhubaneswar"/>
    <x v="7"/>
    <x v="0"/>
    <x v="1"/>
    <n v="4"/>
    <n v="22237"/>
    <n v="10"/>
    <n v="80053.2"/>
    <n v="68000"/>
    <n v="12053.2"/>
    <x v="3"/>
    <x v="1"/>
    <x v="9"/>
    <s v="Q2"/>
    <n v="2025"/>
    <n v="0.15056487435855156"/>
    <s v="High"/>
  </r>
  <r>
    <n v="104621"/>
    <d v="2025-12-18T00:00:00"/>
    <s v="C5620"/>
    <s v="Rohit Kumar"/>
    <x v="3"/>
    <s v="Odisha"/>
    <s v="Bhubaneswar"/>
    <x v="0"/>
    <x v="1"/>
    <x v="2"/>
    <n v="6"/>
    <n v="14823"/>
    <n v="10"/>
    <n v="80044.2"/>
    <n v="66000"/>
    <n v="14044.2"/>
    <x v="3"/>
    <x v="0"/>
    <x v="11"/>
    <s v="Q4"/>
    <n v="2025"/>
    <n v="0.17545556080265653"/>
    <s v="High"/>
  </r>
  <r>
    <n v="104459"/>
    <d v="2025-11-02T00:00:00"/>
    <s v="C5458"/>
    <s v="Aarav Kumar"/>
    <x v="2"/>
    <s v="Karnataka"/>
    <s v="Bengaluru"/>
    <x v="5"/>
    <x v="0"/>
    <x v="1"/>
    <n v="4"/>
    <n v="22203"/>
    <n v="10"/>
    <n v="79930.8"/>
    <n v="68000"/>
    <n v="11930.8"/>
    <x v="3"/>
    <x v="0"/>
    <x v="1"/>
    <s v="Q4"/>
    <n v="2025"/>
    <n v="0.14926411345814128"/>
    <s v="High"/>
  </r>
  <r>
    <n v="102042"/>
    <d v="2025-04-23T00:00:00"/>
    <s v="C3041"/>
    <s v="Aarav Reddy"/>
    <x v="2"/>
    <s v="Telangana"/>
    <s v="Hyderabad"/>
    <x v="7"/>
    <x v="1"/>
    <x v="2"/>
    <n v="6"/>
    <n v="14750"/>
    <n v="10"/>
    <n v="79650"/>
    <n v="66000"/>
    <n v="13650"/>
    <x v="1"/>
    <x v="1"/>
    <x v="5"/>
    <s v="Q2"/>
    <n v="2025"/>
    <n v="0.17137476459510359"/>
    <s v="High"/>
  </r>
  <r>
    <n v="100303"/>
    <d v="2025-06-10T00:00:00"/>
    <s v="C1302"/>
    <s v="Vikram Kumar"/>
    <x v="1"/>
    <s v="Gujarat"/>
    <s v="Ahmedabad"/>
    <x v="6"/>
    <x v="1"/>
    <x v="2"/>
    <n v="6"/>
    <n v="14736"/>
    <n v="10"/>
    <n v="79574.399999999994"/>
    <n v="66000"/>
    <n v="13574.4"/>
    <x v="4"/>
    <x v="0"/>
    <x v="9"/>
    <s v="Q2"/>
    <n v="2025"/>
    <n v="0.17058752563638557"/>
    <s v="High"/>
  </r>
  <r>
    <n v="101168"/>
    <d v="2025-09-13T00:00:00"/>
    <s v="C2167"/>
    <s v="Ananya Gupta"/>
    <x v="0"/>
    <s v="Punjab"/>
    <s v="Ludhiana"/>
    <x v="5"/>
    <x v="0"/>
    <x v="1"/>
    <n v="4"/>
    <n v="22091"/>
    <n v="10"/>
    <n v="79527.600000000006"/>
    <n v="68000"/>
    <n v="11527.6"/>
    <x v="4"/>
    <x v="2"/>
    <x v="4"/>
    <s v="Q3"/>
    <n v="2025"/>
    <n v="0.1449509352727858"/>
    <s v="High"/>
  </r>
  <r>
    <n v="102496"/>
    <d v="2025-06-04T00:00:00"/>
    <s v="C3495"/>
    <s v="Vikram Rao"/>
    <x v="0"/>
    <s v="Delhi"/>
    <s v="New Delhi"/>
    <x v="7"/>
    <x v="1"/>
    <x v="2"/>
    <n v="6"/>
    <n v="14727"/>
    <n v="10"/>
    <n v="79525.8"/>
    <n v="66000"/>
    <n v="13525.8"/>
    <x v="1"/>
    <x v="0"/>
    <x v="9"/>
    <s v="Q2"/>
    <n v="2025"/>
    <n v="0.17008065307107881"/>
    <s v="High"/>
  </r>
  <r>
    <n v="101319"/>
    <d v="2025-04-17T00:00:00"/>
    <s v="C2318"/>
    <s v="Priya Kumar"/>
    <x v="0"/>
    <s v="Delhi"/>
    <s v="New Delhi"/>
    <x v="2"/>
    <x v="0"/>
    <x v="1"/>
    <n v="4"/>
    <n v="22060"/>
    <n v="10"/>
    <n v="79416"/>
    <n v="68000"/>
    <n v="11416"/>
    <x v="0"/>
    <x v="0"/>
    <x v="5"/>
    <s v="Q2"/>
    <n v="2025"/>
    <n v="0.14374937040394883"/>
    <s v="High"/>
  </r>
  <r>
    <n v="102823"/>
    <d v="2025-10-13T00:00:00"/>
    <s v="C3822"/>
    <s v="Priya Patel"/>
    <x v="0"/>
    <s v="Punjab"/>
    <s v="Ludhiana"/>
    <x v="4"/>
    <x v="1"/>
    <x v="4"/>
    <n v="10"/>
    <n v="8354"/>
    <n v="5"/>
    <n v="79363"/>
    <n v="60000"/>
    <n v="19363"/>
    <x v="0"/>
    <x v="0"/>
    <x v="0"/>
    <s v="Q4"/>
    <n v="2025"/>
    <n v="0.24398019228103776"/>
    <s v="High"/>
  </r>
  <r>
    <n v="100668"/>
    <d v="2025-10-26T00:00:00"/>
    <s v="C1667"/>
    <s v="Rahul Patel"/>
    <x v="1"/>
    <s v="Maharashtra"/>
    <s v="Mumbai"/>
    <x v="3"/>
    <x v="1"/>
    <x v="2"/>
    <n v="6"/>
    <n v="14667"/>
    <n v="10"/>
    <n v="79201.8"/>
    <n v="66000"/>
    <n v="13201.8"/>
    <x v="2"/>
    <x v="0"/>
    <x v="0"/>
    <s v="Q4"/>
    <n v="2025"/>
    <n v="0.16668560563017507"/>
    <s v="High"/>
  </r>
  <r>
    <n v="104418"/>
    <d v="2025-01-27T00:00:00"/>
    <s v="C5417"/>
    <s v="Neha Kumar"/>
    <x v="3"/>
    <s v="West Bengal"/>
    <s v="Kolkata"/>
    <x v="1"/>
    <x v="1"/>
    <x v="2"/>
    <n v="6"/>
    <n v="14659"/>
    <n v="10"/>
    <n v="79158.600000000006"/>
    <n v="66000"/>
    <n v="13158.6"/>
    <x v="4"/>
    <x v="0"/>
    <x v="8"/>
    <s v="Q1"/>
    <n v="2025"/>
    <n v="0.16623083278380366"/>
    <s v="High"/>
  </r>
  <r>
    <n v="100064"/>
    <d v="2025-09-17T00:00:00"/>
    <s v="C1063"/>
    <s v="Vikram Kumar"/>
    <x v="1"/>
    <s v="Gujarat"/>
    <s v="Ahmedabad"/>
    <x v="0"/>
    <x v="0"/>
    <x v="1"/>
    <n v="4"/>
    <n v="21971"/>
    <n v="10"/>
    <n v="79095.600000000006"/>
    <n v="68000"/>
    <n v="11095.6"/>
    <x v="1"/>
    <x v="0"/>
    <x v="4"/>
    <s v="Q3"/>
    <n v="2025"/>
    <n v="0.14028087529521238"/>
    <s v="High"/>
  </r>
  <r>
    <n v="103407"/>
    <d v="2025-07-17T00:00:00"/>
    <s v="C4406"/>
    <s v="Divya Kumar"/>
    <x v="0"/>
    <s v="Delhi"/>
    <s v="New Delhi"/>
    <x v="3"/>
    <x v="1"/>
    <x v="2"/>
    <n v="6"/>
    <n v="15471"/>
    <n v="15"/>
    <n v="78902.100000000006"/>
    <n v="66000"/>
    <n v="12902.1"/>
    <x v="1"/>
    <x v="0"/>
    <x v="7"/>
    <s v="Q3"/>
    <n v="2025"/>
    <n v="0.16352036257590102"/>
    <s v="High"/>
  </r>
  <r>
    <n v="102162"/>
    <d v="2025-07-09T00:00:00"/>
    <s v="C3161"/>
    <s v="Ananya Kumar"/>
    <x v="1"/>
    <s v="Gujarat"/>
    <s v="Ahmedabad"/>
    <x v="5"/>
    <x v="1"/>
    <x v="2"/>
    <n v="6"/>
    <n v="14607"/>
    <n v="10"/>
    <n v="78877.8"/>
    <n v="66000"/>
    <n v="12877.8"/>
    <x v="1"/>
    <x v="0"/>
    <x v="7"/>
    <s v="Q3"/>
    <n v="2025"/>
    <n v="0.16326266706221521"/>
    <s v="High"/>
  </r>
  <r>
    <n v="104858"/>
    <d v="2025-08-04T00:00:00"/>
    <s v="C5857"/>
    <s v="Sneha Kumar"/>
    <x v="1"/>
    <s v="Gujarat"/>
    <s v="Ahmedabad"/>
    <x v="0"/>
    <x v="1"/>
    <x v="2"/>
    <n v="6"/>
    <n v="15456"/>
    <n v="15"/>
    <n v="78825.600000000006"/>
    <n v="66000"/>
    <n v="12825.6"/>
    <x v="4"/>
    <x v="2"/>
    <x v="2"/>
    <s v="Q3"/>
    <n v="2025"/>
    <n v="0.16270856168554376"/>
    <s v="High"/>
  </r>
  <r>
    <n v="102711"/>
    <d v="2025-02-04T00:00:00"/>
    <s v="C3710"/>
    <s v="Priya Kumar"/>
    <x v="0"/>
    <s v="Delhi"/>
    <s v="New Delhi"/>
    <x v="3"/>
    <x v="1"/>
    <x v="2"/>
    <n v="6"/>
    <n v="14590"/>
    <n v="10"/>
    <n v="78786"/>
    <n v="66000"/>
    <n v="12786"/>
    <x v="4"/>
    <x v="0"/>
    <x v="3"/>
    <s v="Q1"/>
    <n v="2025"/>
    <n v="0.16228771609169143"/>
    <s v="High"/>
  </r>
  <r>
    <n v="103844"/>
    <d v="2025-07-07T00:00:00"/>
    <s v="C4843"/>
    <s v="Kiran Patel"/>
    <x v="3"/>
    <s v="West Bengal"/>
    <s v="Kolkata"/>
    <x v="1"/>
    <x v="1"/>
    <x v="2"/>
    <n v="6"/>
    <n v="14587"/>
    <n v="10"/>
    <n v="78769.8"/>
    <n v="66000"/>
    <n v="12769.8"/>
    <x v="3"/>
    <x v="1"/>
    <x v="7"/>
    <s v="Q3"/>
    <n v="2025"/>
    <n v="0.1621154300252127"/>
    <s v="High"/>
  </r>
  <r>
    <n v="100156"/>
    <d v="2025-10-26T00:00:00"/>
    <s v="C1155"/>
    <s v="Kiran Rao"/>
    <x v="3"/>
    <s v="West Bengal"/>
    <s v="Kolkata"/>
    <x v="0"/>
    <x v="1"/>
    <x v="2"/>
    <n v="6"/>
    <n v="14585"/>
    <n v="10"/>
    <n v="78759"/>
    <n v="66000"/>
    <n v="12759"/>
    <x v="4"/>
    <x v="2"/>
    <x v="0"/>
    <s v="Q4"/>
    <n v="2025"/>
    <n v="0.16200053327238792"/>
    <s v="High"/>
  </r>
  <r>
    <n v="100589"/>
    <d v="2025-10-14T00:00:00"/>
    <s v="C1588"/>
    <s v="Arjun Rao"/>
    <x v="2"/>
    <s v="Karnataka"/>
    <s v="Bengaluru"/>
    <x v="0"/>
    <x v="1"/>
    <x v="4"/>
    <n v="10"/>
    <n v="8735"/>
    <n v="10"/>
    <n v="78615"/>
    <n v="60000"/>
    <n v="18615"/>
    <x v="1"/>
    <x v="0"/>
    <x v="0"/>
    <s v="Q4"/>
    <n v="2025"/>
    <n v="0.23678687273421103"/>
    <s v="High"/>
  </r>
  <r>
    <n v="104941"/>
    <d v="2025-06-04T00:00:00"/>
    <s v="C5940"/>
    <s v="Pooja Kumar"/>
    <x v="1"/>
    <s v="Gujarat"/>
    <s v="Ahmedabad"/>
    <x v="4"/>
    <x v="1"/>
    <x v="2"/>
    <n v="6"/>
    <n v="14518"/>
    <n v="10"/>
    <n v="78397.2"/>
    <n v="66000"/>
    <n v="12397.2"/>
    <x v="2"/>
    <x v="0"/>
    <x v="9"/>
    <s v="Q2"/>
    <n v="2025"/>
    <n v="0.15813319863464512"/>
    <s v="High"/>
  </r>
  <r>
    <n v="103909"/>
    <d v="2025-12-28T00:00:00"/>
    <s v="C4908"/>
    <s v="Arjun Gupta"/>
    <x v="0"/>
    <s v="Delhi"/>
    <s v="New Delhi"/>
    <x v="3"/>
    <x v="1"/>
    <x v="2"/>
    <n v="6"/>
    <n v="15370"/>
    <n v="15"/>
    <n v="78387"/>
    <n v="66000"/>
    <n v="12387"/>
    <x v="1"/>
    <x v="1"/>
    <x v="11"/>
    <s v="Q4"/>
    <n v="2025"/>
    <n v="0.15802365188105172"/>
    <s v="High"/>
  </r>
  <r>
    <n v="102195"/>
    <d v="2025-11-07T00:00:00"/>
    <s v="C3194"/>
    <s v="Rohit Rao"/>
    <x v="2"/>
    <s v="Karnataka"/>
    <s v="Bengaluru"/>
    <x v="4"/>
    <x v="0"/>
    <x v="3"/>
    <n v="8"/>
    <n v="12233"/>
    <n v="20"/>
    <n v="78291.199999999997"/>
    <n v="72000"/>
    <n v="6291.2"/>
    <x v="4"/>
    <x v="0"/>
    <x v="1"/>
    <s v="Q4"/>
    <n v="2025"/>
    <n v="8.0356412981280143E-2"/>
    <s v="High"/>
  </r>
  <r>
    <n v="102128"/>
    <d v="2025-10-09T00:00:00"/>
    <s v="C3127"/>
    <s v="Ananya Kumar"/>
    <x v="0"/>
    <s v="Punjab"/>
    <s v="Ludhiana"/>
    <x v="1"/>
    <x v="1"/>
    <x v="2"/>
    <n v="6"/>
    <n v="15346"/>
    <n v="15"/>
    <n v="78264.600000000006"/>
    <n v="66000"/>
    <n v="12264.6"/>
    <x v="4"/>
    <x v="1"/>
    <x v="0"/>
    <s v="Q4"/>
    <n v="2025"/>
    <n v="0.15670686363949984"/>
    <s v="High"/>
  </r>
  <r>
    <n v="103775"/>
    <d v="2025-02-09T00:00:00"/>
    <s v="C4774"/>
    <s v="Vikram Kumar"/>
    <x v="0"/>
    <s v="Delhi"/>
    <s v="New Delhi"/>
    <x v="3"/>
    <x v="0"/>
    <x v="1"/>
    <n v="4"/>
    <n v="21717"/>
    <n v="10"/>
    <n v="78181.2"/>
    <n v="68000"/>
    <n v="10181.200000000001"/>
    <x v="1"/>
    <x v="0"/>
    <x v="3"/>
    <s v="Q1"/>
    <n v="2025"/>
    <n v="0.13022568085422073"/>
    <s v="High"/>
  </r>
  <r>
    <n v="101733"/>
    <d v="2025-12-21T00:00:00"/>
    <s v="C2732"/>
    <s v="Neha Patel"/>
    <x v="3"/>
    <s v="West Bengal"/>
    <s v="Kolkata"/>
    <x v="0"/>
    <x v="0"/>
    <x v="1"/>
    <n v="4"/>
    <n v="21691"/>
    <n v="10"/>
    <n v="78087.600000000006"/>
    <n v="68000"/>
    <n v="10087.6"/>
    <x v="1"/>
    <x v="2"/>
    <x v="11"/>
    <s v="Q4"/>
    <n v="2025"/>
    <n v="0.12918312254442446"/>
    <s v="High"/>
  </r>
  <r>
    <n v="103966"/>
    <d v="2025-10-15T00:00:00"/>
    <s v="C4965"/>
    <s v="Aarav Kumar"/>
    <x v="2"/>
    <s v="Karnataka"/>
    <s v="Bengaluru"/>
    <x v="1"/>
    <x v="1"/>
    <x v="4"/>
    <n v="10"/>
    <n v="8168"/>
    <n v="5"/>
    <n v="77596"/>
    <n v="60000"/>
    <n v="17596"/>
    <x v="4"/>
    <x v="2"/>
    <x v="0"/>
    <s v="Q4"/>
    <n v="2025"/>
    <n v="0.22676426619928863"/>
    <s v="High"/>
  </r>
  <r>
    <n v="104692"/>
    <d v="2025-05-15T00:00:00"/>
    <s v="C5691"/>
    <s v="Rohit Sharma"/>
    <x v="3"/>
    <s v="West Bengal"/>
    <s v="Kolkata"/>
    <x v="0"/>
    <x v="1"/>
    <x v="2"/>
    <n v="6"/>
    <n v="15213"/>
    <n v="15"/>
    <n v="77586.3"/>
    <n v="66000"/>
    <n v="11586.3"/>
    <x v="0"/>
    <x v="0"/>
    <x v="6"/>
    <s v="Q2"/>
    <n v="2025"/>
    <n v="0.14933435413210835"/>
    <s v="High"/>
  </r>
  <r>
    <n v="104917"/>
    <d v="2025-01-23T00:00:00"/>
    <s v="C5916"/>
    <s v="Aarav Kumar"/>
    <x v="3"/>
    <s v="Odisha"/>
    <s v="Bhubaneswar"/>
    <x v="5"/>
    <x v="0"/>
    <x v="1"/>
    <n v="4"/>
    <n v="21510"/>
    <n v="10"/>
    <n v="77436"/>
    <n v="68000"/>
    <n v="9436"/>
    <x v="1"/>
    <x v="0"/>
    <x v="8"/>
    <s v="Q1"/>
    <n v="2025"/>
    <n v="0.12185546774110233"/>
    <s v="High"/>
  </r>
  <r>
    <n v="102632"/>
    <d v="2025-03-20T00:00:00"/>
    <s v="C3631"/>
    <s v="Pooja Gupta"/>
    <x v="3"/>
    <s v="Odisha"/>
    <s v="Bhubaneswar"/>
    <x v="0"/>
    <x v="1"/>
    <x v="2"/>
    <n v="6"/>
    <n v="15178"/>
    <n v="15"/>
    <n v="77407.8"/>
    <n v="66000"/>
    <n v="11407.8"/>
    <x v="2"/>
    <x v="1"/>
    <x v="10"/>
    <s v="Q1"/>
    <n v="2025"/>
    <n v="0.14737274538224829"/>
    <s v="High"/>
  </r>
  <r>
    <n v="101756"/>
    <d v="2025-08-23T00:00:00"/>
    <s v="C2755"/>
    <s v="Ananya Reddy"/>
    <x v="2"/>
    <s v="Karnataka"/>
    <s v="Bengaluru"/>
    <x v="5"/>
    <x v="1"/>
    <x v="2"/>
    <n v="6"/>
    <n v="15148"/>
    <n v="15"/>
    <n v="77254.8"/>
    <n v="66000"/>
    <n v="11254.8"/>
    <x v="2"/>
    <x v="2"/>
    <x v="2"/>
    <s v="Q3"/>
    <n v="2025"/>
    <n v="0.14568415166436258"/>
    <s v="High"/>
  </r>
  <r>
    <n v="104069"/>
    <d v="2025-11-27T00:00:00"/>
    <s v="C5068"/>
    <s v="Vikram Rao"/>
    <x v="2"/>
    <s v="Telangana"/>
    <s v="Hyderabad"/>
    <x v="4"/>
    <x v="1"/>
    <x v="4"/>
    <n v="10"/>
    <n v="8582"/>
    <n v="10"/>
    <n v="77238"/>
    <n v="60000"/>
    <n v="17238"/>
    <x v="2"/>
    <x v="0"/>
    <x v="1"/>
    <s v="Q4"/>
    <n v="2025"/>
    <n v="0.22318029985240426"/>
    <s v="High"/>
  </r>
  <r>
    <n v="104636"/>
    <d v="2025-10-07T00:00:00"/>
    <s v="C5635"/>
    <s v="Pooja Sharma"/>
    <x v="3"/>
    <s v="West Bengal"/>
    <s v="Kolkata"/>
    <x v="6"/>
    <x v="0"/>
    <x v="3"/>
    <n v="7"/>
    <n v="12258"/>
    <n v="10"/>
    <n v="77225.399999999994"/>
    <n v="63000"/>
    <n v="14225.4"/>
    <x v="2"/>
    <x v="2"/>
    <x v="0"/>
    <s v="Q4"/>
    <n v="2025"/>
    <n v="0.18420623266438246"/>
    <s v="High"/>
  </r>
  <r>
    <n v="104835"/>
    <d v="2025-08-13T00:00:00"/>
    <s v="C5834"/>
    <s v="Pooja Kumar"/>
    <x v="0"/>
    <s v="Delhi"/>
    <s v="New Delhi"/>
    <x v="3"/>
    <x v="1"/>
    <x v="2"/>
    <n v="5"/>
    <n v="15420"/>
    <n v="0"/>
    <n v="77100"/>
    <n v="55000"/>
    <n v="22100"/>
    <x v="0"/>
    <x v="0"/>
    <x v="2"/>
    <s v="Q3"/>
    <n v="2025"/>
    <n v="0.28664072632944226"/>
    <s v="High"/>
  </r>
  <r>
    <n v="104967"/>
    <d v="2025-10-04T00:00:00"/>
    <s v="C5966"/>
    <s v="Divya Patel"/>
    <x v="0"/>
    <s v="Punjab"/>
    <s v="Ludhiana"/>
    <x v="5"/>
    <x v="0"/>
    <x v="3"/>
    <n v="7"/>
    <n v="12213"/>
    <n v="10"/>
    <n v="76941.899999999994"/>
    <n v="63000"/>
    <n v="13941.9"/>
    <x v="1"/>
    <x v="2"/>
    <x v="0"/>
    <s v="Q4"/>
    <n v="2025"/>
    <n v="0.1812003602718415"/>
    <s v="High"/>
  </r>
  <r>
    <n v="102032"/>
    <d v="2025-03-05T00:00:00"/>
    <s v="C3031"/>
    <s v="Vikram Kumar"/>
    <x v="3"/>
    <s v="West Bengal"/>
    <s v="Kolkata"/>
    <x v="4"/>
    <x v="1"/>
    <x v="2"/>
    <n v="6"/>
    <n v="15083"/>
    <n v="15"/>
    <n v="76923.3"/>
    <n v="66000"/>
    <n v="10923.3"/>
    <x v="0"/>
    <x v="0"/>
    <x v="10"/>
    <s v="Q1"/>
    <n v="2025"/>
    <n v="0.14200248819278422"/>
    <s v="High"/>
  </r>
  <r>
    <n v="101140"/>
    <d v="2025-07-28T00:00:00"/>
    <s v="C2139"/>
    <s v="Pooja Sharma"/>
    <x v="2"/>
    <s v="Telangana"/>
    <s v="Hyderabad"/>
    <x v="1"/>
    <x v="1"/>
    <x v="2"/>
    <n v="5"/>
    <n v="15365"/>
    <n v="0"/>
    <n v="76825"/>
    <n v="55000"/>
    <n v="21825"/>
    <x v="1"/>
    <x v="1"/>
    <x v="7"/>
    <s v="Q3"/>
    <n v="2025"/>
    <n v="0.28408721119427272"/>
    <s v="High"/>
  </r>
  <r>
    <n v="100144"/>
    <d v="2025-01-13T00:00:00"/>
    <s v="C1143"/>
    <s v="Ananya Gupta"/>
    <x v="0"/>
    <s v="Delhi"/>
    <s v="New Delhi"/>
    <x v="1"/>
    <x v="1"/>
    <x v="2"/>
    <n v="6"/>
    <n v="15059"/>
    <n v="15"/>
    <n v="76800.899999999994"/>
    <n v="66000"/>
    <n v="10800.9"/>
    <x v="4"/>
    <x v="1"/>
    <x v="8"/>
    <s v="Q1"/>
    <n v="2025"/>
    <n v="0.14063507068276543"/>
    <s v="High"/>
  </r>
  <r>
    <n v="103746"/>
    <d v="2025-02-08T00:00:00"/>
    <s v="C4745"/>
    <s v="Sneha Reddy"/>
    <x v="2"/>
    <s v="Karnataka"/>
    <s v="Bengaluru"/>
    <x v="6"/>
    <x v="1"/>
    <x v="2"/>
    <n v="5"/>
    <n v="15354"/>
    <n v="0"/>
    <n v="76770"/>
    <n v="55000"/>
    <n v="21770"/>
    <x v="2"/>
    <x v="0"/>
    <x v="3"/>
    <s v="Q1"/>
    <n v="2025"/>
    <n v="0.28357431288263646"/>
    <s v="High"/>
  </r>
  <r>
    <n v="103648"/>
    <d v="2025-02-18T00:00:00"/>
    <s v="C4647"/>
    <s v="Rohit Patel"/>
    <x v="0"/>
    <s v="Punjab"/>
    <s v="Ludhiana"/>
    <x v="6"/>
    <x v="1"/>
    <x v="2"/>
    <n v="6"/>
    <n v="15012"/>
    <n v="15"/>
    <n v="76561.2"/>
    <n v="66000"/>
    <n v="10561.2"/>
    <x v="4"/>
    <x v="2"/>
    <x v="3"/>
    <s v="Q1"/>
    <n v="2025"/>
    <n v="0.13794454632372535"/>
    <s v="High"/>
  </r>
  <r>
    <n v="100934"/>
    <d v="2025-05-23T00:00:00"/>
    <s v="C1933"/>
    <s v="Neha Reddy"/>
    <x v="0"/>
    <s v="Delhi"/>
    <s v="New Delhi"/>
    <x v="4"/>
    <x v="1"/>
    <x v="2"/>
    <n v="6"/>
    <n v="15008"/>
    <n v="15"/>
    <n v="76540.800000000003"/>
    <n v="66000"/>
    <n v="10540.8"/>
    <x v="0"/>
    <x v="1"/>
    <x v="6"/>
    <s v="Q2"/>
    <n v="2025"/>
    <n v="0.13771478740750029"/>
    <s v="High"/>
  </r>
  <r>
    <n v="100401"/>
    <d v="2025-08-12T00:00:00"/>
    <s v="C1400"/>
    <s v="Arjun Gupta"/>
    <x v="3"/>
    <s v="Odisha"/>
    <s v="Bhubaneswar"/>
    <x v="3"/>
    <x v="1"/>
    <x v="2"/>
    <n v="6"/>
    <n v="15005"/>
    <n v="15"/>
    <n v="76525.5"/>
    <n v="66000"/>
    <n v="10525.5"/>
    <x v="3"/>
    <x v="0"/>
    <x v="2"/>
    <s v="Q3"/>
    <n v="2025"/>
    <n v="0.13754238783150716"/>
    <s v="High"/>
  </r>
  <r>
    <n v="100338"/>
    <d v="2025-12-28T00:00:00"/>
    <s v="C1337"/>
    <s v="Kiran Kumar"/>
    <x v="1"/>
    <s v="Gujarat"/>
    <s v="Ahmedabad"/>
    <x v="7"/>
    <x v="1"/>
    <x v="2"/>
    <n v="5"/>
    <n v="15304"/>
    <n v="0"/>
    <n v="76520"/>
    <n v="55000"/>
    <n v="21520"/>
    <x v="1"/>
    <x v="0"/>
    <x v="11"/>
    <s v="Q4"/>
    <n v="2025"/>
    <n v="0.28123366440146369"/>
    <s v="High"/>
  </r>
  <r>
    <n v="101620"/>
    <d v="2025-10-19T00:00:00"/>
    <s v="C2619"/>
    <s v="Arjun Kumar"/>
    <x v="3"/>
    <s v="West Bengal"/>
    <s v="Kolkata"/>
    <x v="7"/>
    <x v="0"/>
    <x v="1"/>
    <n v="4"/>
    <n v="22490"/>
    <n v="15"/>
    <n v="76466"/>
    <n v="68000"/>
    <n v="8466"/>
    <x v="3"/>
    <x v="2"/>
    <x v="0"/>
    <s v="Q4"/>
    <n v="2025"/>
    <n v="0.11071587372165406"/>
    <s v="High"/>
  </r>
  <r>
    <n v="102970"/>
    <d v="2025-05-04T00:00:00"/>
    <s v="C3969"/>
    <s v="Vikram Gupta"/>
    <x v="3"/>
    <s v="Odisha"/>
    <s v="Bhubaneswar"/>
    <x v="3"/>
    <x v="0"/>
    <x v="1"/>
    <n v="4"/>
    <n v="22486"/>
    <n v="15"/>
    <n v="76452.399999999994"/>
    <n v="68000"/>
    <n v="8452.4"/>
    <x v="4"/>
    <x v="0"/>
    <x v="6"/>
    <s v="Q2"/>
    <n v="2025"/>
    <n v="0.11055768033443032"/>
    <s v="High"/>
  </r>
  <r>
    <n v="101610"/>
    <d v="2025-09-24T00:00:00"/>
    <s v="C2609"/>
    <s v="Aarav Reddy"/>
    <x v="3"/>
    <s v="West Bengal"/>
    <s v="Kolkata"/>
    <x v="2"/>
    <x v="1"/>
    <x v="2"/>
    <n v="6"/>
    <n v="14981"/>
    <n v="15"/>
    <n v="76403.100000000006"/>
    <n v="66000"/>
    <n v="10403.1"/>
    <x v="0"/>
    <x v="0"/>
    <x v="4"/>
    <s v="Q3"/>
    <n v="2025"/>
    <n v="0.13616070552111104"/>
    <s v="High"/>
  </r>
  <r>
    <n v="104461"/>
    <d v="2025-10-23T00:00:00"/>
    <s v="C5460"/>
    <s v="Ananya Sharma"/>
    <x v="2"/>
    <s v="Telangana"/>
    <s v="Hyderabad"/>
    <x v="4"/>
    <x v="0"/>
    <x v="1"/>
    <n v="4"/>
    <n v="22426"/>
    <n v="15"/>
    <n v="76248.399999999994"/>
    <n v="68000"/>
    <n v="8248.4"/>
    <x v="3"/>
    <x v="2"/>
    <x v="0"/>
    <s v="Q4"/>
    <n v="2025"/>
    <n v="0.10817800766966913"/>
    <s v="High"/>
  </r>
  <r>
    <n v="102047"/>
    <d v="2025-03-18T00:00:00"/>
    <s v="C3046"/>
    <s v="Aarav Rao"/>
    <x v="1"/>
    <s v="Maharashtra"/>
    <s v="Mumbai"/>
    <x v="5"/>
    <x v="0"/>
    <x v="1"/>
    <n v="4"/>
    <n v="22413"/>
    <n v="15"/>
    <n v="76204.2"/>
    <n v="68000"/>
    <n v="8204.2000000000007"/>
    <x v="3"/>
    <x v="0"/>
    <x v="10"/>
    <s v="Q1"/>
    <n v="2025"/>
    <n v="0.10766073261053855"/>
    <s v="High"/>
  </r>
  <r>
    <n v="102423"/>
    <d v="2025-06-04T00:00:00"/>
    <s v="C3422"/>
    <s v="Rahul Gupta"/>
    <x v="3"/>
    <s v="Odisha"/>
    <s v="Bhubaneswar"/>
    <x v="1"/>
    <x v="1"/>
    <x v="2"/>
    <n v="5"/>
    <n v="15239"/>
    <n v="0"/>
    <n v="76195"/>
    <n v="55000"/>
    <n v="21195"/>
    <x v="1"/>
    <x v="2"/>
    <x v="9"/>
    <s v="Q2"/>
    <n v="2025"/>
    <n v="0.27816785878338474"/>
    <s v="High"/>
  </r>
  <r>
    <n v="100834"/>
    <d v="2025-02-26T00:00:00"/>
    <s v="C1833"/>
    <s v="Sneha Kumar"/>
    <x v="3"/>
    <s v="West Bengal"/>
    <s v="Kolkata"/>
    <x v="6"/>
    <x v="0"/>
    <x v="1"/>
    <n v="4"/>
    <n v="22368"/>
    <n v="15"/>
    <n v="76051.199999999997"/>
    <n v="68000"/>
    <n v="8051.2"/>
    <x v="0"/>
    <x v="0"/>
    <x v="3"/>
    <s v="Q1"/>
    <n v="2025"/>
    <n v="0.10586552217453506"/>
    <s v="High"/>
  </r>
  <r>
    <n v="103182"/>
    <d v="2025-10-03T00:00:00"/>
    <s v="C4181"/>
    <s v="Vikram Gupta"/>
    <x v="3"/>
    <s v="Odisha"/>
    <s v="Bhubaneswar"/>
    <x v="5"/>
    <x v="1"/>
    <x v="4"/>
    <n v="9"/>
    <n v="8446"/>
    <n v="0"/>
    <n v="76014"/>
    <n v="54000"/>
    <n v="22014"/>
    <x v="4"/>
    <x v="0"/>
    <x v="0"/>
    <s v="Q4"/>
    <n v="2025"/>
    <n v="0.28960454653090223"/>
    <s v="High"/>
  </r>
  <r>
    <n v="100887"/>
    <d v="2025-05-10T00:00:00"/>
    <s v="C1886"/>
    <s v="Ananya Sharma"/>
    <x v="0"/>
    <s v="Punjab"/>
    <s v="Ludhiana"/>
    <x v="1"/>
    <x v="0"/>
    <x v="1"/>
    <n v="4"/>
    <n v="22335"/>
    <n v="15"/>
    <n v="75939"/>
    <n v="68000"/>
    <n v="7939"/>
    <x v="0"/>
    <x v="2"/>
    <x v="6"/>
    <s v="Q2"/>
    <n v="2025"/>
    <n v="0.10454443698231475"/>
    <s v="High"/>
  </r>
  <r>
    <n v="102721"/>
    <d v="2025-07-08T00:00:00"/>
    <s v="C3720"/>
    <s v="Rohit Kumar"/>
    <x v="2"/>
    <s v="Telangana"/>
    <s v="Hyderabad"/>
    <x v="5"/>
    <x v="0"/>
    <x v="1"/>
    <n v="4"/>
    <n v="22327"/>
    <n v="15"/>
    <n v="75911.8"/>
    <n v="68000"/>
    <n v="7911.8"/>
    <x v="0"/>
    <x v="2"/>
    <x v="7"/>
    <s v="Q3"/>
    <n v="2025"/>
    <n v="0.10422358579298607"/>
    <s v="High"/>
  </r>
  <r>
    <n v="100026"/>
    <d v="2025-06-21T00:00:00"/>
    <s v="C1025"/>
    <s v="Rahul Patel"/>
    <x v="0"/>
    <s v="Punjab"/>
    <s v="Ludhiana"/>
    <x v="2"/>
    <x v="0"/>
    <x v="1"/>
    <n v="4"/>
    <n v="22306"/>
    <n v="15"/>
    <n v="75840.399999999994"/>
    <n v="68000"/>
    <n v="7840.4"/>
    <x v="0"/>
    <x v="1"/>
    <x v="9"/>
    <s v="Q2"/>
    <n v="2025"/>
    <n v="0.10338025643324666"/>
    <s v="High"/>
  </r>
  <r>
    <n v="103463"/>
    <d v="2025-05-05T00:00:00"/>
    <s v="C4462"/>
    <s v="Ananya Rao"/>
    <x v="3"/>
    <s v="Odisha"/>
    <s v="Bhubaneswar"/>
    <x v="4"/>
    <x v="1"/>
    <x v="2"/>
    <n v="5"/>
    <n v="15154"/>
    <n v="0"/>
    <n v="75770"/>
    <n v="55000"/>
    <n v="20770"/>
    <x v="1"/>
    <x v="0"/>
    <x v="6"/>
    <s v="Q2"/>
    <n v="2025"/>
    <n v="0.27411904447670582"/>
    <s v="High"/>
  </r>
  <r>
    <n v="100022"/>
    <d v="2025-09-05T00:00:00"/>
    <s v="C1021"/>
    <s v="Neha Patel"/>
    <x v="3"/>
    <s v="West Bengal"/>
    <s v="Kolkata"/>
    <x v="4"/>
    <x v="0"/>
    <x v="1"/>
    <n v="4"/>
    <n v="22283"/>
    <n v="15"/>
    <n v="75762.2"/>
    <n v="68000"/>
    <n v="7762.2"/>
    <x v="0"/>
    <x v="2"/>
    <x v="4"/>
    <s v="Q3"/>
    <n v="2025"/>
    <n v="0.1024547861598528"/>
    <s v="High"/>
  </r>
  <r>
    <n v="101337"/>
    <d v="2025-08-11T00:00:00"/>
    <s v="C2336"/>
    <s v="Sneha Gupta"/>
    <x v="3"/>
    <s v="Odisha"/>
    <s v="Bhubaneswar"/>
    <x v="1"/>
    <x v="0"/>
    <x v="1"/>
    <n v="4"/>
    <n v="22272"/>
    <n v="15"/>
    <n v="75724.800000000003"/>
    <n v="68000"/>
    <n v="7724.8"/>
    <x v="4"/>
    <x v="0"/>
    <x v="2"/>
    <s v="Q3"/>
    <n v="2025"/>
    <n v="0.10201149425287356"/>
    <s v="High"/>
  </r>
  <r>
    <n v="104240"/>
    <d v="2025-02-21T00:00:00"/>
    <s v="C5239"/>
    <s v="Neha Patel"/>
    <x v="1"/>
    <s v="Maharashtra"/>
    <s v="Mumbai"/>
    <x v="3"/>
    <x v="1"/>
    <x v="2"/>
    <n v="6"/>
    <n v="14836"/>
    <n v="15"/>
    <n v="75663.600000000006"/>
    <n v="66000"/>
    <n v="9663.6"/>
    <x v="1"/>
    <x v="0"/>
    <x v="3"/>
    <s v="Q1"/>
    <n v="2025"/>
    <n v="0.12771795156455679"/>
    <s v="High"/>
  </r>
  <r>
    <n v="104084"/>
    <d v="2025-04-09T00:00:00"/>
    <s v="C5083"/>
    <s v="Pooja Sharma"/>
    <x v="1"/>
    <s v="Gujarat"/>
    <s v="Ahmedabad"/>
    <x v="5"/>
    <x v="1"/>
    <x v="2"/>
    <n v="5"/>
    <n v="15112"/>
    <n v="0"/>
    <n v="75560"/>
    <n v="55000"/>
    <n v="20560"/>
    <x v="2"/>
    <x v="1"/>
    <x v="5"/>
    <s v="Q2"/>
    <n v="2025"/>
    <n v="0.27210164107993645"/>
    <s v="High"/>
  </r>
  <r>
    <n v="104966"/>
    <d v="2025-05-08T00:00:00"/>
    <s v="C5965"/>
    <s v="Pooja Kumar"/>
    <x v="3"/>
    <s v="West Bengal"/>
    <s v="Kolkata"/>
    <x v="4"/>
    <x v="1"/>
    <x v="2"/>
    <n v="6"/>
    <n v="14803"/>
    <n v="15"/>
    <n v="75495.3"/>
    <n v="66000"/>
    <n v="9495.2999999999993"/>
    <x v="4"/>
    <x v="0"/>
    <x v="6"/>
    <s v="Q2"/>
    <n v="2025"/>
    <n v="0.12577339251582548"/>
    <s v="High"/>
  </r>
  <r>
    <n v="103778"/>
    <d v="2025-02-05T00:00:00"/>
    <s v="C4777"/>
    <s v="Aarav Rao"/>
    <x v="2"/>
    <s v="Karnataka"/>
    <s v="Bengaluru"/>
    <x v="6"/>
    <x v="0"/>
    <x v="1"/>
    <n v="4"/>
    <n v="22200"/>
    <n v="15"/>
    <n v="75480"/>
    <n v="68000"/>
    <n v="7480"/>
    <x v="0"/>
    <x v="2"/>
    <x v="3"/>
    <s v="Q1"/>
    <n v="2025"/>
    <n v="9.90990990990991E-2"/>
    <s v="High"/>
  </r>
  <r>
    <n v="101077"/>
    <d v="2025-04-20T00:00:00"/>
    <s v="C2076"/>
    <s v="Sneha Kumar"/>
    <x v="1"/>
    <s v="Maharashtra"/>
    <s v="Mumbai"/>
    <x v="2"/>
    <x v="0"/>
    <x v="1"/>
    <n v="4"/>
    <n v="22198"/>
    <n v="15"/>
    <n v="75473.2"/>
    <n v="68000"/>
    <n v="7473.2"/>
    <x v="4"/>
    <x v="2"/>
    <x v="5"/>
    <s v="Q2"/>
    <n v="2025"/>
    <n v="9.9017929543202085E-2"/>
    <s v="High"/>
  </r>
  <r>
    <n v="100196"/>
    <d v="2025-02-12T00:00:00"/>
    <s v="C1195"/>
    <s v="Ananya Reddy"/>
    <x v="0"/>
    <s v="Delhi"/>
    <s v="New Delhi"/>
    <x v="2"/>
    <x v="1"/>
    <x v="2"/>
    <n v="6"/>
    <n v="14772"/>
    <n v="15"/>
    <n v="75337.2"/>
    <n v="66000"/>
    <n v="9337.2000000000007"/>
    <x v="4"/>
    <x v="0"/>
    <x v="3"/>
    <s v="Q1"/>
    <n v="2025"/>
    <n v="0.12393877128430578"/>
    <s v="High"/>
  </r>
  <r>
    <n v="103926"/>
    <d v="2025-11-05T00:00:00"/>
    <s v="C4925"/>
    <s v="Pooja Patel"/>
    <x v="0"/>
    <s v="Punjab"/>
    <s v="Ludhiana"/>
    <x v="2"/>
    <x v="1"/>
    <x v="4"/>
    <n v="10"/>
    <n v="8861"/>
    <n v="15"/>
    <n v="75318.5"/>
    <n v="60000"/>
    <n v="15318.5"/>
    <x v="1"/>
    <x v="0"/>
    <x v="1"/>
    <s v="Q4"/>
    <n v="2025"/>
    <n v="0.20338296700013941"/>
    <s v="High"/>
  </r>
  <r>
    <n v="101391"/>
    <d v="2025-09-14T00:00:00"/>
    <s v="C2390"/>
    <s v="Neha Patel"/>
    <x v="1"/>
    <s v="Maharashtra"/>
    <s v="Mumbai"/>
    <x v="2"/>
    <x v="0"/>
    <x v="1"/>
    <n v="4"/>
    <n v="22139"/>
    <n v="15"/>
    <n v="75272.600000000006"/>
    <n v="68000"/>
    <n v="7272.6"/>
    <x v="0"/>
    <x v="0"/>
    <x v="4"/>
    <s v="Q3"/>
    <n v="2025"/>
    <n v="9.6616830028456571E-2"/>
    <s v="High"/>
  </r>
  <r>
    <n v="104300"/>
    <d v="2025-04-18T00:00:00"/>
    <s v="C5299"/>
    <s v="Neha Kumar"/>
    <x v="1"/>
    <s v="Gujarat"/>
    <s v="Ahmedabad"/>
    <x v="7"/>
    <x v="0"/>
    <x v="1"/>
    <n v="4"/>
    <n v="22070"/>
    <n v="15"/>
    <n v="75038"/>
    <n v="68000"/>
    <n v="7038"/>
    <x v="1"/>
    <x v="2"/>
    <x v="5"/>
    <s v="Q2"/>
    <n v="2025"/>
    <n v="9.379247847757137E-2"/>
    <s v="High"/>
  </r>
  <r>
    <n v="102813"/>
    <d v="2025-11-05T00:00:00"/>
    <s v="C3812"/>
    <s v="Priya Sharma"/>
    <x v="0"/>
    <s v="Delhi"/>
    <s v="New Delhi"/>
    <x v="0"/>
    <x v="0"/>
    <x v="1"/>
    <n v="4"/>
    <n v="22050"/>
    <n v="15"/>
    <n v="74970"/>
    <n v="68000"/>
    <n v="6970"/>
    <x v="1"/>
    <x v="0"/>
    <x v="1"/>
    <s v="Q4"/>
    <n v="2025"/>
    <n v="9.297052154195011E-2"/>
    <s v="High"/>
  </r>
  <r>
    <n v="101839"/>
    <d v="2025-07-26T00:00:00"/>
    <s v="C2838"/>
    <s v="Aarav Rao"/>
    <x v="0"/>
    <s v="Delhi"/>
    <s v="New Delhi"/>
    <x v="3"/>
    <x v="0"/>
    <x v="3"/>
    <n v="6"/>
    <n v="12492"/>
    <n v="0"/>
    <n v="74952"/>
    <n v="54000"/>
    <n v="20952"/>
    <x v="4"/>
    <x v="0"/>
    <x v="7"/>
    <s v="Q3"/>
    <n v="2025"/>
    <n v="0.27953890489913547"/>
    <s v="High"/>
  </r>
  <r>
    <n v="102271"/>
    <d v="2025-02-13T00:00:00"/>
    <s v="C3270"/>
    <s v="Ananya Sharma"/>
    <x v="0"/>
    <s v="Punjab"/>
    <s v="Ludhiana"/>
    <x v="1"/>
    <x v="0"/>
    <x v="3"/>
    <n v="6"/>
    <n v="12474"/>
    <n v="0"/>
    <n v="74844"/>
    <n v="54000"/>
    <n v="20844"/>
    <x v="1"/>
    <x v="2"/>
    <x v="3"/>
    <s v="Q1"/>
    <n v="2025"/>
    <n v="0.27849927849927852"/>
    <s v="High"/>
  </r>
  <r>
    <n v="101965"/>
    <d v="2025-07-17T00:00:00"/>
    <s v="C2964"/>
    <s v="Pooja Sharma"/>
    <x v="1"/>
    <s v="Gujarat"/>
    <s v="Ahmedabad"/>
    <x v="3"/>
    <x v="0"/>
    <x v="3"/>
    <n v="6"/>
    <n v="12472"/>
    <n v="0"/>
    <n v="74832"/>
    <n v="54000"/>
    <n v="20832"/>
    <x v="2"/>
    <x v="0"/>
    <x v="7"/>
    <s v="Q3"/>
    <n v="2025"/>
    <n v="0.27838357921744711"/>
    <s v="High"/>
  </r>
  <r>
    <n v="100592"/>
    <d v="2025-01-08T00:00:00"/>
    <s v="C1591"/>
    <s v="Neha Reddy"/>
    <x v="1"/>
    <s v="Maharashtra"/>
    <s v="Mumbai"/>
    <x v="3"/>
    <x v="0"/>
    <x v="3"/>
    <n v="6"/>
    <n v="12469"/>
    <n v="0"/>
    <n v="74814"/>
    <n v="54000"/>
    <n v="20814"/>
    <x v="1"/>
    <x v="0"/>
    <x v="8"/>
    <s v="Q1"/>
    <n v="2025"/>
    <n v="0.27820996070254228"/>
    <s v="High"/>
  </r>
  <r>
    <n v="101258"/>
    <d v="2025-01-19T00:00:00"/>
    <s v="C2257"/>
    <s v="Priya Reddy"/>
    <x v="2"/>
    <s v="Karnataka"/>
    <s v="Bengaluru"/>
    <x v="4"/>
    <x v="1"/>
    <x v="2"/>
    <n v="6"/>
    <n v="14648"/>
    <n v="15"/>
    <n v="74704.800000000003"/>
    <n v="66000"/>
    <n v="8704.7999999999993"/>
    <x v="4"/>
    <x v="0"/>
    <x v="8"/>
    <s v="Q1"/>
    <n v="2025"/>
    <n v="0.1165226330838179"/>
    <s v="High"/>
  </r>
  <r>
    <n v="102161"/>
    <d v="2025-12-28T00:00:00"/>
    <s v="C3160"/>
    <s v="Sneha Rao"/>
    <x v="2"/>
    <s v="Karnataka"/>
    <s v="Bengaluru"/>
    <x v="0"/>
    <x v="0"/>
    <x v="1"/>
    <n v="4"/>
    <n v="21930"/>
    <n v="15"/>
    <n v="74562"/>
    <n v="68000"/>
    <n v="6562"/>
    <x v="0"/>
    <x v="0"/>
    <x v="11"/>
    <s v="Q4"/>
    <n v="2025"/>
    <n v="8.8007295941632466E-2"/>
    <s v="High"/>
  </r>
  <r>
    <n v="104677"/>
    <d v="2025-02-13T00:00:00"/>
    <s v="C5676"/>
    <s v="Pooja Kumar"/>
    <x v="3"/>
    <s v="West Bengal"/>
    <s v="Kolkata"/>
    <x v="3"/>
    <x v="1"/>
    <x v="2"/>
    <n v="5"/>
    <n v="14912"/>
    <n v="0"/>
    <n v="74560"/>
    <n v="55000"/>
    <n v="19560"/>
    <x v="0"/>
    <x v="0"/>
    <x v="3"/>
    <s v="Q1"/>
    <n v="2025"/>
    <n v="0.26233905579399142"/>
    <s v="High"/>
  </r>
  <r>
    <n v="102224"/>
    <d v="2025-08-01T00:00:00"/>
    <s v="C3223"/>
    <s v="Divya Patel"/>
    <x v="2"/>
    <s v="Telangana"/>
    <s v="Hyderabad"/>
    <x v="3"/>
    <x v="1"/>
    <x v="2"/>
    <n v="5"/>
    <n v="14903"/>
    <n v="0"/>
    <n v="74515"/>
    <n v="55000"/>
    <n v="19515"/>
    <x v="0"/>
    <x v="1"/>
    <x v="2"/>
    <s v="Q3"/>
    <n v="2025"/>
    <n v="0.26189357847413275"/>
    <s v="High"/>
  </r>
  <r>
    <n v="100508"/>
    <d v="2025-12-28T00:00:00"/>
    <s v="C1507"/>
    <s v="Rohit Rao"/>
    <x v="2"/>
    <s v="Karnataka"/>
    <s v="Bengaluru"/>
    <x v="1"/>
    <x v="0"/>
    <x v="1"/>
    <n v="4"/>
    <n v="21910"/>
    <n v="15"/>
    <n v="74494"/>
    <n v="68000"/>
    <n v="6494"/>
    <x v="1"/>
    <x v="2"/>
    <x v="11"/>
    <s v="Q4"/>
    <n v="2025"/>
    <n v="8.7174806024646279E-2"/>
    <s v="High"/>
  </r>
  <r>
    <n v="103980"/>
    <d v="2025-02-13T00:00:00"/>
    <s v="C4979"/>
    <s v="Pooja Kumar"/>
    <x v="2"/>
    <s v="Karnataka"/>
    <s v="Bengaluru"/>
    <x v="3"/>
    <x v="0"/>
    <x v="3"/>
    <n v="6"/>
    <n v="12403"/>
    <n v="0"/>
    <n v="74418"/>
    <n v="54000"/>
    <n v="20418"/>
    <x v="4"/>
    <x v="0"/>
    <x v="3"/>
    <s v="Q1"/>
    <n v="2025"/>
    <n v="0.27436910424897204"/>
    <s v="High"/>
  </r>
  <r>
    <n v="102525"/>
    <d v="2025-12-22T00:00:00"/>
    <s v="C3524"/>
    <s v="Rahul Gupta"/>
    <x v="0"/>
    <s v="Delhi"/>
    <s v="New Delhi"/>
    <x v="3"/>
    <x v="1"/>
    <x v="2"/>
    <n v="5"/>
    <n v="14882"/>
    <n v="0"/>
    <n v="74410"/>
    <n v="55000"/>
    <n v="19410"/>
    <x v="0"/>
    <x v="1"/>
    <x v="11"/>
    <s v="Q4"/>
    <n v="2025"/>
    <n v="0.2608520360166644"/>
    <s v="High"/>
  </r>
  <r>
    <n v="104776"/>
    <d v="2025-02-14T00:00:00"/>
    <s v="C5775"/>
    <s v="Divya Gupta"/>
    <x v="1"/>
    <s v="Gujarat"/>
    <s v="Ahmedabad"/>
    <x v="5"/>
    <x v="1"/>
    <x v="2"/>
    <n v="5"/>
    <n v="14868"/>
    <n v="0"/>
    <n v="74340"/>
    <n v="55000"/>
    <n v="19340"/>
    <x v="3"/>
    <x v="2"/>
    <x v="3"/>
    <s v="Q1"/>
    <n v="2025"/>
    <n v="0.26015603981705676"/>
    <s v="High"/>
  </r>
  <r>
    <n v="101366"/>
    <d v="2025-02-28T00:00:00"/>
    <s v="C2365"/>
    <s v="Divya Kumar"/>
    <x v="2"/>
    <s v="Karnataka"/>
    <s v="Bengaluru"/>
    <x v="4"/>
    <x v="0"/>
    <x v="1"/>
    <n v="4"/>
    <n v="21854"/>
    <n v="15"/>
    <n v="74303.600000000006"/>
    <n v="68000"/>
    <n v="6303.6"/>
    <x v="4"/>
    <x v="0"/>
    <x v="3"/>
    <s v="Q1"/>
    <n v="2025"/>
    <n v="8.483572801317836E-2"/>
    <s v="High"/>
  </r>
  <r>
    <n v="103371"/>
    <d v="2025-12-11T00:00:00"/>
    <s v="C4370"/>
    <s v="Ananya Sharma"/>
    <x v="0"/>
    <s v="Punjab"/>
    <s v="Ludhiana"/>
    <x v="5"/>
    <x v="1"/>
    <x v="2"/>
    <n v="5"/>
    <n v="14860"/>
    <n v="0"/>
    <n v="74300"/>
    <n v="55000"/>
    <n v="19300"/>
    <x v="0"/>
    <x v="1"/>
    <x v="11"/>
    <s v="Q4"/>
    <n v="2025"/>
    <n v="0.25975773889636611"/>
    <s v="High"/>
  </r>
  <r>
    <n v="100068"/>
    <d v="2025-02-13T00:00:00"/>
    <s v="C1067"/>
    <s v="Rohit Reddy"/>
    <x v="3"/>
    <s v="West Bengal"/>
    <s v="Kolkata"/>
    <x v="7"/>
    <x v="0"/>
    <x v="3"/>
    <n v="6"/>
    <n v="12374"/>
    <n v="0"/>
    <n v="74244"/>
    <n v="54000"/>
    <n v="20244"/>
    <x v="0"/>
    <x v="0"/>
    <x v="3"/>
    <s v="Q1"/>
    <n v="2025"/>
    <n v="0.2726684984645224"/>
    <s v="High"/>
  </r>
  <r>
    <n v="104010"/>
    <d v="2025-12-21T00:00:00"/>
    <s v="C5009"/>
    <s v="Vikram Sharma"/>
    <x v="1"/>
    <s v="Maharashtra"/>
    <s v="Mumbai"/>
    <x v="2"/>
    <x v="1"/>
    <x v="2"/>
    <n v="6"/>
    <n v="15459"/>
    <n v="20"/>
    <n v="74203.199999999997"/>
    <n v="66000"/>
    <n v="8203.2000000000007"/>
    <x v="3"/>
    <x v="0"/>
    <x v="11"/>
    <s v="Q4"/>
    <n v="2025"/>
    <n v="0.11055048838864094"/>
    <s v="High"/>
  </r>
  <r>
    <n v="103065"/>
    <d v="2025-03-06T00:00:00"/>
    <s v="C4064"/>
    <s v="Rohit Sharma"/>
    <x v="3"/>
    <s v="Odisha"/>
    <s v="Bhubaneswar"/>
    <x v="3"/>
    <x v="1"/>
    <x v="2"/>
    <n v="6"/>
    <n v="14549"/>
    <n v="15"/>
    <n v="74199.899999999994"/>
    <n v="66000"/>
    <n v="8199.9"/>
    <x v="1"/>
    <x v="0"/>
    <x v="10"/>
    <s v="Q1"/>
    <n v="2025"/>
    <n v="0.1105109306077232"/>
    <s v="High"/>
  </r>
  <r>
    <n v="103898"/>
    <d v="2025-07-14T00:00:00"/>
    <s v="C4897"/>
    <s v="Rohit Patel"/>
    <x v="2"/>
    <s v="Telangana"/>
    <s v="Hyderabad"/>
    <x v="7"/>
    <x v="1"/>
    <x v="2"/>
    <n v="6"/>
    <n v="14512"/>
    <n v="15"/>
    <n v="74011.199999999997"/>
    <n v="66000"/>
    <n v="8011.2"/>
    <x v="3"/>
    <x v="2"/>
    <x v="7"/>
    <s v="Q3"/>
    <n v="2025"/>
    <n v="0.10824307672352293"/>
    <s v="High"/>
  </r>
  <r>
    <n v="100254"/>
    <d v="2025-05-06T00:00:00"/>
    <s v="C1253"/>
    <s v="Arjun Gupta"/>
    <x v="0"/>
    <s v="Delhi"/>
    <s v="New Delhi"/>
    <x v="5"/>
    <x v="0"/>
    <x v="1"/>
    <n v="4"/>
    <n v="21732"/>
    <n v="15"/>
    <n v="73888.800000000003"/>
    <n v="68000"/>
    <n v="5888.8"/>
    <x v="3"/>
    <x v="0"/>
    <x v="6"/>
    <s v="Q2"/>
    <n v="2025"/>
    <n v="7.9698140990244803E-2"/>
    <s v="High"/>
  </r>
  <r>
    <n v="103637"/>
    <d v="2025-10-13T00:00:00"/>
    <s v="C4636"/>
    <s v="Pooja Gupta"/>
    <x v="3"/>
    <s v="West Bengal"/>
    <s v="Kolkata"/>
    <x v="7"/>
    <x v="0"/>
    <x v="3"/>
    <n v="7"/>
    <n v="12416"/>
    <n v="15"/>
    <n v="73875.199999999997"/>
    <n v="63000"/>
    <n v="10875.2"/>
    <x v="3"/>
    <x v="1"/>
    <x v="0"/>
    <s v="Q4"/>
    <n v="2025"/>
    <n v="0.14721043056397817"/>
    <s v="High"/>
  </r>
  <r>
    <n v="103183"/>
    <d v="2025-09-19T00:00:00"/>
    <s v="C4182"/>
    <s v="Vikram Rao"/>
    <x v="0"/>
    <s v="Delhi"/>
    <s v="New Delhi"/>
    <x v="5"/>
    <x v="1"/>
    <x v="2"/>
    <n v="5"/>
    <n v="14773"/>
    <n v="0"/>
    <n v="73865"/>
    <n v="55000"/>
    <n v="18865"/>
    <x v="4"/>
    <x v="0"/>
    <x v="4"/>
    <s v="Q3"/>
    <n v="2025"/>
    <n v="0.25539836187639614"/>
    <s v="High"/>
  </r>
  <r>
    <n v="102831"/>
    <d v="2025-07-25T00:00:00"/>
    <s v="C3830"/>
    <s v="Neha Sharma"/>
    <x v="0"/>
    <s v="Delhi"/>
    <s v="New Delhi"/>
    <x v="0"/>
    <x v="0"/>
    <x v="1"/>
    <n v="4"/>
    <n v="21724"/>
    <n v="15"/>
    <n v="73861.600000000006"/>
    <n v="68000"/>
    <n v="5861.6"/>
    <x v="2"/>
    <x v="1"/>
    <x v="7"/>
    <s v="Q3"/>
    <n v="2025"/>
    <n v="7.9359234026882705E-2"/>
    <s v="High"/>
  </r>
  <r>
    <n v="103117"/>
    <d v="2025-12-23T00:00:00"/>
    <s v="C4116"/>
    <s v="Kiran Rao"/>
    <x v="0"/>
    <s v="Delhi"/>
    <s v="New Delhi"/>
    <x v="7"/>
    <x v="0"/>
    <x v="3"/>
    <n v="6"/>
    <n v="12310"/>
    <n v="0"/>
    <n v="73860"/>
    <n v="54000"/>
    <n v="19860"/>
    <x v="2"/>
    <x v="1"/>
    <x v="11"/>
    <s v="Q4"/>
    <n v="2025"/>
    <n v="0.26888708367181152"/>
    <s v="High"/>
  </r>
  <r>
    <n v="101931"/>
    <d v="2025-02-25T00:00:00"/>
    <s v="C2930"/>
    <s v="Rohit Reddy"/>
    <x v="1"/>
    <s v="Gujarat"/>
    <s v="Ahmedabad"/>
    <x v="3"/>
    <x v="0"/>
    <x v="1"/>
    <n v="4"/>
    <n v="21708"/>
    <n v="15"/>
    <n v="73807.199999999997"/>
    <n v="68000"/>
    <n v="5807.2"/>
    <x v="4"/>
    <x v="2"/>
    <x v="3"/>
    <s v="Q1"/>
    <n v="2025"/>
    <n v="7.8680670720471718E-2"/>
    <s v="High"/>
  </r>
  <r>
    <n v="101567"/>
    <d v="2025-01-01T00:00:00"/>
    <s v="C2566"/>
    <s v="Rahul Reddy"/>
    <x v="0"/>
    <s v="Delhi"/>
    <s v="New Delhi"/>
    <x v="1"/>
    <x v="0"/>
    <x v="3"/>
    <n v="6"/>
    <n v="12287"/>
    <n v="0"/>
    <n v="73722"/>
    <n v="54000"/>
    <n v="19722"/>
    <x v="2"/>
    <x v="1"/>
    <x v="8"/>
    <s v="Q1"/>
    <n v="2025"/>
    <n v="0.26751851550419142"/>
    <s v="High"/>
  </r>
  <r>
    <n v="101613"/>
    <d v="2025-05-26T00:00:00"/>
    <s v="C2612"/>
    <s v="Priya Kumar"/>
    <x v="1"/>
    <s v="Gujarat"/>
    <s v="Ahmedabad"/>
    <x v="1"/>
    <x v="1"/>
    <x v="2"/>
    <n v="6"/>
    <n v="15355"/>
    <n v="20"/>
    <n v="73704"/>
    <n v="66000"/>
    <n v="7704"/>
    <x v="2"/>
    <x v="0"/>
    <x v="6"/>
    <s v="Q2"/>
    <n v="2025"/>
    <n v="0.10452621295994791"/>
    <s v="High"/>
  </r>
  <r>
    <n v="101393"/>
    <d v="2025-03-26T00:00:00"/>
    <s v="C2392"/>
    <s v="Aarav Gupta"/>
    <x v="1"/>
    <s v="Gujarat"/>
    <s v="Ahmedabad"/>
    <x v="1"/>
    <x v="0"/>
    <x v="1"/>
    <n v="4"/>
    <n v="21630"/>
    <n v="15"/>
    <n v="73542"/>
    <n v="68000"/>
    <n v="5542"/>
    <x v="4"/>
    <x v="0"/>
    <x v="10"/>
    <s v="Q1"/>
    <n v="2025"/>
    <n v="7.5358298659269532E-2"/>
    <s v="High"/>
  </r>
  <r>
    <n v="100994"/>
    <d v="2025-12-18T00:00:00"/>
    <s v="C1993"/>
    <s v="Kiran Gupta"/>
    <x v="2"/>
    <s v="Karnataka"/>
    <s v="Bengaluru"/>
    <x v="1"/>
    <x v="1"/>
    <x v="2"/>
    <n v="5"/>
    <n v="14699"/>
    <n v="0"/>
    <n v="73495"/>
    <n v="55000"/>
    <n v="18495"/>
    <x v="0"/>
    <x v="1"/>
    <x v="11"/>
    <s v="Q4"/>
    <n v="2025"/>
    <n v="0.25164977209333966"/>
    <s v="High"/>
  </r>
  <r>
    <n v="104936"/>
    <d v="2025-09-16T00:00:00"/>
    <s v="C5935"/>
    <s v="Divya Gupta"/>
    <x v="2"/>
    <s v="Telangana"/>
    <s v="Hyderabad"/>
    <x v="4"/>
    <x v="1"/>
    <x v="2"/>
    <n v="5"/>
    <n v="15465"/>
    <n v="5"/>
    <n v="73458.75"/>
    <n v="55000"/>
    <n v="18458.75"/>
    <x v="1"/>
    <x v="2"/>
    <x v="4"/>
    <s v="Q3"/>
    <n v="2025"/>
    <n v="0.25128048054180069"/>
    <s v="High"/>
  </r>
  <r>
    <n v="101864"/>
    <d v="2025-08-04T00:00:00"/>
    <s v="C2863"/>
    <s v="Pooja Gupta"/>
    <x v="1"/>
    <s v="Gujarat"/>
    <s v="Ahmedabad"/>
    <x v="1"/>
    <x v="0"/>
    <x v="3"/>
    <n v="6"/>
    <n v="12223"/>
    <n v="0"/>
    <n v="73338"/>
    <n v="54000"/>
    <n v="19338"/>
    <x v="0"/>
    <x v="1"/>
    <x v="2"/>
    <s v="Q3"/>
    <n v="2025"/>
    <n v="0.26368322015871715"/>
    <s v="High"/>
  </r>
  <r>
    <n v="100276"/>
    <d v="2025-08-16T00:00:00"/>
    <s v="C1275"/>
    <s v="Priya Sharma"/>
    <x v="2"/>
    <s v="Karnataka"/>
    <s v="Bengaluru"/>
    <x v="0"/>
    <x v="0"/>
    <x v="1"/>
    <n v="4"/>
    <n v="21562"/>
    <n v="15"/>
    <n v="73310.8"/>
    <n v="68000"/>
    <n v="5310.8"/>
    <x v="1"/>
    <x v="0"/>
    <x v="2"/>
    <s v="Q3"/>
    <n v="2025"/>
    <n v="7.2442259530655778E-2"/>
    <s v="High"/>
  </r>
  <r>
    <n v="102238"/>
    <d v="2025-10-14T00:00:00"/>
    <s v="C3237"/>
    <s v="Vikram Reddy"/>
    <x v="0"/>
    <s v="Punjab"/>
    <s v="Ludhiana"/>
    <x v="4"/>
    <x v="1"/>
    <x v="2"/>
    <n v="5"/>
    <n v="15427"/>
    <n v="5"/>
    <n v="73278.25"/>
    <n v="55000"/>
    <n v="18278.25"/>
    <x v="1"/>
    <x v="0"/>
    <x v="0"/>
    <s v="Q4"/>
    <n v="2025"/>
    <n v="0.24943622425480957"/>
    <s v="High"/>
  </r>
  <r>
    <n v="102296"/>
    <d v="2025-03-21T00:00:00"/>
    <s v="C3295"/>
    <s v="Ananya Kumar"/>
    <x v="2"/>
    <s v="Telangana"/>
    <s v="Hyderabad"/>
    <x v="2"/>
    <x v="0"/>
    <x v="1"/>
    <n v="4"/>
    <n v="21537"/>
    <n v="15"/>
    <n v="73225.8"/>
    <n v="68000"/>
    <n v="5225.8"/>
    <x v="3"/>
    <x v="0"/>
    <x v="10"/>
    <s v="Q1"/>
    <n v="2025"/>
    <n v="7.1365556948507214E-2"/>
    <s v="High"/>
  </r>
  <r>
    <n v="103646"/>
    <d v="2025-11-20T00:00:00"/>
    <s v="C4645"/>
    <s v="Aarav Reddy"/>
    <x v="0"/>
    <s v="Delhi"/>
    <s v="New Delhi"/>
    <x v="4"/>
    <x v="0"/>
    <x v="1"/>
    <n v="4"/>
    <n v="21531"/>
    <n v="15"/>
    <n v="73205.399999999994"/>
    <n v="68000"/>
    <n v="5205.3999999999996"/>
    <x v="0"/>
    <x v="0"/>
    <x v="1"/>
    <s v="Q4"/>
    <n v="2025"/>
    <n v="7.1106776276067069E-2"/>
    <s v="High"/>
  </r>
  <r>
    <n v="104942"/>
    <d v="2025-04-11T00:00:00"/>
    <s v="C5941"/>
    <s v="Neha Rao"/>
    <x v="3"/>
    <s v="West Bengal"/>
    <s v="Kolkata"/>
    <x v="5"/>
    <x v="1"/>
    <x v="2"/>
    <n v="5"/>
    <n v="15410"/>
    <n v="5"/>
    <n v="73197.5"/>
    <n v="55000"/>
    <n v="18197.5"/>
    <x v="4"/>
    <x v="0"/>
    <x v="5"/>
    <s v="Q2"/>
    <n v="2025"/>
    <n v="0.24860821749376685"/>
    <s v="High"/>
  </r>
  <r>
    <n v="102089"/>
    <d v="2025-10-27T00:00:00"/>
    <s v="C3088"/>
    <s v="Ananya Rao"/>
    <x v="3"/>
    <s v="Odisha"/>
    <s v="Bhubaneswar"/>
    <x v="1"/>
    <x v="0"/>
    <x v="3"/>
    <n v="7"/>
    <n v="12299"/>
    <n v="15"/>
    <n v="73179.05"/>
    <n v="63000"/>
    <n v="10179.049999999999"/>
    <x v="1"/>
    <x v="0"/>
    <x v="0"/>
    <s v="Q4"/>
    <n v="2025"/>
    <n v="0.13909787022378672"/>
    <s v="High"/>
  </r>
  <r>
    <n v="103388"/>
    <d v="2025-01-18T00:00:00"/>
    <s v="C4387"/>
    <s v="Rohit Kumar"/>
    <x v="1"/>
    <s v="Gujarat"/>
    <s v="Ahmedabad"/>
    <x v="2"/>
    <x v="0"/>
    <x v="1"/>
    <n v="4"/>
    <n v="21520"/>
    <n v="15"/>
    <n v="73168"/>
    <n v="68000"/>
    <n v="5168"/>
    <x v="1"/>
    <x v="0"/>
    <x v="8"/>
    <s v="Q1"/>
    <n v="2025"/>
    <n v="7.0631970260223054E-2"/>
    <s v="High"/>
  </r>
  <r>
    <n v="100133"/>
    <d v="2025-09-13T00:00:00"/>
    <s v="C1132"/>
    <s v="Priya Gupta"/>
    <x v="3"/>
    <s v="West Bengal"/>
    <s v="Kolkata"/>
    <x v="7"/>
    <x v="0"/>
    <x v="1"/>
    <n v="4"/>
    <n v="21508"/>
    <n v="15"/>
    <n v="73127.199999999997"/>
    <n v="68000"/>
    <n v="5127.2"/>
    <x v="3"/>
    <x v="0"/>
    <x v="4"/>
    <s v="Q3"/>
    <n v="2025"/>
    <n v="7.0113446159568535E-2"/>
    <s v="High"/>
  </r>
  <r>
    <n v="102187"/>
    <d v="2025-07-19T00:00:00"/>
    <s v="C3186"/>
    <s v="Arjun Gupta"/>
    <x v="2"/>
    <s v="Karnataka"/>
    <s v="Bengaluru"/>
    <x v="6"/>
    <x v="0"/>
    <x v="3"/>
    <n v="6"/>
    <n v="12176"/>
    <n v="0"/>
    <n v="73056"/>
    <n v="54000"/>
    <n v="19056"/>
    <x v="1"/>
    <x v="2"/>
    <x v="7"/>
    <s v="Q3"/>
    <n v="2025"/>
    <n v="0.26084099868593957"/>
    <s v="High"/>
  </r>
  <r>
    <n v="100517"/>
    <d v="2025-07-16T00:00:00"/>
    <s v="C1516"/>
    <s v="Rahul Rao"/>
    <x v="1"/>
    <s v="Maharashtra"/>
    <s v="Mumbai"/>
    <x v="0"/>
    <x v="1"/>
    <x v="2"/>
    <n v="5"/>
    <n v="15372"/>
    <n v="5"/>
    <n v="73017"/>
    <n v="55000"/>
    <n v="18017"/>
    <x v="1"/>
    <x v="1"/>
    <x v="7"/>
    <s v="Q3"/>
    <n v="2025"/>
    <n v="0.24675075667310353"/>
    <s v="High"/>
  </r>
  <r>
    <n v="101715"/>
    <d v="2025-05-22T00:00:00"/>
    <s v="C2714"/>
    <s v="Sneha Gupta"/>
    <x v="1"/>
    <s v="Maharashtra"/>
    <s v="Mumbai"/>
    <x v="4"/>
    <x v="0"/>
    <x v="3"/>
    <n v="6"/>
    <n v="12147"/>
    <n v="0"/>
    <n v="72882"/>
    <n v="54000"/>
    <n v="18882"/>
    <x v="4"/>
    <x v="0"/>
    <x v="6"/>
    <s v="Q2"/>
    <n v="2025"/>
    <n v="0.2590763151395406"/>
    <s v="High"/>
  </r>
  <r>
    <n v="101575"/>
    <d v="2025-07-18T00:00:00"/>
    <s v="C2574"/>
    <s v="Neha Reddy"/>
    <x v="2"/>
    <s v="Telangana"/>
    <s v="Hyderabad"/>
    <x v="3"/>
    <x v="1"/>
    <x v="2"/>
    <n v="5"/>
    <n v="15340"/>
    <n v="5"/>
    <n v="72865"/>
    <n v="55000"/>
    <n v="17865"/>
    <x v="2"/>
    <x v="2"/>
    <x v="7"/>
    <s v="Q3"/>
    <n v="2025"/>
    <n v="0.24517944143278667"/>
    <s v="High"/>
  </r>
  <r>
    <n v="103499"/>
    <d v="2025-05-26T00:00:00"/>
    <s v="C4498"/>
    <s v="Pooja Sharma"/>
    <x v="3"/>
    <s v="Odisha"/>
    <s v="Bhubaneswar"/>
    <x v="7"/>
    <x v="1"/>
    <x v="2"/>
    <n v="5"/>
    <n v="15334"/>
    <n v="5"/>
    <n v="72836.5"/>
    <n v="55000"/>
    <n v="17836.5"/>
    <x v="1"/>
    <x v="0"/>
    <x v="6"/>
    <s v="Q2"/>
    <n v="2025"/>
    <n v="0.24488408970777015"/>
    <s v="High"/>
  </r>
  <r>
    <n v="103906"/>
    <d v="2025-09-25T00:00:00"/>
    <s v="C4905"/>
    <s v="Rohit Kumar"/>
    <x v="3"/>
    <s v="Odisha"/>
    <s v="Bhubaneswar"/>
    <x v="6"/>
    <x v="1"/>
    <x v="2"/>
    <n v="5"/>
    <n v="14566"/>
    <n v="0"/>
    <n v="72830"/>
    <n v="55000"/>
    <n v="17830"/>
    <x v="1"/>
    <x v="2"/>
    <x v="4"/>
    <s v="Q3"/>
    <n v="2025"/>
    <n v="0.24481669641631196"/>
    <s v="High"/>
  </r>
  <r>
    <n v="104088"/>
    <d v="2025-09-17T00:00:00"/>
    <s v="C5087"/>
    <s v="Aarav Reddy"/>
    <x v="1"/>
    <s v="Maharashtra"/>
    <s v="Mumbai"/>
    <x v="0"/>
    <x v="0"/>
    <x v="3"/>
    <n v="6"/>
    <n v="12136"/>
    <n v="0"/>
    <n v="72816"/>
    <n v="54000"/>
    <n v="18816"/>
    <x v="4"/>
    <x v="0"/>
    <x v="4"/>
    <s v="Q3"/>
    <n v="2025"/>
    <n v="0.25840474620962428"/>
    <s v="High"/>
  </r>
  <r>
    <n v="102197"/>
    <d v="2025-02-21T00:00:00"/>
    <s v="C3196"/>
    <s v="Arjun Sharma"/>
    <x v="1"/>
    <s v="Maharashtra"/>
    <s v="Mumbai"/>
    <x v="1"/>
    <x v="1"/>
    <x v="2"/>
    <n v="5"/>
    <n v="14549"/>
    <n v="0"/>
    <n v="72745"/>
    <n v="55000"/>
    <n v="17745"/>
    <x v="0"/>
    <x v="2"/>
    <x v="3"/>
    <s v="Q1"/>
    <n v="2025"/>
    <n v="0.24393429101656472"/>
    <s v="High"/>
  </r>
  <r>
    <n v="103251"/>
    <d v="2025-11-17T00:00:00"/>
    <s v="C4250"/>
    <s v="Neha Patel"/>
    <x v="3"/>
    <s v="West Bengal"/>
    <s v="Kolkata"/>
    <x v="5"/>
    <x v="0"/>
    <x v="3"/>
    <n v="6"/>
    <n v="12120"/>
    <n v="0"/>
    <n v="72720"/>
    <n v="54000"/>
    <n v="18720"/>
    <x v="3"/>
    <x v="0"/>
    <x v="1"/>
    <s v="Q4"/>
    <n v="2025"/>
    <n v="0.25742574257425743"/>
    <s v="High"/>
  </r>
  <r>
    <n v="101720"/>
    <d v="2025-05-25T00:00:00"/>
    <s v="C2719"/>
    <s v="Arjun Patel"/>
    <x v="1"/>
    <s v="Gujarat"/>
    <s v="Ahmedabad"/>
    <x v="0"/>
    <x v="1"/>
    <x v="2"/>
    <n v="6"/>
    <n v="15137"/>
    <n v="20"/>
    <n v="72657.600000000006"/>
    <n v="66000"/>
    <n v="6657.6"/>
    <x v="0"/>
    <x v="0"/>
    <x v="6"/>
    <s v="Q2"/>
    <n v="2025"/>
    <n v="9.1629781330514637E-2"/>
    <s v="High"/>
  </r>
  <r>
    <n v="100214"/>
    <d v="2025-03-16T00:00:00"/>
    <s v="C1213"/>
    <s v="Priya Reddy"/>
    <x v="3"/>
    <s v="Odisha"/>
    <s v="Bhubaneswar"/>
    <x v="6"/>
    <x v="1"/>
    <x v="2"/>
    <n v="6"/>
    <n v="15135"/>
    <n v="20"/>
    <n v="72648"/>
    <n v="66000"/>
    <n v="6648"/>
    <x v="0"/>
    <x v="2"/>
    <x v="10"/>
    <s v="Q1"/>
    <n v="2025"/>
    <n v="9.1509745622728775E-2"/>
    <s v="High"/>
  </r>
  <r>
    <n v="101698"/>
    <d v="2025-03-15T00:00:00"/>
    <s v="C2697"/>
    <s v="Kiran Sharma"/>
    <x v="1"/>
    <s v="Gujarat"/>
    <s v="Ahmedabad"/>
    <x v="2"/>
    <x v="1"/>
    <x v="2"/>
    <n v="6"/>
    <n v="15125"/>
    <n v="20"/>
    <n v="72600"/>
    <n v="66000"/>
    <n v="6600"/>
    <x v="3"/>
    <x v="0"/>
    <x v="10"/>
    <s v="Q1"/>
    <n v="2025"/>
    <n v="9.0909090909090912E-2"/>
    <s v="High"/>
  </r>
  <r>
    <n v="103077"/>
    <d v="2025-12-14T00:00:00"/>
    <s v="C4076"/>
    <s v="Rahul Kumar"/>
    <x v="2"/>
    <s v="Karnataka"/>
    <s v="Bengaluru"/>
    <x v="1"/>
    <x v="1"/>
    <x v="2"/>
    <n v="5"/>
    <n v="15277"/>
    <n v="5"/>
    <n v="72565.75"/>
    <n v="55000"/>
    <n v="17565.75"/>
    <x v="3"/>
    <x v="0"/>
    <x v="11"/>
    <s v="Q4"/>
    <n v="2025"/>
    <n v="0.24206667746147459"/>
    <s v="High"/>
  </r>
  <r>
    <n v="101062"/>
    <d v="2025-03-21T00:00:00"/>
    <s v="C2061"/>
    <s v="Sneha Sharma"/>
    <x v="3"/>
    <s v="Odisha"/>
    <s v="Bhubaneswar"/>
    <x v="6"/>
    <x v="0"/>
    <x v="3"/>
    <n v="6"/>
    <n v="12091"/>
    <n v="0"/>
    <n v="72546"/>
    <n v="54000"/>
    <n v="18546"/>
    <x v="0"/>
    <x v="0"/>
    <x v="10"/>
    <s v="Q1"/>
    <n v="2025"/>
    <n v="0.25564469440079396"/>
    <s v="High"/>
  </r>
  <r>
    <n v="103582"/>
    <d v="2025-12-09T00:00:00"/>
    <s v="C4581"/>
    <s v="Kiran Sharma"/>
    <x v="0"/>
    <s v="Punjab"/>
    <s v="Ludhiana"/>
    <x v="7"/>
    <x v="0"/>
    <x v="3"/>
    <n v="6"/>
    <n v="12059"/>
    <n v="0"/>
    <n v="72354"/>
    <n v="54000"/>
    <n v="18354"/>
    <x v="2"/>
    <x v="0"/>
    <x v="11"/>
    <s v="Q4"/>
    <n v="2025"/>
    <n v="0.25366945849572931"/>
    <s v="High"/>
  </r>
  <r>
    <n v="103187"/>
    <d v="2025-10-05T00:00:00"/>
    <s v="C4186"/>
    <s v="Arjun Patel"/>
    <x v="0"/>
    <s v="Punjab"/>
    <s v="Ludhiana"/>
    <x v="2"/>
    <x v="0"/>
    <x v="3"/>
    <n v="7"/>
    <n v="12155"/>
    <n v="15"/>
    <n v="72322.25"/>
    <n v="63000"/>
    <n v="9322.25"/>
    <x v="4"/>
    <x v="0"/>
    <x v="0"/>
    <s v="Q4"/>
    <n v="2025"/>
    <n v="0.12889878287802164"/>
    <s v="High"/>
  </r>
  <r>
    <n v="103054"/>
    <d v="2025-08-06T00:00:00"/>
    <s v="C4053"/>
    <s v="Arjun Kumar"/>
    <x v="1"/>
    <s v="Maharashtra"/>
    <s v="Mumbai"/>
    <x v="2"/>
    <x v="0"/>
    <x v="3"/>
    <n v="6"/>
    <n v="12052"/>
    <n v="0"/>
    <n v="72312"/>
    <n v="54000"/>
    <n v="18312"/>
    <x v="3"/>
    <x v="1"/>
    <x v="2"/>
    <s v="Q3"/>
    <n v="2025"/>
    <n v="0.25323597743113174"/>
    <s v="High"/>
  </r>
  <r>
    <n v="104868"/>
    <d v="2025-12-26T00:00:00"/>
    <s v="C5867"/>
    <s v="Neha Reddy"/>
    <x v="1"/>
    <s v="Gujarat"/>
    <s v="Ahmedabad"/>
    <x v="7"/>
    <x v="1"/>
    <x v="2"/>
    <n v="6"/>
    <n v="15062"/>
    <n v="20"/>
    <n v="72297.600000000006"/>
    <n v="66000"/>
    <n v="6297.6"/>
    <x v="0"/>
    <x v="1"/>
    <x v="11"/>
    <s v="Q4"/>
    <n v="2025"/>
    <n v="8.7106625946089491E-2"/>
    <s v="High"/>
  </r>
  <r>
    <n v="102978"/>
    <d v="2025-09-26T00:00:00"/>
    <s v="C3977"/>
    <s v="Arjun Sharma"/>
    <x v="1"/>
    <s v="Maharashtra"/>
    <s v="Mumbai"/>
    <x v="7"/>
    <x v="1"/>
    <x v="2"/>
    <n v="6"/>
    <n v="15049"/>
    <n v="20"/>
    <n v="72235.199999999997"/>
    <n v="66000"/>
    <n v="6235.2"/>
    <x v="0"/>
    <x v="0"/>
    <x v="4"/>
    <s v="Q3"/>
    <n v="2025"/>
    <n v="8.6318027775931963E-2"/>
    <s v="High"/>
  </r>
  <r>
    <n v="104006"/>
    <d v="2025-01-02T00:00:00"/>
    <s v="C5005"/>
    <s v="Vikram Rao"/>
    <x v="2"/>
    <s v="Telangana"/>
    <s v="Hyderabad"/>
    <x v="5"/>
    <x v="0"/>
    <x v="3"/>
    <n v="6"/>
    <n v="12033"/>
    <n v="0"/>
    <n v="72198"/>
    <n v="54000"/>
    <n v="18198"/>
    <x v="2"/>
    <x v="2"/>
    <x v="8"/>
    <s v="Q1"/>
    <n v="2025"/>
    <n v="0.25205684367988035"/>
    <s v="High"/>
  </r>
  <r>
    <n v="101504"/>
    <d v="2025-11-01T00:00:00"/>
    <s v="C2503"/>
    <s v="Vikram Sharma"/>
    <x v="2"/>
    <s v="Telangana"/>
    <s v="Hyderabad"/>
    <x v="4"/>
    <x v="0"/>
    <x v="3"/>
    <n v="6"/>
    <n v="12030"/>
    <n v="0"/>
    <n v="72180"/>
    <n v="54000"/>
    <n v="18180"/>
    <x v="4"/>
    <x v="0"/>
    <x v="1"/>
    <s v="Q4"/>
    <n v="2025"/>
    <n v="0.25187032418952621"/>
    <s v="High"/>
  </r>
  <r>
    <n v="102648"/>
    <d v="2025-05-25T00:00:00"/>
    <s v="C3647"/>
    <s v="Vikram Kumar"/>
    <x v="0"/>
    <s v="Punjab"/>
    <s v="Ludhiana"/>
    <x v="5"/>
    <x v="1"/>
    <x v="2"/>
    <n v="5"/>
    <n v="15177"/>
    <n v="5"/>
    <n v="72090.75"/>
    <n v="55000"/>
    <n v="17090.75"/>
    <x v="2"/>
    <x v="0"/>
    <x v="6"/>
    <s v="Q2"/>
    <n v="2025"/>
    <n v="0.23707271737358815"/>
    <s v="High"/>
  </r>
  <r>
    <n v="102177"/>
    <d v="2025-05-15T00:00:00"/>
    <s v="C3176"/>
    <s v="Neha Patel"/>
    <x v="3"/>
    <s v="Odisha"/>
    <s v="Bhubaneswar"/>
    <x v="2"/>
    <x v="1"/>
    <x v="2"/>
    <n v="6"/>
    <n v="14998"/>
    <n v="20"/>
    <n v="71990.399999999994"/>
    <n v="66000"/>
    <n v="5990.4"/>
    <x v="1"/>
    <x v="1"/>
    <x v="6"/>
    <s v="Q2"/>
    <n v="2025"/>
    <n v="8.3211094812641689E-2"/>
    <s v="High"/>
  </r>
  <r>
    <n v="100277"/>
    <d v="2025-04-07T00:00:00"/>
    <s v="C1276"/>
    <s v="Rahul Reddy"/>
    <x v="2"/>
    <s v="Karnataka"/>
    <s v="Bengaluru"/>
    <x v="3"/>
    <x v="0"/>
    <x v="1"/>
    <n v="4"/>
    <n v="22476"/>
    <n v="20"/>
    <n v="71923.199999999997"/>
    <n v="68000"/>
    <n v="3923.2"/>
    <x v="0"/>
    <x v="0"/>
    <x v="5"/>
    <s v="Q2"/>
    <n v="2025"/>
    <n v="5.4547072432817229E-2"/>
    <s v="High"/>
  </r>
  <r>
    <n v="104976"/>
    <d v="2025-12-08T00:00:00"/>
    <s v="C5975"/>
    <s v="Pooja Kumar"/>
    <x v="1"/>
    <s v="Maharashtra"/>
    <s v="Mumbai"/>
    <x v="0"/>
    <x v="0"/>
    <x v="1"/>
    <n v="4"/>
    <n v="22470"/>
    <n v="20"/>
    <n v="71904"/>
    <n v="68000"/>
    <n v="3904"/>
    <x v="4"/>
    <x v="0"/>
    <x v="11"/>
    <s v="Q4"/>
    <n v="2025"/>
    <n v="5.4294615042278595E-2"/>
    <s v="High"/>
  </r>
  <r>
    <n v="100815"/>
    <d v="2025-11-07T00:00:00"/>
    <s v="C1814"/>
    <s v="Kiran Sharma"/>
    <x v="0"/>
    <s v="Punjab"/>
    <s v="Ludhiana"/>
    <x v="2"/>
    <x v="0"/>
    <x v="3"/>
    <n v="7"/>
    <n v="12084"/>
    <n v="15"/>
    <n v="71899.8"/>
    <n v="63000"/>
    <n v="8899.7999999999993"/>
    <x v="0"/>
    <x v="2"/>
    <x v="1"/>
    <s v="Q4"/>
    <n v="2025"/>
    <n v="0.12378059466090308"/>
    <s v="High"/>
  </r>
  <r>
    <n v="103016"/>
    <d v="2025-10-23T00:00:00"/>
    <s v="C4015"/>
    <s v="Sneha Gupta"/>
    <x v="1"/>
    <s v="Maharashtra"/>
    <s v="Mumbai"/>
    <x v="1"/>
    <x v="1"/>
    <x v="2"/>
    <n v="5"/>
    <n v="15112"/>
    <n v="5"/>
    <n v="71782"/>
    <n v="55000"/>
    <n v="16782"/>
    <x v="4"/>
    <x v="0"/>
    <x v="0"/>
    <s v="Q4"/>
    <n v="2025"/>
    <n v="0.23379120113677523"/>
    <s v="High"/>
  </r>
  <r>
    <n v="100302"/>
    <d v="2025-08-14T00:00:00"/>
    <s v="C1301"/>
    <s v="Rahul Reddy"/>
    <x v="2"/>
    <s v="Telangana"/>
    <s v="Hyderabad"/>
    <x v="7"/>
    <x v="1"/>
    <x v="2"/>
    <n v="5"/>
    <n v="15109"/>
    <n v="5"/>
    <n v="71767.75"/>
    <n v="55000"/>
    <n v="16767.75"/>
    <x v="2"/>
    <x v="0"/>
    <x v="2"/>
    <s v="Q3"/>
    <n v="2025"/>
    <n v="0.23363906490032083"/>
    <s v="High"/>
  </r>
  <r>
    <n v="103505"/>
    <d v="2025-10-25T00:00:00"/>
    <s v="C4504"/>
    <s v="Arjun Gupta"/>
    <x v="1"/>
    <s v="Maharashtra"/>
    <s v="Mumbai"/>
    <x v="0"/>
    <x v="1"/>
    <x v="4"/>
    <n v="8"/>
    <n v="8963"/>
    <n v="0"/>
    <n v="71704"/>
    <n v="48000"/>
    <n v="23704"/>
    <x v="3"/>
    <x v="0"/>
    <x v="0"/>
    <s v="Q4"/>
    <n v="2025"/>
    <n v="0.33058127858975789"/>
    <s v="High"/>
  </r>
  <r>
    <n v="100223"/>
    <d v="2025-01-21T00:00:00"/>
    <s v="C1222"/>
    <s v="Pooja Rao"/>
    <x v="0"/>
    <s v="Delhi"/>
    <s v="New Delhi"/>
    <x v="6"/>
    <x v="1"/>
    <x v="2"/>
    <n v="5"/>
    <n v="15067"/>
    <n v="5"/>
    <n v="71568.25"/>
    <n v="55000"/>
    <n v="16568.25"/>
    <x v="3"/>
    <x v="2"/>
    <x v="8"/>
    <s v="Q1"/>
    <n v="2025"/>
    <n v="0.23150279628187082"/>
    <s v="High"/>
  </r>
  <r>
    <n v="100732"/>
    <d v="2025-12-06T00:00:00"/>
    <s v="C1731"/>
    <s v="Priya Kumar"/>
    <x v="1"/>
    <s v="Gujarat"/>
    <s v="Ahmedabad"/>
    <x v="7"/>
    <x v="0"/>
    <x v="3"/>
    <n v="6"/>
    <n v="11917"/>
    <n v="0"/>
    <n v="71502"/>
    <n v="54000"/>
    <n v="17502"/>
    <x v="0"/>
    <x v="0"/>
    <x v="11"/>
    <s v="Q4"/>
    <n v="2025"/>
    <n v="0.24477636989175128"/>
    <s v="High"/>
  </r>
  <r>
    <n v="100578"/>
    <d v="2025-08-11T00:00:00"/>
    <s v="C1577"/>
    <s v="Aarav Rao"/>
    <x v="3"/>
    <s v="West Bengal"/>
    <s v="Kolkata"/>
    <x v="4"/>
    <x v="1"/>
    <x v="2"/>
    <n v="6"/>
    <n v="14892"/>
    <n v="20"/>
    <n v="71481.600000000006"/>
    <n v="66000"/>
    <n v="5481.6"/>
    <x v="0"/>
    <x v="0"/>
    <x v="2"/>
    <s v="Q3"/>
    <n v="2025"/>
    <n v="7.6685468708031154E-2"/>
    <s v="High"/>
  </r>
  <r>
    <n v="100243"/>
    <d v="2025-07-22T00:00:00"/>
    <s v="C1242"/>
    <s v="Kiran Rao"/>
    <x v="0"/>
    <s v="Punjab"/>
    <s v="Ludhiana"/>
    <x v="7"/>
    <x v="0"/>
    <x v="1"/>
    <n v="4"/>
    <n v="22312"/>
    <n v="20"/>
    <n v="71398.399999999994"/>
    <n v="68000"/>
    <n v="3398.4"/>
    <x v="1"/>
    <x v="0"/>
    <x v="7"/>
    <s v="Q3"/>
    <n v="2025"/>
    <n v="4.759770527070635E-2"/>
    <s v="High"/>
  </r>
  <r>
    <n v="104401"/>
    <d v="2025-03-13T00:00:00"/>
    <s v="C5400"/>
    <s v="Kiran Patel"/>
    <x v="0"/>
    <s v="Delhi"/>
    <s v="New Delhi"/>
    <x v="2"/>
    <x v="1"/>
    <x v="2"/>
    <n v="5"/>
    <n v="15027"/>
    <n v="5"/>
    <n v="71378.25"/>
    <n v="55000"/>
    <n v="16378.25"/>
    <x v="4"/>
    <x v="0"/>
    <x v="10"/>
    <s v="Q1"/>
    <n v="2025"/>
    <n v="0.22945715256398133"/>
    <s v="High"/>
  </r>
  <r>
    <n v="100888"/>
    <d v="2025-08-21T00:00:00"/>
    <s v="C1887"/>
    <s v="Sneha Rao"/>
    <x v="1"/>
    <s v="Gujarat"/>
    <s v="Ahmedabad"/>
    <x v="1"/>
    <x v="1"/>
    <x v="2"/>
    <n v="5"/>
    <n v="15019"/>
    <n v="5"/>
    <n v="71340.25"/>
    <n v="55000"/>
    <n v="16340.25"/>
    <x v="1"/>
    <x v="2"/>
    <x v="2"/>
    <s v="Q3"/>
    <n v="2025"/>
    <n v="0.22904671626466125"/>
    <s v="High"/>
  </r>
  <r>
    <n v="103456"/>
    <d v="2025-05-20T00:00:00"/>
    <s v="C4455"/>
    <s v="Pooja Reddy"/>
    <x v="0"/>
    <s v="Punjab"/>
    <s v="Ludhiana"/>
    <x v="4"/>
    <x v="0"/>
    <x v="3"/>
    <n v="6"/>
    <n v="11886"/>
    <n v="0"/>
    <n v="71316"/>
    <n v="54000"/>
    <n v="17316"/>
    <x v="2"/>
    <x v="0"/>
    <x v="6"/>
    <s v="Q2"/>
    <n v="2025"/>
    <n v="0.24280666330136294"/>
    <s v="High"/>
  </r>
  <r>
    <n v="103217"/>
    <d v="2025-06-18T00:00:00"/>
    <s v="C4216"/>
    <s v="Neha Kumar"/>
    <x v="3"/>
    <s v="Odisha"/>
    <s v="Bhubaneswar"/>
    <x v="5"/>
    <x v="1"/>
    <x v="2"/>
    <n v="6"/>
    <n v="14849"/>
    <n v="20"/>
    <n v="71275.199999999997"/>
    <n v="66000"/>
    <n v="5275.2"/>
    <x v="4"/>
    <x v="2"/>
    <x v="9"/>
    <s v="Q2"/>
    <n v="2025"/>
    <n v="7.401171796080544E-2"/>
    <s v="High"/>
  </r>
  <r>
    <n v="100154"/>
    <d v="2025-10-05T00:00:00"/>
    <s v="C1153"/>
    <s v="Vikram Patel"/>
    <x v="0"/>
    <s v="Punjab"/>
    <s v="Ludhiana"/>
    <x v="3"/>
    <x v="0"/>
    <x v="1"/>
    <n v="4"/>
    <n v="22248"/>
    <n v="20"/>
    <n v="71193.600000000006"/>
    <n v="68000"/>
    <n v="3193.6"/>
    <x v="3"/>
    <x v="1"/>
    <x v="0"/>
    <s v="Q4"/>
    <n v="2025"/>
    <n v="4.4857964760877375E-2"/>
    <s v="High"/>
  </r>
  <r>
    <n v="102500"/>
    <d v="2025-03-10T00:00:00"/>
    <s v="C3499"/>
    <s v="Ananya Patel"/>
    <x v="0"/>
    <s v="Delhi"/>
    <s v="New Delhi"/>
    <x v="2"/>
    <x v="0"/>
    <x v="1"/>
    <n v="4"/>
    <n v="22243"/>
    <n v="20"/>
    <n v="71177.600000000006"/>
    <n v="68000"/>
    <n v="3177.6"/>
    <x v="2"/>
    <x v="1"/>
    <x v="10"/>
    <s v="Q1"/>
    <n v="2025"/>
    <n v="4.4643258553252706E-2"/>
    <s v="High"/>
  </r>
  <r>
    <n v="100063"/>
    <d v="2025-09-25T00:00:00"/>
    <s v="C1062"/>
    <s v="Ananya Sharma"/>
    <x v="2"/>
    <s v="Telangana"/>
    <s v="Hyderabad"/>
    <x v="4"/>
    <x v="1"/>
    <x v="2"/>
    <n v="5"/>
    <n v="14957"/>
    <n v="5"/>
    <n v="71045.75"/>
    <n v="55000"/>
    <n v="16045.75"/>
    <x v="3"/>
    <x v="0"/>
    <x v="4"/>
    <s v="Q3"/>
    <n v="2025"/>
    <n v="0.22585094815664555"/>
    <s v="High"/>
  </r>
  <r>
    <n v="101814"/>
    <d v="2025-07-02T00:00:00"/>
    <s v="C2813"/>
    <s v="Sneha Rao"/>
    <x v="2"/>
    <s v="Telangana"/>
    <s v="Hyderabad"/>
    <x v="1"/>
    <x v="1"/>
    <x v="2"/>
    <n v="5"/>
    <n v="14957"/>
    <n v="5"/>
    <n v="71045.75"/>
    <n v="55000"/>
    <n v="16045.75"/>
    <x v="4"/>
    <x v="0"/>
    <x v="7"/>
    <s v="Q3"/>
    <n v="2025"/>
    <n v="0.22585094815664555"/>
    <s v="High"/>
  </r>
  <r>
    <n v="103628"/>
    <d v="2025-02-05T00:00:00"/>
    <s v="C4627"/>
    <s v="Rahul Rao"/>
    <x v="2"/>
    <s v="Karnataka"/>
    <s v="Bengaluru"/>
    <x v="3"/>
    <x v="1"/>
    <x v="2"/>
    <n v="5"/>
    <n v="14953"/>
    <n v="5"/>
    <n v="71026.75"/>
    <n v="55000"/>
    <n v="16026.75"/>
    <x v="0"/>
    <x v="0"/>
    <x v="3"/>
    <s v="Q1"/>
    <n v="2025"/>
    <n v="0.22564385953179611"/>
    <s v="High"/>
  </r>
  <r>
    <n v="102690"/>
    <d v="2025-11-28T00:00:00"/>
    <s v="C3689"/>
    <s v="Kiran Sharma"/>
    <x v="1"/>
    <s v="Maharashtra"/>
    <s v="Mumbai"/>
    <x v="2"/>
    <x v="0"/>
    <x v="1"/>
    <n v="4"/>
    <n v="22195"/>
    <n v="20"/>
    <n v="71024"/>
    <n v="68000"/>
    <n v="3024"/>
    <x v="4"/>
    <x v="0"/>
    <x v="1"/>
    <s v="Q4"/>
    <n v="2025"/>
    <n v="4.2577157017346247E-2"/>
    <s v="High"/>
  </r>
  <r>
    <n v="104793"/>
    <d v="2025-01-19T00:00:00"/>
    <s v="C5792"/>
    <s v="Vikram Sharma"/>
    <x v="2"/>
    <s v="Karnataka"/>
    <s v="Bengaluru"/>
    <x v="1"/>
    <x v="1"/>
    <x v="2"/>
    <n v="5"/>
    <n v="14948"/>
    <n v="5"/>
    <n v="71003"/>
    <n v="55000"/>
    <n v="16003"/>
    <x v="0"/>
    <x v="2"/>
    <x v="8"/>
    <s v="Q1"/>
    <n v="2025"/>
    <n v="0.22538484289396224"/>
    <s v="High"/>
  </r>
  <r>
    <n v="103742"/>
    <d v="2025-11-10T00:00:00"/>
    <s v="C4741"/>
    <s v="Priya Patel"/>
    <x v="2"/>
    <s v="Karnataka"/>
    <s v="Bengaluru"/>
    <x v="0"/>
    <x v="1"/>
    <x v="4"/>
    <n v="9"/>
    <n v="8303"/>
    <n v="5"/>
    <n v="70990.649999999994"/>
    <n v="54000"/>
    <n v="16990.650000000001"/>
    <x v="2"/>
    <x v="0"/>
    <x v="1"/>
    <s v="Q4"/>
    <n v="2025"/>
    <n v="0.23933644782798866"/>
    <s v="High"/>
  </r>
  <r>
    <n v="102841"/>
    <d v="2025-02-03T00:00:00"/>
    <s v="C3840"/>
    <s v="Neha Kumar"/>
    <x v="0"/>
    <s v="Delhi"/>
    <s v="New Delhi"/>
    <x v="7"/>
    <x v="0"/>
    <x v="1"/>
    <n v="4"/>
    <n v="22164"/>
    <n v="20"/>
    <n v="70924.800000000003"/>
    <n v="68000"/>
    <n v="2924.8"/>
    <x v="2"/>
    <x v="0"/>
    <x v="3"/>
    <s v="Q1"/>
    <n v="2025"/>
    <n v="4.1238043674427002E-2"/>
    <s v="High"/>
  </r>
  <r>
    <n v="100493"/>
    <d v="2025-04-01T00:00:00"/>
    <s v="C1492"/>
    <s v="Rahul Rao"/>
    <x v="2"/>
    <s v="Karnataka"/>
    <s v="Bengaluru"/>
    <x v="6"/>
    <x v="1"/>
    <x v="2"/>
    <n v="6"/>
    <n v="14770"/>
    <n v="20"/>
    <n v="70896"/>
    <n v="66000"/>
    <n v="4896"/>
    <x v="2"/>
    <x v="0"/>
    <x v="5"/>
    <s v="Q2"/>
    <n v="2025"/>
    <n v="6.905890318212593E-2"/>
    <s v="High"/>
  </r>
  <r>
    <n v="103667"/>
    <d v="2025-03-06T00:00:00"/>
    <s v="C4666"/>
    <s v="Divya Reddy"/>
    <x v="1"/>
    <s v="Maharashtra"/>
    <s v="Mumbai"/>
    <x v="7"/>
    <x v="1"/>
    <x v="2"/>
    <n v="6"/>
    <n v="14766"/>
    <n v="20"/>
    <n v="70876.800000000003"/>
    <n v="66000"/>
    <n v="4876.8"/>
    <x v="1"/>
    <x v="0"/>
    <x v="10"/>
    <s v="Q1"/>
    <n v="2025"/>
    <n v="6.8806718136258979E-2"/>
    <s v="High"/>
  </r>
  <r>
    <n v="104516"/>
    <d v="2025-09-08T00:00:00"/>
    <s v="C5515"/>
    <s v="Ananya Rao"/>
    <x v="3"/>
    <s v="West Bengal"/>
    <s v="Kolkata"/>
    <x v="6"/>
    <x v="1"/>
    <x v="2"/>
    <n v="5"/>
    <n v="14917"/>
    <n v="5"/>
    <n v="70855.75"/>
    <n v="55000"/>
    <n v="15855.75"/>
    <x v="4"/>
    <x v="0"/>
    <x v="4"/>
    <s v="Q3"/>
    <n v="2025"/>
    <n v="0.22377506412676459"/>
    <s v="High"/>
  </r>
  <r>
    <n v="103953"/>
    <d v="2025-03-23T00:00:00"/>
    <s v="C4952"/>
    <s v="Divya Patel"/>
    <x v="0"/>
    <s v="Delhi"/>
    <s v="New Delhi"/>
    <x v="5"/>
    <x v="0"/>
    <x v="3"/>
    <n v="6"/>
    <n v="11795"/>
    <n v="0"/>
    <n v="70770"/>
    <n v="54000"/>
    <n v="16770"/>
    <x v="4"/>
    <x v="0"/>
    <x v="10"/>
    <s v="Q1"/>
    <n v="2025"/>
    <n v="0.23696481559983043"/>
    <s v="High"/>
  </r>
  <r>
    <n v="104686"/>
    <d v="2025-01-24T00:00:00"/>
    <s v="C5685"/>
    <s v="Ananya Gupta"/>
    <x v="1"/>
    <s v="Gujarat"/>
    <s v="Ahmedabad"/>
    <x v="4"/>
    <x v="1"/>
    <x v="2"/>
    <n v="6"/>
    <n v="14743"/>
    <n v="20"/>
    <n v="70766.399999999994"/>
    <n v="66000"/>
    <n v="4766.3999999999996"/>
    <x v="3"/>
    <x v="0"/>
    <x v="8"/>
    <s v="Q1"/>
    <n v="2025"/>
    <n v="6.7353998507766397E-2"/>
    <s v="High"/>
  </r>
  <r>
    <n v="101354"/>
    <d v="2025-04-24T00:00:00"/>
    <s v="C2353"/>
    <s v="Priya Sharma"/>
    <x v="0"/>
    <s v="Punjab"/>
    <s v="Ludhiana"/>
    <x v="1"/>
    <x v="0"/>
    <x v="3"/>
    <n v="6"/>
    <n v="11782"/>
    <n v="0"/>
    <n v="70692"/>
    <n v="54000"/>
    <n v="16692"/>
    <x v="1"/>
    <x v="1"/>
    <x v="5"/>
    <s v="Q2"/>
    <n v="2025"/>
    <n v="0.23612289933797317"/>
    <s v="High"/>
  </r>
  <r>
    <n v="104427"/>
    <d v="2025-08-23T00:00:00"/>
    <s v="C5426"/>
    <s v="Sneha Gupta"/>
    <x v="0"/>
    <s v="Delhi"/>
    <s v="New Delhi"/>
    <x v="1"/>
    <x v="0"/>
    <x v="1"/>
    <n v="4"/>
    <n v="22063"/>
    <n v="20"/>
    <n v="70601.600000000006"/>
    <n v="68000"/>
    <n v="2601.6"/>
    <x v="2"/>
    <x v="1"/>
    <x v="2"/>
    <s v="Q3"/>
    <n v="2025"/>
    <n v="3.6849023251597696E-2"/>
    <s v="High"/>
  </r>
  <r>
    <n v="103398"/>
    <d v="2025-11-13T00:00:00"/>
    <s v="C4397"/>
    <s v="Priya Reddy"/>
    <x v="0"/>
    <s v="Punjab"/>
    <s v="Ludhiana"/>
    <x v="2"/>
    <x v="1"/>
    <x v="4"/>
    <n v="9"/>
    <n v="8246"/>
    <n v="5"/>
    <n v="70503.3"/>
    <n v="54000"/>
    <n v="16503.3"/>
    <x v="3"/>
    <x v="1"/>
    <x v="1"/>
    <s v="Q4"/>
    <n v="2025"/>
    <n v="0.23407840484062445"/>
    <s v="High"/>
  </r>
  <r>
    <n v="104251"/>
    <d v="2025-01-27T00:00:00"/>
    <s v="C5250"/>
    <s v="Kiran Rao"/>
    <x v="0"/>
    <s v="Delhi"/>
    <s v="New Delhi"/>
    <x v="5"/>
    <x v="0"/>
    <x v="1"/>
    <n v="4"/>
    <n v="22023"/>
    <n v="20"/>
    <n v="70473.600000000006"/>
    <n v="68000"/>
    <n v="2473.6"/>
    <x v="3"/>
    <x v="1"/>
    <x v="8"/>
    <s v="Q1"/>
    <n v="2025"/>
    <n v="3.5099668528356713E-2"/>
    <s v="High"/>
  </r>
  <r>
    <n v="102477"/>
    <d v="2025-02-24T00:00:00"/>
    <s v="C3476"/>
    <s v="Divya Reddy"/>
    <x v="0"/>
    <s v="Delhi"/>
    <s v="New Delhi"/>
    <x v="6"/>
    <x v="0"/>
    <x v="1"/>
    <n v="4"/>
    <n v="21999"/>
    <n v="20"/>
    <n v="70396.800000000003"/>
    <n v="68000"/>
    <n v="2396.8000000000002"/>
    <x v="1"/>
    <x v="0"/>
    <x v="3"/>
    <s v="Q1"/>
    <n v="2025"/>
    <n v="3.4047002136460752E-2"/>
    <s v="High"/>
  </r>
  <r>
    <n v="101893"/>
    <d v="2025-09-27T00:00:00"/>
    <s v="C2892"/>
    <s v="Kiran Rao"/>
    <x v="2"/>
    <s v="Telangana"/>
    <s v="Hyderabad"/>
    <x v="2"/>
    <x v="0"/>
    <x v="1"/>
    <n v="4"/>
    <n v="21997"/>
    <n v="20"/>
    <n v="70390.399999999994"/>
    <n v="68000"/>
    <n v="2390.4"/>
    <x v="0"/>
    <x v="1"/>
    <x v="4"/>
    <s v="Q3"/>
    <n v="2025"/>
    <n v="3.3959176251307004E-2"/>
    <s v="High"/>
  </r>
  <r>
    <n v="103762"/>
    <d v="2025-09-08T00:00:00"/>
    <s v="C4761"/>
    <s v="Divya Patel"/>
    <x v="2"/>
    <s v="Telangana"/>
    <s v="Hyderabad"/>
    <x v="2"/>
    <x v="0"/>
    <x v="3"/>
    <n v="6"/>
    <n v="11730"/>
    <n v="0"/>
    <n v="70380"/>
    <n v="54000"/>
    <n v="16380"/>
    <x v="0"/>
    <x v="0"/>
    <x v="4"/>
    <s v="Q3"/>
    <n v="2025"/>
    <n v="0.23273657289002558"/>
    <s v="High"/>
  </r>
  <r>
    <n v="101323"/>
    <d v="2025-01-02T00:00:00"/>
    <s v="C2322"/>
    <s v="Pooja Rao"/>
    <x v="0"/>
    <s v="Delhi"/>
    <s v="New Delhi"/>
    <x v="6"/>
    <x v="1"/>
    <x v="2"/>
    <n v="6"/>
    <n v="14646"/>
    <n v="20"/>
    <n v="70300.800000000003"/>
    <n v="66000"/>
    <n v="4300.8"/>
    <x v="4"/>
    <x v="1"/>
    <x v="8"/>
    <s v="Q1"/>
    <n v="2025"/>
    <n v="6.1177113204970643E-2"/>
    <s v="High"/>
  </r>
  <r>
    <n v="101027"/>
    <d v="2025-12-09T00:00:00"/>
    <s v="C2026"/>
    <s v="Divya Reddy"/>
    <x v="3"/>
    <s v="Odisha"/>
    <s v="Bhubaneswar"/>
    <x v="4"/>
    <x v="0"/>
    <x v="1"/>
    <n v="4"/>
    <n v="21961"/>
    <n v="20"/>
    <n v="70275.199999999997"/>
    <n v="68000"/>
    <n v="2275.1999999999998"/>
    <x v="3"/>
    <x v="1"/>
    <x v="11"/>
    <s v="Q4"/>
    <n v="2025"/>
    <n v="3.2375574882746685E-2"/>
    <s v="High"/>
  </r>
  <r>
    <n v="102038"/>
    <d v="2025-08-05T00:00:00"/>
    <s v="C3037"/>
    <s v="Kiran Gupta"/>
    <x v="2"/>
    <s v="Karnataka"/>
    <s v="Bengaluru"/>
    <x v="3"/>
    <x v="1"/>
    <x v="2"/>
    <n v="5"/>
    <n v="14779"/>
    <n v="5"/>
    <n v="70200.25"/>
    <n v="55000"/>
    <n v="15200.25"/>
    <x v="0"/>
    <x v="1"/>
    <x v="2"/>
    <s v="Q3"/>
    <n v="2025"/>
    <n v="0.21652700667020416"/>
    <s v="High"/>
  </r>
  <r>
    <n v="104883"/>
    <d v="2025-08-09T00:00:00"/>
    <s v="C5882"/>
    <s v="Pooja Reddy"/>
    <x v="0"/>
    <s v="Delhi"/>
    <s v="New Delhi"/>
    <x v="2"/>
    <x v="0"/>
    <x v="3"/>
    <n v="6"/>
    <n v="12296"/>
    <n v="5"/>
    <n v="70087.199999999997"/>
    <n v="54000"/>
    <n v="16087.2"/>
    <x v="1"/>
    <x v="2"/>
    <x v="2"/>
    <s v="Q3"/>
    <n v="2025"/>
    <n v="0.22953121254665618"/>
    <s v="High"/>
  </r>
  <r>
    <n v="103258"/>
    <d v="2025-08-04T00:00:00"/>
    <s v="C4257"/>
    <s v="Rohit Patel"/>
    <x v="0"/>
    <s v="Delhi"/>
    <s v="New Delhi"/>
    <x v="3"/>
    <x v="0"/>
    <x v="1"/>
    <n v="4"/>
    <n v="21900"/>
    <n v="20"/>
    <n v="70080"/>
    <n v="68000"/>
    <n v="2080"/>
    <x v="0"/>
    <x v="2"/>
    <x v="2"/>
    <s v="Q3"/>
    <n v="2025"/>
    <n v="2.9680365296803651E-2"/>
    <s v="High"/>
  </r>
  <r>
    <n v="102322"/>
    <d v="2025-12-01T00:00:00"/>
    <s v="C3321"/>
    <s v="Priya Kumar"/>
    <x v="0"/>
    <s v="Punjab"/>
    <s v="Ludhiana"/>
    <x v="1"/>
    <x v="1"/>
    <x v="2"/>
    <n v="5"/>
    <n v="14733"/>
    <n v="5"/>
    <n v="69981.75"/>
    <n v="55000"/>
    <n v="14981.75"/>
    <x v="2"/>
    <x v="0"/>
    <x v="11"/>
    <s v="Q4"/>
    <n v="2025"/>
    <n v="0.21408081392648798"/>
    <s v="High"/>
  </r>
  <r>
    <n v="104550"/>
    <d v="2025-07-03T00:00:00"/>
    <s v="C5549"/>
    <s v="Priya Gupta"/>
    <x v="0"/>
    <s v="Punjab"/>
    <s v="Ludhiana"/>
    <x v="4"/>
    <x v="1"/>
    <x v="2"/>
    <n v="5"/>
    <n v="14723"/>
    <n v="5"/>
    <n v="69934.25"/>
    <n v="55000"/>
    <n v="14934.25"/>
    <x v="4"/>
    <x v="1"/>
    <x v="7"/>
    <s v="Q3"/>
    <n v="2025"/>
    <n v="0.21354701022746364"/>
    <s v="High"/>
  </r>
  <r>
    <n v="101106"/>
    <d v="2025-10-12T00:00:00"/>
    <s v="C2105"/>
    <s v="Sneha Reddy"/>
    <x v="2"/>
    <s v="Telangana"/>
    <s v="Hyderabad"/>
    <x v="4"/>
    <x v="0"/>
    <x v="3"/>
    <n v="7"/>
    <n v="12477"/>
    <n v="20"/>
    <n v="69871.199999999997"/>
    <n v="63000"/>
    <n v="6871.2"/>
    <x v="4"/>
    <x v="0"/>
    <x v="0"/>
    <s v="Q4"/>
    <n v="2025"/>
    <n v="9.8340947343111329E-2"/>
    <s v="High"/>
  </r>
  <r>
    <n v="103737"/>
    <d v="2025-06-12T00:00:00"/>
    <s v="C4736"/>
    <s v="Vikram Reddy"/>
    <x v="3"/>
    <s v="West Bengal"/>
    <s v="Kolkata"/>
    <x v="0"/>
    <x v="0"/>
    <x v="3"/>
    <n v="6"/>
    <n v="11640"/>
    <n v="0"/>
    <n v="69840"/>
    <n v="54000"/>
    <n v="15840"/>
    <x v="3"/>
    <x v="0"/>
    <x v="9"/>
    <s v="Q2"/>
    <n v="2025"/>
    <n v="0.22680412371134021"/>
    <s v="High"/>
  </r>
  <r>
    <n v="103841"/>
    <d v="2025-03-06T00:00:00"/>
    <s v="C4840"/>
    <s v="Arjun Sharma"/>
    <x v="0"/>
    <s v="Punjab"/>
    <s v="Ludhiana"/>
    <x v="1"/>
    <x v="0"/>
    <x v="1"/>
    <n v="4"/>
    <n v="21816"/>
    <n v="20"/>
    <n v="69811.199999999997"/>
    <n v="68000"/>
    <n v="1811.2"/>
    <x v="3"/>
    <x v="0"/>
    <x v="10"/>
    <s v="Q1"/>
    <n v="2025"/>
    <n v="2.5944261092775946E-2"/>
    <s v="High"/>
  </r>
  <r>
    <n v="100959"/>
    <d v="2025-04-03T00:00:00"/>
    <s v="C1958"/>
    <s v="Arjun Reddy"/>
    <x v="3"/>
    <s v="Odisha"/>
    <s v="Bhubaneswar"/>
    <x v="6"/>
    <x v="1"/>
    <x v="2"/>
    <n v="6"/>
    <n v="14541"/>
    <n v="20"/>
    <n v="69796.800000000003"/>
    <n v="66000"/>
    <n v="3796.8"/>
    <x v="0"/>
    <x v="0"/>
    <x v="5"/>
    <s v="Q2"/>
    <n v="2025"/>
    <n v="5.4397909359741418E-2"/>
    <s v="High"/>
  </r>
  <r>
    <n v="102683"/>
    <d v="2025-12-02T00:00:00"/>
    <s v="C3682"/>
    <s v="Pooja Rao"/>
    <x v="0"/>
    <s v="Punjab"/>
    <s v="Ludhiana"/>
    <x v="5"/>
    <x v="1"/>
    <x v="2"/>
    <n v="5"/>
    <n v="14692"/>
    <n v="5"/>
    <n v="69787"/>
    <n v="55000"/>
    <n v="14787"/>
    <x v="1"/>
    <x v="2"/>
    <x v="11"/>
    <s v="Q4"/>
    <n v="2025"/>
    <n v="0.21188760084256381"/>
    <s v="High"/>
  </r>
  <r>
    <n v="104580"/>
    <d v="2025-09-01T00:00:00"/>
    <s v="C5579"/>
    <s v="Sneha Patel"/>
    <x v="2"/>
    <s v="Telangana"/>
    <s v="Hyderabad"/>
    <x v="3"/>
    <x v="0"/>
    <x v="3"/>
    <n v="6"/>
    <n v="12235"/>
    <n v="5"/>
    <n v="69739.5"/>
    <n v="54000"/>
    <n v="15739.5"/>
    <x v="2"/>
    <x v="1"/>
    <x v="4"/>
    <s v="Q3"/>
    <n v="2025"/>
    <n v="0.22568988880046459"/>
    <s v="High"/>
  </r>
  <r>
    <n v="103694"/>
    <d v="2025-03-11T00:00:00"/>
    <s v="C4693"/>
    <s v="Priya Gupta"/>
    <x v="1"/>
    <s v="Gujarat"/>
    <s v="Ahmedabad"/>
    <x v="1"/>
    <x v="1"/>
    <x v="2"/>
    <n v="5"/>
    <n v="15497"/>
    <n v="10"/>
    <n v="69736.5"/>
    <n v="55000"/>
    <n v="14736.5"/>
    <x v="0"/>
    <x v="1"/>
    <x v="10"/>
    <s v="Q1"/>
    <n v="2025"/>
    <n v="0.21131688570547705"/>
    <s v="High"/>
  </r>
  <r>
    <n v="100184"/>
    <d v="2025-09-10T00:00:00"/>
    <s v="C1183"/>
    <s v="Neha Rao"/>
    <x v="1"/>
    <s v="Maharashtra"/>
    <s v="Mumbai"/>
    <x v="0"/>
    <x v="1"/>
    <x v="2"/>
    <n v="5"/>
    <n v="14648"/>
    <n v="5"/>
    <n v="69578"/>
    <n v="55000"/>
    <n v="14578"/>
    <x v="1"/>
    <x v="0"/>
    <x v="4"/>
    <s v="Q3"/>
    <n v="2025"/>
    <n v="0.20952025065394234"/>
    <s v="High"/>
  </r>
  <r>
    <n v="104880"/>
    <d v="2025-08-06T00:00:00"/>
    <s v="C5879"/>
    <s v="Rahul Kumar"/>
    <x v="0"/>
    <s v="Delhi"/>
    <s v="New Delhi"/>
    <x v="1"/>
    <x v="0"/>
    <x v="3"/>
    <n v="6"/>
    <n v="12201"/>
    <n v="5"/>
    <n v="69545.7"/>
    <n v="54000"/>
    <n v="15545.7"/>
    <x v="2"/>
    <x v="0"/>
    <x v="2"/>
    <s v="Q3"/>
    <n v="2025"/>
    <n v="0.22353215223946271"/>
    <s v="High"/>
  </r>
  <r>
    <n v="104497"/>
    <d v="2025-11-06T00:00:00"/>
    <s v="C5496"/>
    <s v="Neha Gupta"/>
    <x v="0"/>
    <s v="Punjab"/>
    <s v="Ludhiana"/>
    <x v="3"/>
    <x v="1"/>
    <x v="2"/>
    <n v="5"/>
    <n v="15449"/>
    <n v="10"/>
    <n v="69520.5"/>
    <n v="55000"/>
    <n v="14520.5"/>
    <x v="4"/>
    <x v="2"/>
    <x v="1"/>
    <s v="Q4"/>
    <n v="2025"/>
    <n v="0.20886644946454644"/>
    <s v="High"/>
  </r>
  <r>
    <n v="101943"/>
    <d v="2025-06-14T00:00:00"/>
    <s v="C2942"/>
    <s v="Arjun Sharma"/>
    <x v="1"/>
    <s v="Maharashtra"/>
    <s v="Mumbai"/>
    <x v="2"/>
    <x v="1"/>
    <x v="2"/>
    <n v="5"/>
    <n v="14615"/>
    <n v="5"/>
    <n v="69421.25"/>
    <n v="55000"/>
    <n v="14421.25"/>
    <x v="0"/>
    <x v="2"/>
    <x v="9"/>
    <s v="Q2"/>
    <n v="2025"/>
    <n v="0.20773538361812846"/>
    <s v="High"/>
  </r>
  <r>
    <n v="102775"/>
    <d v="2025-04-02T00:00:00"/>
    <s v="C3774"/>
    <s v="Priya Kumar"/>
    <x v="3"/>
    <s v="Odisha"/>
    <s v="Bhubaneswar"/>
    <x v="6"/>
    <x v="1"/>
    <x v="2"/>
    <n v="5"/>
    <n v="15422"/>
    <n v="10"/>
    <n v="69399"/>
    <n v="55000"/>
    <n v="14399"/>
    <x v="4"/>
    <x v="0"/>
    <x v="5"/>
    <s v="Q2"/>
    <n v="2025"/>
    <n v="0.20748137581233159"/>
    <s v="High"/>
  </r>
  <r>
    <n v="101409"/>
    <d v="2025-11-12T00:00:00"/>
    <s v="C2408"/>
    <s v="Vikram Rao"/>
    <x v="2"/>
    <s v="Karnataka"/>
    <s v="Bengaluru"/>
    <x v="4"/>
    <x v="0"/>
    <x v="3"/>
    <n v="6"/>
    <n v="11560"/>
    <n v="0"/>
    <n v="69360"/>
    <n v="54000"/>
    <n v="15360"/>
    <x v="3"/>
    <x v="0"/>
    <x v="1"/>
    <s v="Q4"/>
    <n v="2025"/>
    <n v="0.22145328719723184"/>
    <s v="High"/>
  </r>
  <r>
    <n v="101369"/>
    <d v="2025-09-11T00:00:00"/>
    <s v="C2368"/>
    <s v="Kiran Patel"/>
    <x v="3"/>
    <s v="West Bengal"/>
    <s v="Kolkata"/>
    <x v="3"/>
    <x v="0"/>
    <x v="1"/>
    <n v="4"/>
    <n v="21662"/>
    <n v="20"/>
    <n v="69318.399999999994"/>
    <n v="68000"/>
    <n v="1318.4"/>
    <x v="0"/>
    <x v="0"/>
    <x v="4"/>
    <s v="Q3"/>
    <n v="2025"/>
    <n v="1.9019481119010251E-2"/>
    <s v="High"/>
  </r>
  <r>
    <n v="100150"/>
    <d v="2025-03-12T00:00:00"/>
    <s v="C1149"/>
    <s v="Rohit Sharma"/>
    <x v="0"/>
    <s v="Punjab"/>
    <s v="Ludhiana"/>
    <x v="7"/>
    <x v="0"/>
    <x v="1"/>
    <n v="4"/>
    <n v="21646"/>
    <n v="20"/>
    <n v="69267.199999999997"/>
    <n v="68000"/>
    <n v="1267.2"/>
    <x v="3"/>
    <x v="0"/>
    <x v="10"/>
    <s v="Q1"/>
    <n v="2025"/>
    <n v="1.8294373094336139E-2"/>
    <s v="High"/>
  </r>
  <r>
    <n v="100484"/>
    <d v="2025-08-04T00:00:00"/>
    <s v="C1483"/>
    <s v="Aarav Reddy"/>
    <x v="1"/>
    <s v="Maharashtra"/>
    <s v="Mumbai"/>
    <x v="5"/>
    <x v="1"/>
    <x v="2"/>
    <n v="5"/>
    <n v="14564"/>
    <n v="5"/>
    <n v="69179"/>
    <n v="55000"/>
    <n v="14179"/>
    <x v="0"/>
    <x v="0"/>
    <x v="2"/>
    <s v="Q3"/>
    <n v="2025"/>
    <n v="0.20496104309111146"/>
    <s v="High"/>
  </r>
  <r>
    <n v="104177"/>
    <d v="2025-07-16T00:00:00"/>
    <s v="C5176"/>
    <s v="Arjun Reddy"/>
    <x v="1"/>
    <s v="Gujarat"/>
    <s v="Ahmedabad"/>
    <x v="3"/>
    <x v="1"/>
    <x v="2"/>
    <n v="5"/>
    <n v="14563"/>
    <n v="5"/>
    <n v="69174.25"/>
    <n v="55000"/>
    <n v="14174.25"/>
    <x v="1"/>
    <x v="0"/>
    <x v="7"/>
    <s v="Q3"/>
    <n v="2025"/>
    <n v="0.20490645001572116"/>
    <s v="High"/>
  </r>
  <r>
    <n v="101629"/>
    <d v="2025-08-02T00:00:00"/>
    <s v="C2628"/>
    <s v="Pooja Patel"/>
    <x v="0"/>
    <s v="Delhi"/>
    <s v="New Delhi"/>
    <x v="3"/>
    <x v="0"/>
    <x v="1"/>
    <n v="4"/>
    <n v="21615"/>
    <n v="20"/>
    <n v="69168"/>
    <n v="68000"/>
    <n v="1168"/>
    <x v="3"/>
    <x v="2"/>
    <x v="2"/>
    <s v="Q3"/>
    <n v="2025"/>
    <n v="1.6886421466574139E-2"/>
    <s v="High"/>
  </r>
  <r>
    <n v="100923"/>
    <d v="2025-04-16T00:00:00"/>
    <s v="C1922"/>
    <s v="Pooja Rao"/>
    <x v="2"/>
    <s v="Telangana"/>
    <s v="Hyderabad"/>
    <x v="0"/>
    <x v="1"/>
    <x v="2"/>
    <n v="5"/>
    <n v="15362"/>
    <n v="10"/>
    <n v="69129"/>
    <n v="55000"/>
    <n v="14129"/>
    <x v="3"/>
    <x v="0"/>
    <x v="5"/>
    <s v="Q2"/>
    <n v="2025"/>
    <n v="0.20438600297993606"/>
    <s v="High"/>
  </r>
  <r>
    <n v="100765"/>
    <d v="2025-05-09T00:00:00"/>
    <s v="C1764"/>
    <s v="Kiran Rao"/>
    <x v="1"/>
    <s v="Gujarat"/>
    <s v="Ahmedabad"/>
    <x v="6"/>
    <x v="1"/>
    <x v="2"/>
    <n v="5"/>
    <n v="15360"/>
    <n v="10"/>
    <n v="69120"/>
    <n v="55000"/>
    <n v="14120"/>
    <x v="0"/>
    <x v="2"/>
    <x v="6"/>
    <s v="Q2"/>
    <n v="2025"/>
    <n v="0.20428240740740741"/>
    <s v="High"/>
  </r>
  <r>
    <n v="100290"/>
    <d v="2025-11-10T00:00:00"/>
    <s v="C1289"/>
    <s v="Ananya Sharma"/>
    <x v="2"/>
    <s v="Karnataka"/>
    <s v="Bengaluru"/>
    <x v="0"/>
    <x v="1"/>
    <x v="2"/>
    <n v="5"/>
    <n v="15358"/>
    <n v="10"/>
    <n v="69111"/>
    <n v="55000"/>
    <n v="14111"/>
    <x v="0"/>
    <x v="0"/>
    <x v="1"/>
    <s v="Q4"/>
    <n v="2025"/>
    <n v="0.20417878485335186"/>
    <s v="High"/>
  </r>
  <r>
    <n v="104211"/>
    <d v="2025-08-22T00:00:00"/>
    <s v="C5210"/>
    <s v="Rohit Sharma"/>
    <x v="2"/>
    <s v="Karnataka"/>
    <s v="Bengaluru"/>
    <x v="4"/>
    <x v="1"/>
    <x v="2"/>
    <n v="5"/>
    <n v="14532"/>
    <n v="5"/>
    <n v="69027"/>
    <n v="55000"/>
    <n v="14027"/>
    <x v="1"/>
    <x v="2"/>
    <x v="2"/>
    <s v="Q3"/>
    <n v="2025"/>
    <n v="0.20321033798368754"/>
    <s v="High"/>
  </r>
  <r>
    <n v="101425"/>
    <d v="2025-05-18T00:00:00"/>
    <s v="C2424"/>
    <s v="Rohit Kumar"/>
    <x v="3"/>
    <s v="West Bengal"/>
    <s v="Kolkata"/>
    <x v="7"/>
    <x v="1"/>
    <x v="2"/>
    <n v="5"/>
    <n v="15321"/>
    <n v="10"/>
    <n v="68944.5"/>
    <n v="55000"/>
    <n v="13944.5"/>
    <x v="0"/>
    <x v="2"/>
    <x v="6"/>
    <s v="Q2"/>
    <n v="2025"/>
    <n v="0.20225688778655296"/>
    <s v="High"/>
  </r>
  <r>
    <n v="102564"/>
    <d v="2025-08-08T00:00:00"/>
    <s v="C3563"/>
    <s v="Priya Gupta"/>
    <x v="1"/>
    <s v="Maharashtra"/>
    <s v="Mumbai"/>
    <x v="4"/>
    <x v="0"/>
    <x v="3"/>
    <n v="6"/>
    <n v="12052"/>
    <n v="5"/>
    <n v="68696.399999999994"/>
    <n v="54000"/>
    <n v="14696.4"/>
    <x v="3"/>
    <x v="0"/>
    <x v="2"/>
    <s v="Q3"/>
    <n v="2025"/>
    <n v="0.21393260782224396"/>
    <s v="High"/>
  </r>
  <r>
    <n v="104148"/>
    <d v="2025-06-05T00:00:00"/>
    <s v="C5147"/>
    <s v="Arjun Rao"/>
    <x v="2"/>
    <s v="Telangana"/>
    <s v="Hyderabad"/>
    <x v="4"/>
    <x v="0"/>
    <x v="3"/>
    <n v="6"/>
    <n v="12047"/>
    <n v="5"/>
    <n v="68667.899999999994"/>
    <n v="54000"/>
    <n v="14667.9"/>
    <x v="3"/>
    <x v="0"/>
    <x v="9"/>
    <s v="Q2"/>
    <n v="2025"/>
    <n v="0.21360635755571381"/>
    <s v="High"/>
  </r>
  <r>
    <n v="102641"/>
    <d v="2025-08-24T00:00:00"/>
    <s v="C3640"/>
    <s v="Vikram Rao"/>
    <x v="2"/>
    <s v="Karnataka"/>
    <s v="Bengaluru"/>
    <x v="6"/>
    <x v="0"/>
    <x v="3"/>
    <n v="6"/>
    <n v="12040"/>
    <n v="5"/>
    <n v="68628"/>
    <n v="54000"/>
    <n v="14628"/>
    <x v="2"/>
    <x v="0"/>
    <x v="2"/>
    <s v="Q3"/>
    <n v="2025"/>
    <n v="0.21314915194964154"/>
    <s v="High"/>
  </r>
  <r>
    <n v="100102"/>
    <d v="2025-02-01T00:00:00"/>
    <s v="C1101"/>
    <s v="Pooja Gupta"/>
    <x v="3"/>
    <s v="West Bengal"/>
    <s v="Kolkata"/>
    <x v="2"/>
    <x v="1"/>
    <x v="2"/>
    <n v="5"/>
    <n v="15229"/>
    <n v="10"/>
    <n v="68530.5"/>
    <n v="55000"/>
    <n v="13530.5"/>
    <x v="0"/>
    <x v="1"/>
    <x v="3"/>
    <s v="Q1"/>
    <n v="2025"/>
    <n v="0.19743763725640409"/>
    <s v="High"/>
  </r>
  <r>
    <n v="100108"/>
    <d v="2025-10-19T00:00:00"/>
    <s v="C1107"/>
    <s v="Priya Sharma"/>
    <x v="2"/>
    <s v="Telangana"/>
    <s v="Hyderabad"/>
    <x v="2"/>
    <x v="0"/>
    <x v="3"/>
    <n v="7"/>
    <n v="11507"/>
    <n v="15"/>
    <n v="68466.649999999994"/>
    <n v="63000"/>
    <n v="5466.65"/>
    <x v="4"/>
    <x v="1"/>
    <x v="0"/>
    <s v="Q4"/>
    <n v="2025"/>
    <n v="7.9843982435244015E-2"/>
    <s v="High"/>
  </r>
  <r>
    <n v="104129"/>
    <d v="2025-01-05T00:00:00"/>
    <s v="C5128"/>
    <s v="Rohit Gupta"/>
    <x v="2"/>
    <s v="Telangana"/>
    <s v="Hyderabad"/>
    <x v="1"/>
    <x v="0"/>
    <x v="3"/>
    <n v="6"/>
    <n v="11984"/>
    <n v="5"/>
    <n v="68308.800000000003"/>
    <n v="54000"/>
    <n v="14308.8"/>
    <x v="0"/>
    <x v="0"/>
    <x v="8"/>
    <s v="Q1"/>
    <n v="2025"/>
    <n v="0.20947227882791089"/>
    <s v="High"/>
  </r>
  <r>
    <n v="100158"/>
    <d v="2025-09-05T00:00:00"/>
    <s v="C1157"/>
    <s v="Aarav Reddy"/>
    <x v="3"/>
    <s v="West Bengal"/>
    <s v="Kolkata"/>
    <x v="6"/>
    <x v="0"/>
    <x v="3"/>
    <n v="6"/>
    <n v="11961"/>
    <n v="5"/>
    <n v="68177.7"/>
    <n v="54000"/>
    <n v="14177.7"/>
    <x v="4"/>
    <x v="2"/>
    <x v="4"/>
    <s v="Q3"/>
    <n v="2025"/>
    <n v="0.20795216031048278"/>
    <s v="High"/>
  </r>
  <r>
    <n v="104142"/>
    <d v="2025-08-11T00:00:00"/>
    <s v="C5141"/>
    <s v="Aarav Kumar"/>
    <x v="0"/>
    <s v="Delhi"/>
    <s v="New Delhi"/>
    <x v="5"/>
    <x v="0"/>
    <x v="3"/>
    <n v="6"/>
    <n v="11957"/>
    <n v="5"/>
    <n v="68154.899999999994"/>
    <n v="54000"/>
    <n v="14154.9"/>
    <x v="2"/>
    <x v="0"/>
    <x v="2"/>
    <s v="Q3"/>
    <n v="2025"/>
    <n v="0.20768719490454832"/>
    <s v="High"/>
  </r>
  <r>
    <n v="101757"/>
    <d v="2025-10-01T00:00:00"/>
    <s v="C2756"/>
    <s v="Vikram Reddy"/>
    <x v="2"/>
    <s v="Telangana"/>
    <s v="Hyderabad"/>
    <x v="2"/>
    <x v="1"/>
    <x v="4"/>
    <n v="9"/>
    <n v="8893"/>
    <n v="15"/>
    <n v="68031.45"/>
    <n v="54000"/>
    <n v="14031.45"/>
    <x v="0"/>
    <x v="1"/>
    <x v="0"/>
    <s v="Q4"/>
    <n v="2025"/>
    <n v="0.2062494625647403"/>
    <s v="High"/>
  </r>
  <r>
    <n v="104968"/>
    <d v="2025-12-21T00:00:00"/>
    <s v="C5967"/>
    <s v="Divya Reddy"/>
    <x v="0"/>
    <s v="Delhi"/>
    <s v="New Delhi"/>
    <x v="1"/>
    <x v="1"/>
    <x v="2"/>
    <n v="5"/>
    <n v="15105"/>
    <n v="10"/>
    <n v="67972.5"/>
    <n v="55000"/>
    <n v="12972.5"/>
    <x v="3"/>
    <x v="0"/>
    <x v="11"/>
    <s v="Q4"/>
    <n v="2025"/>
    <n v="0.19084924050167348"/>
    <s v="High"/>
  </r>
  <r>
    <n v="100111"/>
    <d v="2025-11-06T00:00:00"/>
    <s v="C1110"/>
    <s v="Aarav Rao"/>
    <x v="0"/>
    <s v="Punjab"/>
    <s v="Ludhiana"/>
    <x v="3"/>
    <x v="0"/>
    <x v="3"/>
    <n v="6"/>
    <n v="11912"/>
    <n v="5"/>
    <n v="67898.399999999994"/>
    <n v="54000"/>
    <n v="13898.4"/>
    <x v="1"/>
    <x v="0"/>
    <x v="1"/>
    <s v="Q4"/>
    <n v="2025"/>
    <n v="0.20469407231981904"/>
    <s v="High"/>
  </r>
  <r>
    <n v="102756"/>
    <d v="2025-01-08T00:00:00"/>
    <s v="C3755"/>
    <s v="Pooja Patel"/>
    <x v="3"/>
    <s v="West Bengal"/>
    <s v="Kolkata"/>
    <x v="6"/>
    <x v="1"/>
    <x v="2"/>
    <n v="5"/>
    <n v="15088"/>
    <n v="10"/>
    <n v="67896"/>
    <n v="55000"/>
    <n v="12896"/>
    <x v="1"/>
    <x v="0"/>
    <x v="8"/>
    <s v="Q1"/>
    <n v="2025"/>
    <n v="0.18993755154942854"/>
    <s v="High"/>
  </r>
  <r>
    <n v="103402"/>
    <d v="2025-08-08T00:00:00"/>
    <s v="C4401"/>
    <s v="Ananya Rao"/>
    <x v="3"/>
    <s v="West Bengal"/>
    <s v="Kolkata"/>
    <x v="5"/>
    <x v="1"/>
    <x v="2"/>
    <n v="5"/>
    <n v="15077"/>
    <n v="10"/>
    <n v="67846.5"/>
    <n v="55000"/>
    <n v="12846.5"/>
    <x v="3"/>
    <x v="0"/>
    <x v="2"/>
    <s v="Q3"/>
    <n v="2025"/>
    <n v="0.18934653961516068"/>
    <s v="High"/>
  </r>
  <r>
    <n v="102094"/>
    <d v="2025-12-04T00:00:00"/>
    <s v="C3093"/>
    <s v="Divya Reddy"/>
    <x v="3"/>
    <s v="Odisha"/>
    <s v="Bhubaneswar"/>
    <x v="5"/>
    <x v="0"/>
    <x v="3"/>
    <n v="6"/>
    <n v="11864"/>
    <n v="5"/>
    <n v="67624.800000000003"/>
    <n v="54000"/>
    <n v="13624.8"/>
    <x v="1"/>
    <x v="0"/>
    <x v="11"/>
    <s v="Q4"/>
    <n v="2025"/>
    <n v="0.20147638144586008"/>
    <s v="High"/>
  </r>
  <r>
    <n v="100353"/>
    <d v="2025-03-21T00:00:00"/>
    <s v="C1352"/>
    <s v="Divya Kumar"/>
    <x v="3"/>
    <s v="West Bengal"/>
    <s v="Kolkata"/>
    <x v="6"/>
    <x v="0"/>
    <x v="1"/>
    <n v="3"/>
    <n v="22482"/>
    <n v="0"/>
    <n v="67446"/>
    <n v="51000"/>
    <n v="16446"/>
    <x v="1"/>
    <x v="2"/>
    <x v="10"/>
    <s v="Q1"/>
    <n v="2025"/>
    <n v="0.24383951605729029"/>
    <s v="High"/>
  </r>
  <r>
    <n v="102919"/>
    <d v="2025-03-05T00:00:00"/>
    <s v="C3918"/>
    <s v="Pooja Sharma"/>
    <x v="2"/>
    <s v="Telangana"/>
    <s v="Hyderabad"/>
    <x v="1"/>
    <x v="0"/>
    <x v="3"/>
    <n v="6"/>
    <n v="11810"/>
    <n v="5"/>
    <n v="67317"/>
    <n v="54000"/>
    <n v="13317"/>
    <x v="0"/>
    <x v="2"/>
    <x v="10"/>
    <s v="Q1"/>
    <n v="2025"/>
    <n v="0.19782521502740763"/>
    <s v="High"/>
  </r>
  <r>
    <n v="100327"/>
    <d v="2025-09-25T00:00:00"/>
    <s v="C1326"/>
    <s v="Ananya Patel"/>
    <x v="2"/>
    <s v="Karnataka"/>
    <s v="Bengaluru"/>
    <x v="4"/>
    <x v="1"/>
    <x v="2"/>
    <n v="5"/>
    <n v="14937"/>
    <n v="10"/>
    <n v="67216.5"/>
    <n v="55000"/>
    <n v="12216.5"/>
    <x v="1"/>
    <x v="0"/>
    <x v="4"/>
    <s v="Q3"/>
    <n v="2025"/>
    <n v="0.18174852900701466"/>
    <s v="High"/>
  </r>
  <r>
    <n v="104787"/>
    <d v="2025-08-21T00:00:00"/>
    <s v="C5786"/>
    <s v="Kiran Reddy"/>
    <x v="2"/>
    <s v="Telangana"/>
    <s v="Hyderabad"/>
    <x v="1"/>
    <x v="0"/>
    <x v="3"/>
    <n v="6"/>
    <n v="12445"/>
    <n v="10"/>
    <n v="67203"/>
    <n v="54000"/>
    <n v="13203"/>
    <x v="0"/>
    <x v="0"/>
    <x v="2"/>
    <s v="Q3"/>
    <n v="2025"/>
    <n v="0.19646444355162715"/>
    <s v="High"/>
  </r>
  <r>
    <n v="103504"/>
    <d v="2025-05-24T00:00:00"/>
    <s v="C4503"/>
    <s v="Arjun Rao"/>
    <x v="0"/>
    <s v="Punjab"/>
    <s v="Ludhiana"/>
    <x v="4"/>
    <x v="0"/>
    <x v="1"/>
    <n v="3"/>
    <n v="22390"/>
    <n v="0"/>
    <n v="67170"/>
    <n v="51000"/>
    <n v="16170"/>
    <x v="3"/>
    <x v="0"/>
    <x v="6"/>
    <s v="Q2"/>
    <n v="2025"/>
    <n v="0.24073246985261276"/>
    <s v="High"/>
  </r>
  <r>
    <n v="102328"/>
    <d v="2025-07-28T00:00:00"/>
    <s v="C3327"/>
    <s v="Arjun Kumar"/>
    <x v="2"/>
    <s v="Telangana"/>
    <s v="Hyderabad"/>
    <x v="1"/>
    <x v="0"/>
    <x v="3"/>
    <n v="6"/>
    <n v="12436"/>
    <n v="10"/>
    <n v="67154.399999999994"/>
    <n v="54000"/>
    <n v="13154.4"/>
    <x v="1"/>
    <x v="0"/>
    <x v="7"/>
    <s v="Q3"/>
    <n v="2025"/>
    <n v="0.19588292055323256"/>
    <s v="High"/>
  </r>
  <r>
    <n v="104221"/>
    <d v="2025-06-06T00:00:00"/>
    <s v="C5220"/>
    <s v="Aarav Gupta"/>
    <x v="2"/>
    <s v="Karnataka"/>
    <s v="Bengaluru"/>
    <x v="1"/>
    <x v="1"/>
    <x v="2"/>
    <n v="5"/>
    <n v="14916"/>
    <n v="10"/>
    <n v="67122"/>
    <n v="55000"/>
    <n v="12122"/>
    <x v="4"/>
    <x v="2"/>
    <x v="9"/>
    <s v="Q2"/>
    <n v="2025"/>
    <n v="0.1805965257292691"/>
    <s v="High"/>
  </r>
  <r>
    <n v="101799"/>
    <d v="2025-02-18T00:00:00"/>
    <s v="C2798"/>
    <s v="Rohit Patel"/>
    <x v="2"/>
    <s v="Telangana"/>
    <s v="Hyderabad"/>
    <x v="0"/>
    <x v="0"/>
    <x v="1"/>
    <n v="3"/>
    <n v="22321"/>
    <n v="0"/>
    <n v="66963"/>
    <n v="51000"/>
    <n v="15963"/>
    <x v="1"/>
    <x v="0"/>
    <x v="3"/>
    <s v="Q1"/>
    <n v="2025"/>
    <n v="0.2383853769992384"/>
    <s v="High"/>
  </r>
  <r>
    <n v="100899"/>
    <d v="2025-08-13T00:00:00"/>
    <s v="C1898"/>
    <s v="Kiran Sharma"/>
    <x v="0"/>
    <s v="Delhi"/>
    <s v="New Delhi"/>
    <x v="2"/>
    <x v="0"/>
    <x v="1"/>
    <n v="3"/>
    <n v="22311"/>
    <n v="0"/>
    <n v="66933"/>
    <n v="51000"/>
    <n v="15933"/>
    <x v="2"/>
    <x v="0"/>
    <x v="2"/>
    <s v="Q3"/>
    <n v="2025"/>
    <n v="0.23804401416341714"/>
    <s v="High"/>
  </r>
  <r>
    <n v="100464"/>
    <d v="2025-10-18T00:00:00"/>
    <s v="C1463"/>
    <s v="Rahul Reddy"/>
    <x v="2"/>
    <s v="Telangana"/>
    <s v="Hyderabad"/>
    <x v="2"/>
    <x v="0"/>
    <x v="1"/>
    <n v="3"/>
    <n v="22306"/>
    <n v="0"/>
    <n v="66918"/>
    <n v="51000"/>
    <n v="15918"/>
    <x v="0"/>
    <x v="1"/>
    <x v="0"/>
    <s v="Q4"/>
    <n v="2025"/>
    <n v="0.23787321796825966"/>
    <s v="High"/>
  </r>
  <r>
    <n v="103310"/>
    <d v="2025-02-05T00:00:00"/>
    <s v="C4309"/>
    <s v="Priya Gupta"/>
    <x v="2"/>
    <s v="Karnataka"/>
    <s v="Bengaluru"/>
    <x v="7"/>
    <x v="1"/>
    <x v="2"/>
    <n v="5"/>
    <n v="14867"/>
    <n v="10"/>
    <n v="66901.5"/>
    <n v="55000"/>
    <n v="11901.5"/>
    <x v="1"/>
    <x v="1"/>
    <x v="3"/>
    <s v="Q1"/>
    <n v="2025"/>
    <n v="0.17789586182671541"/>
    <s v="High"/>
  </r>
  <r>
    <n v="103113"/>
    <d v="2025-06-03T00:00:00"/>
    <s v="C4112"/>
    <s v="Rahul Kumar"/>
    <x v="2"/>
    <s v="Telangana"/>
    <s v="Hyderabad"/>
    <x v="4"/>
    <x v="1"/>
    <x v="2"/>
    <n v="5"/>
    <n v="14855"/>
    <n v="10"/>
    <n v="66847.5"/>
    <n v="55000"/>
    <n v="11847.5"/>
    <x v="1"/>
    <x v="0"/>
    <x v="9"/>
    <s v="Q2"/>
    <n v="2025"/>
    <n v="0.17723175885410822"/>
    <s v="High"/>
  </r>
  <r>
    <n v="103488"/>
    <d v="2025-08-12T00:00:00"/>
    <s v="C4487"/>
    <s v="Neha Rao"/>
    <x v="0"/>
    <s v="Punjab"/>
    <s v="Ludhiana"/>
    <x v="6"/>
    <x v="0"/>
    <x v="1"/>
    <n v="3"/>
    <n v="22262"/>
    <n v="0"/>
    <n v="66786"/>
    <n v="51000"/>
    <n v="15786"/>
    <x v="3"/>
    <x v="0"/>
    <x v="2"/>
    <s v="Q3"/>
    <n v="2025"/>
    <n v="0.23636690324319468"/>
    <s v="High"/>
  </r>
  <r>
    <n v="100574"/>
    <d v="2025-05-07T00:00:00"/>
    <s v="C1573"/>
    <s v="Rohit Gupta"/>
    <x v="2"/>
    <s v="Telangana"/>
    <s v="Hyderabad"/>
    <x v="1"/>
    <x v="0"/>
    <x v="3"/>
    <n v="6"/>
    <n v="11692"/>
    <n v="5"/>
    <n v="66644.399999999994"/>
    <n v="54000"/>
    <n v="12644.4"/>
    <x v="2"/>
    <x v="1"/>
    <x v="6"/>
    <s v="Q2"/>
    <n v="2025"/>
    <n v="0.18972936960944956"/>
    <s v="High"/>
  </r>
  <r>
    <n v="101726"/>
    <d v="2025-12-02T00:00:00"/>
    <s v="C2725"/>
    <s v="Kiran Reddy"/>
    <x v="2"/>
    <s v="Telangana"/>
    <s v="Hyderabad"/>
    <x v="0"/>
    <x v="1"/>
    <x v="2"/>
    <n v="5"/>
    <n v="14808"/>
    <n v="10"/>
    <n v="66636"/>
    <n v="55000"/>
    <n v="11636"/>
    <x v="2"/>
    <x v="0"/>
    <x v="11"/>
    <s v="Q4"/>
    <n v="2025"/>
    <n v="0.17462032534966085"/>
    <s v="High"/>
  </r>
  <r>
    <n v="103901"/>
    <d v="2025-07-22T00:00:00"/>
    <s v="C4900"/>
    <s v="Sneha Kumar"/>
    <x v="3"/>
    <s v="West Bengal"/>
    <s v="Kolkata"/>
    <x v="3"/>
    <x v="1"/>
    <x v="2"/>
    <n v="5"/>
    <n v="14799"/>
    <n v="10"/>
    <n v="66595.5"/>
    <n v="55000"/>
    <n v="11595.5"/>
    <x v="2"/>
    <x v="0"/>
    <x v="7"/>
    <s v="Q3"/>
    <n v="2025"/>
    <n v="0.17411837136142833"/>
    <s v="High"/>
  </r>
  <r>
    <n v="102401"/>
    <d v="2025-09-25T00:00:00"/>
    <s v="C3400"/>
    <s v="Rohit Patel"/>
    <x v="3"/>
    <s v="Odisha"/>
    <s v="Bhubaneswar"/>
    <x v="6"/>
    <x v="0"/>
    <x v="3"/>
    <n v="6"/>
    <n v="11677"/>
    <n v="5"/>
    <n v="66558.899999999994"/>
    <n v="54000"/>
    <n v="12558.9"/>
    <x v="3"/>
    <x v="0"/>
    <x v="4"/>
    <s v="Q3"/>
    <n v="2025"/>
    <n v="0.18868851498447242"/>
    <s v="High"/>
  </r>
  <r>
    <n v="101400"/>
    <d v="2025-12-28T00:00:00"/>
    <s v="C2399"/>
    <s v="Rohit Sharma"/>
    <x v="2"/>
    <s v="Telangana"/>
    <s v="Hyderabad"/>
    <x v="5"/>
    <x v="0"/>
    <x v="3"/>
    <n v="6"/>
    <n v="11670"/>
    <n v="5"/>
    <n v="66519"/>
    <n v="54000"/>
    <n v="12519"/>
    <x v="4"/>
    <x v="2"/>
    <x v="11"/>
    <s v="Q4"/>
    <n v="2025"/>
    <n v="0.18820186713570558"/>
    <s v="High"/>
  </r>
  <r>
    <n v="103810"/>
    <d v="2025-05-17T00:00:00"/>
    <s v="C4809"/>
    <s v="Neha Reddy"/>
    <x v="2"/>
    <s v="Karnataka"/>
    <s v="Bengaluru"/>
    <x v="6"/>
    <x v="1"/>
    <x v="2"/>
    <n v="5"/>
    <n v="14764"/>
    <n v="10"/>
    <n v="66438"/>
    <n v="55000"/>
    <n v="11438"/>
    <x v="1"/>
    <x v="1"/>
    <x v="6"/>
    <s v="Q2"/>
    <n v="2025"/>
    <n v="0.17216051055119058"/>
    <s v="High"/>
  </r>
  <r>
    <n v="103929"/>
    <d v="2025-06-22T00:00:00"/>
    <s v="C4928"/>
    <s v="Rohit Sharma"/>
    <x v="0"/>
    <s v="Punjab"/>
    <s v="Ludhiana"/>
    <x v="5"/>
    <x v="0"/>
    <x v="3"/>
    <n v="6"/>
    <n v="11644"/>
    <n v="5"/>
    <n v="66370.8"/>
    <n v="54000"/>
    <n v="12370.8"/>
    <x v="1"/>
    <x v="0"/>
    <x v="9"/>
    <s v="Q2"/>
    <n v="2025"/>
    <n v="0.18638919524851288"/>
    <s v="High"/>
  </r>
  <r>
    <n v="104282"/>
    <d v="2025-07-24T00:00:00"/>
    <s v="C5281"/>
    <s v="Divya Sharma"/>
    <x v="3"/>
    <s v="West Bengal"/>
    <s v="Kolkata"/>
    <x v="1"/>
    <x v="0"/>
    <x v="3"/>
    <n v="6"/>
    <n v="12288"/>
    <n v="10"/>
    <n v="66355.199999999997"/>
    <n v="54000"/>
    <n v="12355.2"/>
    <x v="2"/>
    <x v="0"/>
    <x v="7"/>
    <s v="Q3"/>
    <n v="2025"/>
    <n v="0.18619791666666669"/>
    <s v="High"/>
  </r>
  <r>
    <n v="102413"/>
    <d v="2025-11-06T00:00:00"/>
    <s v="C3412"/>
    <s v="Arjun Gupta"/>
    <x v="2"/>
    <s v="Telangana"/>
    <s v="Hyderabad"/>
    <x v="0"/>
    <x v="1"/>
    <x v="4"/>
    <n v="8"/>
    <n v="8728"/>
    <n v="5"/>
    <n v="66332.800000000003"/>
    <n v="48000"/>
    <n v="18332.8"/>
    <x v="0"/>
    <x v="2"/>
    <x v="1"/>
    <s v="Q4"/>
    <n v="2025"/>
    <n v="0.27637609146606201"/>
    <s v="High"/>
  </r>
  <r>
    <n v="100040"/>
    <d v="2025-06-22T00:00:00"/>
    <s v="C1039"/>
    <s v="Sneha Sharma"/>
    <x v="3"/>
    <s v="Odisha"/>
    <s v="Bhubaneswar"/>
    <x v="1"/>
    <x v="1"/>
    <x v="2"/>
    <n v="5"/>
    <n v="14717"/>
    <n v="10"/>
    <n v="66226.5"/>
    <n v="55000"/>
    <n v="11226.5"/>
    <x v="0"/>
    <x v="0"/>
    <x v="9"/>
    <s v="Q2"/>
    <n v="2025"/>
    <n v="0.16951673423780511"/>
    <s v="High"/>
  </r>
  <r>
    <n v="103383"/>
    <d v="2025-03-17T00:00:00"/>
    <s v="C4382"/>
    <s v="Vikram Kumar"/>
    <x v="2"/>
    <s v="Karnataka"/>
    <s v="Bengaluru"/>
    <x v="2"/>
    <x v="1"/>
    <x v="2"/>
    <n v="5"/>
    <n v="14713"/>
    <n v="10"/>
    <n v="66208.5"/>
    <n v="55000"/>
    <n v="11208.5"/>
    <x v="0"/>
    <x v="2"/>
    <x v="10"/>
    <s v="Q1"/>
    <n v="2025"/>
    <n v="0.16929095206808795"/>
    <s v="High"/>
  </r>
  <r>
    <n v="100907"/>
    <d v="2025-10-18T00:00:00"/>
    <s v="C1906"/>
    <s v="Neha Reddy"/>
    <x v="3"/>
    <s v="West Bengal"/>
    <s v="Kolkata"/>
    <x v="2"/>
    <x v="1"/>
    <x v="4"/>
    <n v="8"/>
    <n v="8705"/>
    <n v="5"/>
    <n v="66158"/>
    <n v="48000"/>
    <n v="18158"/>
    <x v="1"/>
    <x v="0"/>
    <x v="0"/>
    <s v="Q4"/>
    <n v="2025"/>
    <n v="0.27446416155264669"/>
    <s v="High"/>
  </r>
  <r>
    <n v="101012"/>
    <d v="2025-10-08T00:00:00"/>
    <s v="C2011"/>
    <s v="Ananya Gupta"/>
    <x v="1"/>
    <s v="Maharashtra"/>
    <s v="Mumbai"/>
    <x v="5"/>
    <x v="1"/>
    <x v="4"/>
    <n v="9"/>
    <n v="8164"/>
    <n v="10"/>
    <n v="66128.399999999994"/>
    <n v="54000"/>
    <n v="12128.4"/>
    <x v="2"/>
    <x v="2"/>
    <x v="0"/>
    <s v="Q4"/>
    <n v="2025"/>
    <n v="0.18340682671892863"/>
    <s v="High"/>
  </r>
  <r>
    <n v="100159"/>
    <d v="2025-02-17T00:00:00"/>
    <s v="C1158"/>
    <s v="Ananya Reddy"/>
    <x v="1"/>
    <s v="Gujarat"/>
    <s v="Ahmedabad"/>
    <x v="0"/>
    <x v="0"/>
    <x v="1"/>
    <n v="3"/>
    <n v="22019"/>
    <n v="0"/>
    <n v="66057"/>
    <n v="51000"/>
    <n v="15057"/>
    <x v="4"/>
    <x v="0"/>
    <x v="3"/>
    <s v="Q1"/>
    <n v="2025"/>
    <n v="0.2279395067895908"/>
    <s v="High"/>
  </r>
  <r>
    <n v="102732"/>
    <d v="2025-04-19T00:00:00"/>
    <s v="C3731"/>
    <s v="Divya Sharma"/>
    <x v="1"/>
    <s v="Maharashtra"/>
    <s v="Mumbai"/>
    <x v="7"/>
    <x v="0"/>
    <x v="3"/>
    <n v="6"/>
    <n v="12225"/>
    <n v="10"/>
    <n v="66015"/>
    <n v="54000"/>
    <n v="12015"/>
    <x v="1"/>
    <x v="0"/>
    <x v="5"/>
    <s v="Q2"/>
    <n v="2025"/>
    <n v="0.18200408997955012"/>
    <s v="High"/>
  </r>
  <r>
    <n v="104131"/>
    <d v="2025-09-18T00:00:00"/>
    <s v="C5130"/>
    <s v="Rohit Patel"/>
    <x v="3"/>
    <s v="West Bengal"/>
    <s v="Kolkata"/>
    <x v="3"/>
    <x v="0"/>
    <x v="1"/>
    <n v="3"/>
    <n v="21981"/>
    <n v="0"/>
    <n v="65943"/>
    <n v="51000"/>
    <n v="14943"/>
    <x v="1"/>
    <x v="1"/>
    <x v="4"/>
    <s v="Q3"/>
    <n v="2025"/>
    <n v="0.2266047950502707"/>
    <s v="High"/>
  </r>
  <r>
    <n v="102030"/>
    <d v="2025-07-21T00:00:00"/>
    <s v="C3029"/>
    <s v="Ananya Patel"/>
    <x v="3"/>
    <s v="West Bengal"/>
    <s v="Kolkata"/>
    <x v="6"/>
    <x v="0"/>
    <x v="3"/>
    <n v="6"/>
    <n v="12210"/>
    <n v="10"/>
    <n v="65934"/>
    <n v="54000"/>
    <n v="11934"/>
    <x v="0"/>
    <x v="0"/>
    <x v="7"/>
    <s v="Q3"/>
    <n v="2025"/>
    <n v="0.180999180999181"/>
    <s v="High"/>
  </r>
  <r>
    <n v="103692"/>
    <d v="2025-10-14T00:00:00"/>
    <s v="C4691"/>
    <s v="Aarav Kumar"/>
    <x v="3"/>
    <s v="West Bengal"/>
    <s v="Kolkata"/>
    <x v="2"/>
    <x v="0"/>
    <x v="3"/>
    <n v="7"/>
    <n v="11741"/>
    <n v="20"/>
    <n v="65749.600000000006"/>
    <n v="63000"/>
    <n v="2749.6"/>
    <x v="0"/>
    <x v="2"/>
    <x v="0"/>
    <s v="Q4"/>
    <n v="2025"/>
    <n v="4.1819265820628559E-2"/>
    <s v="High"/>
  </r>
  <r>
    <n v="104989"/>
    <d v="2025-11-25T00:00:00"/>
    <s v="C5988"/>
    <s v="Arjun Gupta"/>
    <x v="1"/>
    <s v="Gujarat"/>
    <s v="Ahmedabad"/>
    <x v="3"/>
    <x v="1"/>
    <x v="4"/>
    <n v="9"/>
    <n v="8594"/>
    <n v="15"/>
    <n v="65744.100000000006"/>
    <n v="54000"/>
    <n v="11744.1"/>
    <x v="1"/>
    <x v="0"/>
    <x v="1"/>
    <s v="Q4"/>
    <n v="2025"/>
    <n v="0.17863351996605017"/>
    <s v="High"/>
  </r>
  <r>
    <n v="103489"/>
    <d v="2025-12-27T00:00:00"/>
    <s v="C4488"/>
    <s v="Rahul Sharma"/>
    <x v="1"/>
    <s v="Gujarat"/>
    <s v="Ahmedabad"/>
    <x v="4"/>
    <x v="0"/>
    <x v="1"/>
    <n v="3"/>
    <n v="21910"/>
    <n v="0"/>
    <n v="65730"/>
    <n v="51000"/>
    <n v="14730"/>
    <x v="3"/>
    <x v="2"/>
    <x v="11"/>
    <s v="Q4"/>
    <n v="2025"/>
    <n v="0.22409858512094935"/>
    <s v="High"/>
  </r>
  <r>
    <n v="104642"/>
    <d v="2025-12-25T00:00:00"/>
    <s v="C5641"/>
    <s v="Aarav Sharma"/>
    <x v="1"/>
    <s v="Maharashtra"/>
    <s v="Mumbai"/>
    <x v="5"/>
    <x v="1"/>
    <x v="2"/>
    <n v="5"/>
    <n v="15459"/>
    <n v="15"/>
    <n v="65700.75"/>
    <n v="55000"/>
    <n v="10700.75"/>
    <x v="3"/>
    <x v="1"/>
    <x v="11"/>
    <s v="Q4"/>
    <n v="2025"/>
    <n v="0.16287104789519147"/>
    <s v="High"/>
  </r>
  <r>
    <n v="100134"/>
    <d v="2025-07-06T00:00:00"/>
    <s v="C1133"/>
    <s v="Rahul Kumar"/>
    <x v="2"/>
    <s v="Karnataka"/>
    <s v="Bengaluru"/>
    <x v="4"/>
    <x v="0"/>
    <x v="3"/>
    <n v="6"/>
    <n v="11524"/>
    <n v="5"/>
    <n v="65686.8"/>
    <n v="54000"/>
    <n v="11686.8"/>
    <x v="2"/>
    <x v="1"/>
    <x v="7"/>
    <s v="Q3"/>
    <n v="2025"/>
    <n v="0.1779170244249986"/>
    <s v="High"/>
  </r>
  <r>
    <n v="103200"/>
    <d v="2025-07-28T00:00:00"/>
    <s v="C4199"/>
    <s v="Sneha Reddy"/>
    <x v="1"/>
    <s v="Maharashtra"/>
    <s v="Mumbai"/>
    <x v="5"/>
    <x v="1"/>
    <x v="2"/>
    <n v="5"/>
    <n v="15413"/>
    <n v="15"/>
    <n v="65505.25"/>
    <n v="55000"/>
    <n v="10505.25"/>
    <x v="2"/>
    <x v="1"/>
    <x v="7"/>
    <s v="Q3"/>
    <n v="2025"/>
    <n v="0.16037264188748229"/>
    <s v="High"/>
  </r>
  <r>
    <n v="103031"/>
    <d v="2025-06-19T00:00:00"/>
    <s v="C4030"/>
    <s v="Priya Kumar"/>
    <x v="1"/>
    <s v="Maharashtra"/>
    <s v="Mumbai"/>
    <x v="2"/>
    <x v="1"/>
    <x v="2"/>
    <n v="5"/>
    <n v="14546"/>
    <n v="10"/>
    <n v="65457"/>
    <n v="55000"/>
    <n v="10457"/>
    <x v="1"/>
    <x v="0"/>
    <x v="9"/>
    <s v="Q2"/>
    <n v="2025"/>
    <n v="0.15975373145729257"/>
    <s v="High"/>
  </r>
  <r>
    <n v="104412"/>
    <d v="2025-08-01T00:00:00"/>
    <s v="C5411"/>
    <s v="Kiran Sharma"/>
    <x v="2"/>
    <s v="Telangana"/>
    <s v="Hyderabad"/>
    <x v="7"/>
    <x v="0"/>
    <x v="1"/>
    <n v="3"/>
    <n v="21815"/>
    <n v="0"/>
    <n v="65445"/>
    <n v="51000"/>
    <n v="14445"/>
    <x v="2"/>
    <x v="2"/>
    <x v="2"/>
    <s v="Q3"/>
    <n v="2025"/>
    <n v="0.2207196882878753"/>
    <s v="High"/>
  </r>
  <r>
    <n v="102245"/>
    <d v="2025-07-12T00:00:00"/>
    <s v="C3244"/>
    <s v="Sneha Reddy"/>
    <x v="1"/>
    <s v="Maharashtra"/>
    <s v="Mumbai"/>
    <x v="2"/>
    <x v="1"/>
    <x v="2"/>
    <n v="5"/>
    <n v="15389"/>
    <n v="15"/>
    <n v="65403.25"/>
    <n v="55000"/>
    <n v="10403.25"/>
    <x v="1"/>
    <x v="2"/>
    <x v="7"/>
    <s v="Q3"/>
    <n v="2025"/>
    <n v="0.15906319640079047"/>
    <s v="High"/>
  </r>
  <r>
    <n v="101626"/>
    <d v="2025-11-01T00:00:00"/>
    <s v="C2625"/>
    <s v="Ananya Gupta"/>
    <x v="0"/>
    <s v="Delhi"/>
    <s v="New Delhi"/>
    <x v="7"/>
    <x v="1"/>
    <x v="2"/>
    <n v="5"/>
    <n v="14525"/>
    <n v="10"/>
    <n v="65362.5"/>
    <n v="55000"/>
    <n v="10362.5"/>
    <x v="2"/>
    <x v="2"/>
    <x v="1"/>
    <s v="Q4"/>
    <n v="2025"/>
    <n v="0.15853891757506217"/>
    <s v="High"/>
  </r>
  <r>
    <n v="104281"/>
    <d v="2025-02-08T00:00:00"/>
    <s v="C5280"/>
    <s v="Priya Rao"/>
    <x v="2"/>
    <s v="Karnataka"/>
    <s v="Bengaluru"/>
    <x v="7"/>
    <x v="1"/>
    <x v="2"/>
    <n v="5"/>
    <n v="15370"/>
    <n v="15"/>
    <n v="65322.5"/>
    <n v="55000"/>
    <n v="10322.5"/>
    <x v="1"/>
    <x v="0"/>
    <x v="3"/>
    <s v="Q1"/>
    <n v="2025"/>
    <n v="0.15802365188105172"/>
    <s v="High"/>
  </r>
  <r>
    <n v="103180"/>
    <d v="2025-08-19T00:00:00"/>
    <s v="C4179"/>
    <s v="Priya Gupta"/>
    <x v="0"/>
    <s v="Punjab"/>
    <s v="Ludhiana"/>
    <x v="6"/>
    <x v="0"/>
    <x v="1"/>
    <n v="3"/>
    <n v="21754"/>
    <n v="0"/>
    <n v="65262"/>
    <n v="51000"/>
    <n v="14262"/>
    <x v="4"/>
    <x v="0"/>
    <x v="2"/>
    <s v="Q3"/>
    <n v="2025"/>
    <n v="0.2185345223866875"/>
    <s v="High"/>
  </r>
  <r>
    <n v="101797"/>
    <d v="2025-01-17T00:00:00"/>
    <s v="C2796"/>
    <s v="Divya Patel"/>
    <x v="3"/>
    <s v="Odisha"/>
    <s v="Bhubaneswar"/>
    <x v="3"/>
    <x v="0"/>
    <x v="1"/>
    <n v="3"/>
    <n v="21738"/>
    <n v="0"/>
    <n v="65214"/>
    <n v="51000"/>
    <n v="14214"/>
    <x v="2"/>
    <x v="0"/>
    <x v="8"/>
    <s v="Q1"/>
    <n v="2025"/>
    <n v="0.21795933388536204"/>
    <s v="High"/>
  </r>
  <r>
    <n v="100460"/>
    <d v="2025-07-14T00:00:00"/>
    <s v="C1459"/>
    <s v="Ananya Gupta"/>
    <x v="2"/>
    <s v="Karnataka"/>
    <s v="Bengaluru"/>
    <x v="3"/>
    <x v="0"/>
    <x v="3"/>
    <n v="6"/>
    <n v="12074"/>
    <n v="10"/>
    <n v="65199.6"/>
    <n v="54000"/>
    <n v="11199.6"/>
    <x v="1"/>
    <x v="0"/>
    <x v="7"/>
    <s v="Q3"/>
    <n v="2025"/>
    <n v="0.17177405996355807"/>
    <s v="High"/>
  </r>
  <r>
    <n v="103017"/>
    <d v="2025-07-08T00:00:00"/>
    <s v="C4016"/>
    <s v="Rahul Sharma"/>
    <x v="3"/>
    <s v="Odisha"/>
    <s v="Bhubaneswar"/>
    <x v="7"/>
    <x v="0"/>
    <x v="3"/>
    <n v="6"/>
    <n v="12056"/>
    <n v="10"/>
    <n v="65102.400000000001"/>
    <n v="54000"/>
    <n v="11102.4"/>
    <x v="1"/>
    <x v="0"/>
    <x v="7"/>
    <s v="Q3"/>
    <n v="2025"/>
    <n v="0.17053749170537491"/>
    <s v="High"/>
  </r>
  <r>
    <n v="104499"/>
    <d v="2025-08-06T00:00:00"/>
    <s v="C5498"/>
    <s v="Sneha Reddy"/>
    <x v="0"/>
    <s v="Delhi"/>
    <s v="New Delhi"/>
    <x v="0"/>
    <x v="1"/>
    <x v="2"/>
    <n v="5"/>
    <n v="15314"/>
    <n v="15"/>
    <n v="65084.5"/>
    <n v="55000"/>
    <n v="10084.5"/>
    <x v="1"/>
    <x v="2"/>
    <x v="2"/>
    <s v="Q3"/>
    <n v="2025"/>
    <n v="0.15494472570274029"/>
    <s v="High"/>
  </r>
  <r>
    <n v="100693"/>
    <d v="2025-05-23T00:00:00"/>
    <s v="C1692"/>
    <s v="Neha Reddy"/>
    <x v="2"/>
    <s v="Karnataka"/>
    <s v="Bengaluru"/>
    <x v="7"/>
    <x v="1"/>
    <x v="2"/>
    <n v="5"/>
    <n v="15241"/>
    <n v="15"/>
    <n v="64774.25"/>
    <n v="55000"/>
    <n v="9774.25"/>
    <x v="2"/>
    <x v="1"/>
    <x v="6"/>
    <s v="Q2"/>
    <n v="2025"/>
    <n v="0.15089715434759954"/>
    <s v="High"/>
  </r>
  <r>
    <n v="103590"/>
    <d v="2025-10-25T00:00:00"/>
    <s v="C4589"/>
    <s v="Neha Sharma"/>
    <x v="2"/>
    <s v="Karnataka"/>
    <s v="Bengaluru"/>
    <x v="7"/>
    <x v="1"/>
    <x v="2"/>
    <n v="5"/>
    <n v="15240"/>
    <n v="15"/>
    <n v="64770"/>
    <n v="55000"/>
    <n v="9770"/>
    <x v="2"/>
    <x v="1"/>
    <x v="0"/>
    <s v="Q4"/>
    <n v="2025"/>
    <n v="0.15084143893777985"/>
    <s v="High"/>
  </r>
  <r>
    <n v="101684"/>
    <d v="2025-03-08T00:00:00"/>
    <s v="C2683"/>
    <s v="Sneha Patel"/>
    <x v="1"/>
    <s v="Gujarat"/>
    <s v="Ahmedabad"/>
    <x v="0"/>
    <x v="1"/>
    <x v="2"/>
    <n v="5"/>
    <n v="15225"/>
    <n v="15"/>
    <n v="64706.25"/>
    <n v="55000"/>
    <n v="9706.25"/>
    <x v="4"/>
    <x v="2"/>
    <x v="10"/>
    <s v="Q1"/>
    <n v="2025"/>
    <n v="0.15000482951801411"/>
    <s v="High"/>
  </r>
  <r>
    <n v="104072"/>
    <d v="2025-09-18T00:00:00"/>
    <s v="C5071"/>
    <s v="Arjun Reddy"/>
    <x v="0"/>
    <s v="Delhi"/>
    <s v="New Delhi"/>
    <x v="2"/>
    <x v="0"/>
    <x v="1"/>
    <n v="3"/>
    <n v="21557"/>
    <n v="0"/>
    <n v="64671"/>
    <n v="51000"/>
    <n v="13671"/>
    <x v="0"/>
    <x v="0"/>
    <x v="4"/>
    <s v="Q3"/>
    <n v="2025"/>
    <n v="0.21139305098111982"/>
    <s v="High"/>
  </r>
  <r>
    <n v="103436"/>
    <d v="2025-08-03T00:00:00"/>
    <s v="C4435"/>
    <s v="Pooja Kumar"/>
    <x v="2"/>
    <s v="Telangana"/>
    <s v="Hyderabad"/>
    <x v="4"/>
    <x v="0"/>
    <x v="1"/>
    <n v="3"/>
    <n v="21515"/>
    <n v="0"/>
    <n v="64545"/>
    <n v="51000"/>
    <n v="13545"/>
    <x v="0"/>
    <x v="0"/>
    <x v="2"/>
    <s v="Q3"/>
    <n v="2025"/>
    <n v="0.20985359051824309"/>
    <s v="High"/>
  </r>
  <r>
    <n v="100450"/>
    <d v="2025-05-13T00:00:00"/>
    <s v="C1449"/>
    <s v="Pooja Gupta"/>
    <x v="0"/>
    <s v="Delhi"/>
    <s v="New Delhi"/>
    <x v="1"/>
    <x v="0"/>
    <x v="3"/>
    <n v="6"/>
    <n v="11909"/>
    <n v="10"/>
    <n v="64308.6"/>
    <n v="54000"/>
    <n v="10308.6"/>
    <x v="2"/>
    <x v="0"/>
    <x v="6"/>
    <s v="Q2"/>
    <n v="2025"/>
    <n v="0.16029893357964564"/>
    <s v="High"/>
  </r>
  <r>
    <n v="101750"/>
    <d v="2025-10-06T00:00:00"/>
    <s v="C2749"/>
    <s v="Vikram Rao"/>
    <x v="3"/>
    <s v="Odisha"/>
    <s v="Bhubaneswar"/>
    <x v="4"/>
    <x v="1"/>
    <x v="4"/>
    <n v="8"/>
    <n v="8926"/>
    <n v="10"/>
    <n v="64267.199999999997"/>
    <n v="48000"/>
    <n v="16267.2"/>
    <x v="0"/>
    <x v="1"/>
    <x v="0"/>
    <s v="Q4"/>
    <n v="2025"/>
    <n v="0.25311823138397194"/>
    <s v="High"/>
  </r>
  <r>
    <n v="101044"/>
    <d v="2025-11-19T00:00:00"/>
    <s v="C2043"/>
    <s v="Sneha Sharma"/>
    <x v="3"/>
    <s v="Odisha"/>
    <s v="Bhubaneswar"/>
    <x v="3"/>
    <x v="0"/>
    <x v="3"/>
    <n v="6"/>
    <n v="11882"/>
    <n v="10"/>
    <n v="64162.8"/>
    <n v="54000"/>
    <n v="10162.799999999999"/>
    <x v="3"/>
    <x v="0"/>
    <x v="1"/>
    <s v="Q4"/>
    <n v="2025"/>
    <n v="0.15839084329237499"/>
    <s v="High"/>
  </r>
  <r>
    <n v="101070"/>
    <d v="2025-10-07T00:00:00"/>
    <s v="C2069"/>
    <s v="Arjun Rao"/>
    <x v="0"/>
    <s v="Delhi"/>
    <s v="New Delhi"/>
    <x v="1"/>
    <x v="1"/>
    <x v="4"/>
    <n v="8"/>
    <n v="8905"/>
    <n v="10"/>
    <n v="64116"/>
    <n v="48000"/>
    <n v="16116"/>
    <x v="4"/>
    <x v="2"/>
    <x v="0"/>
    <s v="Q4"/>
    <n v="2025"/>
    <n v="0.25135691559049222"/>
    <s v="High"/>
  </r>
  <r>
    <n v="100293"/>
    <d v="2025-11-01T00:00:00"/>
    <s v="C1292"/>
    <s v="Kiran Reddy"/>
    <x v="2"/>
    <s v="Telangana"/>
    <s v="Hyderabad"/>
    <x v="7"/>
    <x v="1"/>
    <x v="4"/>
    <n v="9"/>
    <n v="8376"/>
    <n v="15"/>
    <n v="64076.4"/>
    <n v="54000"/>
    <n v="10076.4"/>
    <x v="0"/>
    <x v="2"/>
    <x v="1"/>
    <s v="Q4"/>
    <n v="2025"/>
    <n v="0.15725602561941682"/>
    <s v="High"/>
  </r>
  <r>
    <n v="101873"/>
    <d v="2025-08-17T00:00:00"/>
    <s v="C2872"/>
    <s v="Pooja Rao"/>
    <x v="1"/>
    <s v="Gujarat"/>
    <s v="Ahmedabad"/>
    <x v="3"/>
    <x v="1"/>
    <x v="2"/>
    <n v="5"/>
    <n v="15068"/>
    <n v="15"/>
    <n v="64039"/>
    <n v="55000"/>
    <n v="9039"/>
    <x v="2"/>
    <x v="1"/>
    <x v="2"/>
    <s v="Q3"/>
    <n v="2025"/>
    <n v="0.14114836271646966"/>
    <s v="High"/>
  </r>
  <r>
    <n v="102746"/>
    <d v="2025-11-01T00:00:00"/>
    <s v="C3745"/>
    <s v="Priya Reddy"/>
    <x v="0"/>
    <s v="Delhi"/>
    <s v="New Delhi"/>
    <x v="3"/>
    <x v="1"/>
    <x v="4"/>
    <n v="8"/>
    <n v="8003"/>
    <n v="0"/>
    <n v="64024"/>
    <n v="48000"/>
    <n v="16024"/>
    <x v="4"/>
    <x v="2"/>
    <x v="1"/>
    <s v="Q4"/>
    <n v="2025"/>
    <n v="0.25028114457078593"/>
    <s v="High"/>
  </r>
  <r>
    <n v="104908"/>
    <d v="2025-01-17T00:00:00"/>
    <s v="C5907"/>
    <s v="Pooja Sharma"/>
    <x v="2"/>
    <s v="Telangana"/>
    <s v="Hyderabad"/>
    <x v="5"/>
    <x v="0"/>
    <x v="1"/>
    <n v="3"/>
    <n v="22447"/>
    <n v="5"/>
    <n v="63973.95"/>
    <n v="51000"/>
    <n v="12973.95"/>
    <x v="0"/>
    <x v="0"/>
    <x v="8"/>
    <s v="Q1"/>
    <n v="2025"/>
    <n v="0.20280051489707923"/>
    <s v="High"/>
  </r>
  <r>
    <n v="103840"/>
    <d v="2025-07-27T00:00:00"/>
    <s v="C4839"/>
    <s v="Pooja Sharma"/>
    <x v="2"/>
    <s v="Karnataka"/>
    <s v="Bengaluru"/>
    <x v="4"/>
    <x v="0"/>
    <x v="1"/>
    <n v="3"/>
    <n v="22430"/>
    <n v="5"/>
    <n v="63925.5"/>
    <n v="51000"/>
    <n v="12925.5"/>
    <x v="0"/>
    <x v="1"/>
    <x v="7"/>
    <s v="Q3"/>
    <n v="2025"/>
    <n v="0.20219630663819602"/>
    <s v="High"/>
  </r>
  <r>
    <n v="101033"/>
    <d v="2025-06-03T00:00:00"/>
    <s v="C2032"/>
    <s v="Sneha Rao"/>
    <x v="2"/>
    <s v="Karnataka"/>
    <s v="Bengaluru"/>
    <x v="2"/>
    <x v="0"/>
    <x v="3"/>
    <n v="6"/>
    <n v="11804"/>
    <n v="10"/>
    <n v="63741.599999999999"/>
    <n v="54000"/>
    <n v="9741.6"/>
    <x v="2"/>
    <x v="0"/>
    <x v="9"/>
    <s v="Q2"/>
    <n v="2025"/>
    <n v="0.15282954930532025"/>
    <s v="High"/>
  </r>
  <r>
    <n v="101325"/>
    <d v="2025-07-15T00:00:00"/>
    <s v="C2324"/>
    <s v="Pooja Kumar"/>
    <x v="2"/>
    <s v="Karnataka"/>
    <s v="Bengaluru"/>
    <x v="7"/>
    <x v="0"/>
    <x v="1"/>
    <n v="3"/>
    <n v="22360"/>
    <n v="5"/>
    <n v="63726"/>
    <n v="51000"/>
    <n v="12726"/>
    <x v="2"/>
    <x v="1"/>
    <x v="7"/>
    <s v="Q3"/>
    <n v="2025"/>
    <n v="0.19969871010262688"/>
    <s v="High"/>
  </r>
  <r>
    <n v="102585"/>
    <d v="2025-06-20T00:00:00"/>
    <s v="C3584"/>
    <s v="Priya Patel"/>
    <x v="1"/>
    <s v="Gujarat"/>
    <s v="Ahmedabad"/>
    <x v="4"/>
    <x v="0"/>
    <x v="3"/>
    <n v="6"/>
    <n v="11783"/>
    <n v="10"/>
    <n v="63628.2"/>
    <n v="54000"/>
    <n v="9628.2000000000007"/>
    <x v="4"/>
    <x v="1"/>
    <x v="9"/>
    <s v="Q2"/>
    <n v="2025"/>
    <n v="0.15131969786981245"/>
    <s v="High"/>
  </r>
  <r>
    <n v="103805"/>
    <d v="2025-03-06T00:00:00"/>
    <s v="C4804"/>
    <s v="Sneha Rao"/>
    <x v="0"/>
    <s v="Delhi"/>
    <s v="New Delhi"/>
    <x v="2"/>
    <x v="0"/>
    <x v="3"/>
    <n v="6"/>
    <n v="12475"/>
    <n v="15"/>
    <n v="63622.5"/>
    <n v="54000"/>
    <n v="9622.5"/>
    <x v="1"/>
    <x v="1"/>
    <x v="10"/>
    <s v="Q1"/>
    <n v="2025"/>
    <n v="0.1512436637981846"/>
    <s v="High"/>
  </r>
  <r>
    <n v="100458"/>
    <d v="2025-06-08T00:00:00"/>
    <s v="C1457"/>
    <s v="Vikram Gupta"/>
    <x v="1"/>
    <s v="Maharashtra"/>
    <s v="Mumbai"/>
    <x v="7"/>
    <x v="0"/>
    <x v="1"/>
    <n v="3"/>
    <n v="22296"/>
    <n v="5"/>
    <n v="63543.6"/>
    <n v="51000"/>
    <n v="12543.6"/>
    <x v="1"/>
    <x v="0"/>
    <x v="9"/>
    <s v="Q2"/>
    <n v="2025"/>
    <n v="0.1974014692274281"/>
    <s v="High"/>
  </r>
  <r>
    <n v="102928"/>
    <d v="2025-09-20T00:00:00"/>
    <s v="C3927"/>
    <s v="Rohit Gupta"/>
    <x v="0"/>
    <s v="Delhi"/>
    <s v="New Delhi"/>
    <x v="2"/>
    <x v="1"/>
    <x v="2"/>
    <n v="5"/>
    <n v="14951"/>
    <n v="15"/>
    <n v="63541.75"/>
    <n v="55000"/>
    <n v="8541.75"/>
    <x v="4"/>
    <x v="0"/>
    <x v="4"/>
    <s v="Q3"/>
    <n v="2025"/>
    <n v="0.13442736468542335"/>
    <s v="High"/>
  </r>
  <r>
    <n v="104733"/>
    <d v="2025-08-24T00:00:00"/>
    <s v="C5732"/>
    <s v="Arjun Gupta"/>
    <x v="3"/>
    <s v="Odisha"/>
    <s v="Bhubaneswar"/>
    <x v="0"/>
    <x v="0"/>
    <x v="3"/>
    <n v="6"/>
    <n v="12454"/>
    <n v="15"/>
    <n v="63515.4"/>
    <n v="54000"/>
    <n v="9515.4"/>
    <x v="2"/>
    <x v="2"/>
    <x v="2"/>
    <s v="Q3"/>
    <n v="2025"/>
    <n v="0.14981248642061609"/>
    <s v="High"/>
  </r>
  <r>
    <n v="104882"/>
    <d v="2025-11-07T00:00:00"/>
    <s v="C5881"/>
    <s v="Vikram Gupta"/>
    <x v="3"/>
    <s v="West Bengal"/>
    <s v="Kolkata"/>
    <x v="4"/>
    <x v="1"/>
    <x v="4"/>
    <n v="9"/>
    <n v="8300"/>
    <n v="15"/>
    <n v="63495"/>
    <n v="54000"/>
    <n v="9495"/>
    <x v="0"/>
    <x v="0"/>
    <x v="1"/>
    <s v="Q4"/>
    <n v="2025"/>
    <n v="0.14953933380581147"/>
    <s v="High"/>
  </r>
  <r>
    <n v="103172"/>
    <d v="2025-09-10T00:00:00"/>
    <s v="C4171"/>
    <s v="Ananya Gupta"/>
    <x v="1"/>
    <s v="Maharashtra"/>
    <s v="Mumbai"/>
    <x v="5"/>
    <x v="0"/>
    <x v="3"/>
    <n v="6"/>
    <n v="11742"/>
    <n v="10"/>
    <n v="63406.8"/>
    <n v="54000"/>
    <n v="9406.7999999999993"/>
    <x v="0"/>
    <x v="0"/>
    <x v="4"/>
    <s v="Q3"/>
    <n v="2025"/>
    <n v="0.14835632771248508"/>
    <s v="High"/>
  </r>
  <r>
    <n v="101099"/>
    <d v="2025-09-12T00:00:00"/>
    <s v="C2098"/>
    <s v="Aarav Gupta"/>
    <x v="2"/>
    <s v="Telangana"/>
    <s v="Hyderabad"/>
    <x v="1"/>
    <x v="1"/>
    <x v="2"/>
    <n v="5"/>
    <n v="14894"/>
    <n v="15"/>
    <n v="63299.5"/>
    <n v="55000"/>
    <n v="8299.5"/>
    <x v="2"/>
    <x v="0"/>
    <x v="4"/>
    <s v="Q3"/>
    <n v="2025"/>
    <n v="0.13111477973759667"/>
    <s v="High"/>
  </r>
  <r>
    <n v="103686"/>
    <d v="2025-11-22T00:00:00"/>
    <s v="C4685"/>
    <s v="Pooja Gupta"/>
    <x v="1"/>
    <s v="Gujarat"/>
    <s v="Ahmedabad"/>
    <x v="3"/>
    <x v="0"/>
    <x v="1"/>
    <n v="3"/>
    <n v="22205"/>
    <n v="5"/>
    <n v="63284.25"/>
    <n v="51000"/>
    <n v="12284.25"/>
    <x v="2"/>
    <x v="0"/>
    <x v="1"/>
    <s v="Q4"/>
    <n v="2025"/>
    <n v="0.19411227912158238"/>
    <s v="High"/>
  </r>
  <r>
    <n v="100762"/>
    <d v="2025-01-01T00:00:00"/>
    <s v="C1761"/>
    <s v="Priya Sharma"/>
    <x v="0"/>
    <s v="Delhi"/>
    <s v="New Delhi"/>
    <x v="5"/>
    <x v="0"/>
    <x v="1"/>
    <n v="3"/>
    <n v="22174"/>
    <n v="5"/>
    <n v="63195.9"/>
    <n v="51000"/>
    <n v="12195.9"/>
    <x v="4"/>
    <x v="0"/>
    <x v="8"/>
    <s v="Q1"/>
    <n v="2025"/>
    <n v="0.19298562090262183"/>
    <s v="High"/>
  </r>
  <r>
    <n v="103616"/>
    <d v="2025-04-06T00:00:00"/>
    <s v="C4615"/>
    <s v="Neha Kumar"/>
    <x v="2"/>
    <s v="Telangana"/>
    <s v="Hyderabad"/>
    <x v="5"/>
    <x v="0"/>
    <x v="3"/>
    <n v="6"/>
    <n v="12368"/>
    <n v="15"/>
    <n v="63076.800000000003"/>
    <n v="54000"/>
    <n v="9076.7999999999993"/>
    <x v="2"/>
    <x v="0"/>
    <x v="5"/>
    <s v="Q2"/>
    <n v="2025"/>
    <n v="0.14390076858686551"/>
    <s v="High"/>
  </r>
  <r>
    <n v="102769"/>
    <d v="2025-05-15T00:00:00"/>
    <s v="C3768"/>
    <s v="Aarav Patel"/>
    <x v="2"/>
    <s v="Telangana"/>
    <s v="Hyderabad"/>
    <x v="0"/>
    <x v="0"/>
    <x v="1"/>
    <n v="3"/>
    <n v="22128"/>
    <n v="5"/>
    <n v="63064.800000000003"/>
    <n v="51000"/>
    <n v="12064.8"/>
    <x v="1"/>
    <x v="1"/>
    <x v="6"/>
    <s v="Q2"/>
    <n v="2025"/>
    <n v="0.19130798797427406"/>
    <s v="High"/>
  </r>
  <r>
    <n v="100342"/>
    <d v="2025-10-05T00:00:00"/>
    <s v="C1341"/>
    <s v="Priya Gupta"/>
    <x v="3"/>
    <s v="West Bengal"/>
    <s v="Kolkata"/>
    <x v="7"/>
    <x v="1"/>
    <x v="4"/>
    <n v="8"/>
    <n v="8759"/>
    <n v="10"/>
    <n v="63064.800000000003"/>
    <n v="48000"/>
    <n v="15064.8"/>
    <x v="2"/>
    <x v="0"/>
    <x v="0"/>
    <s v="Q4"/>
    <n v="2025"/>
    <n v="0.23887810632872852"/>
    <s v="High"/>
  </r>
  <r>
    <n v="101636"/>
    <d v="2025-11-12T00:00:00"/>
    <s v="C2635"/>
    <s v="Divya Reddy"/>
    <x v="1"/>
    <s v="Gujarat"/>
    <s v="Ahmedabad"/>
    <x v="7"/>
    <x v="1"/>
    <x v="4"/>
    <n v="8"/>
    <n v="8298"/>
    <n v="5"/>
    <n v="63064.800000000003"/>
    <n v="48000"/>
    <n v="15064.8"/>
    <x v="0"/>
    <x v="2"/>
    <x v="1"/>
    <s v="Q4"/>
    <n v="2025"/>
    <n v="0.23887810632872852"/>
    <s v="High"/>
  </r>
  <r>
    <n v="102256"/>
    <d v="2025-11-09T00:00:00"/>
    <s v="C3255"/>
    <s v="Aarav Kumar"/>
    <x v="1"/>
    <s v="Gujarat"/>
    <s v="Ahmedabad"/>
    <x v="4"/>
    <x v="0"/>
    <x v="3"/>
    <n v="6"/>
    <n v="12358"/>
    <n v="15"/>
    <n v="63025.8"/>
    <n v="54000"/>
    <n v="9025.7999999999993"/>
    <x v="2"/>
    <x v="0"/>
    <x v="1"/>
    <s v="Q4"/>
    <n v="2025"/>
    <n v="0.14320801957293677"/>
    <s v="High"/>
  </r>
  <r>
    <n v="100044"/>
    <d v="2025-02-27T00:00:00"/>
    <s v="C1043"/>
    <s v="Pooja Kumar"/>
    <x v="1"/>
    <s v="Gujarat"/>
    <s v="Ahmedabad"/>
    <x v="3"/>
    <x v="0"/>
    <x v="3"/>
    <n v="6"/>
    <n v="11667"/>
    <n v="10"/>
    <n v="63001.8"/>
    <n v="54000"/>
    <n v="9001.7999999999993"/>
    <x v="2"/>
    <x v="1"/>
    <x v="3"/>
    <s v="Q1"/>
    <n v="2025"/>
    <n v="0.14288163195337275"/>
    <s v="High"/>
  </r>
  <r>
    <n v="104169"/>
    <d v="2025-12-05T00:00:00"/>
    <s v="C5168"/>
    <s v="Neha Sharma"/>
    <x v="1"/>
    <s v="Maharashtra"/>
    <s v="Mumbai"/>
    <x v="3"/>
    <x v="0"/>
    <x v="1"/>
    <n v="3"/>
    <n v="22102"/>
    <n v="5"/>
    <n v="62990.7"/>
    <n v="51000"/>
    <n v="11990.7"/>
    <x v="0"/>
    <x v="0"/>
    <x v="11"/>
    <s v="Q4"/>
    <n v="2025"/>
    <n v="0.1903566716991556"/>
    <s v="High"/>
  </r>
  <r>
    <n v="104963"/>
    <d v="2025-03-09T00:00:00"/>
    <s v="C5962"/>
    <s v="Rahul Sharma"/>
    <x v="3"/>
    <s v="West Bengal"/>
    <s v="Kolkata"/>
    <x v="1"/>
    <x v="0"/>
    <x v="3"/>
    <n v="6"/>
    <n v="11660"/>
    <n v="10"/>
    <n v="62964"/>
    <n v="54000"/>
    <n v="8964"/>
    <x v="1"/>
    <x v="2"/>
    <x v="10"/>
    <s v="Q1"/>
    <n v="2025"/>
    <n v="0.14236706689536879"/>
    <s v="High"/>
  </r>
  <r>
    <n v="103719"/>
    <d v="2025-07-23T00:00:00"/>
    <s v="C4718"/>
    <s v="Sneha Kumar"/>
    <x v="2"/>
    <s v="Karnataka"/>
    <s v="Bengaluru"/>
    <x v="2"/>
    <x v="0"/>
    <x v="1"/>
    <n v="3"/>
    <n v="22081"/>
    <n v="5"/>
    <n v="62930.85"/>
    <n v="51000"/>
    <n v="11930.85"/>
    <x v="0"/>
    <x v="1"/>
    <x v="7"/>
    <s v="Q3"/>
    <n v="2025"/>
    <n v="0.18958666536364915"/>
    <s v="High"/>
  </r>
  <r>
    <n v="104432"/>
    <d v="2025-12-11T00:00:00"/>
    <s v="C5431"/>
    <s v="Sneha Gupta"/>
    <x v="1"/>
    <s v="Maharashtra"/>
    <s v="Mumbai"/>
    <x v="6"/>
    <x v="1"/>
    <x v="2"/>
    <n v="5"/>
    <n v="14807"/>
    <n v="15"/>
    <n v="62929.75"/>
    <n v="55000"/>
    <n v="7929.75"/>
    <x v="4"/>
    <x v="0"/>
    <x v="11"/>
    <s v="Q4"/>
    <n v="2025"/>
    <n v="0.12600955827728538"/>
    <s v="High"/>
  </r>
  <r>
    <n v="101876"/>
    <d v="2025-12-12T00:00:00"/>
    <s v="C2875"/>
    <s v="Neha Patel"/>
    <x v="1"/>
    <s v="Gujarat"/>
    <s v="Ahmedabad"/>
    <x v="1"/>
    <x v="0"/>
    <x v="1"/>
    <n v="3"/>
    <n v="22076"/>
    <n v="5"/>
    <n v="62916.6"/>
    <n v="51000"/>
    <n v="11916.6"/>
    <x v="4"/>
    <x v="0"/>
    <x v="11"/>
    <s v="Q4"/>
    <n v="2025"/>
    <n v="0.18940311459932674"/>
    <s v="High"/>
  </r>
  <r>
    <n v="101386"/>
    <d v="2025-12-16T00:00:00"/>
    <s v="C2385"/>
    <s v="Divya Rao"/>
    <x v="1"/>
    <s v="Maharashtra"/>
    <s v="Mumbai"/>
    <x v="7"/>
    <x v="0"/>
    <x v="1"/>
    <n v="3"/>
    <n v="22075"/>
    <n v="5"/>
    <n v="62913.75"/>
    <n v="51000"/>
    <n v="11913.75"/>
    <x v="1"/>
    <x v="1"/>
    <x v="11"/>
    <s v="Q4"/>
    <n v="2025"/>
    <n v="0.18936639446861775"/>
    <s v="High"/>
  </r>
  <r>
    <n v="104264"/>
    <d v="2025-11-16T00:00:00"/>
    <s v="C5263"/>
    <s v="Arjun Sharma"/>
    <x v="3"/>
    <s v="West Bengal"/>
    <s v="Kolkata"/>
    <x v="0"/>
    <x v="0"/>
    <x v="3"/>
    <n v="6"/>
    <n v="11650"/>
    <n v="10"/>
    <n v="62910"/>
    <n v="54000"/>
    <n v="8910"/>
    <x v="2"/>
    <x v="0"/>
    <x v="1"/>
    <s v="Q4"/>
    <n v="2025"/>
    <n v="0.14163090128755365"/>
    <s v="High"/>
  </r>
  <r>
    <n v="104504"/>
    <d v="2025-12-05T00:00:00"/>
    <s v="C5503"/>
    <s v="Kiran Sharma"/>
    <x v="2"/>
    <s v="Telangana"/>
    <s v="Hyderabad"/>
    <x v="7"/>
    <x v="1"/>
    <x v="2"/>
    <n v="5"/>
    <n v="14774"/>
    <n v="15"/>
    <n v="62789.5"/>
    <n v="55000"/>
    <n v="7789.5"/>
    <x v="2"/>
    <x v="0"/>
    <x v="11"/>
    <s v="Q4"/>
    <n v="2025"/>
    <n v="0.12405736627939384"/>
    <s v="High"/>
  </r>
  <r>
    <n v="101063"/>
    <d v="2025-09-14T00:00:00"/>
    <s v="C2062"/>
    <s v="Rahul Kumar"/>
    <x v="2"/>
    <s v="Telangana"/>
    <s v="Hyderabad"/>
    <x v="0"/>
    <x v="0"/>
    <x v="1"/>
    <n v="3"/>
    <n v="22031"/>
    <n v="5"/>
    <n v="62788.35"/>
    <n v="51000"/>
    <n v="11788.35"/>
    <x v="4"/>
    <x v="1"/>
    <x v="4"/>
    <s v="Q3"/>
    <n v="2025"/>
    <n v="0.18774740855588656"/>
    <s v="High"/>
  </r>
  <r>
    <n v="101830"/>
    <d v="2025-03-21T00:00:00"/>
    <s v="C2829"/>
    <s v="Rahul Patel"/>
    <x v="1"/>
    <s v="Maharashtra"/>
    <s v="Mumbai"/>
    <x v="4"/>
    <x v="0"/>
    <x v="1"/>
    <n v="3"/>
    <n v="22016"/>
    <n v="5"/>
    <n v="62745.599999999999"/>
    <n v="51000"/>
    <n v="11745.6"/>
    <x v="2"/>
    <x v="0"/>
    <x v="10"/>
    <s v="Q1"/>
    <n v="2025"/>
    <n v="0.18719400244798043"/>
    <s v="High"/>
  </r>
  <r>
    <n v="103544"/>
    <d v="2025-12-08T00:00:00"/>
    <s v="C4543"/>
    <s v="Priya Kumar"/>
    <x v="2"/>
    <s v="Telangana"/>
    <s v="Hyderabad"/>
    <x v="5"/>
    <x v="0"/>
    <x v="1"/>
    <n v="3"/>
    <n v="22014"/>
    <n v="5"/>
    <n v="62739.9"/>
    <n v="51000"/>
    <n v="11739.9"/>
    <x v="0"/>
    <x v="2"/>
    <x v="11"/>
    <s v="Q4"/>
    <n v="2025"/>
    <n v="0.18712015798558812"/>
    <s v="High"/>
  </r>
  <r>
    <n v="100117"/>
    <d v="2025-02-17T00:00:00"/>
    <s v="C1116"/>
    <s v="Kiran Gupta"/>
    <x v="1"/>
    <s v="Maharashtra"/>
    <s v="Mumbai"/>
    <x v="3"/>
    <x v="1"/>
    <x v="2"/>
    <n v="5"/>
    <n v="14757"/>
    <n v="15"/>
    <n v="62717.25"/>
    <n v="55000"/>
    <n v="7717.25"/>
    <x v="1"/>
    <x v="0"/>
    <x v="3"/>
    <s v="Q1"/>
    <n v="2025"/>
    <n v="0.12304828416424508"/>
    <s v="High"/>
  </r>
  <r>
    <n v="103672"/>
    <d v="2025-06-05T00:00:00"/>
    <s v="C4671"/>
    <s v="Arjun Patel"/>
    <x v="2"/>
    <s v="Telangana"/>
    <s v="Hyderabad"/>
    <x v="7"/>
    <x v="0"/>
    <x v="3"/>
    <n v="6"/>
    <n v="12290"/>
    <n v="15"/>
    <n v="62679"/>
    <n v="54000"/>
    <n v="8679"/>
    <x v="0"/>
    <x v="0"/>
    <x v="9"/>
    <s v="Q2"/>
    <n v="2025"/>
    <n v="0.13846742928253483"/>
    <s v="High"/>
  </r>
  <r>
    <n v="102280"/>
    <d v="2025-07-19T00:00:00"/>
    <s v="C3279"/>
    <s v="Pooja Patel"/>
    <x v="1"/>
    <s v="Gujarat"/>
    <s v="Ahmedabad"/>
    <x v="5"/>
    <x v="0"/>
    <x v="1"/>
    <n v="3"/>
    <n v="21973"/>
    <n v="5"/>
    <n v="62623.05"/>
    <n v="51000"/>
    <n v="11623.05"/>
    <x v="4"/>
    <x v="2"/>
    <x v="7"/>
    <s v="Q3"/>
    <n v="2025"/>
    <n v="0.18560338405746762"/>
    <s v="High"/>
  </r>
  <r>
    <n v="101862"/>
    <d v="2025-05-14T00:00:00"/>
    <s v="C2861"/>
    <s v="Ananya Sharma"/>
    <x v="2"/>
    <s v="Karnataka"/>
    <s v="Bengaluru"/>
    <x v="6"/>
    <x v="0"/>
    <x v="1"/>
    <n v="3"/>
    <n v="21972"/>
    <n v="5"/>
    <n v="62620.2"/>
    <n v="51000"/>
    <n v="11620.2"/>
    <x v="3"/>
    <x v="0"/>
    <x v="6"/>
    <s v="Q2"/>
    <n v="2025"/>
    <n v="0.18556631885557698"/>
    <s v="High"/>
  </r>
  <r>
    <n v="104983"/>
    <d v="2025-09-28T00:00:00"/>
    <s v="C5982"/>
    <s v="Pooja Gupta"/>
    <x v="1"/>
    <s v="Gujarat"/>
    <s v="Ahmedabad"/>
    <x v="1"/>
    <x v="1"/>
    <x v="2"/>
    <n v="5"/>
    <n v="14709"/>
    <n v="15"/>
    <n v="62513.25"/>
    <n v="55000"/>
    <n v="7513.25"/>
    <x v="4"/>
    <x v="0"/>
    <x v="4"/>
    <s v="Q3"/>
    <n v="2025"/>
    <n v="0.12018652045766298"/>
    <s v="High"/>
  </r>
  <r>
    <n v="103996"/>
    <d v="2025-10-02T00:00:00"/>
    <s v="C4995"/>
    <s v="Pooja Kumar"/>
    <x v="1"/>
    <s v="Maharashtra"/>
    <s v="Mumbai"/>
    <x v="6"/>
    <x v="1"/>
    <x v="4"/>
    <n v="8"/>
    <n v="8221"/>
    <n v="5"/>
    <n v="62479.6"/>
    <n v="48000"/>
    <n v="14479.6"/>
    <x v="1"/>
    <x v="1"/>
    <x v="0"/>
    <s v="Q4"/>
    <n v="2025"/>
    <n v="0.23174924295289984"/>
    <s v="High"/>
  </r>
  <r>
    <n v="104935"/>
    <d v="2025-11-25T00:00:00"/>
    <s v="C5934"/>
    <s v="Priya Reddy"/>
    <x v="3"/>
    <s v="West Bengal"/>
    <s v="Kolkata"/>
    <x v="1"/>
    <x v="0"/>
    <x v="3"/>
    <n v="5"/>
    <n v="12482"/>
    <n v="0"/>
    <n v="62410"/>
    <n v="45000"/>
    <n v="17410"/>
    <x v="4"/>
    <x v="0"/>
    <x v="1"/>
    <s v="Q4"/>
    <n v="2025"/>
    <n v="0.27896170485499117"/>
    <s v="High"/>
  </r>
  <r>
    <n v="102982"/>
    <d v="2025-03-06T00:00:00"/>
    <s v="C3981"/>
    <s v="Pooja Gupta"/>
    <x v="3"/>
    <s v="West Bengal"/>
    <s v="Kolkata"/>
    <x v="3"/>
    <x v="1"/>
    <x v="2"/>
    <n v="5"/>
    <n v="14679"/>
    <n v="15"/>
    <n v="62385.75"/>
    <n v="55000"/>
    <n v="7385.75"/>
    <x v="3"/>
    <x v="2"/>
    <x v="10"/>
    <s v="Q1"/>
    <n v="2025"/>
    <n v="0.11838841402083007"/>
    <s v="High"/>
  </r>
  <r>
    <n v="101973"/>
    <d v="2025-01-04T00:00:00"/>
    <s v="C2972"/>
    <s v="Kiran Rao"/>
    <x v="1"/>
    <s v="Maharashtra"/>
    <s v="Mumbai"/>
    <x v="1"/>
    <x v="0"/>
    <x v="1"/>
    <n v="3"/>
    <n v="21876"/>
    <n v="5"/>
    <n v="62346.6"/>
    <n v="51000"/>
    <n v="11346.6"/>
    <x v="3"/>
    <x v="0"/>
    <x v="8"/>
    <s v="Q1"/>
    <n v="2025"/>
    <n v="0.18199228185658883"/>
    <s v="High"/>
  </r>
  <r>
    <n v="101510"/>
    <d v="2025-08-16T00:00:00"/>
    <s v="C2509"/>
    <s v="Rahul Sharma"/>
    <x v="2"/>
    <s v="Karnataka"/>
    <s v="Bengaluru"/>
    <x v="4"/>
    <x v="0"/>
    <x v="3"/>
    <n v="6"/>
    <n v="11540"/>
    <n v="10"/>
    <n v="62316"/>
    <n v="54000"/>
    <n v="8316"/>
    <x v="3"/>
    <x v="1"/>
    <x v="2"/>
    <s v="Q3"/>
    <n v="2025"/>
    <n v="0.13344887348353554"/>
    <s v="High"/>
  </r>
  <r>
    <n v="102652"/>
    <d v="2025-02-18T00:00:00"/>
    <s v="C3651"/>
    <s v="Vikram Reddy"/>
    <x v="3"/>
    <s v="West Bengal"/>
    <s v="Kolkata"/>
    <x v="4"/>
    <x v="0"/>
    <x v="3"/>
    <n v="6"/>
    <n v="11537"/>
    <n v="10"/>
    <n v="62299.8"/>
    <n v="54000"/>
    <n v="8299.7999999999993"/>
    <x v="4"/>
    <x v="0"/>
    <x v="3"/>
    <s v="Q1"/>
    <n v="2025"/>
    <n v="0.13322354164860881"/>
    <s v="High"/>
  </r>
  <r>
    <n v="100268"/>
    <d v="2025-06-26T00:00:00"/>
    <s v="C1267"/>
    <s v="Priya Gupta"/>
    <x v="2"/>
    <s v="Karnataka"/>
    <s v="Bengaluru"/>
    <x v="4"/>
    <x v="0"/>
    <x v="1"/>
    <n v="3"/>
    <n v="21846"/>
    <n v="5"/>
    <n v="62261.1"/>
    <n v="51000"/>
    <n v="11261.1"/>
    <x v="3"/>
    <x v="0"/>
    <x v="9"/>
    <s v="Q2"/>
    <n v="2025"/>
    <n v="0.18086895348781182"/>
    <s v="High"/>
  </r>
  <r>
    <n v="102807"/>
    <d v="2025-09-11T00:00:00"/>
    <s v="C3806"/>
    <s v="Aarav Kumar"/>
    <x v="1"/>
    <s v="Gujarat"/>
    <s v="Ahmedabad"/>
    <x v="6"/>
    <x v="1"/>
    <x v="2"/>
    <n v="5"/>
    <n v="14643"/>
    <n v="15"/>
    <n v="62232.75"/>
    <n v="55000"/>
    <n v="7232.75"/>
    <x v="3"/>
    <x v="0"/>
    <x v="4"/>
    <s v="Q3"/>
    <n v="2025"/>
    <n v="0.11622096082850268"/>
    <s v="High"/>
  </r>
  <r>
    <n v="101841"/>
    <d v="2025-11-21T00:00:00"/>
    <s v="C2840"/>
    <s v="Priya Kumar"/>
    <x v="3"/>
    <s v="West Bengal"/>
    <s v="Kolkata"/>
    <x v="4"/>
    <x v="1"/>
    <x v="4"/>
    <n v="9"/>
    <n v="8126"/>
    <n v="15"/>
    <n v="62163.9"/>
    <n v="54000"/>
    <n v="8163.9"/>
    <x v="0"/>
    <x v="0"/>
    <x v="1"/>
    <s v="Q4"/>
    <n v="2025"/>
    <n v="0.13132863285604668"/>
    <s v="High"/>
  </r>
  <r>
    <n v="100331"/>
    <d v="2025-11-18T00:00:00"/>
    <s v="C1330"/>
    <s v="Aarav Reddy"/>
    <x v="1"/>
    <s v="Maharashtra"/>
    <s v="Mumbai"/>
    <x v="2"/>
    <x v="1"/>
    <x v="4"/>
    <n v="9"/>
    <n v="8122"/>
    <n v="15"/>
    <n v="62133.3"/>
    <n v="54000"/>
    <n v="8133.3"/>
    <x v="3"/>
    <x v="2"/>
    <x v="1"/>
    <s v="Q4"/>
    <n v="2025"/>
    <n v="0.13090082129872388"/>
    <s v="High"/>
  </r>
  <r>
    <n v="102207"/>
    <d v="2025-04-03T00:00:00"/>
    <s v="C3206"/>
    <s v="Aarav Kumar"/>
    <x v="2"/>
    <s v="Telangana"/>
    <s v="Hyderabad"/>
    <x v="0"/>
    <x v="0"/>
    <x v="1"/>
    <n v="3"/>
    <n v="21784"/>
    <n v="5"/>
    <n v="62084.4"/>
    <n v="51000"/>
    <n v="11084.4"/>
    <x v="0"/>
    <x v="0"/>
    <x v="5"/>
    <s v="Q2"/>
    <n v="2025"/>
    <n v="0.17853760364922588"/>
    <s v="High"/>
  </r>
  <r>
    <n v="101234"/>
    <d v="2025-09-12T00:00:00"/>
    <s v="C2233"/>
    <s v="Ananya Gupta"/>
    <x v="3"/>
    <s v="West Bengal"/>
    <s v="Kolkata"/>
    <x v="2"/>
    <x v="1"/>
    <x v="2"/>
    <n v="5"/>
    <n v="14595"/>
    <n v="15"/>
    <n v="62028.75"/>
    <n v="55000"/>
    <n v="7028.75"/>
    <x v="0"/>
    <x v="0"/>
    <x v="4"/>
    <s v="Q3"/>
    <n v="2025"/>
    <n v="0.1133143905044032"/>
    <s v="High"/>
  </r>
  <r>
    <n v="101818"/>
    <d v="2025-08-28T00:00:00"/>
    <s v="C2817"/>
    <s v="Sneha Sharma"/>
    <x v="1"/>
    <s v="Maharashtra"/>
    <s v="Mumbai"/>
    <x v="3"/>
    <x v="0"/>
    <x v="3"/>
    <n v="6"/>
    <n v="12155"/>
    <n v="15"/>
    <n v="61990.5"/>
    <n v="54000"/>
    <n v="7990.5"/>
    <x v="1"/>
    <x v="0"/>
    <x v="2"/>
    <s v="Q3"/>
    <n v="2025"/>
    <n v="0.12889878287802164"/>
    <s v="High"/>
  </r>
  <r>
    <n v="103968"/>
    <d v="2025-10-23T00:00:00"/>
    <s v="C4967"/>
    <s v="Aarav Reddy"/>
    <x v="1"/>
    <s v="Gujarat"/>
    <s v="Ahmedabad"/>
    <x v="7"/>
    <x v="1"/>
    <x v="4"/>
    <n v="8"/>
    <n v="8609"/>
    <n v="10"/>
    <n v="61984.800000000003"/>
    <n v="48000"/>
    <n v="13984.8"/>
    <x v="4"/>
    <x v="2"/>
    <x v="0"/>
    <s v="Q4"/>
    <n v="2025"/>
    <n v="0.22561660278003637"/>
    <s v="High"/>
  </r>
  <r>
    <n v="102358"/>
    <d v="2025-02-15T00:00:00"/>
    <s v="C3357"/>
    <s v="Rohit Gupta"/>
    <x v="1"/>
    <s v="Maharashtra"/>
    <s v="Mumbai"/>
    <x v="7"/>
    <x v="1"/>
    <x v="2"/>
    <n v="5"/>
    <n v="15492"/>
    <n v="20"/>
    <n v="61968"/>
    <n v="55000"/>
    <n v="6968"/>
    <x v="3"/>
    <x v="0"/>
    <x v="3"/>
    <s v="Q1"/>
    <n v="2025"/>
    <n v="0.11244513297185645"/>
    <s v="High"/>
  </r>
  <r>
    <n v="101156"/>
    <d v="2025-10-05T00:00:00"/>
    <s v="C2155"/>
    <s v="Vikram Reddy"/>
    <x v="1"/>
    <s v="Gujarat"/>
    <s v="Ahmedabad"/>
    <x v="7"/>
    <x v="1"/>
    <x v="4"/>
    <n v="8"/>
    <n v="8601"/>
    <n v="10"/>
    <n v="61927.199999999997"/>
    <n v="48000"/>
    <n v="13927.2"/>
    <x v="3"/>
    <x v="0"/>
    <x v="0"/>
    <s v="Q4"/>
    <n v="2025"/>
    <n v="0.22489632988412203"/>
    <s v="High"/>
  </r>
  <r>
    <n v="101452"/>
    <d v="2025-03-12T00:00:00"/>
    <s v="C2451"/>
    <s v="Divya Kumar"/>
    <x v="0"/>
    <s v="Delhi"/>
    <s v="New Delhi"/>
    <x v="7"/>
    <x v="0"/>
    <x v="3"/>
    <n v="6"/>
    <n v="12140"/>
    <n v="15"/>
    <n v="61914"/>
    <n v="54000"/>
    <n v="7914"/>
    <x v="4"/>
    <x v="0"/>
    <x v="10"/>
    <s v="Q1"/>
    <n v="2025"/>
    <n v="0.12782246341699777"/>
    <s v="High"/>
  </r>
  <r>
    <n v="102688"/>
    <d v="2025-02-02T00:00:00"/>
    <s v="C3687"/>
    <s v="Sneha Sharma"/>
    <x v="1"/>
    <s v="Maharashtra"/>
    <s v="Mumbai"/>
    <x v="2"/>
    <x v="0"/>
    <x v="3"/>
    <n v="6"/>
    <n v="12138"/>
    <n v="15"/>
    <n v="61903.8"/>
    <n v="54000"/>
    <n v="7903.8"/>
    <x v="0"/>
    <x v="0"/>
    <x v="3"/>
    <s v="Q1"/>
    <n v="2025"/>
    <n v="0.12767875316216451"/>
    <s v="High"/>
  </r>
  <r>
    <n v="104532"/>
    <d v="2025-06-06T00:00:00"/>
    <s v="C5531"/>
    <s v="Aarav Reddy"/>
    <x v="0"/>
    <s v="Delhi"/>
    <s v="New Delhi"/>
    <x v="2"/>
    <x v="0"/>
    <x v="1"/>
    <n v="3"/>
    <n v="21682"/>
    <n v="5"/>
    <n v="61793.7"/>
    <n v="51000"/>
    <n v="10793.7"/>
    <x v="0"/>
    <x v="0"/>
    <x v="9"/>
    <s v="Q2"/>
    <n v="2025"/>
    <n v="0.17467314629161226"/>
    <s v="High"/>
  </r>
  <r>
    <n v="103165"/>
    <d v="2025-03-05T00:00:00"/>
    <s v="C4164"/>
    <s v="Kiran Sharma"/>
    <x v="0"/>
    <s v="Punjab"/>
    <s v="Ludhiana"/>
    <x v="1"/>
    <x v="1"/>
    <x v="2"/>
    <n v="5"/>
    <n v="15441"/>
    <n v="20"/>
    <n v="61764"/>
    <n v="55000"/>
    <n v="6764"/>
    <x v="1"/>
    <x v="0"/>
    <x v="10"/>
    <s v="Q1"/>
    <n v="2025"/>
    <n v="0.10951363253675279"/>
    <s v="High"/>
  </r>
  <r>
    <n v="104293"/>
    <d v="2025-08-09T00:00:00"/>
    <s v="C5292"/>
    <s v="Rahul Reddy"/>
    <x v="3"/>
    <s v="West Bengal"/>
    <s v="Kolkata"/>
    <x v="1"/>
    <x v="0"/>
    <x v="1"/>
    <n v="3"/>
    <n v="21649"/>
    <n v="5"/>
    <n v="61699.65"/>
    <n v="51000"/>
    <n v="10699.65"/>
    <x v="2"/>
    <x v="0"/>
    <x v="2"/>
    <s v="Q3"/>
    <n v="2025"/>
    <n v="0.17341508420226046"/>
    <s v="High"/>
  </r>
  <r>
    <n v="102547"/>
    <d v="2025-08-16T00:00:00"/>
    <s v="C3546"/>
    <s v="Rahul Sharma"/>
    <x v="2"/>
    <s v="Telangana"/>
    <s v="Hyderabad"/>
    <x v="0"/>
    <x v="0"/>
    <x v="3"/>
    <n v="6"/>
    <n v="12092"/>
    <n v="15"/>
    <n v="61669.2"/>
    <n v="54000"/>
    <n v="7669.2"/>
    <x v="0"/>
    <x v="2"/>
    <x v="2"/>
    <s v="Q3"/>
    <n v="2025"/>
    <n v="0.12436029654997957"/>
    <s v="High"/>
  </r>
  <r>
    <n v="101530"/>
    <d v="2025-03-01T00:00:00"/>
    <s v="C2529"/>
    <s v="Vikram Gupta"/>
    <x v="1"/>
    <s v="Maharashtra"/>
    <s v="Mumbai"/>
    <x v="2"/>
    <x v="1"/>
    <x v="2"/>
    <n v="5"/>
    <n v="14510"/>
    <n v="15"/>
    <n v="61667.5"/>
    <n v="55000"/>
    <n v="6667.5"/>
    <x v="2"/>
    <x v="2"/>
    <x v="10"/>
    <s v="Q1"/>
    <n v="2025"/>
    <n v="0.1081201605383711"/>
    <s v="High"/>
  </r>
  <r>
    <n v="100690"/>
    <d v="2025-12-12T00:00:00"/>
    <s v="C1689"/>
    <s v="Vikram Rao"/>
    <x v="0"/>
    <s v="Punjab"/>
    <s v="Ludhiana"/>
    <x v="0"/>
    <x v="1"/>
    <x v="2"/>
    <n v="5"/>
    <n v="15415"/>
    <n v="20"/>
    <n v="61660"/>
    <n v="55000"/>
    <n v="6660"/>
    <x v="4"/>
    <x v="0"/>
    <x v="11"/>
    <s v="Q4"/>
    <n v="2025"/>
    <n v="0.10801167693804736"/>
    <s v="High"/>
  </r>
  <r>
    <n v="101809"/>
    <d v="2025-11-12T00:00:00"/>
    <s v="C2808"/>
    <s v="Arjun Patel"/>
    <x v="0"/>
    <s v="Punjab"/>
    <s v="Ludhiana"/>
    <x v="4"/>
    <x v="1"/>
    <x v="2"/>
    <n v="5"/>
    <n v="14501"/>
    <n v="15"/>
    <n v="61629.25"/>
    <n v="55000"/>
    <n v="6629.25"/>
    <x v="2"/>
    <x v="0"/>
    <x v="1"/>
    <s v="Q4"/>
    <n v="2025"/>
    <n v="0.10756661812369937"/>
    <s v="High"/>
  </r>
  <r>
    <n v="101709"/>
    <d v="2025-11-01T00:00:00"/>
    <s v="C2708"/>
    <s v="Kiran Sharma"/>
    <x v="2"/>
    <s v="Karnataka"/>
    <s v="Bengaluru"/>
    <x v="0"/>
    <x v="1"/>
    <x v="2"/>
    <n v="4"/>
    <n v="15404"/>
    <n v="0"/>
    <n v="61616"/>
    <n v="44000"/>
    <n v="17616"/>
    <x v="3"/>
    <x v="0"/>
    <x v="1"/>
    <s v="Q4"/>
    <n v="2025"/>
    <n v="0.28589976629446895"/>
    <s v="High"/>
  </r>
  <r>
    <n v="104437"/>
    <d v="2025-04-17T00:00:00"/>
    <s v="C5436"/>
    <s v="Arjun Reddy"/>
    <x v="0"/>
    <s v="Delhi"/>
    <s v="New Delhi"/>
    <x v="4"/>
    <x v="1"/>
    <x v="2"/>
    <n v="4"/>
    <n v="15402"/>
    <n v="0"/>
    <n v="61608"/>
    <n v="44000"/>
    <n v="17608"/>
    <x v="3"/>
    <x v="0"/>
    <x v="5"/>
    <s v="Q2"/>
    <n v="2025"/>
    <n v="0.28580703804700686"/>
    <s v="High"/>
  </r>
  <r>
    <n v="104400"/>
    <d v="2025-03-03T00:00:00"/>
    <s v="C5399"/>
    <s v="Divya Sharma"/>
    <x v="0"/>
    <s v="Delhi"/>
    <s v="New Delhi"/>
    <x v="4"/>
    <x v="0"/>
    <x v="1"/>
    <n v="3"/>
    <n v="21614"/>
    <n v="5"/>
    <n v="61599.9"/>
    <n v="51000"/>
    <n v="10599.9"/>
    <x v="1"/>
    <x v="0"/>
    <x v="10"/>
    <s v="Q1"/>
    <n v="2025"/>
    <n v="0.17207657804639293"/>
    <s v="High"/>
  </r>
  <r>
    <n v="100679"/>
    <d v="2025-08-01T00:00:00"/>
    <s v="C1678"/>
    <s v="Divya Patel"/>
    <x v="0"/>
    <s v="Punjab"/>
    <s v="Ludhiana"/>
    <x v="5"/>
    <x v="1"/>
    <x v="2"/>
    <n v="4"/>
    <n v="15390"/>
    <n v="0"/>
    <n v="61560"/>
    <n v="44000"/>
    <n v="17560"/>
    <x v="2"/>
    <x v="2"/>
    <x v="2"/>
    <s v="Q3"/>
    <n v="2025"/>
    <n v="0.28525016244314488"/>
    <s v="High"/>
  </r>
  <r>
    <n v="102783"/>
    <d v="2025-04-04T00:00:00"/>
    <s v="C3782"/>
    <s v="Aarav Rao"/>
    <x v="0"/>
    <s v="Delhi"/>
    <s v="New Delhi"/>
    <x v="0"/>
    <x v="0"/>
    <x v="1"/>
    <n v="3"/>
    <n v="21590"/>
    <n v="5"/>
    <n v="61531.5"/>
    <n v="51000"/>
    <n v="10531.5"/>
    <x v="2"/>
    <x v="0"/>
    <x v="5"/>
    <s v="Q2"/>
    <n v="2025"/>
    <n v="0.17115623704931621"/>
    <s v="High"/>
  </r>
  <r>
    <n v="104272"/>
    <d v="2025-08-16T00:00:00"/>
    <s v="C5271"/>
    <s v="Neha Kumar"/>
    <x v="1"/>
    <s v="Maharashtra"/>
    <s v="Mumbai"/>
    <x v="0"/>
    <x v="1"/>
    <x v="2"/>
    <n v="4"/>
    <n v="15372"/>
    <n v="0"/>
    <n v="61488"/>
    <n v="44000"/>
    <n v="17488"/>
    <x v="3"/>
    <x v="0"/>
    <x v="2"/>
    <s v="Q3"/>
    <n v="2025"/>
    <n v="0.28441321883944837"/>
    <s v="High"/>
  </r>
  <r>
    <n v="100741"/>
    <d v="2025-11-23T00:00:00"/>
    <s v="C1740"/>
    <s v="Divya Patel"/>
    <x v="3"/>
    <s v="Odisha"/>
    <s v="Bhubaneswar"/>
    <x v="3"/>
    <x v="1"/>
    <x v="4"/>
    <n v="9"/>
    <n v="8034"/>
    <n v="15"/>
    <n v="61460.1"/>
    <n v="54000"/>
    <n v="7460.1"/>
    <x v="3"/>
    <x v="2"/>
    <x v="1"/>
    <s v="Q4"/>
    <n v="2025"/>
    <n v="0.12138118877125161"/>
    <s v="High"/>
  </r>
  <r>
    <n v="102082"/>
    <d v="2025-06-06T00:00:00"/>
    <s v="C3081"/>
    <s v="Kiran Gupta"/>
    <x v="1"/>
    <s v="Maharashtra"/>
    <s v="Mumbai"/>
    <x v="7"/>
    <x v="0"/>
    <x v="3"/>
    <n v="6"/>
    <n v="12050"/>
    <n v="15"/>
    <n v="61455"/>
    <n v="54000"/>
    <n v="7455"/>
    <x v="2"/>
    <x v="2"/>
    <x v="9"/>
    <s v="Q2"/>
    <n v="2025"/>
    <n v="0.12130827434708323"/>
    <s v="High"/>
  </r>
  <r>
    <n v="101831"/>
    <d v="2025-01-21T00:00:00"/>
    <s v="C2830"/>
    <s v="Aarav Gupta"/>
    <x v="1"/>
    <s v="Gujarat"/>
    <s v="Ahmedabad"/>
    <x v="6"/>
    <x v="1"/>
    <x v="2"/>
    <n v="4"/>
    <n v="15361"/>
    <n v="0"/>
    <n v="61444"/>
    <n v="44000"/>
    <n v="17444"/>
    <x v="2"/>
    <x v="2"/>
    <x v="8"/>
    <s v="Q1"/>
    <n v="2025"/>
    <n v="0.28390078770913352"/>
    <s v="High"/>
  </r>
  <r>
    <n v="100779"/>
    <d v="2025-12-14T00:00:00"/>
    <s v="C1778"/>
    <s v="Arjun Gupta"/>
    <x v="1"/>
    <s v="Maharashtra"/>
    <s v="Mumbai"/>
    <x v="3"/>
    <x v="0"/>
    <x v="3"/>
    <n v="6"/>
    <n v="12038"/>
    <n v="15"/>
    <n v="61393.8"/>
    <n v="54000"/>
    <n v="7393.8"/>
    <x v="0"/>
    <x v="0"/>
    <x v="11"/>
    <s v="Q4"/>
    <n v="2025"/>
    <n v="0.1204323563617173"/>
    <s v="High"/>
  </r>
  <r>
    <n v="102872"/>
    <d v="2025-05-28T00:00:00"/>
    <s v="C3871"/>
    <s v="Vikram Kumar"/>
    <x v="3"/>
    <s v="Odisha"/>
    <s v="Bhubaneswar"/>
    <x v="3"/>
    <x v="1"/>
    <x v="2"/>
    <n v="5"/>
    <n v="15347"/>
    <n v="20"/>
    <n v="61388"/>
    <n v="55000"/>
    <n v="6388"/>
    <x v="2"/>
    <x v="0"/>
    <x v="6"/>
    <s v="Q2"/>
    <n v="2025"/>
    <n v="0.10405942529484589"/>
    <s v="High"/>
  </r>
  <r>
    <n v="101397"/>
    <d v="2025-01-12T00:00:00"/>
    <s v="C2396"/>
    <s v="Vikram Gupta"/>
    <x v="1"/>
    <s v="Gujarat"/>
    <s v="Ahmedabad"/>
    <x v="4"/>
    <x v="1"/>
    <x v="2"/>
    <n v="5"/>
    <n v="15328"/>
    <n v="20"/>
    <n v="61312"/>
    <n v="55000"/>
    <n v="6312"/>
    <x v="3"/>
    <x v="2"/>
    <x v="8"/>
    <s v="Q1"/>
    <n v="2025"/>
    <n v="0.10294885177453027"/>
    <s v="High"/>
  </r>
  <r>
    <n v="102522"/>
    <d v="2025-04-07T00:00:00"/>
    <s v="C3521"/>
    <s v="Ananya Kumar"/>
    <x v="3"/>
    <s v="West Bengal"/>
    <s v="Kolkata"/>
    <x v="1"/>
    <x v="1"/>
    <x v="2"/>
    <n v="5"/>
    <n v="15317"/>
    <n v="20"/>
    <n v="61268"/>
    <n v="55000"/>
    <n v="6268"/>
    <x v="2"/>
    <x v="0"/>
    <x v="5"/>
    <s v="Q2"/>
    <n v="2025"/>
    <n v="0.10230462884376836"/>
    <s v="High"/>
  </r>
  <r>
    <n v="101981"/>
    <d v="2025-12-26T00:00:00"/>
    <s v="C2980"/>
    <s v="Neha Gupta"/>
    <x v="0"/>
    <s v="Delhi"/>
    <s v="New Delhi"/>
    <x v="3"/>
    <x v="0"/>
    <x v="3"/>
    <n v="6"/>
    <n v="12005"/>
    <n v="15"/>
    <n v="61225.5"/>
    <n v="54000"/>
    <n v="7225.5"/>
    <x v="1"/>
    <x v="2"/>
    <x v="11"/>
    <s v="Q4"/>
    <n v="2025"/>
    <n v="0.11801455275987946"/>
    <s v="High"/>
  </r>
  <r>
    <n v="100188"/>
    <d v="2025-11-14T00:00:00"/>
    <s v="C1187"/>
    <s v="Pooja Sharma"/>
    <x v="0"/>
    <s v="Delhi"/>
    <s v="New Delhi"/>
    <x v="2"/>
    <x v="1"/>
    <x v="4"/>
    <n v="8"/>
    <n v="8053"/>
    <n v="5"/>
    <n v="61202.8"/>
    <n v="48000"/>
    <n v="13202.8"/>
    <x v="0"/>
    <x v="2"/>
    <x v="1"/>
    <s v="Q4"/>
    <n v="2025"/>
    <n v="0.21572215650264365"/>
    <s v="High"/>
  </r>
  <r>
    <n v="100373"/>
    <d v="2025-02-07T00:00:00"/>
    <s v="C1372"/>
    <s v="Arjun Kumar"/>
    <x v="0"/>
    <s v="Delhi"/>
    <s v="New Delhi"/>
    <x v="5"/>
    <x v="1"/>
    <x v="2"/>
    <n v="5"/>
    <n v="15297"/>
    <n v="20"/>
    <n v="61188"/>
    <n v="55000"/>
    <n v="6188"/>
    <x v="1"/>
    <x v="1"/>
    <x v="3"/>
    <s v="Q1"/>
    <n v="2025"/>
    <n v="0.10113094070732824"/>
    <s v="High"/>
  </r>
  <r>
    <n v="102605"/>
    <d v="2025-02-07T00:00:00"/>
    <s v="C3604"/>
    <s v="Sneha Sharma"/>
    <x v="0"/>
    <s v="Punjab"/>
    <s v="Ludhiana"/>
    <x v="3"/>
    <x v="1"/>
    <x v="2"/>
    <n v="5"/>
    <n v="15282"/>
    <n v="20"/>
    <n v="61128"/>
    <n v="55000"/>
    <n v="6128"/>
    <x v="3"/>
    <x v="0"/>
    <x v="3"/>
    <s v="Q1"/>
    <n v="2025"/>
    <n v="0.10024865855254547"/>
    <s v="High"/>
  </r>
  <r>
    <n v="102740"/>
    <d v="2025-06-26T00:00:00"/>
    <s v="C3739"/>
    <s v="Sneha Rao"/>
    <x v="2"/>
    <s v="Karnataka"/>
    <s v="Bengaluru"/>
    <x v="0"/>
    <x v="1"/>
    <x v="2"/>
    <n v="5"/>
    <n v="15242"/>
    <n v="20"/>
    <n v="60968"/>
    <n v="55000"/>
    <n v="5968"/>
    <x v="0"/>
    <x v="0"/>
    <x v="9"/>
    <s v="Q2"/>
    <n v="2025"/>
    <n v="9.7887416349560427E-2"/>
    <s v="High"/>
  </r>
  <r>
    <n v="102166"/>
    <d v="2025-06-24T00:00:00"/>
    <s v="C3165"/>
    <s v="Arjun Gupta"/>
    <x v="3"/>
    <s v="West Bengal"/>
    <s v="Kolkata"/>
    <x v="2"/>
    <x v="0"/>
    <x v="3"/>
    <n v="6"/>
    <n v="11931"/>
    <n v="15"/>
    <n v="60848.1"/>
    <n v="54000"/>
    <n v="6848.1"/>
    <x v="3"/>
    <x v="1"/>
    <x v="9"/>
    <s v="Q2"/>
    <n v="2025"/>
    <n v="0.11254418790397729"/>
    <s v="High"/>
  </r>
  <r>
    <n v="104277"/>
    <d v="2025-01-10T00:00:00"/>
    <s v="C5276"/>
    <s v="Arjun Gupta"/>
    <x v="1"/>
    <s v="Maharashtra"/>
    <s v="Mumbai"/>
    <x v="3"/>
    <x v="1"/>
    <x v="2"/>
    <n v="4"/>
    <n v="15198"/>
    <n v="0"/>
    <n v="60792"/>
    <n v="44000"/>
    <n v="16792"/>
    <x v="0"/>
    <x v="0"/>
    <x v="8"/>
    <s v="Q1"/>
    <n v="2025"/>
    <n v="0.27622055533622847"/>
    <s v="High"/>
  </r>
  <r>
    <n v="100631"/>
    <d v="2025-11-22T00:00:00"/>
    <s v="C1630"/>
    <s v="Divya Sharma"/>
    <x v="1"/>
    <s v="Maharashtra"/>
    <s v="Mumbai"/>
    <x v="7"/>
    <x v="1"/>
    <x v="2"/>
    <n v="4"/>
    <n v="15190"/>
    <n v="0"/>
    <n v="60760"/>
    <n v="44000"/>
    <n v="16760"/>
    <x v="0"/>
    <x v="2"/>
    <x v="1"/>
    <s v="Q4"/>
    <n v="2025"/>
    <n v="0.27583936800526665"/>
    <s v="High"/>
  </r>
  <r>
    <n v="104884"/>
    <d v="2025-07-15T00:00:00"/>
    <s v="C5883"/>
    <s v="Divya Gupta"/>
    <x v="0"/>
    <s v="Punjab"/>
    <s v="Ludhiana"/>
    <x v="6"/>
    <x v="1"/>
    <x v="2"/>
    <n v="5"/>
    <n v="15187"/>
    <n v="20"/>
    <n v="60748"/>
    <n v="55000"/>
    <n v="5748"/>
    <x v="2"/>
    <x v="0"/>
    <x v="7"/>
    <s v="Q3"/>
    <n v="2025"/>
    <n v="9.4620399025482319E-2"/>
    <s v="High"/>
  </r>
  <r>
    <n v="104040"/>
    <d v="2025-10-27T00:00:00"/>
    <s v="C5039"/>
    <s v="Rahul Kumar"/>
    <x v="1"/>
    <s v="Gujarat"/>
    <s v="Ahmedabad"/>
    <x v="7"/>
    <x v="0"/>
    <x v="3"/>
    <n v="5"/>
    <n v="12145"/>
    <n v="0"/>
    <n v="60725"/>
    <n v="45000"/>
    <n v="15725"/>
    <x v="0"/>
    <x v="0"/>
    <x v="0"/>
    <s v="Q4"/>
    <n v="2025"/>
    <n v="0.25895430218196791"/>
    <s v="High"/>
  </r>
  <r>
    <n v="104541"/>
    <d v="2025-08-02T00:00:00"/>
    <s v="C5540"/>
    <s v="Aarav Kumar"/>
    <x v="0"/>
    <s v="Delhi"/>
    <s v="New Delhi"/>
    <x v="2"/>
    <x v="0"/>
    <x v="1"/>
    <n v="3"/>
    <n v="22480"/>
    <n v="10"/>
    <n v="60696"/>
    <n v="51000"/>
    <n v="9696"/>
    <x v="1"/>
    <x v="1"/>
    <x v="2"/>
    <s v="Q3"/>
    <n v="2025"/>
    <n v="0.1597469355476473"/>
    <s v="High"/>
  </r>
  <r>
    <n v="103979"/>
    <d v="2025-01-04T00:00:00"/>
    <s v="C4978"/>
    <s v="Arjun Gupta"/>
    <x v="2"/>
    <s v="Telangana"/>
    <s v="Hyderabad"/>
    <x v="5"/>
    <x v="1"/>
    <x v="2"/>
    <n v="4"/>
    <n v="15161"/>
    <n v="0"/>
    <n v="60644"/>
    <n v="44000"/>
    <n v="16644"/>
    <x v="3"/>
    <x v="0"/>
    <x v="8"/>
    <s v="Q1"/>
    <n v="2025"/>
    <n v="0.27445419167601082"/>
    <s v="High"/>
  </r>
  <r>
    <n v="101639"/>
    <d v="2025-01-05T00:00:00"/>
    <s v="C2638"/>
    <s v="Ananya Patel"/>
    <x v="0"/>
    <s v="Punjab"/>
    <s v="Ludhiana"/>
    <x v="5"/>
    <x v="0"/>
    <x v="1"/>
    <n v="3"/>
    <n v="22453"/>
    <n v="10"/>
    <n v="60623.1"/>
    <n v="51000"/>
    <n v="9623.1"/>
    <x v="3"/>
    <x v="0"/>
    <x v="8"/>
    <s v="Q1"/>
    <n v="2025"/>
    <n v="0.15873652122705703"/>
    <s v="High"/>
  </r>
  <r>
    <n v="100982"/>
    <d v="2025-06-18T00:00:00"/>
    <s v="C1981"/>
    <s v="Priya Patel"/>
    <x v="3"/>
    <s v="West Bengal"/>
    <s v="Kolkata"/>
    <x v="0"/>
    <x v="1"/>
    <x v="2"/>
    <n v="4"/>
    <n v="15148"/>
    <n v="0"/>
    <n v="60592"/>
    <n v="44000"/>
    <n v="16592"/>
    <x v="3"/>
    <x v="0"/>
    <x v="9"/>
    <s v="Q2"/>
    <n v="2025"/>
    <n v="0.27383152891470819"/>
    <s v="High"/>
  </r>
  <r>
    <n v="102138"/>
    <d v="2025-02-01T00:00:00"/>
    <s v="C3137"/>
    <s v="Divya Patel"/>
    <x v="1"/>
    <s v="Gujarat"/>
    <s v="Ahmedabad"/>
    <x v="1"/>
    <x v="0"/>
    <x v="1"/>
    <n v="3"/>
    <n v="22439"/>
    <n v="10"/>
    <n v="60585.3"/>
    <n v="51000"/>
    <n v="9585.2999999999993"/>
    <x v="4"/>
    <x v="0"/>
    <x v="3"/>
    <s v="Q1"/>
    <n v="2025"/>
    <n v="0.15821164539913146"/>
    <s v="High"/>
  </r>
  <r>
    <n v="104106"/>
    <d v="2025-02-07T00:00:00"/>
    <s v="C5105"/>
    <s v="Neha Sharma"/>
    <x v="0"/>
    <s v="Delhi"/>
    <s v="New Delhi"/>
    <x v="4"/>
    <x v="0"/>
    <x v="3"/>
    <n v="6"/>
    <n v="11874"/>
    <n v="15"/>
    <n v="60557.4"/>
    <n v="54000"/>
    <n v="6557.4"/>
    <x v="4"/>
    <x v="0"/>
    <x v="3"/>
    <s v="Q1"/>
    <n v="2025"/>
    <n v="0.10828404125672501"/>
    <s v="High"/>
  </r>
  <r>
    <n v="100413"/>
    <d v="2025-06-16T00:00:00"/>
    <s v="C1412"/>
    <s v="Arjun Sharma"/>
    <x v="1"/>
    <s v="Gujarat"/>
    <s v="Ahmedabad"/>
    <x v="5"/>
    <x v="1"/>
    <x v="2"/>
    <n v="4"/>
    <n v="15128"/>
    <n v="0"/>
    <n v="60512"/>
    <n v="44000"/>
    <n v="16512"/>
    <x v="2"/>
    <x v="0"/>
    <x v="9"/>
    <s v="Q2"/>
    <n v="2025"/>
    <n v="0.27287149656266524"/>
    <s v="High"/>
  </r>
  <r>
    <n v="100777"/>
    <d v="2025-07-07T00:00:00"/>
    <s v="C1776"/>
    <s v="Aarav Reddy"/>
    <x v="3"/>
    <s v="West Bengal"/>
    <s v="Kolkata"/>
    <x v="1"/>
    <x v="0"/>
    <x v="3"/>
    <n v="6"/>
    <n v="11864"/>
    <n v="15"/>
    <n v="60506.400000000001"/>
    <n v="54000"/>
    <n v="6506.4"/>
    <x v="4"/>
    <x v="0"/>
    <x v="7"/>
    <s v="Q3"/>
    <n v="2025"/>
    <n v="0.10753242632184364"/>
    <s v="High"/>
  </r>
  <r>
    <n v="100874"/>
    <d v="2025-01-21T00:00:00"/>
    <s v="C1873"/>
    <s v="Ananya Sharma"/>
    <x v="1"/>
    <s v="Gujarat"/>
    <s v="Ahmedabad"/>
    <x v="6"/>
    <x v="0"/>
    <x v="3"/>
    <n v="5"/>
    <n v="12098"/>
    <n v="0"/>
    <n v="60490"/>
    <n v="45000"/>
    <n v="15490"/>
    <x v="3"/>
    <x v="0"/>
    <x v="8"/>
    <s v="Q1"/>
    <n v="2025"/>
    <n v="0.25607538436105143"/>
    <s v="High"/>
  </r>
  <r>
    <n v="103361"/>
    <d v="2025-12-18T00:00:00"/>
    <s v="C4360"/>
    <s v="Neha Gupta"/>
    <x v="0"/>
    <s v="Delhi"/>
    <s v="New Delhi"/>
    <x v="5"/>
    <x v="0"/>
    <x v="3"/>
    <n v="6"/>
    <n v="11857"/>
    <n v="15"/>
    <n v="60470.7"/>
    <n v="54000"/>
    <n v="6470.7"/>
    <x v="2"/>
    <x v="0"/>
    <x v="11"/>
    <s v="Q4"/>
    <n v="2025"/>
    <n v="0.10700554152672286"/>
    <s v="High"/>
  </r>
  <r>
    <n v="102718"/>
    <d v="2025-11-27T00:00:00"/>
    <s v="C3717"/>
    <s v="Priya Sharma"/>
    <x v="1"/>
    <s v="Gujarat"/>
    <s v="Ahmedabad"/>
    <x v="0"/>
    <x v="1"/>
    <x v="4"/>
    <n v="9"/>
    <n v="8394"/>
    <n v="20"/>
    <n v="60436.800000000003"/>
    <n v="54000"/>
    <n v="6436.8"/>
    <x v="0"/>
    <x v="0"/>
    <x v="1"/>
    <s v="Q4"/>
    <n v="2025"/>
    <n v="0.10650464617583988"/>
    <s v="High"/>
  </r>
  <r>
    <n v="104546"/>
    <d v="2025-03-11T00:00:00"/>
    <s v="C5545"/>
    <s v="Aarav Rao"/>
    <x v="1"/>
    <s v="Gujarat"/>
    <s v="Ahmedabad"/>
    <x v="3"/>
    <x v="1"/>
    <x v="2"/>
    <n v="5"/>
    <n v="15080"/>
    <n v="20"/>
    <n v="60320"/>
    <n v="55000"/>
    <n v="5320"/>
    <x v="2"/>
    <x v="2"/>
    <x v="10"/>
    <s v="Q1"/>
    <n v="2025"/>
    <n v="8.8196286472148541E-2"/>
    <s v="High"/>
  </r>
  <r>
    <n v="101892"/>
    <d v="2025-10-28T00:00:00"/>
    <s v="C2891"/>
    <s v="Divya Gupta"/>
    <x v="1"/>
    <s v="Gujarat"/>
    <s v="Ahmedabad"/>
    <x v="2"/>
    <x v="1"/>
    <x v="4"/>
    <n v="7"/>
    <n v="8617"/>
    <n v="0"/>
    <n v="60319"/>
    <n v="42000"/>
    <n v="18319"/>
    <x v="3"/>
    <x v="1"/>
    <x v="0"/>
    <s v="Q4"/>
    <n v="2025"/>
    <n v="0.30370198444934432"/>
    <s v="High"/>
  </r>
  <r>
    <n v="102702"/>
    <d v="2025-09-07T00:00:00"/>
    <s v="C3701"/>
    <s v="Aarav Sharma"/>
    <x v="0"/>
    <s v="Delhi"/>
    <s v="New Delhi"/>
    <x v="0"/>
    <x v="1"/>
    <x v="2"/>
    <n v="5"/>
    <n v="15079"/>
    <n v="20"/>
    <n v="60316"/>
    <n v="55000"/>
    <n v="5316"/>
    <x v="2"/>
    <x v="0"/>
    <x v="4"/>
    <s v="Q3"/>
    <n v="2025"/>
    <n v="8.813581802506798E-2"/>
    <s v="High"/>
  </r>
  <r>
    <n v="104286"/>
    <d v="2025-03-12T00:00:00"/>
    <s v="C5285"/>
    <s v="Priya Kumar"/>
    <x v="1"/>
    <s v="Maharashtra"/>
    <s v="Mumbai"/>
    <x v="3"/>
    <x v="0"/>
    <x v="3"/>
    <n v="6"/>
    <n v="11825"/>
    <n v="15"/>
    <n v="60307.5"/>
    <n v="54000"/>
    <n v="6307.5"/>
    <x v="3"/>
    <x v="0"/>
    <x v="10"/>
    <s v="Q1"/>
    <n v="2025"/>
    <n v="0.10458898146996642"/>
    <s v="High"/>
  </r>
  <r>
    <n v="103533"/>
    <d v="2025-11-01T00:00:00"/>
    <s v="C4532"/>
    <s v="Priya Rao"/>
    <x v="2"/>
    <s v="Telangana"/>
    <s v="Hyderabad"/>
    <x v="3"/>
    <x v="1"/>
    <x v="2"/>
    <n v="4"/>
    <n v="15061"/>
    <n v="0"/>
    <n v="60244"/>
    <n v="44000"/>
    <n v="16244"/>
    <x v="4"/>
    <x v="1"/>
    <x v="1"/>
    <s v="Q4"/>
    <n v="2025"/>
    <n v="0.26963681030476067"/>
    <s v="High"/>
  </r>
  <r>
    <n v="102923"/>
    <d v="2025-11-27T00:00:00"/>
    <s v="C3922"/>
    <s v="Sneha Kumar"/>
    <x v="1"/>
    <s v="Gujarat"/>
    <s v="Ahmedabad"/>
    <x v="2"/>
    <x v="0"/>
    <x v="1"/>
    <n v="3"/>
    <n v="22302"/>
    <n v="10"/>
    <n v="60215.4"/>
    <n v="51000"/>
    <n v="9215.4"/>
    <x v="2"/>
    <x v="0"/>
    <x v="1"/>
    <s v="Q4"/>
    <n v="2025"/>
    <n v="0.15304058430235454"/>
    <s v="High"/>
  </r>
  <r>
    <n v="100006"/>
    <d v="2025-03-02T00:00:00"/>
    <s v="C1005"/>
    <s v="Rohit Gupta"/>
    <x v="3"/>
    <s v="Odisha"/>
    <s v="Bhubaneswar"/>
    <x v="3"/>
    <x v="0"/>
    <x v="3"/>
    <n v="5"/>
    <n v="12032"/>
    <n v="0"/>
    <n v="60160"/>
    <n v="45000"/>
    <n v="15160"/>
    <x v="3"/>
    <x v="0"/>
    <x v="10"/>
    <s v="Q1"/>
    <n v="2025"/>
    <n v="0.25199468085106386"/>
    <s v="High"/>
  </r>
  <r>
    <n v="102109"/>
    <d v="2025-12-02T00:00:00"/>
    <s v="C3108"/>
    <s v="Rohit Gupta"/>
    <x v="3"/>
    <s v="Odisha"/>
    <s v="Bhubaneswar"/>
    <x v="4"/>
    <x v="1"/>
    <x v="2"/>
    <n v="4"/>
    <n v="15026"/>
    <n v="0"/>
    <n v="60104"/>
    <n v="44000"/>
    <n v="16104"/>
    <x v="4"/>
    <x v="0"/>
    <x v="11"/>
    <s v="Q4"/>
    <n v="2025"/>
    <n v="0.2679355783308931"/>
    <s v="High"/>
  </r>
  <r>
    <n v="102149"/>
    <d v="2025-05-23T00:00:00"/>
    <s v="C3148"/>
    <s v="Divya Rao"/>
    <x v="3"/>
    <s v="Odisha"/>
    <s v="Bhubaneswar"/>
    <x v="1"/>
    <x v="1"/>
    <x v="2"/>
    <n v="4"/>
    <n v="15009"/>
    <n v="0"/>
    <n v="60036"/>
    <n v="44000"/>
    <n v="16036"/>
    <x v="4"/>
    <x v="1"/>
    <x v="6"/>
    <s v="Q2"/>
    <n v="2025"/>
    <n v="0.26710640282497167"/>
    <s v="High"/>
  </r>
  <r>
    <n v="102677"/>
    <d v="2025-06-26T00:00:00"/>
    <s v="C3676"/>
    <s v="Ananya Sharma"/>
    <x v="0"/>
    <s v="Delhi"/>
    <s v="New Delhi"/>
    <x v="3"/>
    <x v="0"/>
    <x v="1"/>
    <n v="3"/>
    <n v="22234"/>
    <n v="10"/>
    <n v="60031.8"/>
    <n v="51000"/>
    <n v="9031.7999999999993"/>
    <x v="0"/>
    <x v="1"/>
    <x v="9"/>
    <s v="Q2"/>
    <n v="2025"/>
    <n v="0.1504502613614784"/>
    <s v="High"/>
  </r>
  <r>
    <n v="100073"/>
    <d v="2025-04-15T00:00:00"/>
    <s v="C1072"/>
    <s v="Vikram Reddy"/>
    <x v="1"/>
    <s v="Maharashtra"/>
    <s v="Mumbai"/>
    <x v="5"/>
    <x v="0"/>
    <x v="1"/>
    <n v="3"/>
    <n v="22225"/>
    <n v="10"/>
    <n v="60007.5"/>
    <n v="51000"/>
    <n v="9007.5"/>
    <x v="1"/>
    <x v="1"/>
    <x v="5"/>
    <s v="Q2"/>
    <n v="2025"/>
    <n v="0.15010623672040996"/>
    <s v="High"/>
  </r>
  <r>
    <n v="104288"/>
    <d v="2025-11-16T00:00:00"/>
    <s v="C5287"/>
    <s v="Aarav Rao"/>
    <x v="3"/>
    <s v="West Bengal"/>
    <s v="Kolkata"/>
    <x v="1"/>
    <x v="0"/>
    <x v="3"/>
    <n v="6"/>
    <n v="12497"/>
    <n v="20"/>
    <n v="59985.599999999999"/>
    <n v="54000"/>
    <n v="5985.6"/>
    <x v="0"/>
    <x v="1"/>
    <x v="1"/>
    <s v="Q4"/>
    <n v="2025"/>
    <n v="9.9783948147555424E-2"/>
    <s v="High"/>
  </r>
  <r>
    <n v="100967"/>
    <d v="2025-02-28T00:00:00"/>
    <s v="C1966"/>
    <s v="Vikram Reddy"/>
    <x v="3"/>
    <s v="West Bengal"/>
    <s v="Kolkata"/>
    <x v="0"/>
    <x v="0"/>
    <x v="3"/>
    <n v="6"/>
    <n v="12494"/>
    <n v="20"/>
    <n v="59971.199999999997"/>
    <n v="54000"/>
    <n v="5971.2"/>
    <x v="3"/>
    <x v="0"/>
    <x v="3"/>
    <s v="Q1"/>
    <n v="2025"/>
    <n v="9.9567792540419406E-2"/>
    <s v="High"/>
  </r>
  <r>
    <n v="102712"/>
    <d v="2025-01-22T00:00:00"/>
    <s v="C3711"/>
    <s v="Priya Sharma"/>
    <x v="1"/>
    <s v="Gujarat"/>
    <s v="Ahmedabad"/>
    <x v="6"/>
    <x v="1"/>
    <x v="2"/>
    <n v="5"/>
    <n v="14984"/>
    <n v="20"/>
    <n v="59936"/>
    <n v="55000"/>
    <n v="4936"/>
    <x v="4"/>
    <x v="0"/>
    <x v="8"/>
    <s v="Q1"/>
    <n v="2025"/>
    <n v="8.2354511478910833E-2"/>
    <s v="High"/>
  </r>
  <r>
    <n v="104222"/>
    <d v="2025-11-24T00:00:00"/>
    <s v="C5221"/>
    <s v="Aarav Rao"/>
    <x v="1"/>
    <s v="Gujarat"/>
    <s v="Ahmedabad"/>
    <x v="0"/>
    <x v="0"/>
    <x v="3"/>
    <n v="6"/>
    <n v="11738"/>
    <n v="15"/>
    <n v="59863.8"/>
    <n v="54000"/>
    <n v="5863.8"/>
    <x v="1"/>
    <x v="2"/>
    <x v="1"/>
    <s v="Q4"/>
    <n v="2025"/>
    <n v="9.795235183867379E-2"/>
    <s v="High"/>
  </r>
  <r>
    <n v="101238"/>
    <d v="2025-04-04T00:00:00"/>
    <s v="C2237"/>
    <s v="Divya Sharma"/>
    <x v="2"/>
    <s v="Telangana"/>
    <s v="Hyderabad"/>
    <x v="0"/>
    <x v="1"/>
    <x v="2"/>
    <n v="4"/>
    <n v="14963"/>
    <n v="0"/>
    <n v="59852"/>
    <n v="44000"/>
    <n v="15852"/>
    <x v="1"/>
    <x v="0"/>
    <x v="5"/>
    <s v="Q2"/>
    <n v="2025"/>
    <n v="0.2648533048185524"/>
    <s v="High"/>
  </r>
  <r>
    <n v="101249"/>
    <d v="2025-01-11T00:00:00"/>
    <s v="C2248"/>
    <s v="Vikram Patel"/>
    <x v="1"/>
    <s v="Gujarat"/>
    <s v="Ahmedabad"/>
    <x v="5"/>
    <x v="1"/>
    <x v="2"/>
    <n v="5"/>
    <n v="14959"/>
    <n v="20"/>
    <n v="59836"/>
    <n v="55000"/>
    <n v="4836"/>
    <x v="3"/>
    <x v="2"/>
    <x v="8"/>
    <s v="Q1"/>
    <n v="2025"/>
    <n v="8.0820910488669032E-2"/>
    <s v="High"/>
  </r>
  <r>
    <n v="103836"/>
    <d v="2025-02-13T00:00:00"/>
    <s v="C4835"/>
    <s v="Sneha Patel"/>
    <x v="1"/>
    <s v="Gujarat"/>
    <s v="Ahmedabad"/>
    <x v="4"/>
    <x v="1"/>
    <x v="2"/>
    <n v="5"/>
    <n v="14957"/>
    <n v="20"/>
    <n v="59828"/>
    <n v="55000"/>
    <n v="4828"/>
    <x v="2"/>
    <x v="0"/>
    <x v="3"/>
    <s v="Q1"/>
    <n v="2025"/>
    <n v="8.0698000936016576E-2"/>
    <s v="High"/>
  </r>
  <r>
    <n v="100647"/>
    <d v="2025-09-05T00:00:00"/>
    <s v="C1646"/>
    <s v="Aarav Patel"/>
    <x v="2"/>
    <s v="Karnataka"/>
    <s v="Bengaluru"/>
    <x v="7"/>
    <x v="0"/>
    <x v="1"/>
    <n v="3"/>
    <n v="22140"/>
    <n v="10"/>
    <n v="59778"/>
    <n v="51000"/>
    <n v="8778"/>
    <x v="2"/>
    <x v="0"/>
    <x v="4"/>
    <s v="Q3"/>
    <n v="2025"/>
    <n v="0.1468433202850547"/>
    <s v="High"/>
  </r>
  <r>
    <n v="104739"/>
    <d v="2025-07-22T00:00:00"/>
    <s v="C5738"/>
    <s v="Rohit Gupta"/>
    <x v="1"/>
    <s v="Maharashtra"/>
    <s v="Mumbai"/>
    <x v="7"/>
    <x v="0"/>
    <x v="3"/>
    <n v="6"/>
    <n v="11721"/>
    <n v="15"/>
    <n v="59777.1"/>
    <n v="54000"/>
    <n v="5777.1"/>
    <x v="3"/>
    <x v="1"/>
    <x v="7"/>
    <s v="Q3"/>
    <n v="2025"/>
    <n v="9.6644032581038569E-2"/>
    <s v="High"/>
  </r>
  <r>
    <n v="104824"/>
    <d v="2025-03-16T00:00:00"/>
    <s v="C5823"/>
    <s v="Rahul Kumar"/>
    <x v="2"/>
    <s v="Karnataka"/>
    <s v="Bengaluru"/>
    <x v="7"/>
    <x v="0"/>
    <x v="3"/>
    <n v="6"/>
    <n v="11717"/>
    <n v="15"/>
    <n v="59756.7"/>
    <n v="54000"/>
    <n v="5756.7"/>
    <x v="1"/>
    <x v="0"/>
    <x v="10"/>
    <s v="Q1"/>
    <n v="2025"/>
    <n v="9.6335641024353755E-2"/>
    <s v="High"/>
  </r>
  <r>
    <n v="100694"/>
    <d v="2025-11-15T00:00:00"/>
    <s v="C1693"/>
    <s v="Divya Reddy"/>
    <x v="3"/>
    <s v="Odisha"/>
    <s v="Bhubaneswar"/>
    <x v="7"/>
    <x v="0"/>
    <x v="1"/>
    <n v="3"/>
    <n v="22130"/>
    <n v="10"/>
    <n v="59751"/>
    <n v="51000"/>
    <n v="8751"/>
    <x v="4"/>
    <x v="0"/>
    <x v="1"/>
    <s v="Q4"/>
    <n v="2025"/>
    <n v="0.14645779986945826"/>
    <s v="High"/>
  </r>
  <r>
    <n v="103708"/>
    <d v="2025-06-06T00:00:00"/>
    <s v="C4707"/>
    <s v="Divya Patel"/>
    <x v="2"/>
    <s v="Telangana"/>
    <s v="Hyderabad"/>
    <x v="7"/>
    <x v="1"/>
    <x v="2"/>
    <n v="4"/>
    <n v="14937"/>
    <n v="0"/>
    <n v="59748"/>
    <n v="44000"/>
    <n v="15748"/>
    <x v="0"/>
    <x v="0"/>
    <x v="9"/>
    <s v="Q2"/>
    <n v="2025"/>
    <n v="0.26357367610631316"/>
    <s v="High"/>
  </r>
  <r>
    <n v="103697"/>
    <d v="2025-07-20T00:00:00"/>
    <s v="C4696"/>
    <s v="Priya Rao"/>
    <x v="0"/>
    <s v="Delhi"/>
    <s v="New Delhi"/>
    <x v="2"/>
    <x v="0"/>
    <x v="1"/>
    <n v="3"/>
    <n v="22121"/>
    <n v="10"/>
    <n v="59726.7"/>
    <n v="51000"/>
    <n v="8726.7000000000007"/>
    <x v="2"/>
    <x v="1"/>
    <x v="7"/>
    <s v="Q3"/>
    <n v="2025"/>
    <n v="0.14611053348000141"/>
    <s v="High"/>
  </r>
  <r>
    <n v="102705"/>
    <d v="2025-08-01T00:00:00"/>
    <s v="C3704"/>
    <s v="Sneha Reddy"/>
    <x v="3"/>
    <s v="West Bengal"/>
    <s v="Kolkata"/>
    <x v="4"/>
    <x v="1"/>
    <x v="2"/>
    <n v="5"/>
    <n v="14923"/>
    <n v="20"/>
    <n v="59692"/>
    <n v="55000"/>
    <n v="4692"/>
    <x v="2"/>
    <x v="0"/>
    <x v="2"/>
    <s v="Q3"/>
    <n v="2025"/>
    <n v="7.8603497956175036E-2"/>
    <s v="High"/>
  </r>
  <r>
    <n v="102087"/>
    <d v="2025-08-11T00:00:00"/>
    <s v="C3086"/>
    <s v="Neha Sharma"/>
    <x v="3"/>
    <s v="West Bengal"/>
    <s v="Kolkata"/>
    <x v="6"/>
    <x v="1"/>
    <x v="2"/>
    <n v="4"/>
    <n v="14918"/>
    <n v="0"/>
    <n v="59672"/>
    <n v="44000"/>
    <n v="15672"/>
    <x v="4"/>
    <x v="0"/>
    <x v="2"/>
    <s v="Q3"/>
    <n v="2025"/>
    <n v="0.26263574205657597"/>
    <s v="High"/>
  </r>
  <r>
    <n v="100061"/>
    <d v="2025-04-21T00:00:00"/>
    <s v="C1060"/>
    <s v="Rohit Patel"/>
    <x v="3"/>
    <s v="Odisha"/>
    <s v="Bhubaneswar"/>
    <x v="2"/>
    <x v="1"/>
    <x v="2"/>
    <n v="5"/>
    <n v="14918"/>
    <n v="20"/>
    <n v="59672"/>
    <n v="55000"/>
    <n v="4672"/>
    <x v="3"/>
    <x v="1"/>
    <x v="5"/>
    <s v="Q2"/>
    <n v="2025"/>
    <n v="7.8294677570719937E-2"/>
    <s v="High"/>
  </r>
  <r>
    <n v="101646"/>
    <d v="2025-02-07T00:00:00"/>
    <s v="C2645"/>
    <s v="Sneha Kumar"/>
    <x v="0"/>
    <s v="Punjab"/>
    <s v="Ludhiana"/>
    <x v="5"/>
    <x v="1"/>
    <x v="2"/>
    <n v="5"/>
    <n v="14918"/>
    <n v="20"/>
    <n v="59672"/>
    <n v="55000"/>
    <n v="4672"/>
    <x v="0"/>
    <x v="0"/>
    <x v="3"/>
    <s v="Q1"/>
    <n v="2025"/>
    <n v="7.8294677570719937E-2"/>
    <s v="High"/>
  </r>
  <r>
    <n v="103506"/>
    <d v="2025-03-06T00:00:00"/>
    <s v="C4505"/>
    <s v="Arjun Rao"/>
    <x v="3"/>
    <s v="West Bengal"/>
    <s v="Kolkata"/>
    <x v="3"/>
    <x v="0"/>
    <x v="3"/>
    <n v="6"/>
    <n v="12431"/>
    <n v="20"/>
    <n v="59668.800000000003"/>
    <n v="54000"/>
    <n v="5668.8"/>
    <x v="1"/>
    <x v="0"/>
    <x v="10"/>
    <s v="Q1"/>
    <n v="2025"/>
    <n v="9.5004424422813927E-2"/>
    <s v="High"/>
  </r>
  <r>
    <n v="102241"/>
    <d v="2025-05-27T00:00:00"/>
    <s v="C3240"/>
    <s v="Pooja Sharma"/>
    <x v="0"/>
    <s v="Punjab"/>
    <s v="Ludhiana"/>
    <x v="5"/>
    <x v="0"/>
    <x v="3"/>
    <n v="6"/>
    <n v="11673"/>
    <n v="15"/>
    <n v="59532.3"/>
    <n v="54000"/>
    <n v="5532.3"/>
    <x v="4"/>
    <x v="0"/>
    <x v="6"/>
    <s v="Q2"/>
    <n v="2025"/>
    <n v="9.2929384552587424E-2"/>
    <s v="High"/>
  </r>
  <r>
    <n v="102668"/>
    <d v="2025-08-10T00:00:00"/>
    <s v="C3667"/>
    <s v="Rahul Reddy"/>
    <x v="3"/>
    <s v="West Bengal"/>
    <s v="Kolkata"/>
    <x v="6"/>
    <x v="1"/>
    <x v="2"/>
    <n v="5"/>
    <n v="14883"/>
    <n v="20"/>
    <n v="59532"/>
    <n v="55000"/>
    <n v="4532"/>
    <x v="2"/>
    <x v="2"/>
    <x v="2"/>
    <s v="Q3"/>
    <n v="2025"/>
    <n v="7.6127124907612712E-2"/>
    <s v="High"/>
  </r>
  <r>
    <n v="101247"/>
    <d v="2025-06-20T00:00:00"/>
    <s v="C2246"/>
    <s v="Rahul Kumar"/>
    <x v="3"/>
    <s v="West Bengal"/>
    <s v="Kolkata"/>
    <x v="4"/>
    <x v="0"/>
    <x v="1"/>
    <n v="3"/>
    <n v="22042"/>
    <n v="10"/>
    <n v="59513.4"/>
    <n v="51000"/>
    <n v="8513.4"/>
    <x v="2"/>
    <x v="2"/>
    <x v="9"/>
    <s v="Q2"/>
    <n v="2025"/>
    <n v="0.14305013660788998"/>
    <s v="High"/>
  </r>
  <r>
    <n v="103835"/>
    <d v="2025-12-01T00:00:00"/>
    <s v="C4834"/>
    <s v="Pooja Gupta"/>
    <x v="0"/>
    <s v="Punjab"/>
    <s v="Ludhiana"/>
    <x v="1"/>
    <x v="0"/>
    <x v="3"/>
    <n v="5"/>
    <n v="11898"/>
    <n v="0"/>
    <n v="59490"/>
    <n v="45000"/>
    <n v="14490"/>
    <x v="1"/>
    <x v="0"/>
    <x v="11"/>
    <s v="Q4"/>
    <n v="2025"/>
    <n v="0.24357034795763993"/>
    <s v="High"/>
  </r>
  <r>
    <n v="101351"/>
    <d v="2025-12-11T00:00:00"/>
    <s v="C2350"/>
    <s v="Rohit Reddy"/>
    <x v="1"/>
    <s v="Gujarat"/>
    <s v="Ahmedabad"/>
    <x v="1"/>
    <x v="0"/>
    <x v="3"/>
    <n v="5"/>
    <n v="11888"/>
    <n v="0"/>
    <n v="59440"/>
    <n v="45000"/>
    <n v="14440"/>
    <x v="1"/>
    <x v="0"/>
    <x v="11"/>
    <s v="Q4"/>
    <n v="2025"/>
    <n v="0.24293405114401076"/>
    <s v="High"/>
  </r>
  <r>
    <n v="101754"/>
    <d v="2025-04-25T00:00:00"/>
    <s v="C2753"/>
    <s v="Pooja Sharma"/>
    <x v="1"/>
    <s v="Maharashtra"/>
    <s v="Mumbai"/>
    <x v="0"/>
    <x v="1"/>
    <x v="2"/>
    <n v="4"/>
    <n v="14857"/>
    <n v="0"/>
    <n v="59428"/>
    <n v="44000"/>
    <n v="15428"/>
    <x v="4"/>
    <x v="2"/>
    <x v="5"/>
    <s v="Q2"/>
    <n v="2025"/>
    <n v="0.25960826546409099"/>
    <s v="High"/>
  </r>
  <r>
    <n v="104645"/>
    <d v="2025-05-18T00:00:00"/>
    <s v="C5644"/>
    <s v="Aarav Gupta"/>
    <x v="1"/>
    <s v="Gujarat"/>
    <s v="Ahmedabad"/>
    <x v="1"/>
    <x v="0"/>
    <x v="3"/>
    <n v="5"/>
    <n v="11882"/>
    <n v="0"/>
    <n v="59410"/>
    <n v="45000"/>
    <n v="14410"/>
    <x v="3"/>
    <x v="2"/>
    <x v="6"/>
    <s v="Q2"/>
    <n v="2025"/>
    <n v="0.24255175896313752"/>
    <s v="High"/>
  </r>
  <r>
    <n v="103653"/>
    <d v="2025-02-18T00:00:00"/>
    <s v="C4652"/>
    <s v="Sneha Patel"/>
    <x v="0"/>
    <s v="Punjab"/>
    <s v="Ludhiana"/>
    <x v="7"/>
    <x v="1"/>
    <x v="2"/>
    <n v="5"/>
    <n v="14852"/>
    <n v="20"/>
    <n v="59408"/>
    <n v="55000"/>
    <n v="4408"/>
    <x v="3"/>
    <x v="0"/>
    <x v="3"/>
    <s v="Q1"/>
    <n v="2025"/>
    <n v="7.4198761109614861E-2"/>
    <s v="High"/>
  </r>
  <r>
    <n v="102636"/>
    <d v="2025-02-21T00:00:00"/>
    <s v="C3635"/>
    <s v="Ananya Sharma"/>
    <x v="2"/>
    <s v="Telangana"/>
    <s v="Hyderabad"/>
    <x v="3"/>
    <x v="0"/>
    <x v="3"/>
    <n v="5"/>
    <n v="11868"/>
    <n v="0"/>
    <n v="59340"/>
    <n v="45000"/>
    <n v="14340"/>
    <x v="0"/>
    <x v="0"/>
    <x v="3"/>
    <s v="Q1"/>
    <n v="2025"/>
    <n v="0.2416582406471183"/>
    <s v="High"/>
  </r>
  <r>
    <n v="103202"/>
    <d v="2025-07-27T00:00:00"/>
    <s v="C4201"/>
    <s v="Sneha Sharma"/>
    <x v="2"/>
    <s v="Telangana"/>
    <s v="Hyderabad"/>
    <x v="1"/>
    <x v="0"/>
    <x v="3"/>
    <n v="5"/>
    <n v="12480"/>
    <n v="5"/>
    <n v="59280"/>
    <n v="45000"/>
    <n v="14280"/>
    <x v="3"/>
    <x v="2"/>
    <x v="7"/>
    <s v="Q3"/>
    <n v="2025"/>
    <n v="0.24089068825910931"/>
    <s v="High"/>
  </r>
  <r>
    <n v="101089"/>
    <d v="2025-07-15T00:00:00"/>
    <s v="C2088"/>
    <s v="Divya Gupta"/>
    <x v="1"/>
    <s v="Maharashtra"/>
    <s v="Mumbai"/>
    <x v="6"/>
    <x v="0"/>
    <x v="1"/>
    <n v="3"/>
    <n v="21940"/>
    <n v="10"/>
    <n v="59238"/>
    <n v="51000"/>
    <n v="8238"/>
    <x v="4"/>
    <x v="0"/>
    <x v="7"/>
    <s v="Q3"/>
    <n v="2025"/>
    <n v="0.139066139977717"/>
    <s v="High"/>
  </r>
  <r>
    <n v="104340"/>
    <d v="2025-09-18T00:00:00"/>
    <s v="C5339"/>
    <s v="Pooja Gupta"/>
    <x v="0"/>
    <s v="Delhi"/>
    <s v="New Delhi"/>
    <x v="5"/>
    <x v="0"/>
    <x v="3"/>
    <n v="6"/>
    <n v="12339"/>
    <n v="20"/>
    <n v="59227.199999999997"/>
    <n v="54000"/>
    <n v="5227.2"/>
    <x v="3"/>
    <x v="0"/>
    <x v="4"/>
    <s v="Q3"/>
    <n v="2025"/>
    <n v="8.8256746900072944E-2"/>
    <s v="High"/>
  </r>
  <r>
    <n v="103620"/>
    <d v="2025-07-23T00:00:00"/>
    <s v="C4619"/>
    <s v="Rahul Sharma"/>
    <x v="0"/>
    <s v="Punjab"/>
    <s v="Ludhiana"/>
    <x v="0"/>
    <x v="0"/>
    <x v="3"/>
    <n v="5"/>
    <n v="11839"/>
    <n v="0"/>
    <n v="59195"/>
    <n v="45000"/>
    <n v="14195"/>
    <x v="4"/>
    <x v="0"/>
    <x v="7"/>
    <s v="Q3"/>
    <n v="2025"/>
    <n v="0.239800658839429"/>
    <s v="High"/>
  </r>
  <r>
    <n v="100703"/>
    <d v="2025-02-02T00:00:00"/>
    <s v="C1702"/>
    <s v="Arjun Rao"/>
    <x v="0"/>
    <s v="Delhi"/>
    <s v="New Delhi"/>
    <x v="1"/>
    <x v="0"/>
    <x v="1"/>
    <n v="3"/>
    <n v="21915"/>
    <n v="10"/>
    <n v="59170.5"/>
    <n v="51000"/>
    <n v="8170.5"/>
    <x v="0"/>
    <x v="2"/>
    <x v="3"/>
    <s v="Q1"/>
    <n v="2025"/>
    <n v="0.13808401145841256"/>
    <s v="High"/>
  </r>
  <r>
    <n v="104896"/>
    <d v="2025-12-17T00:00:00"/>
    <s v="C5895"/>
    <s v="Sneha Reddy"/>
    <x v="2"/>
    <s v="Telangana"/>
    <s v="Hyderabad"/>
    <x v="2"/>
    <x v="0"/>
    <x v="1"/>
    <n v="3"/>
    <n v="21896"/>
    <n v="10"/>
    <n v="59119.199999999997"/>
    <n v="51000"/>
    <n v="8119.2"/>
    <x v="1"/>
    <x v="0"/>
    <x v="11"/>
    <s v="Q4"/>
    <n v="2025"/>
    <n v="0.13733609385783299"/>
    <s v="High"/>
  </r>
  <r>
    <n v="102533"/>
    <d v="2025-04-24T00:00:00"/>
    <s v="C3532"/>
    <s v="Pooja Kumar"/>
    <x v="1"/>
    <s v="Maharashtra"/>
    <s v="Mumbai"/>
    <x v="0"/>
    <x v="0"/>
    <x v="3"/>
    <n v="6"/>
    <n v="11585"/>
    <n v="15"/>
    <n v="59083.5"/>
    <n v="54000"/>
    <n v="5083.5"/>
    <x v="3"/>
    <x v="0"/>
    <x v="5"/>
    <s v="Q2"/>
    <n v="2025"/>
    <n v="8.6039249536672677E-2"/>
    <s v="High"/>
  </r>
  <r>
    <n v="104851"/>
    <d v="2025-08-01T00:00:00"/>
    <s v="C5850"/>
    <s v="Ananya Reddy"/>
    <x v="2"/>
    <s v="Telangana"/>
    <s v="Hyderabad"/>
    <x v="5"/>
    <x v="0"/>
    <x v="1"/>
    <n v="3"/>
    <n v="21875"/>
    <n v="10"/>
    <n v="59062.5"/>
    <n v="51000"/>
    <n v="8062.5"/>
    <x v="4"/>
    <x v="2"/>
    <x v="2"/>
    <s v="Q3"/>
    <n v="2025"/>
    <n v="0.13650793650793649"/>
    <s v="High"/>
  </r>
  <r>
    <n v="102292"/>
    <d v="2025-06-18T00:00:00"/>
    <s v="C3291"/>
    <s v="Neha Kumar"/>
    <x v="3"/>
    <s v="West Bengal"/>
    <s v="Kolkata"/>
    <x v="6"/>
    <x v="1"/>
    <x v="2"/>
    <n v="4"/>
    <n v="14757"/>
    <n v="0"/>
    <n v="59028"/>
    <n v="44000"/>
    <n v="15028"/>
    <x v="3"/>
    <x v="0"/>
    <x v="9"/>
    <s v="Q2"/>
    <n v="2025"/>
    <n v="0.25459104153960832"/>
    <s v="High"/>
  </r>
  <r>
    <n v="100070"/>
    <d v="2025-02-09T00:00:00"/>
    <s v="C1069"/>
    <s v="Neha Rao"/>
    <x v="0"/>
    <s v="Delhi"/>
    <s v="New Delhi"/>
    <x v="6"/>
    <x v="0"/>
    <x v="1"/>
    <n v="3"/>
    <n v="21862"/>
    <n v="10"/>
    <n v="59027.4"/>
    <n v="51000"/>
    <n v="8027.4"/>
    <x v="3"/>
    <x v="0"/>
    <x v="3"/>
    <s v="Q1"/>
    <n v="2025"/>
    <n v="0.13599447036461032"/>
    <s v="High"/>
  </r>
  <r>
    <n v="103656"/>
    <d v="2025-09-16T00:00:00"/>
    <s v="C4655"/>
    <s v="Priya Sharma"/>
    <x v="2"/>
    <s v="Telangana"/>
    <s v="Hyderabad"/>
    <x v="3"/>
    <x v="0"/>
    <x v="3"/>
    <n v="5"/>
    <n v="12425"/>
    <n v="5"/>
    <n v="59018.75"/>
    <n v="45000"/>
    <n v="14018.75"/>
    <x v="4"/>
    <x v="0"/>
    <x v="4"/>
    <s v="Q3"/>
    <n v="2025"/>
    <n v="0.2375304458328921"/>
    <s v="High"/>
  </r>
  <r>
    <n v="100906"/>
    <d v="2025-07-01T00:00:00"/>
    <s v="C1905"/>
    <s v="Rahul Reddy"/>
    <x v="0"/>
    <s v="Delhi"/>
    <s v="New Delhi"/>
    <x v="4"/>
    <x v="0"/>
    <x v="3"/>
    <n v="6"/>
    <n v="12287"/>
    <n v="20"/>
    <n v="58977.599999999999"/>
    <n v="54000"/>
    <n v="4977.6000000000004"/>
    <x v="3"/>
    <x v="1"/>
    <x v="7"/>
    <s v="Q3"/>
    <n v="2025"/>
    <n v="8.4398144380239279E-2"/>
    <s v="High"/>
  </r>
  <r>
    <n v="103480"/>
    <d v="2025-09-27T00:00:00"/>
    <s v="C4479"/>
    <s v="Kiran Patel"/>
    <x v="0"/>
    <s v="Punjab"/>
    <s v="Ludhiana"/>
    <x v="1"/>
    <x v="1"/>
    <x v="2"/>
    <n v="4"/>
    <n v="14723"/>
    <n v="0"/>
    <n v="58892"/>
    <n v="44000"/>
    <n v="14892"/>
    <x v="2"/>
    <x v="2"/>
    <x v="4"/>
    <s v="Q3"/>
    <n v="2025"/>
    <n v="0.25286965971609049"/>
    <s v="High"/>
  </r>
  <r>
    <n v="100174"/>
    <d v="2025-02-13T00:00:00"/>
    <s v="C1173"/>
    <s v="Aarav Sharma"/>
    <x v="1"/>
    <s v="Maharashtra"/>
    <s v="Mumbai"/>
    <x v="6"/>
    <x v="0"/>
    <x v="1"/>
    <n v="3"/>
    <n v="21798"/>
    <n v="10"/>
    <n v="58854.6"/>
    <n v="51000"/>
    <n v="7854.6"/>
    <x v="3"/>
    <x v="0"/>
    <x v="3"/>
    <s v="Q1"/>
    <n v="2025"/>
    <n v="0.13345770763882517"/>
    <s v="High"/>
  </r>
  <r>
    <n v="103799"/>
    <d v="2025-12-26T00:00:00"/>
    <s v="C4798"/>
    <s v="Rohit Reddy"/>
    <x v="0"/>
    <s v="Delhi"/>
    <s v="New Delhi"/>
    <x v="0"/>
    <x v="1"/>
    <x v="2"/>
    <n v="4"/>
    <n v="14710"/>
    <n v="0"/>
    <n v="58840"/>
    <n v="44000"/>
    <n v="14840"/>
    <x v="4"/>
    <x v="0"/>
    <x v="11"/>
    <s v="Q4"/>
    <n v="2025"/>
    <n v="0.25220938137321552"/>
    <s v="High"/>
  </r>
  <r>
    <n v="100567"/>
    <d v="2025-06-27T00:00:00"/>
    <s v="C1566"/>
    <s v="Sneha Rao"/>
    <x v="2"/>
    <s v="Karnataka"/>
    <s v="Bengaluru"/>
    <x v="0"/>
    <x v="0"/>
    <x v="1"/>
    <n v="3"/>
    <n v="21783"/>
    <n v="10"/>
    <n v="58814.1"/>
    <n v="51000"/>
    <n v="7814.1"/>
    <x v="0"/>
    <x v="0"/>
    <x v="9"/>
    <s v="Q2"/>
    <n v="2025"/>
    <n v="0.13286099761791817"/>
    <s v="High"/>
  </r>
  <r>
    <n v="101703"/>
    <d v="2025-04-04T00:00:00"/>
    <s v="C2702"/>
    <s v="Priya Patel"/>
    <x v="3"/>
    <s v="West Bengal"/>
    <s v="Kolkata"/>
    <x v="7"/>
    <x v="1"/>
    <x v="2"/>
    <n v="4"/>
    <n v="14698"/>
    <n v="0"/>
    <n v="58792"/>
    <n v="44000"/>
    <n v="14792"/>
    <x v="1"/>
    <x v="1"/>
    <x v="5"/>
    <s v="Q2"/>
    <n v="2025"/>
    <n v="0.25159885698734524"/>
    <s v="High"/>
  </r>
  <r>
    <n v="103674"/>
    <d v="2025-07-01T00:00:00"/>
    <s v="C4673"/>
    <s v="Aarav Gupta"/>
    <x v="3"/>
    <s v="West Bengal"/>
    <s v="Kolkata"/>
    <x v="4"/>
    <x v="1"/>
    <x v="2"/>
    <n v="5"/>
    <n v="14692"/>
    <n v="20"/>
    <n v="58768"/>
    <n v="55000"/>
    <n v="3768"/>
    <x v="3"/>
    <x v="2"/>
    <x v="7"/>
    <s v="Q3"/>
    <n v="2025"/>
    <n v="6.4116526000544516E-2"/>
    <s v="High"/>
  </r>
  <r>
    <n v="100725"/>
    <d v="2025-12-14T00:00:00"/>
    <s v="C1724"/>
    <s v="Pooja Reddy"/>
    <x v="2"/>
    <s v="Karnataka"/>
    <s v="Bengaluru"/>
    <x v="7"/>
    <x v="0"/>
    <x v="1"/>
    <n v="3"/>
    <n v="21760"/>
    <n v="10"/>
    <n v="58752"/>
    <n v="51000"/>
    <n v="7752"/>
    <x v="0"/>
    <x v="1"/>
    <x v="11"/>
    <s v="Q4"/>
    <n v="2025"/>
    <n v="0.13194444444444445"/>
    <s v="High"/>
  </r>
  <r>
    <n v="101801"/>
    <d v="2025-05-23T00:00:00"/>
    <s v="C2800"/>
    <s v="Sneha Gupta"/>
    <x v="2"/>
    <s v="Telangana"/>
    <s v="Hyderabad"/>
    <x v="5"/>
    <x v="0"/>
    <x v="3"/>
    <n v="6"/>
    <n v="12225"/>
    <n v="20"/>
    <n v="58680"/>
    <n v="54000"/>
    <n v="4680"/>
    <x v="1"/>
    <x v="0"/>
    <x v="6"/>
    <s v="Q2"/>
    <n v="2025"/>
    <n v="7.9754601226993863E-2"/>
    <s v="High"/>
  </r>
  <r>
    <n v="101331"/>
    <d v="2025-10-10T00:00:00"/>
    <s v="C2330"/>
    <s v="Kiran Gupta"/>
    <x v="1"/>
    <s v="Maharashtra"/>
    <s v="Mumbai"/>
    <x v="3"/>
    <x v="1"/>
    <x v="2"/>
    <n v="4"/>
    <n v="15438"/>
    <n v="5"/>
    <n v="58664.4"/>
    <n v="44000"/>
    <n v="14664.4"/>
    <x v="1"/>
    <x v="0"/>
    <x v="0"/>
    <s v="Q4"/>
    <n v="2025"/>
    <n v="0.249971021607653"/>
    <s v="High"/>
  </r>
  <r>
    <n v="100075"/>
    <d v="2025-08-02T00:00:00"/>
    <s v="C1074"/>
    <s v="Rohit Gupta"/>
    <x v="2"/>
    <s v="Telangana"/>
    <s v="Hyderabad"/>
    <x v="0"/>
    <x v="1"/>
    <x v="2"/>
    <n v="5"/>
    <n v="14660"/>
    <n v="20"/>
    <n v="58640"/>
    <n v="55000"/>
    <n v="3640"/>
    <x v="1"/>
    <x v="0"/>
    <x v="2"/>
    <s v="Q3"/>
    <n v="2025"/>
    <n v="6.207366984993179E-2"/>
    <s v="High"/>
  </r>
  <r>
    <n v="101226"/>
    <d v="2025-08-26T00:00:00"/>
    <s v="C2225"/>
    <s v="Sneha Gupta"/>
    <x v="0"/>
    <s v="Delhi"/>
    <s v="New Delhi"/>
    <x v="4"/>
    <x v="0"/>
    <x v="3"/>
    <n v="5"/>
    <n v="12344"/>
    <n v="5"/>
    <n v="58634"/>
    <n v="45000"/>
    <n v="13634"/>
    <x v="2"/>
    <x v="2"/>
    <x v="2"/>
    <s v="Q3"/>
    <n v="2025"/>
    <n v="0.23252720264692842"/>
    <s v="High"/>
  </r>
  <r>
    <n v="104867"/>
    <d v="2025-09-20T00:00:00"/>
    <s v="C5866"/>
    <s v="Ananya Kumar"/>
    <x v="2"/>
    <s v="Karnataka"/>
    <s v="Bengaluru"/>
    <x v="0"/>
    <x v="0"/>
    <x v="3"/>
    <n v="5"/>
    <n v="12344"/>
    <n v="5"/>
    <n v="58634"/>
    <n v="45000"/>
    <n v="13634"/>
    <x v="4"/>
    <x v="1"/>
    <x v="4"/>
    <s v="Q3"/>
    <n v="2025"/>
    <n v="0.23252720264692842"/>
    <s v="High"/>
  </r>
  <r>
    <n v="103759"/>
    <d v="2025-10-24T00:00:00"/>
    <s v="C4758"/>
    <s v="Sneha Reddy"/>
    <x v="2"/>
    <s v="Karnataka"/>
    <s v="Bengaluru"/>
    <x v="6"/>
    <x v="0"/>
    <x v="1"/>
    <n v="3"/>
    <n v="21716"/>
    <n v="10"/>
    <n v="58633.2"/>
    <n v="51000"/>
    <n v="7633.2"/>
    <x v="0"/>
    <x v="0"/>
    <x v="0"/>
    <s v="Q4"/>
    <n v="2025"/>
    <n v="0.13018562861996275"/>
    <s v="High"/>
  </r>
  <r>
    <n v="102932"/>
    <d v="2025-04-16T00:00:00"/>
    <s v="C3931"/>
    <s v="Divya Sharma"/>
    <x v="0"/>
    <s v="Delhi"/>
    <s v="New Delhi"/>
    <x v="2"/>
    <x v="0"/>
    <x v="3"/>
    <n v="6"/>
    <n v="12212"/>
    <n v="20"/>
    <n v="58617.599999999999"/>
    <n v="54000"/>
    <n v="4617.6000000000004"/>
    <x v="2"/>
    <x v="1"/>
    <x v="5"/>
    <s v="Q2"/>
    <n v="2025"/>
    <n v="7.8774975433999347E-2"/>
    <s v="High"/>
  </r>
  <r>
    <n v="104464"/>
    <d v="2025-01-11T00:00:00"/>
    <s v="C5463"/>
    <s v="Pooja Reddy"/>
    <x v="2"/>
    <s v="Karnataka"/>
    <s v="Bengaluru"/>
    <x v="4"/>
    <x v="0"/>
    <x v="3"/>
    <n v="6"/>
    <n v="12208"/>
    <n v="20"/>
    <n v="58598.400000000001"/>
    <n v="54000"/>
    <n v="4598.3999999999996"/>
    <x v="1"/>
    <x v="2"/>
    <x v="8"/>
    <s v="Q1"/>
    <n v="2025"/>
    <n v="7.8473132372214927E-2"/>
    <s v="High"/>
  </r>
  <r>
    <n v="103563"/>
    <d v="2025-04-24T00:00:00"/>
    <s v="C4562"/>
    <s v="Aarav Gupta"/>
    <x v="2"/>
    <s v="Telangana"/>
    <s v="Hyderabad"/>
    <x v="5"/>
    <x v="0"/>
    <x v="1"/>
    <n v="3"/>
    <n v="21684"/>
    <n v="10"/>
    <n v="58546.8"/>
    <n v="51000"/>
    <n v="7546.8"/>
    <x v="1"/>
    <x v="0"/>
    <x v="5"/>
    <s v="Q2"/>
    <n v="2025"/>
    <n v="0.12890200659984832"/>
    <s v="High"/>
  </r>
  <r>
    <n v="102422"/>
    <d v="2025-03-19T00:00:00"/>
    <s v="C3421"/>
    <s v="Rohit Rao"/>
    <x v="1"/>
    <s v="Gujarat"/>
    <s v="Ahmedabad"/>
    <x v="2"/>
    <x v="0"/>
    <x v="3"/>
    <n v="5"/>
    <n v="11702"/>
    <n v="0"/>
    <n v="58510"/>
    <n v="45000"/>
    <n v="13510"/>
    <x v="4"/>
    <x v="2"/>
    <x v="10"/>
    <s v="Q1"/>
    <n v="2025"/>
    <n v="0.23090070073491711"/>
    <s v="High"/>
  </r>
  <r>
    <n v="102974"/>
    <d v="2025-10-11T00:00:00"/>
    <s v="C3973"/>
    <s v="Ananya Patel"/>
    <x v="0"/>
    <s v="Delhi"/>
    <s v="New Delhi"/>
    <x v="7"/>
    <x v="1"/>
    <x v="2"/>
    <n v="4"/>
    <n v="15394"/>
    <n v="5"/>
    <n v="58497.2"/>
    <n v="44000"/>
    <n v="14497.2"/>
    <x v="0"/>
    <x v="0"/>
    <x v="0"/>
    <s v="Q4"/>
    <n v="2025"/>
    <n v="0.24782724643230788"/>
    <s v="High"/>
  </r>
  <r>
    <n v="102140"/>
    <d v="2025-07-10T00:00:00"/>
    <s v="C3139"/>
    <s v="Neha Gupta"/>
    <x v="1"/>
    <s v="Gujarat"/>
    <s v="Ahmedabad"/>
    <x v="7"/>
    <x v="0"/>
    <x v="3"/>
    <n v="5"/>
    <n v="11681"/>
    <n v="0"/>
    <n v="58405"/>
    <n v="45000"/>
    <n v="13405"/>
    <x v="4"/>
    <x v="0"/>
    <x v="7"/>
    <s v="Q3"/>
    <n v="2025"/>
    <n v="0.22951802071740432"/>
    <s v="High"/>
  </r>
  <r>
    <n v="103161"/>
    <d v="2025-07-28T00:00:00"/>
    <s v="C4160"/>
    <s v="Rahul Kumar"/>
    <x v="0"/>
    <s v="Punjab"/>
    <s v="Ludhiana"/>
    <x v="3"/>
    <x v="1"/>
    <x v="2"/>
    <n v="5"/>
    <n v="14600"/>
    <n v="20"/>
    <n v="58400"/>
    <n v="55000"/>
    <n v="3400"/>
    <x v="3"/>
    <x v="0"/>
    <x v="7"/>
    <s v="Q3"/>
    <n v="2025"/>
    <n v="5.8219178082191778E-2"/>
    <s v="High"/>
  </r>
  <r>
    <n v="101470"/>
    <d v="2025-05-04T00:00:00"/>
    <s v="C2469"/>
    <s v="Rohit Rao"/>
    <x v="1"/>
    <s v="Maharashtra"/>
    <s v="Mumbai"/>
    <x v="6"/>
    <x v="0"/>
    <x v="1"/>
    <n v="3"/>
    <n v="21588"/>
    <n v="10"/>
    <n v="58287.6"/>
    <n v="51000"/>
    <n v="7287.6"/>
    <x v="3"/>
    <x v="0"/>
    <x v="6"/>
    <s v="Q2"/>
    <n v="2025"/>
    <n v="0.12502830790768535"/>
    <s v="High"/>
  </r>
  <r>
    <n v="100360"/>
    <d v="2025-12-18T00:00:00"/>
    <s v="C1359"/>
    <s v="Arjun Kumar"/>
    <x v="1"/>
    <s v="Gujarat"/>
    <s v="Ahmedabad"/>
    <x v="3"/>
    <x v="0"/>
    <x v="1"/>
    <n v="3"/>
    <n v="21575"/>
    <n v="10"/>
    <n v="58252.5"/>
    <n v="51000"/>
    <n v="7252.5"/>
    <x v="0"/>
    <x v="0"/>
    <x v="11"/>
    <s v="Q4"/>
    <n v="2025"/>
    <n v="0.12450109437363203"/>
    <s v="High"/>
  </r>
  <r>
    <n v="101826"/>
    <d v="2025-09-14T00:00:00"/>
    <s v="C2825"/>
    <s v="Rohit Patel"/>
    <x v="2"/>
    <s v="Karnataka"/>
    <s v="Bengaluru"/>
    <x v="0"/>
    <x v="0"/>
    <x v="1"/>
    <n v="3"/>
    <n v="21571"/>
    <n v="10"/>
    <n v="58241.7"/>
    <n v="51000"/>
    <n v="7241.7"/>
    <x v="0"/>
    <x v="2"/>
    <x v="4"/>
    <s v="Q3"/>
    <n v="2025"/>
    <n v="0.12433874698025642"/>
    <s v="High"/>
  </r>
  <r>
    <n v="103132"/>
    <d v="2025-06-05T00:00:00"/>
    <s v="C4131"/>
    <s v="Aarav Patel"/>
    <x v="2"/>
    <s v="Karnataka"/>
    <s v="Bengaluru"/>
    <x v="6"/>
    <x v="1"/>
    <x v="2"/>
    <n v="5"/>
    <n v="14558"/>
    <n v="20"/>
    <n v="58232"/>
    <n v="55000"/>
    <n v="3232"/>
    <x v="1"/>
    <x v="1"/>
    <x v="9"/>
    <s v="Q2"/>
    <n v="2025"/>
    <n v="5.5502129413380959E-2"/>
    <s v="High"/>
  </r>
  <r>
    <n v="104215"/>
    <d v="2025-01-05T00:00:00"/>
    <s v="C5214"/>
    <s v="Vikram Rao"/>
    <x v="3"/>
    <s v="Odisha"/>
    <s v="Bhubaneswar"/>
    <x v="5"/>
    <x v="1"/>
    <x v="2"/>
    <n v="4"/>
    <n v="14548"/>
    <n v="0"/>
    <n v="58192"/>
    <n v="44000"/>
    <n v="14192"/>
    <x v="3"/>
    <x v="1"/>
    <x v="8"/>
    <s v="Q1"/>
    <n v="2025"/>
    <n v="0.24388232059389606"/>
    <s v="High"/>
  </r>
  <r>
    <n v="101906"/>
    <d v="2025-06-23T00:00:00"/>
    <s v="C2905"/>
    <s v="Divya Reddy"/>
    <x v="0"/>
    <s v="Delhi"/>
    <s v="New Delhi"/>
    <x v="3"/>
    <x v="1"/>
    <x v="2"/>
    <n v="4"/>
    <n v="14540"/>
    <n v="0"/>
    <n v="58160"/>
    <n v="44000"/>
    <n v="14160"/>
    <x v="2"/>
    <x v="1"/>
    <x v="9"/>
    <s v="Q2"/>
    <n v="2025"/>
    <n v="0.24346629986244842"/>
    <s v="High"/>
  </r>
  <r>
    <n v="101591"/>
    <d v="2025-08-19T00:00:00"/>
    <s v="C2590"/>
    <s v="Aarav Kumar"/>
    <x v="3"/>
    <s v="West Bengal"/>
    <s v="Kolkata"/>
    <x v="5"/>
    <x v="0"/>
    <x v="3"/>
    <n v="5"/>
    <n v="12244"/>
    <n v="5"/>
    <n v="58159"/>
    <n v="45000"/>
    <n v="13159"/>
    <x v="4"/>
    <x v="2"/>
    <x v="2"/>
    <s v="Q3"/>
    <n v="2025"/>
    <n v="0.22625904847057204"/>
    <s v="High"/>
  </r>
  <r>
    <n v="101526"/>
    <d v="2025-03-27T00:00:00"/>
    <s v="C2525"/>
    <s v="Pooja Kumar"/>
    <x v="3"/>
    <s v="West Bengal"/>
    <s v="Kolkata"/>
    <x v="7"/>
    <x v="1"/>
    <x v="2"/>
    <n v="4"/>
    <n v="15303"/>
    <n v="5"/>
    <n v="58151.4"/>
    <n v="44000"/>
    <n v="14151.4"/>
    <x v="4"/>
    <x v="2"/>
    <x v="10"/>
    <s v="Q1"/>
    <n v="2025"/>
    <n v="0.24335441623073562"/>
    <s v="High"/>
  </r>
  <r>
    <n v="100848"/>
    <d v="2025-07-25T00:00:00"/>
    <s v="C1847"/>
    <s v="Rohit Patel"/>
    <x v="1"/>
    <s v="Gujarat"/>
    <s v="Ahmedabad"/>
    <x v="2"/>
    <x v="0"/>
    <x v="3"/>
    <n v="5"/>
    <n v="11629"/>
    <n v="0"/>
    <n v="58145"/>
    <n v="45000"/>
    <n v="13145"/>
    <x v="2"/>
    <x v="2"/>
    <x v="7"/>
    <s v="Q3"/>
    <n v="2025"/>
    <n v="0.22607274916157882"/>
    <s v="High"/>
  </r>
  <r>
    <n v="102451"/>
    <d v="2025-01-09T00:00:00"/>
    <s v="C3450"/>
    <s v="Vikram Rao"/>
    <x v="3"/>
    <s v="Odisha"/>
    <s v="Bhubaneswar"/>
    <x v="7"/>
    <x v="1"/>
    <x v="2"/>
    <n v="4"/>
    <n v="15300"/>
    <n v="5"/>
    <n v="58140"/>
    <n v="44000"/>
    <n v="14140"/>
    <x v="3"/>
    <x v="0"/>
    <x v="8"/>
    <s v="Q1"/>
    <n v="2025"/>
    <n v="0.2432060543515652"/>
    <s v="High"/>
  </r>
  <r>
    <n v="101075"/>
    <d v="2025-04-15T00:00:00"/>
    <s v="C2074"/>
    <s v="Divya Patel"/>
    <x v="3"/>
    <s v="Odisha"/>
    <s v="Bhubaneswar"/>
    <x v="0"/>
    <x v="1"/>
    <x v="2"/>
    <n v="4"/>
    <n v="14534"/>
    <n v="0"/>
    <n v="58136"/>
    <n v="44000"/>
    <n v="14136"/>
    <x v="4"/>
    <x v="0"/>
    <x v="5"/>
    <s v="Q2"/>
    <n v="2025"/>
    <n v="0.24315398376221276"/>
    <s v="High"/>
  </r>
  <r>
    <n v="101779"/>
    <d v="2025-10-09T00:00:00"/>
    <s v="C2778"/>
    <s v="Aarav Reddy"/>
    <x v="0"/>
    <s v="Punjab"/>
    <s v="Ludhiana"/>
    <x v="4"/>
    <x v="0"/>
    <x v="3"/>
    <n v="5"/>
    <n v="12239"/>
    <n v="5"/>
    <n v="58135.25"/>
    <n v="45000"/>
    <n v="13135.25"/>
    <x v="2"/>
    <x v="0"/>
    <x v="0"/>
    <s v="Q4"/>
    <n v="2025"/>
    <n v="0.22594295199556208"/>
    <s v="High"/>
  </r>
  <r>
    <n v="100535"/>
    <d v="2025-07-18T00:00:00"/>
    <s v="C1534"/>
    <s v="Kiran Rao"/>
    <x v="0"/>
    <s v="Punjab"/>
    <s v="Ludhiana"/>
    <x v="5"/>
    <x v="1"/>
    <x v="2"/>
    <n v="4"/>
    <n v="15290"/>
    <n v="5"/>
    <n v="58102"/>
    <n v="44000"/>
    <n v="14102"/>
    <x v="3"/>
    <x v="0"/>
    <x v="7"/>
    <s v="Q3"/>
    <n v="2025"/>
    <n v="0.24271109428246876"/>
    <s v="High"/>
  </r>
  <r>
    <n v="100203"/>
    <d v="2025-06-24T00:00:00"/>
    <s v="C1202"/>
    <s v="Neha Reddy"/>
    <x v="3"/>
    <s v="Odisha"/>
    <s v="Bhubaneswar"/>
    <x v="7"/>
    <x v="0"/>
    <x v="3"/>
    <n v="5"/>
    <n v="11599"/>
    <n v="0"/>
    <n v="57995"/>
    <n v="45000"/>
    <n v="12995"/>
    <x v="1"/>
    <x v="0"/>
    <x v="9"/>
    <s v="Q2"/>
    <n v="2025"/>
    <n v="0.22407104060694888"/>
    <s v="High"/>
  </r>
  <r>
    <n v="102211"/>
    <d v="2025-10-26T00:00:00"/>
    <s v="C3210"/>
    <s v="Ananya Gupta"/>
    <x v="1"/>
    <s v="Maharashtra"/>
    <s v="Mumbai"/>
    <x v="4"/>
    <x v="0"/>
    <x v="3"/>
    <n v="6"/>
    <n v="12080"/>
    <n v="20"/>
    <n v="57984"/>
    <n v="54000"/>
    <n v="3984"/>
    <x v="1"/>
    <x v="1"/>
    <x v="0"/>
    <s v="Q4"/>
    <n v="2025"/>
    <n v="6.8708609271523183E-2"/>
    <s v="High"/>
  </r>
  <r>
    <n v="100065"/>
    <d v="2025-10-14T00:00:00"/>
    <s v="C1064"/>
    <s v="Divya Reddy"/>
    <x v="2"/>
    <s v="Telangana"/>
    <s v="Hyderabad"/>
    <x v="2"/>
    <x v="1"/>
    <x v="2"/>
    <n v="4"/>
    <n v="15237"/>
    <n v="5"/>
    <n v="57900.6"/>
    <n v="44000"/>
    <n v="13900.6"/>
    <x v="2"/>
    <x v="0"/>
    <x v="0"/>
    <s v="Q4"/>
    <n v="2025"/>
    <n v="0.24007695947883098"/>
    <s v="High"/>
  </r>
  <r>
    <n v="100814"/>
    <d v="2025-01-04T00:00:00"/>
    <s v="C1813"/>
    <s v="Ananya Gupta"/>
    <x v="2"/>
    <s v="Telangana"/>
    <s v="Hyderabad"/>
    <x v="2"/>
    <x v="1"/>
    <x v="2"/>
    <n v="4"/>
    <n v="15233"/>
    <n v="5"/>
    <n v="57885.4"/>
    <n v="44000"/>
    <n v="13885.4"/>
    <x v="4"/>
    <x v="0"/>
    <x v="8"/>
    <s v="Q1"/>
    <n v="2025"/>
    <n v="0.23987741295732601"/>
    <s v="High"/>
  </r>
  <r>
    <n v="102704"/>
    <d v="2025-12-11T00:00:00"/>
    <s v="C3703"/>
    <s v="Kiran Reddy"/>
    <x v="0"/>
    <s v="Punjab"/>
    <s v="Ludhiana"/>
    <x v="7"/>
    <x v="0"/>
    <x v="3"/>
    <n v="5"/>
    <n v="12180"/>
    <n v="5"/>
    <n v="57855"/>
    <n v="45000"/>
    <n v="12855"/>
    <x v="2"/>
    <x v="0"/>
    <x v="11"/>
    <s v="Q4"/>
    <n v="2025"/>
    <n v="0.22219341457091005"/>
    <s v="High"/>
  </r>
  <r>
    <n v="100062"/>
    <d v="2025-08-12T00:00:00"/>
    <s v="C1061"/>
    <s v="Neha Rao"/>
    <x v="2"/>
    <s v="Telangana"/>
    <s v="Hyderabad"/>
    <x v="1"/>
    <x v="0"/>
    <x v="3"/>
    <n v="5"/>
    <n v="11570"/>
    <n v="0"/>
    <n v="57850"/>
    <n v="45000"/>
    <n v="12850"/>
    <x v="4"/>
    <x v="0"/>
    <x v="2"/>
    <s v="Q3"/>
    <n v="2025"/>
    <n v="0.22212618841832324"/>
    <s v="High"/>
  </r>
  <r>
    <n v="101453"/>
    <d v="2025-03-19T00:00:00"/>
    <s v="C2452"/>
    <s v="Pooja Kumar"/>
    <x v="3"/>
    <s v="West Bengal"/>
    <s v="Kolkata"/>
    <x v="5"/>
    <x v="0"/>
    <x v="3"/>
    <n v="6"/>
    <n v="12040"/>
    <n v="20"/>
    <n v="57792"/>
    <n v="54000"/>
    <n v="3792"/>
    <x v="3"/>
    <x v="0"/>
    <x v="10"/>
    <s v="Q1"/>
    <n v="2025"/>
    <n v="6.5614617940199335E-2"/>
    <s v="High"/>
  </r>
  <r>
    <n v="102565"/>
    <d v="2025-03-03T00:00:00"/>
    <s v="C3564"/>
    <s v="Sneha Rao"/>
    <x v="3"/>
    <s v="West Bengal"/>
    <s v="Kolkata"/>
    <x v="2"/>
    <x v="0"/>
    <x v="3"/>
    <n v="5"/>
    <n v="12166"/>
    <n v="5"/>
    <n v="57788.5"/>
    <n v="45000"/>
    <n v="12788.5"/>
    <x v="4"/>
    <x v="2"/>
    <x v="10"/>
    <s v="Q1"/>
    <n v="2025"/>
    <n v="0.22129835520908139"/>
    <s v="High"/>
  </r>
  <r>
    <n v="101485"/>
    <d v="2025-07-17T00:00:00"/>
    <s v="C2484"/>
    <s v="Sneha Sharma"/>
    <x v="0"/>
    <s v="Punjab"/>
    <s v="Ludhiana"/>
    <x v="3"/>
    <x v="0"/>
    <x v="3"/>
    <n v="6"/>
    <n v="12020"/>
    <n v="20"/>
    <n v="57696"/>
    <n v="54000"/>
    <n v="3696"/>
    <x v="3"/>
    <x v="0"/>
    <x v="7"/>
    <s v="Q3"/>
    <n v="2025"/>
    <n v="6.405990016638935E-2"/>
    <s v="High"/>
  </r>
  <r>
    <n v="102247"/>
    <d v="2025-08-24T00:00:00"/>
    <s v="C3246"/>
    <s v="Rohit Reddy"/>
    <x v="0"/>
    <s v="Punjab"/>
    <s v="Ludhiana"/>
    <x v="4"/>
    <x v="1"/>
    <x v="2"/>
    <n v="4"/>
    <n v="15168"/>
    <n v="5"/>
    <n v="57638.400000000001"/>
    <n v="44000"/>
    <n v="13638.4"/>
    <x v="2"/>
    <x v="1"/>
    <x v="2"/>
    <s v="Q3"/>
    <n v="2025"/>
    <n v="0.23662003109038418"/>
    <s v="High"/>
  </r>
  <r>
    <n v="103403"/>
    <d v="2025-11-27T00:00:00"/>
    <s v="C4402"/>
    <s v="Aarav Reddy"/>
    <x v="2"/>
    <s v="Karnataka"/>
    <s v="Bengaluru"/>
    <x v="3"/>
    <x v="0"/>
    <x v="3"/>
    <n v="5"/>
    <n v="12134"/>
    <n v="5"/>
    <n v="57636.5"/>
    <n v="45000"/>
    <n v="12636.5"/>
    <x v="0"/>
    <x v="0"/>
    <x v="1"/>
    <s v="Q4"/>
    <n v="2025"/>
    <n v="0.21924474942093986"/>
    <s v="High"/>
  </r>
  <r>
    <n v="103127"/>
    <d v="2025-09-12T00:00:00"/>
    <s v="C4126"/>
    <s v="Rohit Rao"/>
    <x v="1"/>
    <s v="Maharashtra"/>
    <s v="Mumbai"/>
    <x v="4"/>
    <x v="1"/>
    <x v="2"/>
    <n v="4"/>
    <n v="15155"/>
    <n v="5"/>
    <n v="57589"/>
    <n v="44000"/>
    <n v="13589"/>
    <x v="2"/>
    <x v="2"/>
    <x v="4"/>
    <s v="Q3"/>
    <n v="2025"/>
    <n v="0.23596520168782234"/>
    <s v="High"/>
  </r>
  <r>
    <n v="101944"/>
    <d v="2025-07-22T00:00:00"/>
    <s v="C2943"/>
    <s v="Pooja Kumar"/>
    <x v="1"/>
    <s v="Gujarat"/>
    <s v="Ahmedabad"/>
    <x v="2"/>
    <x v="1"/>
    <x v="2"/>
    <n v="4"/>
    <n v="15136"/>
    <n v="5"/>
    <n v="57516.800000000003"/>
    <n v="44000"/>
    <n v="13516.8"/>
    <x v="3"/>
    <x v="2"/>
    <x v="7"/>
    <s v="Q3"/>
    <n v="2025"/>
    <n v="0.23500611995104037"/>
    <s v="High"/>
  </r>
  <r>
    <n v="104501"/>
    <d v="2025-04-02T00:00:00"/>
    <s v="C5500"/>
    <s v="Vikram Kumar"/>
    <x v="0"/>
    <s v="Punjab"/>
    <s v="Ludhiana"/>
    <x v="3"/>
    <x v="0"/>
    <x v="3"/>
    <n v="5"/>
    <n v="12101"/>
    <n v="5"/>
    <n v="57479.75"/>
    <n v="45000"/>
    <n v="12479.75"/>
    <x v="4"/>
    <x v="1"/>
    <x v="5"/>
    <s v="Q2"/>
    <n v="2025"/>
    <n v="0.21711559288271087"/>
    <s v="High"/>
  </r>
  <r>
    <n v="101922"/>
    <d v="2025-11-06T00:00:00"/>
    <s v="C2921"/>
    <s v="Kiran Gupta"/>
    <x v="2"/>
    <s v="Telangana"/>
    <s v="Hyderabad"/>
    <x v="5"/>
    <x v="1"/>
    <x v="2"/>
    <n v="4"/>
    <n v="15126"/>
    <n v="5"/>
    <n v="57478.8"/>
    <n v="44000"/>
    <n v="13478.8"/>
    <x v="0"/>
    <x v="1"/>
    <x v="1"/>
    <s v="Q4"/>
    <n v="2025"/>
    <n v="0.23450037231118254"/>
    <s v="High"/>
  </r>
  <r>
    <n v="104364"/>
    <d v="2025-11-10T00:00:00"/>
    <s v="C5363"/>
    <s v="Rahul Rao"/>
    <x v="1"/>
    <s v="Gujarat"/>
    <s v="Ahmedabad"/>
    <x v="3"/>
    <x v="1"/>
    <x v="4"/>
    <n v="8"/>
    <n v="8971"/>
    <n v="20"/>
    <n v="57414.400000000001"/>
    <n v="48000"/>
    <n v="9414.4"/>
    <x v="4"/>
    <x v="0"/>
    <x v="1"/>
    <s v="Q4"/>
    <n v="2025"/>
    <n v="0.16397280124846728"/>
    <s v="High"/>
  </r>
  <r>
    <n v="101749"/>
    <d v="2025-02-19T00:00:00"/>
    <s v="C2748"/>
    <s v="Aarav Reddy"/>
    <x v="0"/>
    <s v="Punjab"/>
    <s v="Ludhiana"/>
    <x v="5"/>
    <x v="0"/>
    <x v="3"/>
    <n v="6"/>
    <n v="11954"/>
    <n v="20"/>
    <n v="57379.199999999997"/>
    <n v="54000"/>
    <n v="3379.2"/>
    <x v="2"/>
    <x v="1"/>
    <x v="3"/>
    <s v="Q1"/>
    <n v="2025"/>
    <n v="5.8892420946963363E-2"/>
    <s v="High"/>
  </r>
  <r>
    <n v="100018"/>
    <d v="2025-02-04T00:00:00"/>
    <s v="C1017"/>
    <s v="Arjun Sharma"/>
    <x v="3"/>
    <s v="West Bengal"/>
    <s v="Kolkata"/>
    <x v="2"/>
    <x v="1"/>
    <x v="2"/>
    <n v="4"/>
    <n v="15096"/>
    <n v="5"/>
    <n v="57364.800000000003"/>
    <n v="44000"/>
    <n v="13364.8"/>
    <x v="3"/>
    <x v="0"/>
    <x v="3"/>
    <s v="Q1"/>
    <n v="2025"/>
    <n v="0.23297910914009984"/>
    <s v="High"/>
  </r>
  <r>
    <n v="100288"/>
    <d v="2025-10-28T00:00:00"/>
    <s v="C1287"/>
    <s v="Rohit Kumar"/>
    <x v="0"/>
    <s v="Delhi"/>
    <s v="New Delhi"/>
    <x v="3"/>
    <x v="1"/>
    <x v="4"/>
    <n v="7"/>
    <n v="8192"/>
    <n v="0"/>
    <n v="57344"/>
    <n v="42000"/>
    <n v="15344"/>
    <x v="3"/>
    <x v="0"/>
    <x v="0"/>
    <s v="Q4"/>
    <n v="2025"/>
    <n v="0.267578125"/>
    <s v="High"/>
  </r>
  <r>
    <n v="102528"/>
    <d v="2025-04-19T00:00:00"/>
    <s v="C3527"/>
    <s v="Ananya Gupta"/>
    <x v="2"/>
    <s v="Telangana"/>
    <s v="Hyderabad"/>
    <x v="3"/>
    <x v="0"/>
    <x v="3"/>
    <n v="6"/>
    <n v="11946"/>
    <n v="20"/>
    <n v="57340.800000000003"/>
    <n v="54000"/>
    <n v="3340.8"/>
    <x v="4"/>
    <x v="2"/>
    <x v="5"/>
    <s v="Q2"/>
    <n v="2025"/>
    <n v="5.8262179809141133E-2"/>
    <s v="High"/>
  </r>
  <r>
    <n v="104681"/>
    <d v="2025-11-08T00:00:00"/>
    <s v="C5680"/>
    <s v="Sneha Reddy"/>
    <x v="2"/>
    <s v="Karnataka"/>
    <s v="Bengaluru"/>
    <x v="2"/>
    <x v="1"/>
    <x v="4"/>
    <n v="7"/>
    <n v="8184"/>
    <n v="0"/>
    <n v="57288"/>
    <n v="42000"/>
    <n v="15288"/>
    <x v="4"/>
    <x v="1"/>
    <x v="1"/>
    <s v="Q4"/>
    <n v="2025"/>
    <n v="0.26686217008797652"/>
    <s v="High"/>
  </r>
  <r>
    <n v="103431"/>
    <d v="2025-06-05T00:00:00"/>
    <s v="C4430"/>
    <s v="Rahul Patel"/>
    <x v="0"/>
    <s v="Delhi"/>
    <s v="New Delhi"/>
    <x v="1"/>
    <x v="0"/>
    <x v="3"/>
    <n v="5"/>
    <n v="12055"/>
    <n v="5"/>
    <n v="57261.25"/>
    <n v="45000"/>
    <n v="12261.25"/>
    <x v="4"/>
    <x v="0"/>
    <x v="9"/>
    <s v="Q2"/>
    <n v="2025"/>
    <n v="0.21412822807745202"/>
    <s v="High"/>
  </r>
  <r>
    <n v="103215"/>
    <d v="2025-07-02T00:00:00"/>
    <s v="C4214"/>
    <s v="Neha Sharma"/>
    <x v="0"/>
    <s v="Delhi"/>
    <s v="New Delhi"/>
    <x v="2"/>
    <x v="0"/>
    <x v="1"/>
    <n v="3"/>
    <n v="22446"/>
    <n v="15"/>
    <n v="57237.3"/>
    <n v="51000"/>
    <n v="6237.3"/>
    <x v="2"/>
    <x v="2"/>
    <x v="7"/>
    <s v="Q3"/>
    <n v="2025"/>
    <n v="0.10897264546021562"/>
    <s v="High"/>
  </r>
  <r>
    <n v="104718"/>
    <d v="2025-09-19T00:00:00"/>
    <s v="C5717"/>
    <s v="Aarav Patel"/>
    <x v="0"/>
    <s v="Delhi"/>
    <s v="New Delhi"/>
    <x v="7"/>
    <x v="0"/>
    <x v="1"/>
    <n v="3"/>
    <n v="22445"/>
    <n v="15"/>
    <n v="57234.75"/>
    <n v="51000"/>
    <n v="6234.75"/>
    <x v="0"/>
    <x v="0"/>
    <x v="4"/>
    <s v="Q3"/>
    <n v="2025"/>
    <n v="0.10893294720427713"/>
    <s v="High"/>
  </r>
  <r>
    <n v="102206"/>
    <d v="2025-09-22T00:00:00"/>
    <s v="C3205"/>
    <s v="Neha Kumar"/>
    <x v="1"/>
    <s v="Maharashtra"/>
    <s v="Mumbai"/>
    <x v="2"/>
    <x v="0"/>
    <x v="1"/>
    <n v="3"/>
    <n v="22414"/>
    <n v="15"/>
    <n v="57155.7"/>
    <n v="51000"/>
    <n v="6155.7"/>
    <x v="1"/>
    <x v="0"/>
    <x v="4"/>
    <s v="Q3"/>
    <n v="2025"/>
    <n v="0.10770054430266798"/>
    <s v="High"/>
  </r>
  <r>
    <n v="104762"/>
    <d v="2025-07-24T00:00:00"/>
    <s v="C5761"/>
    <s v="Neha Kumar"/>
    <x v="3"/>
    <s v="West Bengal"/>
    <s v="Kolkata"/>
    <x v="4"/>
    <x v="1"/>
    <x v="2"/>
    <n v="4"/>
    <n v="15008"/>
    <n v="5"/>
    <n v="57030.400000000001"/>
    <n v="44000"/>
    <n v="13030.4"/>
    <x v="4"/>
    <x v="0"/>
    <x v="7"/>
    <s v="Q3"/>
    <n v="2025"/>
    <n v="0.22848165189092132"/>
    <s v="High"/>
  </r>
  <r>
    <n v="104238"/>
    <d v="2025-03-10T00:00:00"/>
    <s v="C5237"/>
    <s v="Aarav Kumar"/>
    <x v="3"/>
    <s v="Odisha"/>
    <s v="Bhubaneswar"/>
    <x v="3"/>
    <x v="1"/>
    <x v="2"/>
    <n v="4"/>
    <n v="15006"/>
    <n v="5"/>
    <n v="57022.8"/>
    <n v="44000"/>
    <n v="13022.8"/>
    <x v="0"/>
    <x v="0"/>
    <x v="10"/>
    <s v="Q1"/>
    <n v="2025"/>
    <n v="0.22837882390903286"/>
    <s v="High"/>
  </r>
  <r>
    <n v="104665"/>
    <d v="2025-05-02T00:00:00"/>
    <s v="C5664"/>
    <s v="Neha Reddy"/>
    <x v="1"/>
    <s v="Maharashtra"/>
    <s v="Mumbai"/>
    <x v="1"/>
    <x v="0"/>
    <x v="1"/>
    <n v="3"/>
    <n v="22359"/>
    <n v="15"/>
    <n v="57015.45"/>
    <n v="51000"/>
    <n v="6015.45"/>
    <x v="2"/>
    <x v="0"/>
    <x v="6"/>
    <s v="Q2"/>
    <n v="2025"/>
    <n v="0.10550561295227873"/>
    <s v="High"/>
  </r>
  <r>
    <n v="104988"/>
    <d v="2025-08-13T00:00:00"/>
    <s v="C5987"/>
    <s v="Rahul Rao"/>
    <x v="3"/>
    <s v="West Bengal"/>
    <s v="Kolkata"/>
    <x v="4"/>
    <x v="0"/>
    <x v="1"/>
    <n v="3"/>
    <n v="22346"/>
    <n v="15"/>
    <n v="56982.3"/>
    <n v="51000"/>
    <n v="5982.3"/>
    <x v="4"/>
    <x v="0"/>
    <x v="2"/>
    <s v="Q3"/>
    <n v="2025"/>
    <n v="0.10498523225633223"/>
    <s v="High"/>
  </r>
  <r>
    <n v="100160"/>
    <d v="2025-08-19T00:00:00"/>
    <s v="C1159"/>
    <s v="Rahul Patel"/>
    <x v="0"/>
    <s v="Delhi"/>
    <s v="New Delhi"/>
    <x v="4"/>
    <x v="0"/>
    <x v="1"/>
    <n v="3"/>
    <n v="22324"/>
    <n v="15"/>
    <n v="56926.2"/>
    <n v="51000"/>
    <n v="5926.2"/>
    <x v="4"/>
    <x v="0"/>
    <x v="2"/>
    <s v="Q3"/>
    <n v="2025"/>
    <n v="0.10410320731051784"/>
    <s v="High"/>
  </r>
  <r>
    <n v="103659"/>
    <d v="2025-11-04T00:00:00"/>
    <s v="C4658"/>
    <s v="Priya Reddy"/>
    <x v="3"/>
    <s v="Odisha"/>
    <s v="Bhubaneswar"/>
    <x v="3"/>
    <x v="1"/>
    <x v="4"/>
    <n v="8"/>
    <n v="8884"/>
    <n v="20"/>
    <n v="56857.599999999999"/>
    <n v="48000"/>
    <n v="8857.6"/>
    <x v="3"/>
    <x v="2"/>
    <x v="1"/>
    <s v="Q4"/>
    <n v="2025"/>
    <n v="0.15578568212516886"/>
    <s v="High"/>
  </r>
  <r>
    <n v="103386"/>
    <d v="2025-07-24T00:00:00"/>
    <s v="C4385"/>
    <s v="Pooja Patel"/>
    <x v="0"/>
    <s v="Delhi"/>
    <s v="New Delhi"/>
    <x v="5"/>
    <x v="0"/>
    <x v="3"/>
    <n v="5"/>
    <n v="11970"/>
    <n v="5"/>
    <n v="56857.5"/>
    <n v="45000"/>
    <n v="11857.5"/>
    <x v="3"/>
    <x v="0"/>
    <x v="7"/>
    <s v="Q3"/>
    <n v="2025"/>
    <n v="0.20854768500197862"/>
    <s v="High"/>
  </r>
  <r>
    <n v="101081"/>
    <d v="2025-04-03T00:00:00"/>
    <s v="C2080"/>
    <s v="Ananya Gupta"/>
    <x v="0"/>
    <s v="Punjab"/>
    <s v="Ludhiana"/>
    <x v="3"/>
    <x v="0"/>
    <x v="3"/>
    <n v="5"/>
    <n v="11962"/>
    <n v="5"/>
    <n v="56819.5"/>
    <n v="45000"/>
    <n v="11819.5"/>
    <x v="2"/>
    <x v="0"/>
    <x v="5"/>
    <s v="Q2"/>
    <n v="2025"/>
    <n v="0.2080183739737238"/>
    <s v="High"/>
  </r>
  <r>
    <n v="104613"/>
    <d v="2025-05-24T00:00:00"/>
    <s v="C5612"/>
    <s v="Rahul Sharma"/>
    <x v="3"/>
    <s v="West Bengal"/>
    <s v="Kolkata"/>
    <x v="5"/>
    <x v="0"/>
    <x v="1"/>
    <n v="3"/>
    <n v="22282"/>
    <n v="15"/>
    <n v="56819.1"/>
    <n v="51000"/>
    <n v="5819.1"/>
    <x v="1"/>
    <x v="0"/>
    <x v="6"/>
    <s v="Q2"/>
    <n v="2025"/>
    <n v="0.1024145049815995"/>
    <s v="High"/>
  </r>
  <r>
    <n v="104237"/>
    <d v="2025-08-13T00:00:00"/>
    <s v="C5236"/>
    <s v="Pooja Reddy"/>
    <x v="2"/>
    <s v="Karnataka"/>
    <s v="Bengaluru"/>
    <x v="1"/>
    <x v="0"/>
    <x v="3"/>
    <n v="6"/>
    <n v="11823"/>
    <n v="20"/>
    <n v="56750.400000000001"/>
    <n v="54000"/>
    <n v="2750.4"/>
    <x v="4"/>
    <x v="1"/>
    <x v="2"/>
    <s v="Q3"/>
    <n v="2025"/>
    <n v="4.8464856635371735E-2"/>
    <s v="High"/>
  </r>
  <r>
    <n v="100027"/>
    <d v="2025-12-11T00:00:00"/>
    <s v="C1026"/>
    <s v="Sneha Kumar"/>
    <x v="2"/>
    <s v="Karnataka"/>
    <s v="Bengaluru"/>
    <x v="6"/>
    <x v="0"/>
    <x v="1"/>
    <n v="3"/>
    <n v="22250"/>
    <n v="15"/>
    <n v="56737.5"/>
    <n v="51000"/>
    <n v="5737.5"/>
    <x v="2"/>
    <x v="0"/>
    <x v="11"/>
    <s v="Q4"/>
    <n v="2025"/>
    <n v="0.10112359550561797"/>
    <s v="High"/>
  </r>
  <r>
    <n v="101493"/>
    <d v="2025-07-17T00:00:00"/>
    <s v="C2492"/>
    <s v="Aarav Kumar"/>
    <x v="1"/>
    <s v="Maharashtra"/>
    <s v="Mumbai"/>
    <x v="5"/>
    <x v="0"/>
    <x v="3"/>
    <n v="6"/>
    <n v="11808"/>
    <n v="20"/>
    <n v="56678.400000000001"/>
    <n v="54000"/>
    <n v="2678.4"/>
    <x v="4"/>
    <x v="0"/>
    <x v="7"/>
    <s v="Q3"/>
    <n v="2025"/>
    <n v="4.725609756097561E-2"/>
    <s v="High"/>
  </r>
  <r>
    <n v="102871"/>
    <d v="2025-03-01T00:00:00"/>
    <s v="C3870"/>
    <s v="Ananya Kumar"/>
    <x v="0"/>
    <s v="Delhi"/>
    <s v="New Delhi"/>
    <x v="5"/>
    <x v="0"/>
    <x v="1"/>
    <n v="3"/>
    <n v="22226"/>
    <n v="15"/>
    <n v="56676.3"/>
    <n v="51000"/>
    <n v="5676.3"/>
    <x v="3"/>
    <x v="0"/>
    <x v="10"/>
    <s v="Q1"/>
    <n v="2025"/>
    <n v="0.10015297399442094"/>
    <s v="High"/>
  </r>
  <r>
    <n v="103834"/>
    <d v="2025-04-25T00:00:00"/>
    <s v="C4833"/>
    <s v="Arjun Patel"/>
    <x v="2"/>
    <s v="Karnataka"/>
    <s v="Bengaluru"/>
    <x v="6"/>
    <x v="0"/>
    <x v="3"/>
    <n v="5"/>
    <n v="11929"/>
    <n v="5"/>
    <n v="56662.75"/>
    <n v="45000"/>
    <n v="11662.75"/>
    <x v="3"/>
    <x v="2"/>
    <x v="5"/>
    <s v="Q2"/>
    <n v="2025"/>
    <n v="0.20582746160396381"/>
    <s v="High"/>
  </r>
  <r>
    <n v="100853"/>
    <d v="2025-11-24T00:00:00"/>
    <s v="C1852"/>
    <s v="Rohit Reddy"/>
    <x v="0"/>
    <s v="Punjab"/>
    <s v="Ludhiana"/>
    <x v="7"/>
    <x v="1"/>
    <x v="2"/>
    <n v="4"/>
    <n v="14907"/>
    <n v="5"/>
    <n v="56646.6"/>
    <n v="44000"/>
    <n v="12646.6"/>
    <x v="1"/>
    <x v="2"/>
    <x v="1"/>
    <s v="Q4"/>
    <n v="2025"/>
    <n v="0.22325435242362296"/>
    <s v="High"/>
  </r>
  <r>
    <n v="101551"/>
    <d v="2025-12-09T00:00:00"/>
    <s v="C2550"/>
    <s v="Rahul Kumar"/>
    <x v="1"/>
    <s v="Maharashtra"/>
    <s v="Mumbai"/>
    <x v="7"/>
    <x v="0"/>
    <x v="3"/>
    <n v="6"/>
    <n v="11777"/>
    <n v="20"/>
    <n v="56529.599999999999"/>
    <n v="54000"/>
    <n v="2529.6"/>
    <x v="2"/>
    <x v="0"/>
    <x v="11"/>
    <s v="Q4"/>
    <n v="2025"/>
    <n v="4.47482380911947E-2"/>
    <s v="High"/>
  </r>
  <r>
    <n v="104085"/>
    <d v="2025-10-09T00:00:00"/>
    <s v="C5084"/>
    <s v="Sneha Patel"/>
    <x v="0"/>
    <s v="Delhi"/>
    <s v="New Delhi"/>
    <x v="4"/>
    <x v="0"/>
    <x v="3"/>
    <n v="5"/>
    <n v="11871"/>
    <n v="5"/>
    <n v="56387.25"/>
    <n v="45000"/>
    <n v="11387.25"/>
    <x v="2"/>
    <x v="0"/>
    <x v="0"/>
    <s v="Q4"/>
    <n v="2025"/>
    <n v="0.20194724871313993"/>
    <s v="High"/>
  </r>
  <r>
    <n v="103825"/>
    <d v="2025-09-21T00:00:00"/>
    <s v="C4824"/>
    <s v="Sneha Patel"/>
    <x v="2"/>
    <s v="Telangana"/>
    <s v="Hyderabad"/>
    <x v="0"/>
    <x v="0"/>
    <x v="1"/>
    <n v="3"/>
    <n v="22106"/>
    <n v="15"/>
    <n v="56370.3"/>
    <n v="51000"/>
    <n v="5370.3"/>
    <x v="0"/>
    <x v="1"/>
    <x v="4"/>
    <s v="Q3"/>
    <n v="2025"/>
    <n v="9.5268252962996472E-2"/>
    <s v="High"/>
  </r>
  <r>
    <n v="103312"/>
    <d v="2025-04-10T00:00:00"/>
    <s v="C4311"/>
    <s v="Pooja Reddy"/>
    <x v="0"/>
    <s v="Punjab"/>
    <s v="Ludhiana"/>
    <x v="6"/>
    <x v="0"/>
    <x v="3"/>
    <n v="5"/>
    <n v="11857"/>
    <n v="5"/>
    <n v="56320.75"/>
    <n v="45000"/>
    <n v="11320.75"/>
    <x v="4"/>
    <x v="2"/>
    <x v="5"/>
    <s v="Q2"/>
    <n v="2025"/>
    <n v="0.20100495820812045"/>
    <s v="High"/>
  </r>
  <r>
    <n v="101739"/>
    <d v="2025-10-23T00:00:00"/>
    <s v="C2738"/>
    <s v="Divya Sharma"/>
    <x v="3"/>
    <s v="Odisha"/>
    <s v="Bhubaneswar"/>
    <x v="5"/>
    <x v="0"/>
    <x v="3"/>
    <n v="6"/>
    <n v="11732"/>
    <n v="20"/>
    <n v="56313.599999999999"/>
    <n v="54000"/>
    <n v="2313.6"/>
    <x v="0"/>
    <x v="0"/>
    <x v="0"/>
    <s v="Q4"/>
    <n v="2025"/>
    <n v="4.1084214115240367E-2"/>
    <s v="High"/>
  </r>
  <r>
    <n v="103099"/>
    <d v="2025-12-28T00:00:00"/>
    <s v="C4098"/>
    <s v="Sneha Kumar"/>
    <x v="1"/>
    <s v="Maharashtra"/>
    <s v="Mumbai"/>
    <x v="0"/>
    <x v="1"/>
    <x v="2"/>
    <n v="4"/>
    <n v="14812"/>
    <n v="5"/>
    <n v="56285.599999999999"/>
    <n v="44000"/>
    <n v="12285.6"/>
    <x v="4"/>
    <x v="2"/>
    <x v="11"/>
    <s v="Q4"/>
    <n v="2025"/>
    <n v="0.21827252441121708"/>
    <s v="High"/>
  </r>
  <r>
    <n v="101984"/>
    <d v="2025-04-01T00:00:00"/>
    <s v="C2983"/>
    <s v="Divya Sharma"/>
    <x v="3"/>
    <s v="West Bengal"/>
    <s v="Kolkata"/>
    <x v="2"/>
    <x v="0"/>
    <x v="1"/>
    <n v="3"/>
    <n v="22069"/>
    <n v="15"/>
    <n v="56275.95"/>
    <n v="51000"/>
    <n v="5275.95"/>
    <x v="2"/>
    <x v="0"/>
    <x v="5"/>
    <s v="Q2"/>
    <n v="2025"/>
    <n v="9.3751416013412484E-2"/>
    <s v="High"/>
  </r>
  <r>
    <n v="104216"/>
    <d v="2025-06-19T00:00:00"/>
    <s v="C5215"/>
    <s v="Vikram Gupta"/>
    <x v="2"/>
    <s v="Karnataka"/>
    <s v="Bengaluru"/>
    <x v="5"/>
    <x v="0"/>
    <x v="1"/>
    <n v="3"/>
    <n v="22062"/>
    <n v="15"/>
    <n v="56258.1"/>
    <n v="51000"/>
    <n v="5258.1"/>
    <x v="4"/>
    <x v="1"/>
    <x v="9"/>
    <s v="Q2"/>
    <n v="2025"/>
    <n v="9.346387453540024E-2"/>
    <s v="High"/>
  </r>
  <r>
    <n v="102111"/>
    <d v="2025-10-22T00:00:00"/>
    <s v="C3110"/>
    <s v="Vikram Patel"/>
    <x v="0"/>
    <s v="Delhi"/>
    <s v="New Delhi"/>
    <x v="7"/>
    <x v="1"/>
    <x v="4"/>
    <n v="7"/>
    <n v="8446"/>
    <n v="5"/>
    <n v="56165.9"/>
    <n v="42000"/>
    <n v="14165.9"/>
    <x v="4"/>
    <x v="0"/>
    <x v="0"/>
    <s v="Q4"/>
    <n v="2025"/>
    <n v="0.2522153121377918"/>
    <s v="High"/>
  </r>
  <r>
    <n v="103786"/>
    <d v="2025-04-05T00:00:00"/>
    <s v="C4785"/>
    <s v="Ananya Rao"/>
    <x v="2"/>
    <s v="Telangana"/>
    <s v="Hyderabad"/>
    <x v="0"/>
    <x v="1"/>
    <x v="2"/>
    <n v="4"/>
    <n v="14771"/>
    <n v="5"/>
    <n v="56129.8"/>
    <n v="44000"/>
    <n v="12129.8"/>
    <x v="3"/>
    <x v="0"/>
    <x v="5"/>
    <s v="Q2"/>
    <n v="2025"/>
    <n v="0.2161026762967265"/>
    <s v="High"/>
  </r>
  <r>
    <n v="103274"/>
    <d v="2025-02-05T00:00:00"/>
    <s v="C4273"/>
    <s v="Sneha Gupta"/>
    <x v="3"/>
    <s v="Odisha"/>
    <s v="Bhubaneswar"/>
    <x v="0"/>
    <x v="0"/>
    <x v="3"/>
    <n v="5"/>
    <n v="11811"/>
    <n v="5"/>
    <n v="56102.25"/>
    <n v="45000"/>
    <n v="11102.25"/>
    <x v="0"/>
    <x v="1"/>
    <x v="3"/>
    <s v="Q1"/>
    <n v="2025"/>
    <n v="0.19789313262837052"/>
    <s v="High"/>
  </r>
  <r>
    <n v="101579"/>
    <d v="2025-03-08T00:00:00"/>
    <s v="C2578"/>
    <s v="Rahul Gupta"/>
    <x v="1"/>
    <s v="Maharashtra"/>
    <s v="Mumbai"/>
    <x v="2"/>
    <x v="0"/>
    <x v="1"/>
    <n v="3"/>
    <n v="21999"/>
    <n v="15"/>
    <n v="56097.45"/>
    <n v="51000"/>
    <n v="5097.45"/>
    <x v="3"/>
    <x v="0"/>
    <x v="10"/>
    <s v="Q1"/>
    <n v="2025"/>
    <n v="9.0867766716668935E-2"/>
    <s v="High"/>
  </r>
  <r>
    <n v="104725"/>
    <d v="2025-10-03T00:00:00"/>
    <s v="C5724"/>
    <s v="Neha Kumar"/>
    <x v="2"/>
    <s v="Karnataka"/>
    <s v="Bengaluru"/>
    <x v="3"/>
    <x v="0"/>
    <x v="1"/>
    <n v="3"/>
    <n v="21992"/>
    <n v="15"/>
    <n v="56079.6"/>
    <n v="51000"/>
    <n v="5079.6000000000004"/>
    <x v="2"/>
    <x v="0"/>
    <x v="0"/>
    <s v="Q4"/>
    <n v="2025"/>
    <n v="9.0578392142597317E-2"/>
    <s v="High"/>
  </r>
  <r>
    <n v="101896"/>
    <d v="2025-07-14T00:00:00"/>
    <s v="C2895"/>
    <s v="Kiran Sharma"/>
    <x v="2"/>
    <s v="Karnataka"/>
    <s v="Bengaluru"/>
    <x v="5"/>
    <x v="1"/>
    <x v="2"/>
    <n v="4"/>
    <n v="14757"/>
    <n v="5"/>
    <n v="56076.6"/>
    <n v="44000"/>
    <n v="12076.6"/>
    <x v="3"/>
    <x v="0"/>
    <x v="7"/>
    <s v="Q3"/>
    <n v="2025"/>
    <n v="0.21535899109432455"/>
    <s v="High"/>
  </r>
  <r>
    <n v="100909"/>
    <d v="2025-05-09T00:00:00"/>
    <s v="C1908"/>
    <s v="Rohit Rao"/>
    <x v="0"/>
    <s v="Delhi"/>
    <s v="New Delhi"/>
    <x v="3"/>
    <x v="0"/>
    <x v="3"/>
    <n v="5"/>
    <n v="11790"/>
    <n v="5"/>
    <n v="56002.5"/>
    <n v="45000"/>
    <n v="11002.5"/>
    <x v="1"/>
    <x v="0"/>
    <x v="6"/>
    <s v="Q2"/>
    <n v="2025"/>
    <n v="0.19646444355162715"/>
    <s v="High"/>
  </r>
  <r>
    <n v="104003"/>
    <d v="2025-04-12T00:00:00"/>
    <s v="C5002"/>
    <s v="Vikram Patel"/>
    <x v="1"/>
    <s v="Gujarat"/>
    <s v="Ahmedabad"/>
    <x v="3"/>
    <x v="0"/>
    <x v="1"/>
    <n v="3"/>
    <n v="21919"/>
    <n v="15"/>
    <n v="55893.45"/>
    <n v="51000"/>
    <n v="4893.45"/>
    <x v="2"/>
    <x v="0"/>
    <x v="5"/>
    <s v="Q2"/>
    <n v="2025"/>
    <n v="8.754961448971213E-2"/>
    <s v="High"/>
  </r>
  <r>
    <n v="101484"/>
    <d v="2025-11-15T00:00:00"/>
    <s v="C2483"/>
    <s v="Aarav Rao"/>
    <x v="0"/>
    <s v="Delhi"/>
    <s v="New Delhi"/>
    <x v="6"/>
    <x v="1"/>
    <x v="2"/>
    <n v="4"/>
    <n v="14694"/>
    <n v="5"/>
    <n v="55837.2"/>
    <n v="44000"/>
    <n v="11837.2"/>
    <x v="1"/>
    <x v="0"/>
    <x v="1"/>
    <s v="Q4"/>
    <n v="2025"/>
    <n v="0.21199487080297724"/>
    <s v="High"/>
  </r>
  <r>
    <n v="104244"/>
    <d v="2025-01-28T00:00:00"/>
    <s v="C5243"/>
    <s v="Ananya Sharma"/>
    <x v="1"/>
    <s v="Gujarat"/>
    <s v="Ahmedabad"/>
    <x v="6"/>
    <x v="0"/>
    <x v="3"/>
    <n v="5"/>
    <n v="11753"/>
    <n v="5"/>
    <n v="55826.75"/>
    <n v="45000"/>
    <n v="10826.75"/>
    <x v="1"/>
    <x v="0"/>
    <x v="8"/>
    <s v="Q1"/>
    <n v="2025"/>
    <n v="0.19393480723846543"/>
    <s v="High"/>
  </r>
  <r>
    <n v="102957"/>
    <d v="2025-04-04T00:00:00"/>
    <s v="C3956"/>
    <s v="Pooja Reddy"/>
    <x v="3"/>
    <s v="West Bengal"/>
    <s v="Kolkata"/>
    <x v="2"/>
    <x v="0"/>
    <x v="3"/>
    <n v="6"/>
    <n v="11628"/>
    <n v="20"/>
    <n v="55814.400000000001"/>
    <n v="54000"/>
    <n v="1814.4"/>
    <x v="2"/>
    <x v="0"/>
    <x v="5"/>
    <s v="Q2"/>
    <n v="2025"/>
    <n v="3.2507739938080496E-2"/>
    <s v="High"/>
  </r>
  <r>
    <n v="103206"/>
    <d v="2025-08-21T00:00:00"/>
    <s v="C4205"/>
    <s v="Sneha Sharma"/>
    <x v="3"/>
    <s v="Odisha"/>
    <s v="Bhubaneswar"/>
    <x v="0"/>
    <x v="0"/>
    <x v="1"/>
    <n v="3"/>
    <n v="21879"/>
    <n v="15"/>
    <n v="55791.45"/>
    <n v="51000"/>
    <n v="4791.45"/>
    <x v="1"/>
    <x v="2"/>
    <x v="2"/>
    <s v="Q3"/>
    <n v="2025"/>
    <n v="8.58814388226153E-2"/>
    <s v="High"/>
  </r>
  <r>
    <n v="100918"/>
    <d v="2025-03-08T00:00:00"/>
    <s v="C1917"/>
    <s v="Ananya Rao"/>
    <x v="2"/>
    <s v="Karnataka"/>
    <s v="Bengaluru"/>
    <x v="1"/>
    <x v="1"/>
    <x v="2"/>
    <n v="4"/>
    <n v="14680"/>
    <n v="5"/>
    <n v="55784"/>
    <n v="44000"/>
    <n v="11784"/>
    <x v="2"/>
    <x v="0"/>
    <x v="10"/>
    <s v="Q1"/>
    <n v="2025"/>
    <n v="0.21124336727377024"/>
    <s v="High"/>
  </r>
  <r>
    <n v="102541"/>
    <d v="2025-11-19T00:00:00"/>
    <s v="C3540"/>
    <s v="Neha Gupta"/>
    <x v="2"/>
    <s v="Karnataka"/>
    <s v="Bengaluru"/>
    <x v="6"/>
    <x v="1"/>
    <x v="4"/>
    <n v="8"/>
    <n v="8703"/>
    <n v="20"/>
    <n v="55699.199999999997"/>
    <n v="48000"/>
    <n v="7699.2"/>
    <x v="0"/>
    <x v="0"/>
    <x v="1"/>
    <s v="Q4"/>
    <n v="2025"/>
    <n v="0.1382281971733885"/>
    <s v="High"/>
  </r>
  <r>
    <n v="100032"/>
    <d v="2025-11-25T00:00:00"/>
    <s v="C1031"/>
    <s v="Kiran Rao"/>
    <x v="1"/>
    <s v="Maharashtra"/>
    <s v="Mumbai"/>
    <x v="3"/>
    <x v="0"/>
    <x v="3"/>
    <n v="6"/>
    <n v="11601"/>
    <n v="20"/>
    <n v="55684.800000000003"/>
    <n v="54000"/>
    <n v="1684.8"/>
    <x v="3"/>
    <x v="0"/>
    <x v="1"/>
    <s v="Q4"/>
    <n v="2025"/>
    <n v="3.0256012412723039E-2"/>
    <s v="High"/>
  </r>
  <r>
    <n v="100609"/>
    <d v="2025-05-16T00:00:00"/>
    <s v="C1608"/>
    <s v="Sneha Reddy"/>
    <x v="2"/>
    <s v="Karnataka"/>
    <s v="Bengaluru"/>
    <x v="2"/>
    <x v="1"/>
    <x v="2"/>
    <n v="4"/>
    <n v="15465"/>
    <n v="10"/>
    <n v="55674"/>
    <n v="44000"/>
    <n v="11674"/>
    <x v="4"/>
    <x v="0"/>
    <x v="6"/>
    <s v="Q2"/>
    <n v="2025"/>
    <n v="0.20968495168301182"/>
    <s v="High"/>
  </r>
  <r>
    <n v="103070"/>
    <d v="2025-12-25T00:00:00"/>
    <s v="C4069"/>
    <s v="Rahul Sharma"/>
    <x v="0"/>
    <s v="Punjab"/>
    <s v="Ludhiana"/>
    <x v="0"/>
    <x v="0"/>
    <x v="3"/>
    <n v="6"/>
    <n v="11592"/>
    <n v="20"/>
    <n v="55641.599999999999"/>
    <n v="54000"/>
    <n v="1641.6"/>
    <x v="4"/>
    <x v="0"/>
    <x v="11"/>
    <s v="Q4"/>
    <n v="2025"/>
    <n v="2.9503105590062112E-2"/>
    <s v="High"/>
  </r>
  <r>
    <n v="101556"/>
    <d v="2025-02-27T00:00:00"/>
    <s v="C2555"/>
    <s v="Arjun Kumar"/>
    <x v="1"/>
    <s v="Gujarat"/>
    <s v="Ahmedabad"/>
    <x v="0"/>
    <x v="0"/>
    <x v="1"/>
    <n v="3"/>
    <n v="21812"/>
    <n v="15"/>
    <n v="55620.6"/>
    <n v="51000"/>
    <n v="4620.6000000000004"/>
    <x v="4"/>
    <x v="0"/>
    <x v="3"/>
    <s v="Q1"/>
    <n v="2025"/>
    <n v="8.3073537502292322E-2"/>
    <s v="High"/>
  </r>
  <r>
    <n v="103500"/>
    <d v="2025-12-12T00:00:00"/>
    <s v="C4499"/>
    <s v="Ananya Sharma"/>
    <x v="2"/>
    <s v="Karnataka"/>
    <s v="Bengaluru"/>
    <x v="2"/>
    <x v="0"/>
    <x v="1"/>
    <n v="3"/>
    <n v="21808"/>
    <n v="15"/>
    <n v="55610.400000000001"/>
    <n v="51000"/>
    <n v="4610.3999999999996"/>
    <x v="1"/>
    <x v="0"/>
    <x v="11"/>
    <s v="Q4"/>
    <n v="2025"/>
    <n v="8.2905355832721933E-2"/>
    <s v="High"/>
  </r>
  <r>
    <n v="101015"/>
    <d v="2025-12-27T00:00:00"/>
    <s v="C2014"/>
    <s v="Pooja Kumar"/>
    <x v="0"/>
    <s v="Delhi"/>
    <s v="New Delhi"/>
    <x v="2"/>
    <x v="0"/>
    <x v="3"/>
    <n v="5"/>
    <n v="12356"/>
    <n v="10"/>
    <n v="55602"/>
    <n v="45000"/>
    <n v="10602"/>
    <x v="4"/>
    <x v="0"/>
    <x v="11"/>
    <s v="Q4"/>
    <n v="2025"/>
    <n v="0.1906765943671091"/>
    <s v="High"/>
  </r>
  <r>
    <n v="100556"/>
    <d v="2025-07-22T00:00:00"/>
    <s v="C1555"/>
    <s v="Rahul Gupta"/>
    <x v="3"/>
    <s v="Odisha"/>
    <s v="Bhubaneswar"/>
    <x v="7"/>
    <x v="1"/>
    <x v="2"/>
    <n v="4"/>
    <n v="15432"/>
    <n v="10"/>
    <n v="55555.199999999997"/>
    <n v="44000"/>
    <n v="11555.2"/>
    <x v="0"/>
    <x v="1"/>
    <x v="7"/>
    <s v="Q3"/>
    <n v="2025"/>
    <n v="0.20799493116755949"/>
    <s v="High"/>
  </r>
  <r>
    <n v="102938"/>
    <d v="2025-03-10T00:00:00"/>
    <s v="C3937"/>
    <s v="Rohit Patel"/>
    <x v="1"/>
    <s v="Maharashtra"/>
    <s v="Mumbai"/>
    <x v="2"/>
    <x v="0"/>
    <x v="1"/>
    <n v="3"/>
    <n v="21770"/>
    <n v="15"/>
    <n v="55513.5"/>
    <n v="51000"/>
    <n v="4513.5"/>
    <x v="1"/>
    <x v="1"/>
    <x v="10"/>
    <s v="Q1"/>
    <n v="2025"/>
    <n v="8.1304547542489669E-2"/>
    <s v="High"/>
  </r>
  <r>
    <n v="101962"/>
    <d v="2025-03-05T00:00:00"/>
    <s v="C2961"/>
    <s v="Rahul Reddy"/>
    <x v="2"/>
    <s v="Telangana"/>
    <s v="Hyderabad"/>
    <x v="0"/>
    <x v="0"/>
    <x v="0"/>
    <n v="1"/>
    <n v="55500"/>
    <n v="0"/>
    <n v="55500"/>
    <n v="42000"/>
    <n v="13500"/>
    <x v="1"/>
    <x v="1"/>
    <x v="10"/>
    <s v="Q1"/>
    <n v="2025"/>
    <n v="0.24324324324324326"/>
    <s v="High"/>
  </r>
  <r>
    <n v="101232"/>
    <d v="2025-05-22T00:00:00"/>
    <s v="C2231"/>
    <s v="Ananya Patel"/>
    <x v="2"/>
    <s v="Karnataka"/>
    <s v="Bengaluru"/>
    <x v="2"/>
    <x v="0"/>
    <x v="1"/>
    <n v="3"/>
    <n v="21728"/>
    <n v="15"/>
    <n v="55406.400000000001"/>
    <n v="51000"/>
    <n v="4406.3999999999996"/>
    <x v="0"/>
    <x v="2"/>
    <x v="6"/>
    <s v="Q2"/>
    <n v="2025"/>
    <n v="7.9528718703976431E-2"/>
    <s v="High"/>
  </r>
  <r>
    <n v="101215"/>
    <d v="2025-09-04T00:00:00"/>
    <s v="C2214"/>
    <s v="Sneha Rao"/>
    <x v="1"/>
    <s v="Gujarat"/>
    <s v="Ahmedabad"/>
    <x v="4"/>
    <x v="0"/>
    <x v="0"/>
    <n v="1"/>
    <n v="55404"/>
    <n v="0"/>
    <n v="55404"/>
    <n v="42000"/>
    <n v="13404"/>
    <x v="1"/>
    <x v="1"/>
    <x v="4"/>
    <s v="Q3"/>
    <n v="2025"/>
    <n v="0.24193199047000216"/>
    <s v="High"/>
  </r>
  <r>
    <n v="103560"/>
    <d v="2025-02-07T00:00:00"/>
    <s v="C4559"/>
    <s v="Divya Gupta"/>
    <x v="0"/>
    <s v="Delhi"/>
    <s v="New Delhi"/>
    <x v="3"/>
    <x v="0"/>
    <x v="3"/>
    <n v="5"/>
    <n v="11654"/>
    <n v="5"/>
    <n v="55356.5"/>
    <n v="45000"/>
    <n v="10356.5"/>
    <x v="1"/>
    <x v="0"/>
    <x v="3"/>
    <s v="Q1"/>
    <n v="2025"/>
    <n v="0.18708733391742613"/>
    <s v="High"/>
  </r>
  <r>
    <n v="102755"/>
    <d v="2025-10-15T00:00:00"/>
    <s v="C3754"/>
    <s v="Aarav Sharma"/>
    <x v="1"/>
    <s v="Gujarat"/>
    <s v="Ahmedabad"/>
    <x v="2"/>
    <x v="0"/>
    <x v="3"/>
    <n v="6"/>
    <n v="11527"/>
    <n v="20"/>
    <n v="55329.599999999999"/>
    <n v="54000"/>
    <n v="1329.6"/>
    <x v="2"/>
    <x v="0"/>
    <x v="0"/>
    <s v="Q4"/>
    <n v="2025"/>
    <n v="2.4030537000086751E-2"/>
    <s v="High"/>
  </r>
  <r>
    <n v="104830"/>
    <d v="2025-12-18T00:00:00"/>
    <s v="C5829"/>
    <s v="Rohit Gupta"/>
    <x v="2"/>
    <s v="Telangana"/>
    <s v="Hyderabad"/>
    <x v="5"/>
    <x v="0"/>
    <x v="1"/>
    <n v="3"/>
    <n v="21692"/>
    <n v="15"/>
    <n v="55314.6"/>
    <n v="51000"/>
    <n v="4314.6000000000004"/>
    <x v="2"/>
    <x v="0"/>
    <x v="11"/>
    <s v="Q4"/>
    <n v="2025"/>
    <n v="7.8001106398672332E-2"/>
    <s v="High"/>
  </r>
  <r>
    <n v="104045"/>
    <d v="2025-05-27T00:00:00"/>
    <s v="C5044"/>
    <s v="Arjun Kumar"/>
    <x v="3"/>
    <s v="Odisha"/>
    <s v="Bhubaneswar"/>
    <x v="0"/>
    <x v="0"/>
    <x v="0"/>
    <n v="1"/>
    <n v="55290"/>
    <n v="0"/>
    <n v="55290"/>
    <n v="42000"/>
    <n v="13290"/>
    <x v="1"/>
    <x v="0"/>
    <x v="6"/>
    <s v="Q2"/>
    <n v="2025"/>
    <n v="0.24036896364622898"/>
    <s v="High"/>
  </r>
  <r>
    <n v="103938"/>
    <d v="2025-09-13T00:00:00"/>
    <s v="C4937"/>
    <s v="Kiran Reddy"/>
    <x v="3"/>
    <s v="West Bengal"/>
    <s v="Kolkata"/>
    <x v="4"/>
    <x v="0"/>
    <x v="0"/>
    <n v="1"/>
    <n v="55276"/>
    <n v="0"/>
    <n v="55276"/>
    <n v="42000"/>
    <n v="13276"/>
    <x v="3"/>
    <x v="0"/>
    <x v="4"/>
    <s v="Q3"/>
    <n v="2025"/>
    <n v="0.24017656849265503"/>
    <s v="High"/>
  </r>
  <r>
    <n v="104247"/>
    <d v="2025-09-06T00:00:00"/>
    <s v="C5246"/>
    <s v="Divya Reddy"/>
    <x v="1"/>
    <s v="Maharashtra"/>
    <s v="Mumbai"/>
    <x v="1"/>
    <x v="0"/>
    <x v="3"/>
    <n v="5"/>
    <n v="11632"/>
    <n v="5"/>
    <n v="55252"/>
    <n v="45000"/>
    <n v="10252"/>
    <x v="2"/>
    <x v="0"/>
    <x v="4"/>
    <s v="Q3"/>
    <n v="2025"/>
    <n v="0.18554984434952582"/>
    <s v="High"/>
  </r>
  <r>
    <n v="100614"/>
    <d v="2025-09-28T00:00:00"/>
    <s v="C1613"/>
    <s v="Aarav Rao"/>
    <x v="3"/>
    <s v="West Bengal"/>
    <s v="Kolkata"/>
    <x v="1"/>
    <x v="1"/>
    <x v="2"/>
    <n v="4"/>
    <n v="15344"/>
    <n v="10"/>
    <n v="55238.400000000001"/>
    <n v="44000"/>
    <n v="11238.4"/>
    <x v="0"/>
    <x v="0"/>
    <x v="4"/>
    <s v="Q3"/>
    <n v="2025"/>
    <n v="0.20345267060595526"/>
    <s v="High"/>
  </r>
  <r>
    <n v="104365"/>
    <d v="2025-01-01T00:00:00"/>
    <s v="C5364"/>
    <s v="Priya Patel"/>
    <x v="3"/>
    <s v="Odisha"/>
    <s v="Bhubaneswar"/>
    <x v="2"/>
    <x v="0"/>
    <x v="3"/>
    <n v="5"/>
    <n v="11611"/>
    <n v="5"/>
    <n v="55152.25"/>
    <n v="45000"/>
    <n v="10152.25"/>
    <x v="2"/>
    <x v="0"/>
    <x v="8"/>
    <s v="Q1"/>
    <n v="2025"/>
    <n v="0.18407680557003567"/>
    <s v="High"/>
  </r>
  <r>
    <n v="101216"/>
    <d v="2025-09-18T00:00:00"/>
    <s v="C2215"/>
    <s v="Kiran Kumar"/>
    <x v="2"/>
    <s v="Karnataka"/>
    <s v="Bengaluru"/>
    <x v="4"/>
    <x v="0"/>
    <x v="3"/>
    <n v="5"/>
    <n v="12246"/>
    <n v="10"/>
    <n v="55107"/>
    <n v="45000"/>
    <n v="10107"/>
    <x v="1"/>
    <x v="0"/>
    <x v="4"/>
    <s v="Q3"/>
    <n v="2025"/>
    <n v="0.18340682671892863"/>
    <s v="High"/>
  </r>
  <r>
    <n v="100453"/>
    <d v="2025-11-20T00:00:00"/>
    <s v="C1452"/>
    <s v="Rohit Rao"/>
    <x v="2"/>
    <s v="Karnataka"/>
    <s v="Bengaluru"/>
    <x v="6"/>
    <x v="1"/>
    <x v="4"/>
    <n v="8"/>
    <n v="8103"/>
    <n v="15"/>
    <n v="55100.4"/>
    <n v="48000"/>
    <n v="7100.4"/>
    <x v="0"/>
    <x v="0"/>
    <x v="1"/>
    <s v="Q4"/>
    <n v="2025"/>
    <n v="0.12886294836335124"/>
    <s v="High"/>
  </r>
  <r>
    <n v="101387"/>
    <d v="2025-07-09T00:00:00"/>
    <s v="C2386"/>
    <s v="Ananya Gupta"/>
    <x v="3"/>
    <s v="Odisha"/>
    <s v="Bhubaneswar"/>
    <x v="4"/>
    <x v="0"/>
    <x v="1"/>
    <n v="3"/>
    <n v="21604"/>
    <n v="15"/>
    <n v="55090.2"/>
    <n v="51000"/>
    <n v="4090.2"/>
    <x v="2"/>
    <x v="1"/>
    <x v="7"/>
    <s v="Q3"/>
    <n v="2025"/>
    <n v="7.4245510090723943E-2"/>
    <s v="High"/>
  </r>
  <r>
    <n v="104139"/>
    <d v="2025-09-01T00:00:00"/>
    <s v="C5138"/>
    <s v="Rahul Sharma"/>
    <x v="0"/>
    <s v="Delhi"/>
    <s v="New Delhi"/>
    <x v="3"/>
    <x v="0"/>
    <x v="1"/>
    <n v="3"/>
    <n v="21603"/>
    <n v="15"/>
    <n v="55087.65"/>
    <n v="51000"/>
    <n v="4087.65"/>
    <x v="4"/>
    <x v="1"/>
    <x v="4"/>
    <s v="Q3"/>
    <n v="2025"/>
    <n v="7.4202657038374295E-2"/>
    <s v="High"/>
  </r>
  <r>
    <n v="104921"/>
    <d v="2025-06-23T00:00:00"/>
    <s v="C5920"/>
    <s v="Kiran Gupta"/>
    <x v="3"/>
    <s v="Odisha"/>
    <s v="Bhubaneswar"/>
    <x v="5"/>
    <x v="0"/>
    <x v="1"/>
    <n v="3"/>
    <n v="21592"/>
    <n v="15"/>
    <n v="55059.6"/>
    <n v="51000"/>
    <n v="4059.6"/>
    <x v="4"/>
    <x v="2"/>
    <x v="9"/>
    <s v="Q2"/>
    <n v="2025"/>
    <n v="7.3731011485735451E-2"/>
    <s v="High"/>
  </r>
  <r>
    <n v="100624"/>
    <d v="2025-01-08T00:00:00"/>
    <s v="C1623"/>
    <s v="Rahul Reddy"/>
    <x v="1"/>
    <s v="Gujarat"/>
    <s v="Ahmedabad"/>
    <x v="2"/>
    <x v="0"/>
    <x v="0"/>
    <n v="1"/>
    <n v="55059"/>
    <n v="0"/>
    <n v="55059"/>
    <n v="42000"/>
    <n v="13059"/>
    <x v="3"/>
    <x v="1"/>
    <x v="8"/>
    <s v="Q1"/>
    <n v="2025"/>
    <n v="0.23718193210919195"/>
    <s v="High"/>
  </r>
  <r>
    <n v="102170"/>
    <d v="2025-07-13T00:00:00"/>
    <s v="C3169"/>
    <s v="Sneha Gupta"/>
    <x v="3"/>
    <s v="Odisha"/>
    <s v="Bhubaneswar"/>
    <x v="2"/>
    <x v="1"/>
    <x v="2"/>
    <n v="4"/>
    <n v="15288"/>
    <n v="10"/>
    <n v="55036.800000000003"/>
    <n v="44000"/>
    <n v="11036.8"/>
    <x v="1"/>
    <x v="2"/>
    <x v="7"/>
    <s v="Q3"/>
    <n v="2025"/>
    <n v="0.20053491482062907"/>
    <s v="High"/>
  </r>
  <r>
    <n v="100797"/>
    <d v="2025-02-14T00:00:00"/>
    <s v="C1796"/>
    <s v="Ananya Reddy"/>
    <x v="2"/>
    <s v="Telangana"/>
    <s v="Hyderabad"/>
    <x v="5"/>
    <x v="0"/>
    <x v="0"/>
    <n v="1"/>
    <n v="55001"/>
    <n v="0"/>
    <n v="55001"/>
    <n v="42000"/>
    <n v="13001"/>
    <x v="3"/>
    <x v="1"/>
    <x v="3"/>
    <s v="Q1"/>
    <n v="2025"/>
    <n v="0.23637752040871984"/>
    <s v="High"/>
  </r>
  <r>
    <n v="102015"/>
    <d v="2025-04-18T00:00:00"/>
    <s v="C3014"/>
    <s v="Kiran Reddy"/>
    <x v="3"/>
    <s v="Odisha"/>
    <s v="Bhubaneswar"/>
    <x v="7"/>
    <x v="0"/>
    <x v="0"/>
    <n v="1"/>
    <n v="54989"/>
    <n v="0"/>
    <n v="54989"/>
    <n v="42000"/>
    <n v="12989"/>
    <x v="4"/>
    <x v="2"/>
    <x v="5"/>
    <s v="Q2"/>
    <n v="2025"/>
    <n v="0.23621087853934422"/>
    <s v="High"/>
  </r>
  <r>
    <n v="104845"/>
    <d v="2025-08-09T00:00:00"/>
    <s v="C5844"/>
    <s v="Arjun Sharma"/>
    <x v="2"/>
    <s v="Telangana"/>
    <s v="Hyderabad"/>
    <x v="3"/>
    <x v="1"/>
    <x v="2"/>
    <n v="4"/>
    <n v="15273"/>
    <n v="10"/>
    <n v="54982.8"/>
    <n v="44000"/>
    <n v="10982.8"/>
    <x v="4"/>
    <x v="1"/>
    <x v="2"/>
    <s v="Q3"/>
    <n v="2025"/>
    <n v="0.19974973991866546"/>
    <s v="High"/>
  </r>
  <r>
    <n v="101555"/>
    <d v="2025-10-18T00:00:00"/>
    <s v="C2554"/>
    <s v="Aarav Reddy"/>
    <x v="2"/>
    <s v="Telangana"/>
    <s v="Hyderabad"/>
    <x v="5"/>
    <x v="1"/>
    <x v="4"/>
    <n v="7"/>
    <n v="8263"/>
    <n v="5"/>
    <n v="54948.95"/>
    <n v="42000"/>
    <n v="12948.95"/>
    <x v="1"/>
    <x v="2"/>
    <x v="0"/>
    <s v="Q4"/>
    <n v="2025"/>
    <n v="0.23565418447486261"/>
    <s v="High"/>
  </r>
  <r>
    <n v="103523"/>
    <d v="2025-10-01T00:00:00"/>
    <s v="C4522"/>
    <s v="Divya Kumar"/>
    <x v="3"/>
    <s v="West Bengal"/>
    <s v="Kolkata"/>
    <x v="1"/>
    <x v="1"/>
    <x v="4"/>
    <n v="7"/>
    <n v="8718"/>
    <n v="10"/>
    <n v="54923.4"/>
    <n v="42000"/>
    <n v="12923.4"/>
    <x v="0"/>
    <x v="0"/>
    <x v="0"/>
    <s v="Q4"/>
    <n v="2025"/>
    <n v="0.23529861589049475"/>
    <s v="High"/>
  </r>
  <r>
    <n v="101577"/>
    <d v="2025-08-19T00:00:00"/>
    <s v="C2576"/>
    <s v="Pooja Patel"/>
    <x v="2"/>
    <s v="Karnataka"/>
    <s v="Bengaluru"/>
    <x v="1"/>
    <x v="0"/>
    <x v="0"/>
    <n v="1"/>
    <n v="54781"/>
    <n v="0"/>
    <n v="54781"/>
    <n v="42000"/>
    <n v="12781"/>
    <x v="4"/>
    <x v="0"/>
    <x v="2"/>
    <s v="Q3"/>
    <n v="2025"/>
    <n v="0.23331081944469798"/>
    <s v="High"/>
  </r>
  <r>
    <n v="102145"/>
    <d v="2025-08-04T00:00:00"/>
    <s v="C3144"/>
    <s v="Aarav Reddy"/>
    <x v="0"/>
    <s v="Delhi"/>
    <s v="New Delhi"/>
    <x v="4"/>
    <x v="1"/>
    <x v="2"/>
    <n v="4"/>
    <n v="15210"/>
    <n v="10"/>
    <n v="54756"/>
    <n v="44000"/>
    <n v="10756"/>
    <x v="3"/>
    <x v="0"/>
    <x v="2"/>
    <s v="Q3"/>
    <n v="2025"/>
    <n v="0.19643509387099131"/>
    <s v="High"/>
  </r>
  <r>
    <n v="103444"/>
    <d v="2025-04-13T00:00:00"/>
    <s v="C4443"/>
    <s v="Arjun Kumar"/>
    <x v="1"/>
    <s v="Maharashtra"/>
    <s v="Mumbai"/>
    <x v="6"/>
    <x v="0"/>
    <x v="0"/>
    <n v="1"/>
    <n v="54708"/>
    <n v="0"/>
    <n v="54708"/>
    <n v="42000"/>
    <n v="12708"/>
    <x v="3"/>
    <x v="0"/>
    <x v="5"/>
    <s v="Q2"/>
    <n v="2025"/>
    <n v="0.2322877824084229"/>
    <s v="High"/>
  </r>
  <r>
    <n v="104558"/>
    <d v="2025-01-03T00:00:00"/>
    <s v="C5557"/>
    <s v="Sneha Kumar"/>
    <x v="3"/>
    <s v="Odisha"/>
    <s v="Bhubaneswar"/>
    <x v="2"/>
    <x v="0"/>
    <x v="3"/>
    <n v="5"/>
    <n v="12153"/>
    <n v="10"/>
    <n v="54688.5"/>
    <n v="45000"/>
    <n v="9688.5"/>
    <x v="1"/>
    <x v="1"/>
    <x v="8"/>
    <s v="Q1"/>
    <n v="2025"/>
    <n v="0.17715790339833787"/>
    <s v="High"/>
  </r>
  <r>
    <n v="104161"/>
    <d v="2025-01-17T00:00:00"/>
    <s v="C5160"/>
    <s v="Ananya Kumar"/>
    <x v="0"/>
    <s v="Delhi"/>
    <s v="New Delhi"/>
    <x v="4"/>
    <x v="1"/>
    <x v="2"/>
    <n v="4"/>
    <n v="15173"/>
    <n v="10"/>
    <n v="54622.8"/>
    <n v="44000"/>
    <n v="10622.8"/>
    <x v="2"/>
    <x v="2"/>
    <x v="8"/>
    <s v="Q1"/>
    <n v="2025"/>
    <n v="0.19447556697935658"/>
    <s v="High"/>
  </r>
  <r>
    <n v="103112"/>
    <d v="2025-07-16T00:00:00"/>
    <s v="C4111"/>
    <s v="Rohit Kumar"/>
    <x v="3"/>
    <s v="Odisha"/>
    <s v="Bhubaneswar"/>
    <x v="4"/>
    <x v="0"/>
    <x v="0"/>
    <n v="1"/>
    <n v="54567"/>
    <n v="0"/>
    <n v="54567"/>
    <n v="42000"/>
    <n v="12567"/>
    <x v="1"/>
    <x v="0"/>
    <x v="7"/>
    <s v="Q3"/>
    <n v="2025"/>
    <n v="0.23030402990818627"/>
    <s v="High"/>
  </r>
  <r>
    <n v="101785"/>
    <d v="2025-10-25T00:00:00"/>
    <s v="C2784"/>
    <s v="Rahul Kumar"/>
    <x v="1"/>
    <s v="Gujarat"/>
    <s v="Ahmedabad"/>
    <x v="6"/>
    <x v="1"/>
    <x v="2"/>
    <n v="4"/>
    <n v="15155"/>
    <n v="10"/>
    <n v="54558"/>
    <n v="44000"/>
    <n v="10558"/>
    <x v="1"/>
    <x v="1"/>
    <x v="0"/>
    <s v="Q4"/>
    <n v="2025"/>
    <n v="0.19351882400381246"/>
    <s v="High"/>
  </r>
  <r>
    <n v="100958"/>
    <d v="2025-06-14T00:00:00"/>
    <s v="C1957"/>
    <s v="Sneha Rao"/>
    <x v="0"/>
    <s v="Punjab"/>
    <s v="Ludhiana"/>
    <x v="0"/>
    <x v="0"/>
    <x v="0"/>
    <n v="1"/>
    <n v="54557"/>
    <n v="0"/>
    <n v="54557"/>
    <n v="42000"/>
    <n v="12557"/>
    <x v="2"/>
    <x v="0"/>
    <x v="9"/>
    <s v="Q2"/>
    <n v="2025"/>
    <n v="0.230162948842495"/>
    <s v="High"/>
  </r>
  <r>
    <n v="103011"/>
    <d v="2025-02-10T00:00:00"/>
    <s v="C4010"/>
    <s v="Rahul Reddy"/>
    <x v="0"/>
    <s v="Delhi"/>
    <s v="New Delhi"/>
    <x v="1"/>
    <x v="0"/>
    <x v="0"/>
    <n v="1"/>
    <n v="54550"/>
    <n v="0"/>
    <n v="54550"/>
    <n v="42000"/>
    <n v="12550"/>
    <x v="2"/>
    <x v="0"/>
    <x v="3"/>
    <s v="Q1"/>
    <n v="2025"/>
    <n v="0.23006416131989002"/>
    <s v="High"/>
  </r>
  <r>
    <n v="101729"/>
    <d v="2025-09-01T00:00:00"/>
    <s v="C2728"/>
    <s v="Neha Patel"/>
    <x v="1"/>
    <s v="Maharashtra"/>
    <s v="Mumbai"/>
    <x v="0"/>
    <x v="0"/>
    <x v="0"/>
    <n v="1"/>
    <n v="54522"/>
    <n v="0"/>
    <n v="54522"/>
    <n v="42000"/>
    <n v="12522"/>
    <x v="1"/>
    <x v="0"/>
    <x v="4"/>
    <s v="Q3"/>
    <n v="2025"/>
    <n v="0.22966875756575328"/>
    <s v="High"/>
  </r>
  <r>
    <n v="102948"/>
    <d v="2025-06-15T00:00:00"/>
    <s v="C3947"/>
    <s v="Divya Sharma"/>
    <x v="0"/>
    <s v="Delhi"/>
    <s v="New Delhi"/>
    <x v="4"/>
    <x v="1"/>
    <x v="2"/>
    <n v="4"/>
    <n v="15129"/>
    <n v="10"/>
    <n v="54464.4"/>
    <n v="44000"/>
    <n v="10464.4"/>
    <x v="1"/>
    <x v="0"/>
    <x v="9"/>
    <s v="Q2"/>
    <n v="2025"/>
    <n v="0.19213284273764145"/>
    <s v="High"/>
  </r>
  <r>
    <n v="101580"/>
    <d v="2025-10-01T00:00:00"/>
    <s v="C2579"/>
    <s v="Neha Sharma"/>
    <x v="2"/>
    <s v="Telangana"/>
    <s v="Hyderabad"/>
    <x v="7"/>
    <x v="1"/>
    <x v="4"/>
    <n v="7"/>
    <n v="8632"/>
    <n v="10"/>
    <n v="54381.599999999999"/>
    <n v="42000"/>
    <n v="12381.6"/>
    <x v="1"/>
    <x v="1"/>
    <x v="0"/>
    <s v="Q4"/>
    <n v="2025"/>
    <n v="0.22767995057151685"/>
    <s v="High"/>
  </r>
  <r>
    <n v="101269"/>
    <d v="2025-10-27T00:00:00"/>
    <s v="C2268"/>
    <s v="Pooja Gupta"/>
    <x v="2"/>
    <s v="Karnataka"/>
    <s v="Bengaluru"/>
    <x v="1"/>
    <x v="1"/>
    <x v="2"/>
    <n v="4"/>
    <n v="15078"/>
    <n v="10"/>
    <n v="54280.800000000003"/>
    <n v="44000"/>
    <n v="10280.799999999999"/>
    <x v="3"/>
    <x v="2"/>
    <x v="0"/>
    <s v="Q4"/>
    <n v="2025"/>
    <n v="0.18940030360643173"/>
    <s v="High"/>
  </r>
  <r>
    <n v="104020"/>
    <d v="2025-11-05T00:00:00"/>
    <s v="C5019"/>
    <s v="Aarav Patel"/>
    <x v="0"/>
    <s v="Punjab"/>
    <s v="Ludhiana"/>
    <x v="2"/>
    <x v="1"/>
    <x v="4"/>
    <n v="7"/>
    <n v="8606"/>
    <n v="10"/>
    <n v="54217.8"/>
    <n v="42000"/>
    <n v="12217.8"/>
    <x v="0"/>
    <x v="0"/>
    <x v="1"/>
    <s v="Q4"/>
    <n v="2025"/>
    <n v="0.22534665737082654"/>
    <s v="High"/>
  </r>
  <r>
    <n v="104881"/>
    <d v="2025-11-21T00:00:00"/>
    <s v="C5880"/>
    <s v="Pooja Kumar"/>
    <x v="3"/>
    <s v="West Bengal"/>
    <s v="Kolkata"/>
    <x v="2"/>
    <x v="0"/>
    <x v="3"/>
    <n v="5"/>
    <n v="12034"/>
    <n v="10"/>
    <n v="54153"/>
    <n v="45000"/>
    <n v="9153"/>
    <x v="2"/>
    <x v="2"/>
    <x v="1"/>
    <s v="Q4"/>
    <n v="2025"/>
    <n v="0.16902110686388566"/>
    <s v="High"/>
  </r>
  <r>
    <n v="100489"/>
    <d v="2025-04-22T00:00:00"/>
    <s v="C1488"/>
    <s v="Arjun Kumar"/>
    <x v="1"/>
    <s v="Gujarat"/>
    <s v="Ahmedabad"/>
    <x v="4"/>
    <x v="1"/>
    <x v="4"/>
    <n v="6"/>
    <n v="8994"/>
    <n v="0"/>
    <n v="53964"/>
    <n v="36000"/>
    <n v="17964"/>
    <x v="0"/>
    <x v="1"/>
    <x v="5"/>
    <s v="Q2"/>
    <n v="2025"/>
    <n v="0.33288859239492996"/>
    <s v="High"/>
  </r>
  <r>
    <n v="104013"/>
    <d v="2025-11-19T00:00:00"/>
    <s v="C5012"/>
    <s v="Neha Rao"/>
    <x v="2"/>
    <s v="Telangana"/>
    <s v="Hyderabad"/>
    <x v="4"/>
    <x v="0"/>
    <x v="1"/>
    <n v="3"/>
    <n v="22482"/>
    <n v="20"/>
    <n v="53956.800000000003"/>
    <n v="51000"/>
    <n v="2956.8"/>
    <x v="4"/>
    <x v="2"/>
    <x v="1"/>
    <s v="Q4"/>
    <n v="2025"/>
    <n v="5.4799395071612848E-2"/>
    <s v="High"/>
  </r>
  <r>
    <n v="101625"/>
    <d v="2025-09-16T00:00:00"/>
    <s v="C2624"/>
    <s v="Sneha Patel"/>
    <x v="3"/>
    <s v="West Bengal"/>
    <s v="Kolkata"/>
    <x v="7"/>
    <x v="0"/>
    <x v="3"/>
    <n v="5"/>
    <n v="11984"/>
    <n v="10"/>
    <n v="53928"/>
    <n v="45000"/>
    <n v="8928"/>
    <x v="0"/>
    <x v="0"/>
    <x v="4"/>
    <s v="Q3"/>
    <n v="2025"/>
    <n v="0.16555407209612816"/>
    <s v="High"/>
  </r>
  <r>
    <n v="100671"/>
    <d v="2025-07-25T00:00:00"/>
    <s v="C1670"/>
    <s v="Neha Kumar"/>
    <x v="1"/>
    <s v="Maharashtra"/>
    <s v="Mumbai"/>
    <x v="7"/>
    <x v="1"/>
    <x v="2"/>
    <n v="4"/>
    <n v="14977"/>
    <n v="10"/>
    <n v="53917.2"/>
    <n v="44000"/>
    <n v="9917.2000000000007"/>
    <x v="4"/>
    <x v="0"/>
    <x v="7"/>
    <s v="Q3"/>
    <n v="2025"/>
    <n v="0.18393388380702264"/>
    <s v="High"/>
  </r>
  <r>
    <n v="101313"/>
    <d v="2025-09-12T00:00:00"/>
    <s v="C2312"/>
    <s v="Divya Reddy"/>
    <x v="2"/>
    <s v="Karnataka"/>
    <s v="Bengaluru"/>
    <x v="2"/>
    <x v="0"/>
    <x v="1"/>
    <n v="3"/>
    <n v="22452"/>
    <n v="20"/>
    <n v="53884.800000000003"/>
    <n v="51000"/>
    <n v="2884.8"/>
    <x v="0"/>
    <x v="2"/>
    <x v="4"/>
    <s v="Q3"/>
    <n v="2025"/>
    <n v="5.3536433279885977E-2"/>
    <s v="High"/>
  </r>
  <r>
    <n v="100391"/>
    <d v="2025-11-12T00:00:00"/>
    <s v="C1390"/>
    <s v="Rohit Rao"/>
    <x v="0"/>
    <s v="Punjab"/>
    <s v="Ludhiana"/>
    <x v="0"/>
    <x v="1"/>
    <x v="2"/>
    <n v="4"/>
    <n v="14960"/>
    <n v="10"/>
    <n v="53856"/>
    <n v="44000"/>
    <n v="9856"/>
    <x v="1"/>
    <x v="1"/>
    <x v="1"/>
    <s v="Q4"/>
    <n v="2025"/>
    <n v="0.18300653594771241"/>
    <s v="High"/>
  </r>
  <r>
    <n v="101909"/>
    <d v="2025-04-20T00:00:00"/>
    <s v="C2908"/>
    <s v="Divya Patel"/>
    <x v="2"/>
    <s v="Telangana"/>
    <s v="Hyderabad"/>
    <x v="0"/>
    <x v="0"/>
    <x v="3"/>
    <n v="5"/>
    <n v="11967"/>
    <n v="10"/>
    <n v="53851.5"/>
    <n v="45000"/>
    <n v="8851.5"/>
    <x v="2"/>
    <x v="1"/>
    <x v="5"/>
    <s v="Q2"/>
    <n v="2025"/>
    <n v="0.16436868053814657"/>
    <s v="High"/>
  </r>
  <r>
    <n v="103066"/>
    <d v="2025-02-21T00:00:00"/>
    <s v="C4065"/>
    <s v="Vikram Patel"/>
    <x v="2"/>
    <s v="Telangana"/>
    <s v="Hyderabad"/>
    <x v="4"/>
    <x v="0"/>
    <x v="3"/>
    <n v="5"/>
    <n v="11963"/>
    <n v="10"/>
    <n v="53833.5"/>
    <n v="45000"/>
    <n v="8833.5"/>
    <x v="3"/>
    <x v="0"/>
    <x v="3"/>
    <s v="Q1"/>
    <n v="2025"/>
    <n v="0.16408927526540165"/>
    <s v="High"/>
  </r>
  <r>
    <n v="100695"/>
    <d v="2025-12-22T00:00:00"/>
    <s v="C1694"/>
    <s v="Ananya Rao"/>
    <x v="0"/>
    <s v="Delhi"/>
    <s v="New Delhi"/>
    <x v="3"/>
    <x v="1"/>
    <x v="2"/>
    <n v="4"/>
    <n v="14949"/>
    <n v="10"/>
    <n v="53816.4"/>
    <n v="44000"/>
    <n v="9816.4"/>
    <x v="4"/>
    <x v="0"/>
    <x v="11"/>
    <s v="Q4"/>
    <n v="2025"/>
    <n v="0.18240536342081595"/>
    <s v="High"/>
  </r>
  <r>
    <n v="104590"/>
    <d v="2025-06-18T00:00:00"/>
    <s v="C5589"/>
    <s v="Divya Sharma"/>
    <x v="0"/>
    <s v="Delhi"/>
    <s v="New Delhi"/>
    <x v="1"/>
    <x v="0"/>
    <x v="1"/>
    <n v="3"/>
    <n v="22382"/>
    <n v="20"/>
    <n v="53716.800000000003"/>
    <n v="51000"/>
    <n v="2716.8"/>
    <x v="2"/>
    <x v="0"/>
    <x v="9"/>
    <s v="Q2"/>
    <n v="2025"/>
    <n v="5.0576356000357432E-2"/>
    <s v="High"/>
  </r>
  <r>
    <n v="103907"/>
    <d v="2025-02-03T00:00:00"/>
    <s v="C4906"/>
    <s v="Vikram Patel"/>
    <x v="3"/>
    <s v="West Bengal"/>
    <s v="Kolkata"/>
    <x v="3"/>
    <x v="0"/>
    <x v="1"/>
    <n v="3"/>
    <n v="22364"/>
    <n v="20"/>
    <n v="53673.599999999999"/>
    <n v="51000"/>
    <n v="2673.6"/>
    <x v="1"/>
    <x v="0"/>
    <x v="3"/>
    <s v="Q1"/>
    <n v="2025"/>
    <n v="4.9812198175639422E-2"/>
    <s v="High"/>
  </r>
  <r>
    <n v="102453"/>
    <d v="2025-03-21T00:00:00"/>
    <s v="C3452"/>
    <s v="Rohit Gupta"/>
    <x v="1"/>
    <s v="Maharashtra"/>
    <s v="Mumbai"/>
    <x v="0"/>
    <x v="0"/>
    <x v="3"/>
    <n v="5"/>
    <n v="11926"/>
    <n v="10"/>
    <n v="53667"/>
    <n v="45000"/>
    <n v="8667"/>
    <x v="3"/>
    <x v="0"/>
    <x v="10"/>
    <s v="Q1"/>
    <n v="2025"/>
    <n v="0.16149589132986752"/>
    <s v="High"/>
  </r>
  <r>
    <n v="102461"/>
    <d v="2025-11-20T00:00:00"/>
    <s v="C3460"/>
    <s v="Rahul Kumar"/>
    <x v="3"/>
    <s v="Odisha"/>
    <s v="Bhubaneswar"/>
    <x v="0"/>
    <x v="1"/>
    <x v="4"/>
    <n v="7"/>
    <n v="8049"/>
    <n v="5"/>
    <n v="53525.85"/>
    <n v="42000"/>
    <n v="11525.85"/>
    <x v="1"/>
    <x v="0"/>
    <x v="1"/>
    <s v="Q4"/>
    <n v="2025"/>
    <n v="0.21533240481001237"/>
    <s v="High"/>
  </r>
  <r>
    <n v="101889"/>
    <d v="2025-03-20T00:00:00"/>
    <s v="C2888"/>
    <s v="Aarav Sharma"/>
    <x v="2"/>
    <s v="Karnataka"/>
    <s v="Bengaluru"/>
    <x v="3"/>
    <x v="0"/>
    <x v="1"/>
    <n v="3"/>
    <n v="22277"/>
    <n v="20"/>
    <n v="53464.800000000003"/>
    <n v="51000"/>
    <n v="2464.8000000000002"/>
    <x v="3"/>
    <x v="0"/>
    <x v="10"/>
    <s v="Q1"/>
    <n v="2025"/>
    <n v="4.6101360147237064E-2"/>
    <s v="High"/>
  </r>
  <r>
    <n v="103081"/>
    <d v="2025-10-15T00:00:00"/>
    <s v="C4080"/>
    <s v="Kiran Reddy"/>
    <x v="0"/>
    <s v="Delhi"/>
    <s v="New Delhi"/>
    <x v="0"/>
    <x v="1"/>
    <x v="4"/>
    <n v="6"/>
    <n v="8888"/>
    <n v="0"/>
    <n v="53328"/>
    <n v="36000"/>
    <n v="17328"/>
    <x v="0"/>
    <x v="1"/>
    <x v="0"/>
    <s v="Q4"/>
    <n v="2025"/>
    <n v="0.32493249324932494"/>
    <s v="High"/>
  </r>
  <r>
    <n v="101690"/>
    <d v="2025-02-04T00:00:00"/>
    <s v="C2689"/>
    <s v="Aarav Rao"/>
    <x v="2"/>
    <s v="Telangana"/>
    <s v="Hyderabad"/>
    <x v="7"/>
    <x v="1"/>
    <x v="4"/>
    <n v="6"/>
    <n v="8884"/>
    <n v="0"/>
    <n v="53304"/>
    <n v="36000"/>
    <n v="17304"/>
    <x v="3"/>
    <x v="0"/>
    <x v="3"/>
    <s v="Q1"/>
    <n v="2025"/>
    <n v="0.32462854570013505"/>
    <s v="High"/>
  </r>
  <r>
    <n v="104626"/>
    <d v="2025-11-26T00:00:00"/>
    <s v="C5625"/>
    <s v="Rahul Patel"/>
    <x v="2"/>
    <s v="Telangana"/>
    <s v="Hyderabad"/>
    <x v="5"/>
    <x v="1"/>
    <x v="4"/>
    <n v="6"/>
    <n v="8860"/>
    <n v="0"/>
    <n v="53160"/>
    <n v="36000"/>
    <n v="17160"/>
    <x v="0"/>
    <x v="2"/>
    <x v="1"/>
    <s v="Q4"/>
    <n v="2025"/>
    <n v="0.32279909706546278"/>
    <s v="High"/>
  </r>
  <r>
    <n v="104579"/>
    <d v="2025-10-05T00:00:00"/>
    <s v="C5578"/>
    <s v="Divya Patel"/>
    <x v="3"/>
    <s v="West Bengal"/>
    <s v="Kolkata"/>
    <x v="3"/>
    <x v="1"/>
    <x v="2"/>
    <n v="4"/>
    <n v="14766"/>
    <n v="10"/>
    <n v="53157.599999999999"/>
    <n v="44000"/>
    <n v="9157.6"/>
    <x v="3"/>
    <x v="1"/>
    <x v="0"/>
    <s v="Q4"/>
    <n v="2025"/>
    <n v="0.17227263834334133"/>
    <s v="High"/>
  </r>
  <r>
    <n v="103859"/>
    <d v="2025-03-21T00:00:00"/>
    <s v="C4858"/>
    <s v="Pooja Sharma"/>
    <x v="2"/>
    <s v="Karnataka"/>
    <s v="Bengaluru"/>
    <x v="5"/>
    <x v="1"/>
    <x v="4"/>
    <n v="6"/>
    <n v="8851"/>
    <n v="0"/>
    <n v="53106"/>
    <n v="36000"/>
    <n v="17106"/>
    <x v="2"/>
    <x v="1"/>
    <x v="10"/>
    <s v="Q1"/>
    <n v="2025"/>
    <n v="0.32211049598915376"/>
    <s v="High"/>
  </r>
  <r>
    <n v="103984"/>
    <d v="2025-12-17T00:00:00"/>
    <s v="C4983"/>
    <s v="Rahul Rao"/>
    <x v="0"/>
    <s v="Delhi"/>
    <s v="New Delhi"/>
    <x v="1"/>
    <x v="1"/>
    <x v="4"/>
    <n v="6"/>
    <n v="8851"/>
    <n v="0"/>
    <n v="53106"/>
    <n v="36000"/>
    <n v="17106"/>
    <x v="0"/>
    <x v="0"/>
    <x v="11"/>
    <s v="Q4"/>
    <n v="2025"/>
    <n v="0.32211049598915376"/>
    <s v="High"/>
  </r>
  <r>
    <n v="100769"/>
    <d v="2025-02-05T00:00:00"/>
    <s v="C1768"/>
    <s v="Pooja Gupta"/>
    <x v="0"/>
    <s v="Punjab"/>
    <s v="Ludhiana"/>
    <x v="4"/>
    <x v="1"/>
    <x v="2"/>
    <n v="4"/>
    <n v="14748"/>
    <n v="10"/>
    <n v="53092.800000000003"/>
    <n v="44000"/>
    <n v="9092.7999999999993"/>
    <x v="3"/>
    <x v="1"/>
    <x v="3"/>
    <s v="Q1"/>
    <n v="2025"/>
    <n v="0.17126239339420785"/>
    <s v="High"/>
  </r>
  <r>
    <n v="104766"/>
    <d v="2025-03-05T00:00:00"/>
    <s v="C5765"/>
    <s v="Sneha Patel"/>
    <x v="1"/>
    <s v="Maharashtra"/>
    <s v="Mumbai"/>
    <x v="7"/>
    <x v="0"/>
    <x v="1"/>
    <n v="3"/>
    <n v="22118"/>
    <n v="20"/>
    <n v="53083.199999999997"/>
    <n v="51000"/>
    <n v="2083.1999999999998"/>
    <x v="0"/>
    <x v="1"/>
    <x v="10"/>
    <s v="Q1"/>
    <n v="2025"/>
    <n v="3.9244054616149743E-2"/>
    <s v="High"/>
  </r>
  <r>
    <n v="100965"/>
    <d v="2025-11-16T00:00:00"/>
    <s v="C1964"/>
    <s v="Rohit Sharma"/>
    <x v="3"/>
    <s v="Odisha"/>
    <s v="Bhubaneswar"/>
    <x v="6"/>
    <x v="1"/>
    <x v="2"/>
    <n v="4"/>
    <n v="14745"/>
    <n v="10"/>
    <n v="53082"/>
    <n v="44000"/>
    <n v="9082"/>
    <x v="3"/>
    <x v="1"/>
    <x v="1"/>
    <s v="Q4"/>
    <n v="2025"/>
    <n v="0.17109377943559023"/>
    <s v="High"/>
  </r>
  <r>
    <n v="102868"/>
    <d v="2025-05-26T00:00:00"/>
    <s v="C3867"/>
    <s v="Rahul Reddy"/>
    <x v="3"/>
    <s v="West Bengal"/>
    <s v="Kolkata"/>
    <x v="1"/>
    <x v="1"/>
    <x v="4"/>
    <n v="6"/>
    <n v="8845"/>
    <n v="0"/>
    <n v="53070"/>
    <n v="36000"/>
    <n v="17070"/>
    <x v="0"/>
    <x v="1"/>
    <x v="6"/>
    <s v="Q2"/>
    <n v="2025"/>
    <n v="0.32165065008479365"/>
    <s v="High"/>
  </r>
  <r>
    <n v="104160"/>
    <d v="2025-08-09T00:00:00"/>
    <s v="C5159"/>
    <s v="Pooja Rao"/>
    <x v="1"/>
    <s v="Gujarat"/>
    <s v="Ahmedabad"/>
    <x v="6"/>
    <x v="1"/>
    <x v="2"/>
    <n v="4"/>
    <n v="14740"/>
    <n v="10"/>
    <n v="53064"/>
    <n v="44000"/>
    <n v="9064"/>
    <x v="0"/>
    <x v="0"/>
    <x v="2"/>
    <s v="Q3"/>
    <n v="2025"/>
    <n v="0.17081260364842454"/>
    <s v="High"/>
  </r>
  <r>
    <n v="100729"/>
    <d v="2025-06-14T00:00:00"/>
    <s v="C1728"/>
    <s v="Rohit Patel"/>
    <x v="1"/>
    <s v="Maharashtra"/>
    <s v="Mumbai"/>
    <x v="1"/>
    <x v="1"/>
    <x v="2"/>
    <n v="4"/>
    <n v="14732"/>
    <n v="10"/>
    <n v="53035.199999999997"/>
    <n v="44000"/>
    <n v="9035.2000000000007"/>
    <x v="0"/>
    <x v="2"/>
    <x v="9"/>
    <s v="Q2"/>
    <n v="2025"/>
    <n v="0.17036232539898033"/>
    <s v="High"/>
  </r>
  <r>
    <n v="103585"/>
    <d v="2025-09-15T00:00:00"/>
    <s v="C4584"/>
    <s v="Aarav Patel"/>
    <x v="3"/>
    <s v="Odisha"/>
    <s v="Bhubaneswar"/>
    <x v="3"/>
    <x v="1"/>
    <x v="4"/>
    <n v="6"/>
    <n v="8832"/>
    <n v="0"/>
    <n v="52992"/>
    <n v="36000"/>
    <n v="16992"/>
    <x v="1"/>
    <x v="1"/>
    <x v="4"/>
    <s v="Q3"/>
    <n v="2025"/>
    <n v="0.32065217391304346"/>
    <s v="High"/>
  </r>
  <r>
    <n v="101753"/>
    <d v="2025-04-01T00:00:00"/>
    <s v="C2752"/>
    <s v="Pooja Patel"/>
    <x v="1"/>
    <s v="Maharashtra"/>
    <s v="Mumbai"/>
    <x v="4"/>
    <x v="0"/>
    <x v="1"/>
    <n v="3"/>
    <n v="22070"/>
    <n v="20"/>
    <n v="52968"/>
    <n v="51000"/>
    <n v="1968"/>
    <x v="3"/>
    <x v="0"/>
    <x v="5"/>
    <s v="Q2"/>
    <n v="2025"/>
    <n v="3.7154508382419571E-2"/>
    <s v="High"/>
  </r>
  <r>
    <n v="101539"/>
    <d v="2025-04-05T00:00:00"/>
    <s v="C2538"/>
    <s v="Rohit Gupta"/>
    <x v="3"/>
    <s v="Odisha"/>
    <s v="Bhubaneswar"/>
    <x v="6"/>
    <x v="1"/>
    <x v="2"/>
    <n v="4"/>
    <n v="14703"/>
    <n v="10"/>
    <n v="52930.8"/>
    <n v="44000"/>
    <n v="8930.7999999999993"/>
    <x v="4"/>
    <x v="0"/>
    <x v="5"/>
    <s v="Q2"/>
    <n v="2025"/>
    <n v="0.16872595917688754"/>
    <s v="High"/>
  </r>
  <r>
    <n v="101851"/>
    <d v="2025-12-03T00:00:00"/>
    <s v="C2850"/>
    <s v="Arjun Reddy"/>
    <x v="0"/>
    <s v="Punjab"/>
    <s v="Ludhiana"/>
    <x v="3"/>
    <x v="0"/>
    <x v="3"/>
    <n v="5"/>
    <n v="11758"/>
    <n v="10"/>
    <n v="52911"/>
    <n v="45000"/>
    <n v="7911"/>
    <x v="2"/>
    <x v="0"/>
    <x v="11"/>
    <s v="Q4"/>
    <n v="2025"/>
    <n v="0.14951522367749617"/>
    <s v="High"/>
  </r>
  <r>
    <n v="100492"/>
    <d v="2025-11-11T00:00:00"/>
    <s v="C1491"/>
    <s v="Sneha Gupta"/>
    <x v="2"/>
    <s v="Karnataka"/>
    <s v="Bengaluru"/>
    <x v="3"/>
    <x v="1"/>
    <x v="2"/>
    <n v="4"/>
    <n v="14691"/>
    <n v="10"/>
    <n v="52887.6"/>
    <n v="44000"/>
    <n v="8887.6"/>
    <x v="4"/>
    <x v="1"/>
    <x v="1"/>
    <s v="Q4"/>
    <n v="2025"/>
    <n v="0.16804695240472248"/>
    <s v="High"/>
  </r>
  <r>
    <n v="103683"/>
    <d v="2025-11-10T00:00:00"/>
    <s v="C4682"/>
    <s v="Sneha Kumar"/>
    <x v="0"/>
    <s v="Delhi"/>
    <s v="New Delhi"/>
    <x v="6"/>
    <x v="1"/>
    <x v="4"/>
    <n v="8"/>
    <n v="8259"/>
    <n v="20"/>
    <n v="52857.599999999999"/>
    <n v="48000"/>
    <n v="4857.6000000000004"/>
    <x v="0"/>
    <x v="0"/>
    <x v="1"/>
    <s v="Q4"/>
    <n v="2025"/>
    <n v="9.1899745731928814E-2"/>
    <s v="High"/>
  </r>
  <r>
    <n v="104535"/>
    <d v="2025-08-08T00:00:00"/>
    <s v="C5534"/>
    <s v="Sneha Kumar"/>
    <x v="0"/>
    <s v="Punjab"/>
    <s v="Ludhiana"/>
    <x v="1"/>
    <x v="0"/>
    <x v="1"/>
    <n v="3"/>
    <n v="22006"/>
    <n v="20"/>
    <n v="52814.400000000001"/>
    <n v="51000"/>
    <n v="1814.4"/>
    <x v="1"/>
    <x v="1"/>
    <x v="2"/>
    <s v="Q3"/>
    <n v="2025"/>
    <n v="3.4354267018085978E-2"/>
    <s v="High"/>
  </r>
  <r>
    <n v="103018"/>
    <d v="2025-02-22T00:00:00"/>
    <s v="C4017"/>
    <s v="Sneha Rao"/>
    <x v="3"/>
    <s v="West Bengal"/>
    <s v="Kolkata"/>
    <x v="3"/>
    <x v="1"/>
    <x v="4"/>
    <n v="6"/>
    <n v="8798"/>
    <n v="0"/>
    <n v="52788"/>
    <n v="36000"/>
    <n v="16788"/>
    <x v="1"/>
    <x v="0"/>
    <x v="3"/>
    <s v="Q1"/>
    <n v="2025"/>
    <n v="0.31802682427824508"/>
    <s v="High"/>
  </r>
  <r>
    <n v="103803"/>
    <d v="2025-08-21T00:00:00"/>
    <s v="C4802"/>
    <s v="Pooja Kumar"/>
    <x v="0"/>
    <s v="Delhi"/>
    <s v="New Delhi"/>
    <x v="7"/>
    <x v="0"/>
    <x v="3"/>
    <n v="5"/>
    <n v="11729"/>
    <n v="10"/>
    <n v="52780.5"/>
    <n v="45000"/>
    <n v="7780.5"/>
    <x v="0"/>
    <x v="2"/>
    <x v="2"/>
    <s v="Q3"/>
    <n v="2025"/>
    <n v="0.14741239662375308"/>
    <s v="High"/>
  </r>
  <r>
    <n v="100300"/>
    <d v="2025-04-16T00:00:00"/>
    <s v="C1299"/>
    <s v="Divya Patel"/>
    <x v="3"/>
    <s v="Odisha"/>
    <s v="Bhubaneswar"/>
    <x v="2"/>
    <x v="0"/>
    <x v="1"/>
    <n v="3"/>
    <n v="21972"/>
    <n v="20"/>
    <n v="52732.800000000003"/>
    <n v="51000"/>
    <n v="1732.8"/>
    <x v="1"/>
    <x v="1"/>
    <x v="5"/>
    <s v="Q2"/>
    <n v="2025"/>
    <n v="3.2860003640997629E-2"/>
    <s v="High"/>
  </r>
  <r>
    <n v="102351"/>
    <d v="2025-03-12T00:00:00"/>
    <s v="C3350"/>
    <s v="Priya Rao"/>
    <x v="3"/>
    <s v="West Bengal"/>
    <s v="Kolkata"/>
    <x v="4"/>
    <x v="0"/>
    <x v="1"/>
    <n v="3"/>
    <n v="21953"/>
    <n v="20"/>
    <n v="52687.199999999997"/>
    <n v="51000"/>
    <n v="1687.2"/>
    <x v="2"/>
    <x v="0"/>
    <x v="10"/>
    <s v="Q1"/>
    <n v="2025"/>
    <n v="3.2022958137839931E-2"/>
    <s v="High"/>
  </r>
  <r>
    <n v="100847"/>
    <d v="2025-12-27T00:00:00"/>
    <s v="C1846"/>
    <s v="Kiran Kumar"/>
    <x v="2"/>
    <s v="Telangana"/>
    <s v="Hyderabad"/>
    <x v="1"/>
    <x v="1"/>
    <x v="2"/>
    <n v="4"/>
    <n v="14623"/>
    <n v="10"/>
    <n v="52642.8"/>
    <n v="44000"/>
    <n v="8642.7999999999993"/>
    <x v="2"/>
    <x v="0"/>
    <x v="11"/>
    <s v="Q4"/>
    <n v="2025"/>
    <n v="0.16417819720835516"/>
    <s v="High"/>
  </r>
  <r>
    <n v="103216"/>
    <d v="2025-11-05T00:00:00"/>
    <s v="C4215"/>
    <s v="Rohit Sharma"/>
    <x v="1"/>
    <s v="Gujarat"/>
    <s v="Ahmedabad"/>
    <x v="6"/>
    <x v="0"/>
    <x v="3"/>
    <n v="5"/>
    <n v="12385"/>
    <n v="15"/>
    <n v="52636.25"/>
    <n v="45000"/>
    <n v="7636.25"/>
    <x v="4"/>
    <x v="2"/>
    <x v="1"/>
    <s v="Q4"/>
    <n v="2025"/>
    <n v="0.14507587451613668"/>
    <s v="High"/>
  </r>
  <r>
    <n v="101131"/>
    <d v="2025-08-23T00:00:00"/>
    <s v="C2130"/>
    <s v="Ananya Sharma"/>
    <x v="1"/>
    <s v="Maharashtra"/>
    <s v="Mumbai"/>
    <x v="4"/>
    <x v="0"/>
    <x v="0"/>
    <n v="1"/>
    <n v="55364"/>
    <n v="5"/>
    <n v="52595.8"/>
    <n v="42000"/>
    <n v="10595.8"/>
    <x v="4"/>
    <x v="0"/>
    <x v="2"/>
    <s v="Q3"/>
    <n v="2025"/>
    <n v="0.20145715057095812"/>
    <s v="High"/>
  </r>
  <r>
    <n v="104939"/>
    <d v="2025-07-11T00:00:00"/>
    <s v="C5938"/>
    <s v="Neha Sharma"/>
    <x v="0"/>
    <s v="Delhi"/>
    <s v="New Delhi"/>
    <x v="0"/>
    <x v="0"/>
    <x v="0"/>
    <n v="1"/>
    <n v="55324"/>
    <n v="5"/>
    <n v="52557.8"/>
    <n v="42000"/>
    <n v="10557.8"/>
    <x v="1"/>
    <x v="0"/>
    <x v="7"/>
    <s v="Q3"/>
    <n v="2025"/>
    <n v="0.20087979329423983"/>
    <s v="High"/>
  </r>
  <r>
    <n v="104436"/>
    <d v="2025-01-27T00:00:00"/>
    <s v="C5435"/>
    <s v="Neha Kumar"/>
    <x v="3"/>
    <s v="Odisha"/>
    <s v="Bhubaneswar"/>
    <x v="1"/>
    <x v="0"/>
    <x v="3"/>
    <n v="5"/>
    <n v="12366"/>
    <n v="15"/>
    <n v="52555.5"/>
    <n v="45000"/>
    <n v="7555.5"/>
    <x v="2"/>
    <x v="0"/>
    <x v="8"/>
    <s v="Q1"/>
    <n v="2025"/>
    <n v="0.1437623084168165"/>
    <s v="High"/>
  </r>
  <r>
    <n v="100340"/>
    <d v="2025-03-28T00:00:00"/>
    <s v="C1339"/>
    <s v="Aarav Rao"/>
    <x v="3"/>
    <s v="Odisha"/>
    <s v="Bhubaneswar"/>
    <x v="2"/>
    <x v="0"/>
    <x v="0"/>
    <n v="1"/>
    <n v="55296"/>
    <n v="5"/>
    <n v="52531.199999999997"/>
    <n v="42000"/>
    <n v="10531.2"/>
    <x v="2"/>
    <x v="0"/>
    <x v="10"/>
    <s v="Q1"/>
    <n v="2025"/>
    <n v="0.20047514619883045"/>
    <s v="High"/>
  </r>
  <r>
    <n v="104431"/>
    <d v="2025-10-09T00:00:00"/>
    <s v="C5430"/>
    <s v="Sneha Kumar"/>
    <x v="3"/>
    <s v="West Bengal"/>
    <s v="Kolkata"/>
    <x v="0"/>
    <x v="1"/>
    <x v="4"/>
    <n v="7"/>
    <n v="8334"/>
    <n v="10"/>
    <n v="52504.2"/>
    <n v="42000"/>
    <n v="10504.2"/>
    <x v="4"/>
    <x v="2"/>
    <x v="0"/>
    <s v="Q4"/>
    <n v="2025"/>
    <n v="0.2000639948804096"/>
    <s v="High"/>
  </r>
  <r>
    <n v="104219"/>
    <d v="2025-07-13T00:00:00"/>
    <s v="C5218"/>
    <s v="Ananya Rao"/>
    <x v="3"/>
    <s v="West Bengal"/>
    <s v="Kolkata"/>
    <x v="5"/>
    <x v="0"/>
    <x v="0"/>
    <n v="1"/>
    <n v="55242"/>
    <n v="5"/>
    <n v="52479.9"/>
    <n v="42000"/>
    <n v="10479.9"/>
    <x v="1"/>
    <x v="2"/>
    <x v="7"/>
    <s v="Q3"/>
    <n v="2025"/>
    <n v="0.19969359697712838"/>
    <s v="High"/>
  </r>
  <r>
    <n v="104866"/>
    <d v="2025-12-10T00:00:00"/>
    <s v="C5865"/>
    <s v="Rahul Kumar"/>
    <x v="2"/>
    <s v="Telangana"/>
    <s v="Hyderabad"/>
    <x v="5"/>
    <x v="0"/>
    <x v="1"/>
    <n v="3"/>
    <n v="21863"/>
    <n v="20"/>
    <n v="52471.199999999997"/>
    <n v="51000"/>
    <n v="1471.2"/>
    <x v="0"/>
    <x v="0"/>
    <x v="11"/>
    <s v="Q4"/>
    <n v="2025"/>
    <n v="2.8038238119196819E-2"/>
    <s v="High"/>
  </r>
  <r>
    <n v="101008"/>
    <d v="2025-12-18T00:00:00"/>
    <s v="C2007"/>
    <s v="Kiran Rao"/>
    <x v="1"/>
    <s v="Gujarat"/>
    <s v="Ahmedabad"/>
    <x v="1"/>
    <x v="0"/>
    <x v="0"/>
    <n v="1"/>
    <n v="55232"/>
    <n v="5"/>
    <n v="52470.400000000001"/>
    <n v="42000"/>
    <n v="10470.4"/>
    <x v="1"/>
    <x v="0"/>
    <x v="11"/>
    <s v="Q4"/>
    <n v="2025"/>
    <n v="0.19954869793254862"/>
    <s v="High"/>
  </r>
  <r>
    <n v="102731"/>
    <d v="2025-03-02T00:00:00"/>
    <s v="C3730"/>
    <s v="Neha Reddy"/>
    <x v="2"/>
    <s v="Karnataka"/>
    <s v="Bengaluru"/>
    <x v="7"/>
    <x v="1"/>
    <x v="4"/>
    <n v="6"/>
    <n v="8745"/>
    <n v="0"/>
    <n v="52470"/>
    <n v="36000"/>
    <n v="16470"/>
    <x v="4"/>
    <x v="0"/>
    <x v="10"/>
    <s v="Q1"/>
    <n v="2025"/>
    <n v="0.313893653516295"/>
    <s v="High"/>
  </r>
  <r>
    <n v="102680"/>
    <d v="2025-04-19T00:00:00"/>
    <s v="C3679"/>
    <s v="Aarav Kumar"/>
    <x v="3"/>
    <s v="Odisha"/>
    <s v="Bhubaneswar"/>
    <x v="7"/>
    <x v="0"/>
    <x v="0"/>
    <n v="1"/>
    <n v="55231"/>
    <n v="5"/>
    <n v="52469.45"/>
    <n v="42000"/>
    <n v="10469.450000000001"/>
    <x v="4"/>
    <x v="0"/>
    <x v="5"/>
    <s v="Q2"/>
    <n v="2025"/>
    <n v="0.19953420514223041"/>
    <s v="High"/>
  </r>
  <r>
    <n v="100403"/>
    <d v="2025-04-24T00:00:00"/>
    <s v="C1402"/>
    <s v="Rohit Gupta"/>
    <x v="0"/>
    <s v="Delhi"/>
    <s v="New Delhi"/>
    <x v="7"/>
    <x v="0"/>
    <x v="0"/>
    <n v="1"/>
    <n v="55179"/>
    <n v="5"/>
    <n v="52420.05"/>
    <n v="42000"/>
    <n v="10420.049999999999"/>
    <x v="3"/>
    <x v="0"/>
    <x v="5"/>
    <s v="Q2"/>
    <n v="2025"/>
    <n v="0.19877985618098415"/>
    <s v="High"/>
  </r>
  <r>
    <n v="102519"/>
    <d v="2025-02-17T00:00:00"/>
    <s v="C3518"/>
    <s v="Pooja Reddy"/>
    <x v="0"/>
    <s v="Delhi"/>
    <s v="New Delhi"/>
    <x v="0"/>
    <x v="0"/>
    <x v="0"/>
    <n v="1"/>
    <n v="55178"/>
    <n v="5"/>
    <n v="52419.1"/>
    <n v="42000"/>
    <n v="10419.1"/>
    <x v="3"/>
    <x v="0"/>
    <x v="3"/>
    <s v="Q1"/>
    <n v="2025"/>
    <n v="0.19876533553609277"/>
    <s v="High"/>
  </r>
  <r>
    <n v="101829"/>
    <d v="2025-12-26T00:00:00"/>
    <s v="C2828"/>
    <s v="Ananya Sharma"/>
    <x v="1"/>
    <s v="Maharashtra"/>
    <s v="Mumbai"/>
    <x v="6"/>
    <x v="1"/>
    <x v="4"/>
    <n v="6"/>
    <n v="8735"/>
    <n v="0"/>
    <n v="52410"/>
    <n v="36000"/>
    <n v="16410"/>
    <x v="1"/>
    <x v="1"/>
    <x v="11"/>
    <s v="Q4"/>
    <n v="2025"/>
    <n v="0.31310818546078995"/>
    <s v="High"/>
  </r>
  <r>
    <n v="102181"/>
    <d v="2025-04-08T00:00:00"/>
    <s v="C3180"/>
    <s v="Arjun Sharma"/>
    <x v="2"/>
    <s v="Karnataka"/>
    <s v="Bengaluru"/>
    <x v="4"/>
    <x v="0"/>
    <x v="0"/>
    <n v="1"/>
    <n v="55149"/>
    <n v="5"/>
    <n v="52391.55"/>
    <n v="42000"/>
    <n v="10391.549999999999"/>
    <x v="0"/>
    <x v="2"/>
    <x v="5"/>
    <s v="Q2"/>
    <n v="2025"/>
    <n v="0.19834400776461086"/>
    <s v="High"/>
  </r>
  <r>
    <n v="104540"/>
    <d v="2025-01-20T00:00:00"/>
    <s v="C5539"/>
    <s v="Rahul Reddy"/>
    <x v="1"/>
    <s v="Gujarat"/>
    <s v="Ahmedabad"/>
    <x v="3"/>
    <x v="1"/>
    <x v="2"/>
    <n v="4"/>
    <n v="15408"/>
    <n v="15"/>
    <n v="52387.199999999997"/>
    <n v="44000"/>
    <n v="8387.2000000000007"/>
    <x v="4"/>
    <x v="2"/>
    <x v="8"/>
    <s v="Q1"/>
    <n v="2025"/>
    <n v="0.16010017714250813"/>
    <s v="High"/>
  </r>
  <r>
    <n v="102079"/>
    <d v="2025-03-02T00:00:00"/>
    <s v="C3078"/>
    <s v="Pooja Rao"/>
    <x v="0"/>
    <s v="Punjab"/>
    <s v="Ludhiana"/>
    <x v="7"/>
    <x v="0"/>
    <x v="0"/>
    <n v="1"/>
    <n v="55099"/>
    <n v="5"/>
    <n v="52344.05"/>
    <n v="42000"/>
    <n v="10344.049999999999"/>
    <x v="0"/>
    <x v="2"/>
    <x v="10"/>
    <s v="Q1"/>
    <n v="2025"/>
    <n v="0.1976165390335673"/>
    <s v="High"/>
  </r>
  <r>
    <n v="101256"/>
    <d v="2025-12-16T00:00:00"/>
    <s v="C2255"/>
    <s v="Rahul Rao"/>
    <x v="1"/>
    <s v="Gujarat"/>
    <s v="Ahmedabad"/>
    <x v="1"/>
    <x v="1"/>
    <x v="4"/>
    <n v="6"/>
    <n v="8724"/>
    <n v="0"/>
    <n v="52344"/>
    <n v="36000"/>
    <n v="16344"/>
    <x v="1"/>
    <x v="2"/>
    <x v="11"/>
    <s v="Q4"/>
    <n v="2025"/>
    <n v="0.31224209078404402"/>
    <s v="High"/>
  </r>
  <r>
    <n v="103490"/>
    <d v="2025-12-05T00:00:00"/>
    <s v="C4489"/>
    <s v="Neha Reddy"/>
    <x v="2"/>
    <s v="Karnataka"/>
    <s v="Bengaluru"/>
    <x v="5"/>
    <x v="1"/>
    <x v="2"/>
    <n v="4"/>
    <n v="15394"/>
    <n v="15"/>
    <n v="52339.6"/>
    <n v="44000"/>
    <n v="8339.6"/>
    <x v="4"/>
    <x v="2"/>
    <x v="11"/>
    <s v="Q4"/>
    <n v="2025"/>
    <n v="0.15933633424787352"/>
    <s v="High"/>
  </r>
  <r>
    <n v="101266"/>
    <d v="2025-09-09T00:00:00"/>
    <s v="C2265"/>
    <s v="Divya Gupta"/>
    <x v="3"/>
    <s v="Odisha"/>
    <s v="Bhubaneswar"/>
    <x v="7"/>
    <x v="1"/>
    <x v="4"/>
    <n v="6"/>
    <n v="8720"/>
    <n v="0"/>
    <n v="52320"/>
    <n v="36000"/>
    <n v="16320"/>
    <x v="2"/>
    <x v="0"/>
    <x v="4"/>
    <s v="Q3"/>
    <n v="2025"/>
    <n v="0.31192660550458717"/>
    <s v="High"/>
  </r>
  <r>
    <n v="100442"/>
    <d v="2025-02-16T00:00:00"/>
    <s v="C1441"/>
    <s v="Neha Gupta"/>
    <x v="1"/>
    <s v="Maharashtra"/>
    <s v="Mumbai"/>
    <x v="6"/>
    <x v="1"/>
    <x v="2"/>
    <n v="4"/>
    <n v="15388"/>
    <n v="15"/>
    <n v="52319.199999999997"/>
    <n v="44000"/>
    <n v="8319.2000000000007"/>
    <x v="4"/>
    <x v="2"/>
    <x v="3"/>
    <s v="Q1"/>
    <n v="2025"/>
    <n v="0.15900854753130783"/>
    <s v="High"/>
  </r>
  <r>
    <n v="104525"/>
    <d v="2025-02-02T00:00:00"/>
    <s v="C5524"/>
    <s v="Vikram Sharma"/>
    <x v="2"/>
    <s v="Telangana"/>
    <s v="Hyderabad"/>
    <x v="3"/>
    <x v="0"/>
    <x v="0"/>
    <n v="1"/>
    <n v="55042"/>
    <n v="5"/>
    <n v="52289.9"/>
    <n v="42000"/>
    <n v="10289.9"/>
    <x v="4"/>
    <x v="0"/>
    <x v="3"/>
    <s v="Q1"/>
    <n v="2025"/>
    <n v="0.19678561251790497"/>
    <s v="High"/>
  </r>
  <r>
    <n v="102426"/>
    <d v="2025-12-08T00:00:00"/>
    <s v="C3425"/>
    <s v="Pooja Kumar"/>
    <x v="1"/>
    <s v="Gujarat"/>
    <s v="Ahmedabad"/>
    <x v="3"/>
    <x v="0"/>
    <x v="1"/>
    <n v="3"/>
    <n v="21773"/>
    <n v="20"/>
    <n v="52255.199999999997"/>
    <n v="51000"/>
    <n v="1255.2"/>
    <x v="0"/>
    <x v="1"/>
    <x v="11"/>
    <s v="Q4"/>
    <n v="2025"/>
    <n v="2.4020575942681303E-2"/>
    <s v="High"/>
  </r>
  <r>
    <n v="102989"/>
    <d v="2025-02-02T00:00:00"/>
    <s v="C3988"/>
    <s v="Pooja Gupta"/>
    <x v="2"/>
    <s v="Telangana"/>
    <s v="Hyderabad"/>
    <x v="0"/>
    <x v="0"/>
    <x v="1"/>
    <n v="3"/>
    <n v="21769"/>
    <n v="20"/>
    <n v="52245.599999999999"/>
    <n v="51000"/>
    <n v="1245.5999999999999"/>
    <x v="0"/>
    <x v="0"/>
    <x v="3"/>
    <s v="Q1"/>
    <n v="2025"/>
    <n v="2.3841242133308831E-2"/>
    <s v="High"/>
  </r>
  <r>
    <n v="101000"/>
    <d v="2025-12-22T00:00:00"/>
    <s v="C1999"/>
    <s v="Pooja Rao"/>
    <x v="3"/>
    <s v="West Bengal"/>
    <s v="Kolkata"/>
    <x v="7"/>
    <x v="0"/>
    <x v="3"/>
    <n v="5"/>
    <n v="11608"/>
    <n v="10"/>
    <n v="52236"/>
    <n v="45000"/>
    <n v="7236"/>
    <x v="4"/>
    <x v="0"/>
    <x v="11"/>
    <s v="Q4"/>
    <n v="2025"/>
    <n v="0.13852515506547208"/>
    <s v="High"/>
  </r>
  <r>
    <n v="102594"/>
    <d v="2025-07-11T00:00:00"/>
    <s v="C3593"/>
    <s v="Kiran Sharma"/>
    <x v="1"/>
    <s v="Gujarat"/>
    <s v="Ahmedabad"/>
    <x v="3"/>
    <x v="0"/>
    <x v="0"/>
    <n v="1"/>
    <n v="54935"/>
    <n v="5"/>
    <n v="52188.25"/>
    <n v="42000"/>
    <n v="10188.25"/>
    <x v="1"/>
    <x v="0"/>
    <x v="7"/>
    <s v="Q3"/>
    <n v="2025"/>
    <n v="0.19522114652244518"/>
    <s v="High"/>
  </r>
  <r>
    <n v="101501"/>
    <d v="2025-05-04T00:00:00"/>
    <s v="C2500"/>
    <s v="Priya Reddy"/>
    <x v="2"/>
    <s v="Telangana"/>
    <s v="Hyderabad"/>
    <x v="6"/>
    <x v="0"/>
    <x v="0"/>
    <n v="1"/>
    <n v="54871"/>
    <n v="5"/>
    <n v="52127.45"/>
    <n v="42000"/>
    <n v="10127.450000000001"/>
    <x v="1"/>
    <x v="0"/>
    <x v="6"/>
    <s v="Q2"/>
    <n v="2025"/>
    <n v="0.19428247497239939"/>
    <s v="High"/>
  </r>
  <r>
    <n v="101108"/>
    <d v="2025-09-04T00:00:00"/>
    <s v="C2107"/>
    <s v="Ananya Rao"/>
    <x v="1"/>
    <s v="Maharashtra"/>
    <s v="Mumbai"/>
    <x v="2"/>
    <x v="0"/>
    <x v="1"/>
    <n v="3"/>
    <n v="21716"/>
    <n v="20"/>
    <n v="52118.400000000001"/>
    <n v="51000"/>
    <n v="1118.4000000000001"/>
    <x v="1"/>
    <x v="1"/>
    <x v="4"/>
    <s v="Q3"/>
    <n v="2025"/>
    <n v="2.1458832197458096E-2"/>
    <s v="High"/>
  </r>
  <r>
    <n v="104451"/>
    <d v="2025-03-11T00:00:00"/>
    <s v="C5450"/>
    <s v="Priya Gupta"/>
    <x v="0"/>
    <s v="Punjab"/>
    <s v="Ludhiana"/>
    <x v="7"/>
    <x v="0"/>
    <x v="0"/>
    <n v="1"/>
    <n v="54820"/>
    <n v="5"/>
    <n v="52079"/>
    <n v="42000"/>
    <n v="10079"/>
    <x v="3"/>
    <x v="0"/>
    <x v="10"/>
    <s v="Q1"/>
    <n v="2025"/>
    <n v="0.19353290193744119"/>
    <s v="High"/>
  </r>
  <r>
    <n v="100599"/>
    <d v="2025-10-07T00:00:00"/>
    <s v="C1598"/>
    <s v="Priya Rao"/>
    <x v="3"/>
    <s v="West Bengal"/>
    <s v="Kolkata"/>
    <x v="5"/>
    <x v="1"/>
    <x v="4"/>
    <n v="8"/>
    <n v="8130"/>
    <n v="20"/>
    <n v="52032"/>
    <n v="48000"/>
    <n v="4032"/>
    <x v="2"/>
    <x v="1"/>
    <x v="0"/>
    <s v="Q4"/>
    <n v="2025"/>
    <n v="7.7490774907749083E-2"/>
    <s v="High"/>
  </r>
  <r>
    <n v="100482"/>
    <d v="2025-09-27T00:00:00"/>
    <s v="C1481"/>
    <s v="Arjun Patel"/>
    <x v="2"/>
    <s v="Karnataka"/>
    <s v="Bengaluru"/>
    <x v="6"/>
    <x v="0"/>
    <x v="1"/>
    <n v="3"/>
    <n v="21659"/>
    <n v="20"/>
    <n v="51981.599999999999"/>
    <n v="51000"/>
    <n v="981.6"/>
    <x v="3"/>
    <x v="0"/>
    <x v="4"/>
    <s v="Q3"/>
    <n v="2025"/>
    <n v="1.8883604967911725E-2"/>
    <s v="High"/>
  </r>
  <r>
    <n v="101721"/>
    <d v="2025-04-01T00:00:00"/>
    <s v="C2720"/>
    <s v="Kiran Patel"/>
    <x v="3"/>
    <s v="Odisha"/>
    <s v="Bhubaneswar"/>
    <x v="5"/>
    <x v="1"/>
    <x v="2"/>
    <n v="4"/>
    <n v="15279"/>
    <n v="15"/>
    <n v="51948.6"/>
    <n v="44000"/>
    <n v="7948.6"/>
    <x v="1"/>
    <x v="2"/>
    <x v="5"/>
    <s v="Q2"/>
    <n v="2025"/>
    <n v="0.1530089357557278"/>
    <s v="High"/>
  </r>
  <r>
    <n v="104136"/>
    <d v="2025-02-17T00:00:00"/>
    <s v="C5135"/>
    <s v="Priya Sharma"/>
    <x v="2"/>
    <s v="Karnataka"/>
    <s v="Bengaluru"/>
    <x v="7"/>
    <x v="0"/>
    <x v="1"/>
    <n v="3"/>
    <n v="21637"/>
    <n v="20"/>
    <n v="51928.800000000003"/>
    <n v="51000"/>
    <n v="928.8"/>
    <x v="4"/>
    <x v="0"/>
    <x v="3"/>
    <s v="Q1"/>
    <n v="2025"/>
    <n v="1.7886028562185144E-2"/>
    <s v="High"/>
  </r>
  <r>
    <n v="100112"/>
    <d v="2025-11-24T00:00:00"/>
    <s v="C1111"/>
    <s v="Priya Patel"/>
    <x v="3"/>
    <s v="Odisha"/>
    <s v="Bhubaneswar"/>
    <x v="2"/>
    <x v="0"/>
    <x v="3"/>
    <n v="5"/>
    <n v="12218"/>
    <n v="15"/>
    <n v="51926.5"/>
    <n v="45000"/>
    <n v="6926.5"/>
    <x v="2"/>
    <x v="0"/>
    <x v="1"/>
    <s v="Q4"/>
    <n v="2025"/>
    <n v="0.13339046536932009"/>
    <s v="High"/>
  </r>
  <r>
    <n v="102827"/>
    <d v="2025-12-18T00:00:00"/>
    <s v="C3826"/>
    <s v="Vikram Rao"/>
    <x v="1"/>
    <s v="Gujarat"/>
    <s v="Ahmedabad"/>
    <x v="1"/>
    <x v="1"/>
    <x v="4"/>
    <n v="6"/>
    <n v="8653"/>
    <n v="0"/>
    <n v="51918"/>
    <n v="36000"/>
    <n v="15918"/>
    <x v="1"/>
    <x v="1"/>
    <x v="11"/>
    <s v="Q4"/>
    <n v="2025"/>
    <n v="0.30659886744481685"/>
    <s v="High"/>
  </r>
  <r>
    <n v="100142"/>
    <d v="2025-09-19T00:00:00"/>
    <s v="C1141"/>
    <s v="Priya Reddy"/>
    <x v="3"/>
    <s v="Odisha"/>
    <s v="Bhubaneswar"/>
    <x v="3"/>
    <x v="0"/>
    <x v="3"/>
    <n v="5"/>
    <n v="11525"/>
    <n v="10"/>
    <n v="51862.5"/>
    <n v="45000"/>
    <n v="6862.5"/>
    <x v="1"/>
    <x v="0"/>
    <x v="4"/>
    <s v="Q3"/>
    <n v="2025"/>
    <n v="0.13232104121475055"/>
    <s v="High"/>
  </r>
  <r>
    <n v="102630"/>
    <d v="2025-01-19T00:00:00"/>
    <s v="C3629"/>
    <s v="Vikram Reddy"/>
    <x v="3"/>
    <s v="Odisha"/>
    <s v="Bhubaneswar"/>
    <x v="2"/>
    <x v="0"/>
    <x v="1"/>
    <n v="3"/>
    <n v="21604"/>
    <n v="20"/>
    <n v="51849.599999999999"/>
    <n v="51000"/>
    <n v="849.6"/>
    <x v="1"/>
    <x v="0"/>
    <x v="8"/>
    <s v="Q1"/>
    <n v="2025"/>
    <n v="1.6385854471394186E-2"/>
    <s v="High"/>
  </r>
  <r>
    <n v="101117"/>
    <d v="2025-06-09T00:00:00"/>
    <s v="C2116"/>
    <s v="Kiran Kumar"/>
    <x v="3"/>
    <s v="West Bengal"/>
    <s v="Kolkata"/>
    <x v="5"/>
    <x v="0"/>
    <x v="1"/>
    <n v="3"/>
    <n v="21603"/>
    <n v="20"/>
    <n v="51847.199999999997"/>
    <n v="51000"/>
    <n v="847.2"/>
    <x v="4"/>
    <x v="0"/>
    <x v="9"/>
    <s v="Q2"/>
    <n v="2025"/>
    <n v="1.6340323103272696E-2"/>
    <s v="High"/>
  </r>
  <r>
    <n v="101860"/>
    <d v="2025-11-23T00:00:00"/>
    <s v="C2859"/>
    <s v="Rohit Sharma"/>
    <x v="2"/>
    <s v="Karnataka"/>
    <s v="Bengaluru"/>
    <x v="5"/>
    <x v="1"/>
    <x v="4"/>
    <n v="6"/>
    <n v="8641"/>
    <n v="0"/>
    <n v="51846"/>
    <n v="36000"/>
    <n v="15846"/>
    <x v="4"/>
    <x v="0"/>
    <x v="1"/>
    <s v="Q4"/>
    <n v="2025"/>
    <n v="0.30563592176831383"/>
    <s v="High"/>
  </r>
  <r>
    <n v="103977"/>
    <d v="2025-07-07T00:00:00"/>
    <s v="C4976"/>
    <s v="Arjun Rao"/>
    <x v="2"/>
    <s v="Karnataka"/>
    <s v="Bengaluru"/>
    <x v="5"/>
    <x v="0"/>
    <x v="0"/>
    <n v="1"/>
    <n v="54556"/>
    <n v="5"/>
    <n v="51828.2"/>
    <n v="42000"/>
    <n v="9828.2000000000007"/>
    <x v="3"/>
    <x v="1"/>
    <x v="7"/>
    <s v="Q3"/>
    <n v="2025"/>
    <n v="0.18963035567509581"/>
    <s v="High"/>
  </r>
  <r>
    <n v="104360"/>
    <d v="2025-06-18T00:00:00"/>
    <s v="C5359"/>
    <s v="Vikram Gupta"/>
    <x v="2"/>
    <s v="Karnataka"/>
    <s v="Bengaluru"/>
    <x v="4"/>
    <x v="1"/>
    <x v="4"/>
    <n v="6"/>
    <n v="8638"/>
    <n v="0"/>
    <n v="51828"/>
    <n v="36000"/>
    <n v="15828"/>
    <x v="0"/>
    <x v="0"/>
    <x v="9"/>
    <s v="Q2"/>
    <n v="2025"/>
    <n v="0.30539476730724707"/>
    <s v="High"/>
  </r>
  <r>
    <n v="101124"/>
    <d v="2025-01-04T00:00:00"/>
    <s v="C2123"/>
    <s v="Rahul Kumar"/>
    <x v="1"/>
    <s v="Gujarat"/>
    <s v="Ahmedabad"/>
    <x v="1"/>
    <x v="1"/>
    <x v="4"/>
    <n v="6"/>
    <n v="8634"/>
    <n v="0"/>
    <n v="51804"/>
    <n v="36000"/>
    <n v="15804"/>
    <x v="1"/>
    <x v="0"/>
    <x v="8"/>
    <s v="Q1"/>
    <n v="2025"/>
    <n v="0.30507296733842948"/>
    <s v="High"/>
  </r>
  <r>
    <n v="103776"/>
    <d v="2025-04-06T00:00:00"/>
    <s v="C4775"/>
    <s v="Neha Gupta"/>
    <x v="1"/>
    <s v="Maharashtra"/>
    <s v="Mumbai"/>
    <x v="4"/>
    <x v="0"/>
    <x v="0"/>
    <n v="1"/>
    <n v="54520"/>
    <n v="5"/>
    <n v="51794"/>
    <n v="42000"/>
    <n v="9794"/>
    <x v="0"/>
    <x v="1"/>
    <x v="5"/>
    <s v="Q2"/>
    <n v="2025"/>
    <n v="0.18909526199945939"/>
    <s v="High"/>
  </r>
  <r>
    <n v="100612"/>
    <d v="2025-08-09T00:00:00"/>
    <s v="C1611"/>
    <s v="Rohit Reddy"/>
    <x v="0"/>
    <s v="Delhi"/>
    <s v="New Delhi"/>
    <x v="3"/>
    <x v="0"/>
    <x v="0"/>
    <n v="1"/>
    <n v="54510"/>
    <n v="5"/>
    <n v="51784.5"/>
    <n v="42000"/>
    <n v="9784.5"/>
    <x v="1"/>
    <x v="0"/>
    <x v="2"/>
    <s v="Q3"/>
    <n v="2025"/>
    <n v="0.18894649943515918"/>
    <s v="High"/>
  </r>
  <r>
    <n v="101259"/>
    <d v="2025-02-03T00:00:00"/>
    <s v="C2258"/>
    <s v="Aarav Kumar"/>
    <x v="2"/>
    <s v="Telangana"/>
    <s v="Hyderabad"/>
    <x v="7"/>
    <x v="1"/>
    <x v="4"/>
    <n v="6"/>
    <n v="8626"/>
    <n v="0"/>
    <n v="51756"/>
    <n v="36000"/>
    <n v="15756"/>
    <x v="1"/>
    <x v="2"/>
    <x v="3"/>
    <s v="Q1"/>
    <n v="2025"/>
    <n v="0.30442847206121032"/>
    <s v="High"/>
  </r>
  <r>
    <n v="101408"/>
    <d v="2025-11-22T00:00:00"/>
    <s v="C2407"/>
    <s v="Vikram Patel"/>
    <x v="1"/>
    <s v="Maharashtra"/>
    <s v="Mumbai"/>
    <x v="3"/>
    <x v="1"/>
    <x v="4"/>
    <n v="7"/>
    <n v="8215"/>
    <n v="10"/>
    <n v="51754.5"/>
    <n v="42000"/>
    <n v="9754.5"/>
    <x v="0"/>
    <x v="0"/>
    <x v="1"/>
    <s v="Q4"/>
    <n v="2025"/>
    <n v="0.18847636437411239"/>
    <s v="High"/>
  </r>
  <r>
    <n v="103064"/>
    <d v="2025-10-16T00:00:00"/>
    <s v="C4063"/>
    <s v="Rahul Patel"/>
    <x v="3"/>
    <s v="West Bengal"/>
    <s v="Kolkata"/>
    <x v="6"/>
    <x v="1"/>
    <x v="4"/>
    <n v="7"/>
    <n v="8212"/>
    <n v="10"/>
    <n v="51735.6"/>
    <n v="42000"/>
    <n v="9735.6"/>
    <x v="4"/>
    <x v="2"/>
    <x v="0"/>
    <s v="Q4"/>
    <n v="2025"/>
    <n v="0.18817989933430754"/>
    <s v="High"/>
  </r>
  <r>
    <n v="100411"/>
    <d v="2025-09-06T00:00:00"/>
    <s v="C1410"/>
    <s v="Arjun Reddy"/>
    <x v="3"/>
    <s v="Odisha"/>
    <s v="Bhubaneswar"/>
    <x v="6"/>
    <x v="1"/>
    <x v="2"/>
    <n v="4"/>
    <n v="15214"/>
    <n v="15"/>
    <n v="51727.6"/>
    <n v="44000"/>
    <n v="7727.6"/>
    <x v="1"/>
    <x v="1"/>
    <x v="4"/>
    <s v="Q3"/>
    <n v="2025"/>
    <n v="0.14939026747809681"/>
    <s v="High"/>
  </r>
  <r>
    <n v="100317"/>
    <d v="2025-09-12T00:00:00"/>
    <s v="C1316"/>
    <s v="Pooja Patel"/>
    <x v="2"/>
    <s v="Telangana"/>
    <s v="Hyderabad"/>
    <x v="7"/>
    <x v="0"/>
    <x v="3"/>
    <n v="5"/>
    <n v="12164"/>
    <n v="15"/>
    <n v="51697"/>
    <n v="45000"/>
    <n v="6697"/>
    <x v="1"/>
    <x v="0"/>
    <x v="4"/>
    <s v="Q3"/>
    <n v="2025"/>
    <n v="0.12954330038493531"/>
    <s v="High"/>
  </r>
  <r>
    <n v="103720"/>
    <d v="2025-05-24T00:00:00"/>
    <s v="C4719"/>
    <s v="Rohit Kumar"/>
    <x v="2"/>
    <s v="Karnataka"/>
    <s v="Bengaluru"/>
    <x v="4"/>
    <x v="1"/>
    <x v="2"/>
    <n v="4"/>
    <n v="15184"/>
    <n v="15"/>
    <n v="51625.599999999999"/>
    <n v="44000"/>
    <n v="7625.6"/>
    <x v="4"/>
    <x v="2"/>
    <x v="6"/>
    <s v="Q2"/>
    <n v="2025"/>
    <n v="0.14770966342279801"/>
    <s v="High"/>
  </r>
  <r>
    <n v="100787"/>
    <d v="2025-01-11T00:00:00"/>
    <s v="C1786"/>
    <s v="Kiran Patel"/>
    <x v="3"/>
    <s v="West Bengal"/>
    <s v="Kolkata"/>
    <x v="2"/>
    <x v="0"/>
    <x v="1"/>
    <n v="3"/>
    <n v="21500"/>
    <n v="20"/>
    <n v="51600"/>
    <n v="51000"/>
    <n v="600"/>
    <x v="3"/>
    <x v="2"/>
    <x v="8"/>
    <s v="Q1"/>
    <n v="2025"/>
    <n v="1.1627906976744186E-2"/>
    <s v="High"/>
  </r>
  <r>
    <n v="102963"/>
    <d v="2025-11-28T00:00:00"/>
    <s v="C3962"/>
    <s v="Neha Reddy"/>
    <x v="1"/>
    <s v="Maharashtra"/>
    <s v="Mumbai"/>
    <x v="1"/>
    <x v="1"/>
    <x v="2"/>
    <n v="4"/>
    <n v="15174"/>
    <n v="15"/>
    <n v="51591.6"/>
    <n v="44000"/>
    <n v="7591.6"/>
    <x v="3"/>
    <x v="0"/>
    <x v="1"/>
    <s v="Q4"/>
    <n v="2025"/>
    <n v="0.14714798533094536"/>
    <s v="High"/>
  </r>
  <r>
    <n v="104702"/>
    <d v="2025-09-02T00:00:00"/>
    <s v="C5701"/>
    <s v="Arjun Kumar"/>
    <x v="2"/>
    <s v="Telangana"/>
    <s v="Hyderabad"/>
    <x v="4"/>
    <x v="0"/>
    <x v="3"/>
    <n v="5"/>
    <n v="12137"/>
    <n v="15"/>
    <n v="51582.25"/>
    <n v="45000"/>
    <n v="6582.25"/>
    <x v="0"/>
    <x v="0"/>
    <x v="4"/>
    <s v="Q3"/>
    <n v="2025"/>
    <n v="0.12760688027373757"/>
    <s v="High"/>
  </r>
  <r>
    <n v="101282"/>
    <d v="2025-06-25T00:00:00"/>
    <s v="C2281"/>
    <s v="Rohit Patel"/>
    <x v="2"/>
    <s v="Telangana"/>
    <s v="Hyderabad"/>
    <x v="0"/>
    <x v="1"/>
    <x v="4"/>
    <n v="6"/>
    <n v="8581"/>
    <n v="0"/>
    <n v="51486"/>
    <n v="36000"/>
    <n v="15486"/>
    <x v="0"/>
    <x v="0"/>
    <x v="9"/>
    <s v="Q2"/>
    <n v="2025"/>
    <n v="0.30078079477916325"/>
    <s v="High"/>
  </r>
  <r>
    <n v="104077"/>
    <d v="2025-02-14T00:00:00"/>
    <s v="C5076"/>
    <s v="Rahul Gupta"/>
    <x v="2"/>
    <s v="Karnataka"/>
    <s v="Bengaluru"/>
    <x v="5"/>
    <x v="1"/>
    <x v="2"/>
    <n v="4"/>
    <n v="15109"/>
    <n v="15"/>
    <n v="51370.6"/>
    <n v="44000"/>
    <n v="7370.6"/>
    <x v="1"/>
    <x v="0"/>
    <x v="3"/>
    <s v="Q1"/>
    <n v="2025"/>
    <n v="0.14347895488859388"/>
    <s v="High"/>
  </r>
  <r>
    <n v="102891"/>
    <d v="2025-04-25T00:00:00"/>
    <s v="C3890"/>
    <s v="Pooja Reddy"/>
    <x v="0"/>
    <s v="Delhi"/>
    <s v="New Delhi"/>
    <x v="0"/>
    <x v="0"/>
    <x v="3"/>
    <n v="5"/>
    <n v="12051"/>
    <n v="15"/>
    <n v="51216.75"/>
    <n v="45000"/>
    <n v="6216.75"/>
    <x v="0"/>
    <x v="2"/>
    <x v="5"/>
    <s v="Q2"/>
    <n v="2025"/>
    <n v="0.12138118877125159"/>
    <s v="High"/>
  </r>
  <r>
    <n v="102288"/>
    <d v="2025-06-27T00:00:00"/>
    <s v="C3287"/>
    <s v="Sneha Sharma"/>
    <x v="3"/>
    <s v="Odisha"/>
    <s v="Bhubaneswar"/>
    <x v="3"/>
    <x v="1"/>
    <x v="4"/>
    <n v="6"/>
    <n v="8978"/>
    <n v="5"/>
    <n v="51174.6"/>
    <n v="36000"/>
    <n v="15174.6"/>
    <x v="0"/>
    <x v="1"/>
    <x v="9"/>
    <s v="Q2"/>
    <n v="2025"/>
    <n v="0.2965260109507451"/>
    <s v="High"/>
  </r>
  <r>
    <n v="100299"/>
    <d v="2025-01-24T00:00:00"/>
    <s v="C1298"/>
    <s v="Divya Patel"/>
    <x v="1"/>
    <s v="Maharashtra"/>
    <s v="Mumbai"/>
    <x v="4"/>
    <x v="1"/>
    <x v="2"/>
    <n v="4"/>
    <n v="15047"/>
    <n v="15"/>
    <n v="51159.8"/>
    <n v="44000"/>
    <n v="7159.8"/>
    <x v="3"/>
    <x v="0"/>
    <x v="8"/>
    <s v="Q1"/>
    <n v="2025"/>
    <n v="0.13994972615217416"/>
    <s v="High"/>
  </r>
  <r>
    <n v="103052"/>
    <d v="2025-07-07T00:00:00"/>
    <s v="C4051"/>
    <s v="Divya Kumar"/>
    <x v="1"/>
    <s v="Gujarat"/>
    <s v="Ahmedabad"/>
    <x v="4"/>
    <x v="1"/>
    <x v="2"/>
    <n v="4"/>
    <n v="15003"/>
    <n v="15"/>
    <n v="51010.2"/>
    <n v="44000"/>
    <n v="7010.2"/>
    <x v="2"/>
    <x v="2"/>
    <x v="7"/>
    <s v="Q3"/>
    <n v="2025"/>
    <n v="0.13742741647748882"/>
    <s v="High"/>
  </r>
  <r>
    <n v="103029"/>
    <d v="2025-11-05T00:00:00"/>
    <s v="C4028"/>
    <s v="Rohit Reddy"/>
    <x v="0"/>
    <s v="Delhi"/>
    <s v="New Delhi"/>
    <x v="5"/>
    <x v="0"/>
    <x v="3"/>
    <n v="5"/>
    <n v="11984"/>
    <n v="15"/>
    <n v="50932"/>
    <n v="45000"/>
    <n v="5932"/>
    <x v="2"/>
    <x v="2"/>
    <x v="1"/>
    <s v="Q4"/>
    <n v="2025"/>
    <n v="0.11646901751354748"/>
    <s v="High"/>
  </r>
  <r>
    <n v="102010"/>
    <d v="2025-05-05T00:00:00"/>
    <s v="C3009"/>
    <s v="Kiran Sharma"/>
    <x v="0"/>
    <s v="Punjab"/>
    <s v="Ludhiana"/>
    <x v="1"/>
    <x v="0"/>
    <x v="3"/>
    <n v="5"/>
    <n v="11919"/>
    <n v="15"/>
    <n v="50655.75"/>
    <n v="45000"/>
    <n v="5655.75"/>
    <x v="2"/>
    <x v="0"/>
    <x v="6"/>
    <s v="Q2"/>
    <n v="2025"/>
    <n v="0.11165070105565508"/>
    <s v="High"/>
  </r>
  <r>
    <n v="102840"/>
    <d v="2025-04-13T00:00:00"/>
    <s v="C3839"/>
    <s v="Arjun Rao"/>
    <x v="2"/>
    <s v="Telangana"/>
    <s v="Hyderabad"/>
    <x v="4"/>
    <x v="1"/>
    <x v="2"/>
    <n v="4"/>
    <n v="14889"/>
    <n v="15"/>
    <n v="50622.6"/>
    <n v="44000"/>
    <n v="6622.6"/>
    <x v="3"/>
    <x v="2"/>
    <x v="5"/>
    <s v="Q2"/>
    <n v="2025"/>
    <n v="0.13082299210234166"/>
    <s v="High"/>
  </r>
  <r>
    <n v="101859"/>
    <d v="2025-03-03T00:00:00"/>
    <s v="C2858"/>
    <s v="Sneha Patel"/>
    <x v="2"/>
    <s v="Telangana"/>
    <s v="Hyderabad"/>
    <x v="1"/>
    <x v="1"/>
    <x v="4"/>
    <n v="6"/>
    <n v="8436"/>
    <n v="0"/>
    <n v="50616"/>
    <n v="36000"/>
    <n v="14616"/>
    <x v="1"/>
    <x v="0"/>
    <x v="10"/>
    <s v="Q1"/>
    <n v="2025"/>
    <n v="0.28876244665718348"/>
    <s v="High"/>
  </r>
  <r>
    <n v="103510"/>
    <d v="2025-02-12T00:00:00"/>
    <s v="C4509"/>
    <s v="Kiran Rao"/>
    <x v="0"/>
    <s v="Delhi"/>
    <s v="New Delhi"/>
    <x v="5"/>
    <x v="1"/>
    <x v="2"/>
    <n v="4"/>
    <n v="14777"/>
    <n v="15"/>
    <n v="50241.8"/>
    <n v="44000"/>
    <n v="6241.8"/>
    <x v="4"/>
    <x v="0"/>
    <x v="3"/>
    <s v="Q1"/>
    <n v="2025"/>
    <n v="0.12423519857966872"/>
    <s v="High"/>
  </r>
  <r>
    <n v="102299"/>
    <d v="2025-03-14T00:00:00"/>
    <s v="C3298"/>
    <s v="Kiran Gupta"/>
    <x v="0"/>
    <s v="Delhi"/>
    <s v="New Delhi"/>
    <x v="5"/>
    <x v="1"/>
    <x v="4"/>
    <n v="6"/>
    <n v="8327"/>
    <n v="0"/>
    <n v="49962"/>
    <n v="36000"/>
    <n v="13962"/>
    <x v="2"/>
    <x v="0"/>
    <x v="10"/>
    <s v="Q1"/>
    <n v="2025"/>
    <n v="0.2794523838116969"/>
    <s v="Medium"/>
  </r>
  <r>
    <n v="101494"/>
    <d v="2025-05-24T00:00:00"/>
    <s v="C2493"/>
    <s v="Aarav Kumar"/>
    <x v="1"/>
    <s v="Gujarat"/>
    <s v="Ahmedabad"/>
    <x v="4"/>
    <x v="0"/>
    <x v="3"/>
    <n v="5"/>
    <n v="12487"/>
    <n v="20"/>
    <n v="49948"/>
    <n v="45000"/>
    <n v="4948"/>
    <x v="0"/>
    <x v="0"/>
    <x v="6"/>
    <s v="Q2"/>
    <n v="2025"/>
    <n v="9.9063025546568428E-2"/>
    <s v="Medium"/>
  </r>
  <r>
    <n v="102576"/>
    <d v="2025-02-11T00:00:00"/>
    <s v="C3575"/>
    <s v="Priya Gupta"/>
    <x v="3"/>
    <s v="West Bengal"/>
    <s v="Kolkata"/>
    <x v="1"/>
    <x v="0"/>
    <x v="0"/>
    <n v="1"/>
    <n v="55486"/>
    <n v="10"/>
    <n v="49937.4"/>
    <n v="42000"/>
    <n v="7937.4"/>
    <x v="4"/>
    <x v="0"/>
    <x v="3"/>
    <s v="Q1"/>
    <n v="2025"/>
    <n v="0.15894700164606085"/>
    <s v="Medium"/>
  </r>
  <r>
    <n v="103513"/>
    <d v="2025-07-20T00:00:00"/>
    <s v="C4512"/>
    <s v="Kiran Kumar"/>
    <x v="2"/>
    <s v="Karnataka"/>
    <s v="Bengaluru"/>
    <x v="7"/>
    <x v="0"/>
    <x v="3"/>
    <n v="4"/>
    <n v="12475"/>
    <n v="0"/>
    <n v="49900"/>
    <n v="36000"/>
    <n v="13900"/>
    <x v="4"/>
    <x v="0"/>
    <x v="7"/>
    <s v="Q3"/>
    <n v="2025"/>
    <n v="0.27855711422845691"/>
    <s v="Medium"/>
  </r>
  <r>
    <n v="100242"/>
    <d v="2025-11-10T00:00:00"/>
    <s v="C1241"/>
    <s v="Vikram Gupta"/>
    <x v="2"/>
    <s v="Telangana"/>
    <s v="Hyderabad"/>
    <x v="5"/>
    <x v="1"/>
    <x v="2"/>
    <n v="4"/>
    <n v="14669"/>
    <n v="15"/>
    <n v="49874.6"/>
    <n v="44000"/>
    <n v="5874.6"/>
    <x v="3"/>
    <x v="0"/>
    <x v="1"/>
    <s v="Q4"/>
    <n v="2025"/>
    <n v="0.11778741082635251"/>
    <s v="Medium"/>
  </r>
  <r>
    <n v="104389"/>
    <d v="2025-08-18T00:00:00"/>
    <s v="C5388"/>
    <s v="Rohit Rao"/>
    <x v="2"/>
    <s v="Karnataka"/>
    <s v="Bengaluru"/>
    <x v="7"/>
    <x v="0"/>
    <x v="0"/>
    <n v="1"/>
    <n v="55411"/>
    <n v="10"/>
    <n v="49869.9"/>
    <n v="42000"/>
    <n v="7869.9"/>
    <x v="3"/>
    <x v="0"/>
    <x v="2"/>
    <s v="Q3"/>
    <n v="2025"/>
    <n v="0.15780861802409868"/>
    <s v="Medium"/>
  </r>
  <r>
    <n v="104594"/>
    <d v="2025-08-04T00:00:00"/>
    <s v="C5593"/>
    <s v="Priya Patel"/>
    <x v="3"/>
    <s v="West Bengal"/>
    <s v="Kolkata"/>
    <x v="4"/>
    <x v="0"/>
    <x v="0"/>
    <n v="1"/>
    <n v="55409"/>
    <n v="10"/>
    <n v="49868.1"/>
    <n v="42000"/>
    <n v="7868.1"/>
    <x v="4"/>
    <x v="0"/>
    <x v="2"/>
    <s v="Q3"/>
    <n v="2025"/>
    <n v="0.15777821894156788"/>
    <s v="Medium"/>
  </r>
  <r>
    <n v="102236"/>
    <d v="2025-08-09T00:00:00"/>
    <s v="C3235"/>
    <s v="Priya Reddy"/>
    <x v="2"/>
    <s v="Telangana"/>
    <s v="Hyderabad"/>
    <x v="2"/>
    <x v="0"/>
    <x v="3"/>
    <n v="4"/>
    <n v="12460"/>
    <n v="0"/>
    <n v="49840"/>
    <n v="36000"/>
    <n v="13840"/>
    <x v="0"/>
    <x v="0"/>
    <x v="2"/>
    <s v="Q3"/>
    <n v="2025"/>
    <n v="0.27768860353130015"/>
    <s v="Medium"/>
  </r>
  <r>
    <n v="103754"/>
    <d v="2025-08-01T00:00:00"/>
    <s v="C4753"/>
    <s v="Aarav Kumar"/>
    <x v="3"/>
    <s v="West Bengal"/>
    <s v="Kolkata"/>
    <x v="6"/>
    <x v="0"/>
    <x v="3"/>
    <n v="4"/>
    <n v="12456"/>
    <n v="0"/>
    <n v="49824"/>
    <n v="36000"/>
    <n v="13824"/>
    <x v="0"/>
    <x v="0"/>
    <x v="2"/>
    <s v="Q3"/>
    <n v="2025"/>
    <n v="0.2774566473988439"/>
    <s v="Medium"/>
  </r>
  <r>
    <n v="101040"/>
    <d v="2025-03-11T00:00:00"/>
    <s v="C2039"/>
    <s v="Kiran Sharma"/>
    <x v="1"/>
    <s v="Gujarat"/>
    <s v="Ahmedabad"/>
    <x v="1"/>
    <x v="1"/>
    <x v="2"/>
    <n v="4"/>
    <n v="14652"/>
    <n v="15"/>
    <n v="49816.800000000003"/>
    <n v="44000"/>
    <n v="5816.8"/>
    <x v="0"/>
    <x v="1"/>
    <x v="10"/>
    <s v="Q1"/>
    <n v="2025"/>
    <n v="0.11676382264617559"/>
    <s v="Medium"/>
  </r>
  <r>
    <n v="104683"/>
    <d v="2025-10-27T00:00:00"/>
    <s v="C5682"/>
    <s v="Kiran Patel"/>
    <x v="2"/>
    <s v="Karnataka"/>
    <s v="Bengaluru"/>
    <x v="1"/>
    <x v="0"/>
    <x v="3"/>
    <n v="4"/>
    <n v="12452"/>
    <n v="0"/>
    <n v="49808"/>
    <n v="36000"/>
    <n v="13808"/>
    <x v="1"/>
    <x v="0"/>
    <x v="0"/>
    <s v="Q4"/>
    <n v="2025"/>
    <n v="0.2772245422422101"/>
    <s v="Medium"/>
  </r>
  <r>
    <n v="101659"/>
    <d v="2025-05-26T00:00:00"/>
    <s v="C2658"/>
    <s v="Divya Rao"/>
    <x v="0"/>
    <s v="Delhi"/>
    <s v="New Delhi"/>
    <x v="2"/>
    <x v="0"/>
    <x v="3"/>
    <n v="5"/>
    <n v="12449"/>
    <n v="20"/>
    <n v="49796"/>
    <n v="45000"/>
    <n v="4796"/>
    <x v="3"/>
    <x v="0"/>
    <x v="6"/>
    <s v="Q2"/>
    <n v="2025"/>
    <n v="9.6312956864005136E-2"/>
    <s v="Medium"/>
  </r>
  <r>
    <n v="101521"/>
    <d v="2025-07-18T00:00:00"/>
    <s v="C2520"/>
    <s v="Neha Kumar"/>
    <x v="3"/>
    <s v="Odisha"/>
    <s v="Bhubaneswar"/>
    <x v="4"/>
    <x v="0"/>
    <x v="0"/>
    <n v="1"/>
    <n v="55299"/>
    <n v="10"/>
    <n v="49769.1"/>
    <n v="42000"/>
    <n v="7769.1"/>
    <x v="4"/>
    <x v="0"/>
    <x v="7"/>
    <s v="Q3"/>
    <n v="2025"/>
    <n v="0.15610288311422149"/>
    <s v="Medium"/>
  </r>
  <r>
    <n v="101495"/>
    <d v="2025-08-14T00:00:00"/>
    <s v="C2494"/>
    <s v="Divya Rao"/>
    <x v="2"/>
    <s v="Karnataka"/>
    <s v="Bengaluru"/>
    <x v="3"/>
    <x v="1"/>
    <x v="2"/>
    <n v="4"/>
    <n v="14634"/>
    <n v="15"/>
    <n v="49755.6"/>
    <n v="44000"/>
    <n v="5755.6"/>
    <x v="4"/>
    <x v="0"/>
    <x v="2"/>
    <s v="Q3"/>
    <n v="2025"/>
    <n v="0.11567743128411677"/>
    <s v="Medium"/>
  </r>
  <r>
    <n v="101949"/>
    <d v="2025-02-17T00:00:00"/>
    <s v="C2948"/>
    <s v="Rahul Reddy"/>
    <x v="2"/>
    <s v="Karnataka"/>
    <s v="Bengaluru"/>
    <x v="6"/>
    <x v="0"/>
    <x v="0"/>
    <n v="1"/>
    <n v="55267"/>
    <n v="10"/>
    <n v="49740.3"/>
    <n v="42000"/>
    <n v="7740.3"/>
    <x v="4"/>
    <x v="2"/>
    <x v="3"/>
    <s v="Q1"/>
    <n v="2025"/>
    <n v="0.15561426046887533"/>
    <s v="Medium"/>
  </r>
  <r>
    <n v="100355"/>
    <d v="2025-05-21T00:00:00"/>
    <s v="C1354"/>
    <s v="Pooja Patel"/>
    <x v="3"/>
    <s v="West Bengal"/>
    <s v="Kolkata"/>
    <x v="6"/>
    <x v="0"/>
    <x v="0"/>
    <n v="1"/>
    <n v="55230"/>
    <n v="10"/>
    <n v="49707"/>
    <n v="42000"/>
    <n v="7707"/>
    <x v="0"/>
    <x v="0"/>
    <x v="6"/>
    <s v="Q2"/>
    <n v="2025"/>
    <n v="0.15504858470637939"/>
    <s v="Medium"/>
  </r>
  <r>
    <n v="101794"/>
    <d v="2025-10-14T00:00:00"/>
    <s v="C2793"/>
    <s v="Aarav Gupta"/>
    <x v="3"/>
    <s v="Odisha"/>
    <s v="Bhubaneswar"/>
    <x v="6"/>
    <x v="0"/>
    <x v="3"/>
    <n v="4"/>
    <n v="12422"/>
    <n v="0"/>
    <n v="49688"/>
    <n v="36000"/>
    <n v="13688"/>
    <x v="1"/>
    <x v="0"/>
    <x v="0"/>
    <s v="Q4"/>
    <n v="2025"/>
    <n v="0.27547898889067785"/>
    <s v="Medium"/>
  </r>
  <r>
    <n v="103556"/>
    <d v="2025-03-26T00:00:00"/>
    <s v="C4555"/>
    <s v="Vikram Gupta"/>
    <x v="2"/>
    <s v="Telangana"/>
    <s v="Hyderabad"/>
    <x v="2"/>
    <x v="0"/>
    <x v="0"/>
    <n v="1"/>
    <n v="55195"/>
    <n v="10"/>
    <n v="49675.5"/>
    <n v="42000"/>
    <n v="7675.5"/>
    <x v="0"/>
    <x v="0"/>
    <x v="10"/>
    <s v="Q1"/>
    <n v="2025"/>
    <n v="0.15451278799408158"/>
    <s v="Medium"/>
  </r>
  <r>
    <n v="104629"/>
    <d v="2025-11-10T00:00:00"/>
    <s v="C5628"/>
    <s v="Priya Patel"/>
    <x v="0"/>
    <s v="Delhi"/>
    <s v="New Delhi"/>
    <x v="4"/>
    <x v="0"/>
    <x v="3"/>
    <n v="4"/>
    <n v="12418"/>
    <n v="0"/>
    <n v="49672"/>
    <n v="36000"/>
    <n v="13672"/>
    <x v="2"/>
    <x v="0"/>
    <x v="1"/>
    <s v="Q4"/>
    <n v="2025"/>
    <n v="0.27524561120953456"/>
    <s v="Medium"/>
  </r>
  <r>
    <n v="101617"/>
    <d v="2025-09-19T00:00:00"/>
    <s v="C2616"/>
    <s v="Rahul Patel"/>
    <x v="2"/>
    <s v="Karnataka"/>
    <s v="Bengaluru"/>
    <x v="6"/>
    <x v="0"/>
    <x v="3"/>
    <n v="5"/>
    <n v="11678"/>
    <n v="15"/>
    <n v="49631.5"/>
    <n v="45000"/>
    <n v="4631.5"/>
    <x v="2"/>
    <x v="0"/>
    <x v="4"/>
    <s v="Q3"/>
    <n v="2025"/>
    <n v="9.331775183099443E-2"/>
    <s v="Medium"/>
  </r>
  <r>
    <n v="100778"/>
    <d v="2025-11-02T00:00:00"/>
    <s v="C1777"/>
    <s v="Aarav Gupta"/>
    <x v="0"/>
    <s v="Delhi"/>
    <s v="New Delhi"/>
    <x v="3"/>
    <x v="1"/>
    <x v="4"/>
    <n v="7"/>
    <n v="8338"/>
    <n v="15"/>
    <n v="49611.1"/>
    <n v="42000"/>
    <n v="7611.1"/>
    <x v="3"/>
    <x v="0"/>
    <x v="1"/>
    <s v="Q4"/>
    <n v="2025"/>
    <n v="0.15341526392279148"/>
    <s v="Medium"/>
  </r>
  <r>
    <n v="103685"/>
    <d v="2025-12-15T00:00:00"/>
    <s v="C4684"/>
    <s v="Divya Patel"/>
    <x v="0"/>
    <s v="Punjab"/>
    <s v="Ludhiana"/>
    <x v="5"/>
    <x v="0"/>
    <x v="3"/>
    <n v="5"/>
    <n v="12393"/>
    <n v="20"/>
    <n v="49572"/>
    <n v="45000"/>
    <n v="4572"/>
    <x v="4"/>
    <x v="0"/>
    <x v="11"/>
    <s v="Q4"/>
    <n v="2025"/>
    <n v="9.2229484386347135E-2"/>
    <s v="Medium"/>
  </r>
  <r>
    <n v="103253"/>
    <d v="2025-06-20T00:00:00"/>
    <s v="C4252"/>
    <s v="Priya Kumar"/>
    <x v="1"/>
    <s v="Maharashtra"/>
    <s v="Mumbai"/>
    <x v="2"/>
    <x v="0"/>
    <x v="3"/>
    <n v="5"/>
    <n v="11661"/>
    <n v="15"/>
    <n v="49559.25"/>
    <n v="45000"/>
    <n v="4559.25"/>
    <x v="0"/>
    <x v="0"/>
    <x v="9"/>
    <s v="Q2"/>
    <n v="2025"/>
    <n v="9.1995944248550982E-2"/>
    <s v="Medium"/>
  </r>
  <r>
    <n v="101043"/>
    <d v="2025-06-13T00:00:00"/>
    <s v="C2042"/>
    <s v="Aarav Reddy"/>
    <x v="1"/>
    <s v="Gujarat"/>
    <s v="Ahmedabad"/>
    <x v="4"/>
    <x v="0"/>
    <x v="0"/>
    <n v="1"/>
    <n v="55060"/>
    <n v="10"/>
    <n v="49554"/>
    <n v="42000"/>
    <n v="7554"/>
    <x v="4"/>
    <x v="0"/>
    <x v="9"/>
    <s v="Q2"/>
    <n v="2025"/>
    <n v="0.15243976268313356"/>
    <s v="Medium"/>
  </r>
  <r>
    <n v="104370"/>
    <d v="2025-12-22T00:00:00"/>
    <s v="C5369"/>
    <s v="Vikram Sharma"/>
    <x v="2"/>
    <s v="Telangana"/>
    <s v="Hyderabad"/>
    <x v="7"/>
    <x v="0"/>
    <x v="0"/>
    <n v="1"/>
    <n v="55021"/>
    <n v="10"/>
    <n v="49518.9"/>
    <n v="42000"/>
    <n v="7518.9"/>
    <x v="0"/>
    <x v="0"/>
    <x v="11"/>
    <s v="Q4"/>
    <n v="2025"/>
    <n v="0.15183899480804297"/>
    <s v="Medium"/>
  </r>
  <r>
    <n v="101930"/>
    <d v="2025-08-01T00:00:00"/>
    <s v="C2929"/>
    <s v="Pooja Gupta"/>
    <x v="3"/>
    <s v="West Bengal"/>
    <s v="Kolkata"/>
    <x v="3"/>
    <x v="0"/>
    <x v="3"/>
    <n v="5"/>
    <n v="12365"/>
    <n v="20"/>
    <n v="49460"/>
    <n v="45000"/>
    <n v="4460"/>
    <x v="1"/>
    <x v="1"/>
    <x v="2"/>
    <s v="Q3"/>
    <n v="2025"/>
    <n v="9.0173877881116055E-2"/>
    <s v="Medium"/>
  </r>
  <r>
    <n v="100394"/>
    <d v="2025-08-16T00:00:00"/>
    <s v="C1393"/>
    <s v="Neha Gupta"/>
    <x v="0"/>
    <s v="Delhi"/>
    <s v="New Delhi"/>
    <x v="4"/>
    <x v="0"/>
    <x v="3"/>
    <n v="4"/>
    <n v="12363"/>
    <n v="0"/>
    <n v="49452"/>
    <n v="36000"/>
    <n v="13452"/>
    <x v="2"/>
    <x v="2"/>
    <x v="2"/>
    <s v="Q3"/>
    <n v="2025"/>
    <n v="0.27202135404028149"/>
    <s v="Medium"/>
  </r>
  <r>
    <n v="100114"/>
    <d v="2025-01-11T00:00:00"/>
    <s v="C1113"/>
    <s v="Neha Gupta"/>
    <x v="2"/>
    <s v="Telangana"/>
    <s v="Hyderabad"/>
    <x v="1"/>
    <x v="0"/>
    <x v="0"/>
    <n v="1"/>
    <n v="54944"/>
    <n v="10"/>
    <n v="49449.599999999999"/>
    <n v="42000"/>
    <n v="7449.6"/>
    <x v="1"/>
    <x v="2"/>
    <x v="8"/>
    <s v="Q1"/>
    <n v="2025"/>
    <n v="0.15065035915356242"/>
    <s v="Medium"/>
  </r>
  <r>
    <n v="101865"/>
    <d v="2025-09-05T00:00:00"/>
    <s v="C2864"/>
    <s v="Aarav Rao"/>
    <x v="2"/>
    <s v="Karnataka"/>
    <s v="Bengaluru"/>
    <x v="4"/>
    <x v="0"/>
    <x v="3"/>
    <n v="4"/>
    <n v="12360"/>
    <n v="0"/>
    <n v="49440"/>
    <n v="36000"/>
    <n v="13440"/>
    <x v="1"/>
    <x v="0"/>
    <x v="4"/>
    <s v="Q3"/>
    <n v="2025"/>
    <n v="0.27184466019417475"/>
    <s v="Medium"/>
  </r>
  <r>
    <n v="102258"/>
    <d v="2025-01-28T00:00:00"/>
    <s v="C3257"/>
    <s v="Rohit Rao"/>
    <x v="0"/>
    <s v="Delhi"/>
    <s v="New Delhi"/>
    <x v="7"/>
    <x v="1"/>
    <x v="4"/>
    <n v="6"/>
    <n v="8669"/>
    <n v="5"/>
    <n v="49413.3"/>
    <n v="36000"/>
    <n v="13413.3"/>
    <x v="4"/>
    <x v="0"/>
    <x v="8"/>
    <s v="Q1"/>
    <n v="2025"/>
    <n v="0.2714512084803079"/>
    <s v="Medium"/>
  </r>
  <r>
    <n v="104849"/>
    <d v="2025-03-22T00:00:00"/>
    <s v="C5848"/>
    <s v="Ananya Gupta"/>
    <x v="0"/>
    <s v="Delhi"/>
    <s v="New Delhi"/>
    <x v="3"/>
    <x v="0"/>
    <x v="3"/>
    <n v="5"/>
    <n v="12328"/>
    <n v="20"/>
    <n v="49312"/>
    <n v="45000"/>
    <n v="4312"/>
    <x v="2"/>
    <x v="0"/>
    <x v="10"/>
    <s v="Q1"/>
    <n v="2025"/>
    <n v="8.7443218689162883E-2"/>
    <s v="Medium"/>
  </r>
  <r>
    <n v="101448"/>
    <d v="2025-06-02T00:00:00"/>
    <s v="C2447"/>
    <s v="Pooja Sharma"/>
    <x v="3"/>
    <s v="West Bengal"/>
    <s v="Kolkata"/>
    <x v="2"/>
    <x v="0"/>
    <x v="3"/>
    <n v="4"/>
    <n v="12321"/>
    <n v="0"/>
    <n v="49284"/>
    <n v="36000"/>
    <n v="13284"/>
    <x v="0"/>
    <x v="0"/>
    <x v="9"/>
    <s v="Q2"/>
    <n v="2025"/>
    <n v="0.26953981008035061"/>
    <s v="Medium"/>
  </r>
  <r>
    <n v="100056"/>
    <d v="2025-02-28T00:00:00"/>
    <s v="C1055"/>
    <s v="Rohit Rao"/>
    <x v="3"/>
    <s v="West Bengal"/>
    <s v="Kolkata"/>
    <x v="4"/>
    <x v="0"/>
    <x v="0"/>
    <n v="1"/>
    <n v="54750"/>
    <n v="10"/>
    <n v="49275"/>
    <n v="42000"/>
    <n v="7275"/>
    <x v="1"/>
    <x v="0"/>
    <x v="3"/>
    <s v="Q1"/>
    <n v="2025"/>
    <n v="0.14764079147640791"/>
    <s v="Medium"/>
  </r>
  <r>
    <n v="104296"/>
    <d v="2025-02-13T00:00:00"/>
    <s v="C5295"/>
    <s v="Priya Patel"/>
    <x v="1"/>
    <s v="Gujarat"/>
    <s v="Ahmedabad"/>
    <x v="4"/>
    <x v="0"/>
    <x v="0"/>
    <n v="1"/>
    <n v="54734"/>
    <n v="10"/>
    <n v="49260.6"/>
    <n v="42000"/>
    <n v="7260.6"/>
    <x v="1"/>
    <x v="0"/>
    <x v="3"/>
    <s v="Q1"/>
    <n v="2025"/>
    <n v="0.14739162738578093"/>
    <s v="Medium"/>
  </r>
  <r>
    <n v="102555"/>
    <d v="2025-08-02T00:00:00"/>
    <s v="C3554"/>
    <s v="Kiran Kumar"/>
    <x v="3"/>
    <s v="West Bengal"/>
    <s v="Kolkata"/>
    <x v="0"/>
    <x v="0"/>
    <x v="0"/>
    <n v="1"/>
    <n v="54658"/>
    <n v="10"/>
    <n v="49192.2"/>
    <n v="42000"/>
    <n v="7192.2"/>
    <x v="0"/>
    <x v="1"/>
    <x v="2"/>
    <s v="Q3"/>
    <n v="2025"/>
    <n v="0.14620610584604876"/>
    <s v="Medium"/>
  </r>
  <r>
    <n v="104199"/>
    <d v="2025-08-23T00:00:00"/>
    <s v="C5198"/>
    <s v="Rohit Sharma"/>
    <x v="1"/>
    <s v="Maharashtra"/>
    <s v="Mumbai"/>
    <x v="3"/>
    <x v="1"/>
    <x v="4"/>
    <n v="6"/>
    <n v="8628"/>
    <n v="5"/>
    <n v="49179.6"/>
    <n v="36000"/>
    <n v="13179.6"/>
    <x v="2"/>
    <x v="0"/>
    <x v="2"/>
    <s v="Q3"/>
    <n v="2025"/>
    <n v="0.26798916623966035"/>
    <s v="Medium"/>
  </r>
  <r>
    <n v="100849"/>
    <d v="2025-01-14T00:00:00"/>
    <s v="C1848"/>
    <s v="Pooja Reddy"/>
    <x v="3"/>
    <s v="West Bengal"/>
    <s v="Kolkata"/>
    <x v="5"/>
    <x v="1"/>
    <x v="2"/>
    <n v="4"/>
    <n v="15351"/>
    <n v="20"/>
    <n v="49123.199999999997"/>
    <n v="44000"/>
    <n v="5123.2"/>
    <x v="0"/>
    <x v="0"/>
    <x v="8"/>
    <s v="Q1"/>
    <n v="2025"/>
    <n v="0.10429287994267475"/>
    <s v="Medium"/>
  </r>
  <r>
    <n v="100456"/>
    <d v="2025-06-04T00:00:00"/>
    <s v="C1455"/>
    <s v="Arjun Reddy"/>
    <x v="0"/>
    <s v="Delhi"/>
    <s v="New Delhi"/>
    <x v="4"/>
    <x v="0"/>
    <x v="0"/>
    <n v="1"/>
    <n v="54578"/>
    <n v="10"/>
    <n v="49120.2"/>
    <n v="42000"/>
    <n v="7120.2"/>
    <x v="2"/>
    <x v="0"/>
    <x v="9"/>
    <s v="Q2"/>
    <n v="2025"/>
    <n v="0.14495462152027069"/>
    <s v="Medium"/>
  </r>
  <r>
    <n v="102320"/>
    <d v="2025-01-12T00:00:00"/>
    <s v="C3319"/>
    <s v="Kiran Rao"/>
    <x v="2"/>
    <s v="Karnataka"/>
    <s v="Bengaluru"/>
    <x v="0"/>
    <x v="1"/>
    <x v="4"/>
    <n v="6"/>
    <n v="8186"/>
    <n v="0"/>
    <n v="49116"/>
    <n v="36000"/>
    <n v="13116"/>
    <x v="2"/>
    <x v="2"/>
    <x v="8"/>
    <s v="Q1"/>
    <n v="2025"/>
    <n v="0.26704129000732957"/>
    <s v="Medium"/>
  </r>
  <r>
    <n v="104782"/>
    <d v="2025-01-22T00:00:00"/>
    <s v="C5781"/>
    <s v="Aarav Reddy"/>
    <x v="2"/>
    <s v="Karnataka"/>
    <s v="Bengaluru"/>
    <x v="4"/>
    <x v="0"/>
    <x v="0"/>
    <n v="1"/>
    <n v="54569"/>
    <n v="10"/>
    <n v="49112.1"/>
    <n v="42000"/>
    <n v="7112.1"/>
    <x v="1"/>
    <x v="0"/>
    <x v="8"/>
    <s v="Q1"/>
    <n v="2025"/>
    <n v="0.1448135999071512"/>
    <s v="Medium"/>
  </r>
  <r>
    <n v="103071"/>
    <d v="2025-01-19T00:00:00"/>
    <s v="C4070"/>
    <s v="Pooja Reddy"/>
    <x v="0"/>
    <s v="Delhi"/>
    <s v="New Delhi"/>
    <x v="5"/>
    <x v="1"/>
    <x v="4"/>
    <n v="6"/>
    <n v="8616"/>
    <n v="5"/>
    <n v="49111.199999999997"/>
    <n v="36000"/>
    <n v="13111.2"/>
    <x v="1"/>
    <x v="1"/>
    <x v="8"/>
    <s v="Q1"/>
    <n v="2025"/>
    <n v="0.26696965254361532"/>
    <s v="Medium"/>
  </r>
  <r>
    <n v="101085"/>
    <d v="2025-11-21T00:00:00"/>
    <s v="C2084"/>
    <s v="Vikram Gupta"/>
    <x v="0"/>
    <s v="Punjab"/>
    <s v="Ludhiana"/>
    <x v="6"/>
    <x v="1"/>
    <x v="4"/>
    <n v="6"/>
    <n v="8613"/>
    <n v="5"/>
    <n v="49094.1"/>
    <n v="36000"/>
    <n v="13094.1"/>
    <x v="4"/>
    <x v="0"/>
    <x v="1"/>
    <s v="Q4"/>
    <n v="2025"/>
    <n v="0.26671433023520141"/>
    <s v="Medium"/>
  </r>
  <r>
    <n v="103124"/>
    <d v="2025-07-05T00:00:00"/>
    <s v="C4123"/>
    <s v="Kiran Patel"/>
    <x v="2"/>
    <s v="Telangana"/>
    <s v="Hyderabad"/>
    <x v="6"/>
    <x v="0"/>
    <x v="0"/>
    <n v="1"/>
    <n v="54525"/>
    <n v="10"/>
    <n v="49072.5"/>
    <n v="42000"/>
    <n v="7072.5"/>
    <x v="0"/>
    <x v="0"/>
    <x v="7"/>
    <s v="Q3"/>
    <n v="2025"/>
    <n v="0.144123490753477"/>
    <s v="Medium"/>
  </r>
  <r>
    <n v="103974"/>
    <d v="2025-09-11T00:00:00"/>
    <s v="C4973"/>
    <s v="Neha Reddy"/>
    <x v="0"/>
    <s v="Punjab"/>
    <s v="Ludhiana"/>
    <x v="2"/>
    <x v="1"/>
    <x v="2"/>
    <n v="4"/>
    <n v="15311"/>
    <n v="20"/>
    <n v="48995.199999999997"/>
    <n v="44000"/>
    <n v="4995.2"/>
    <x v="0"/>
    <x v="0"/>
    <x v="4"/>
    <s v="Q3"/>
    <n v="2025"/>
    <n v="0.10195284436026386"/>
    <s v="Medium"/>
  </r>
  <r>
    <n v="100289"/>
    <d v="2025-05-18T00:00:00"/>
    <s v="C1288"/>
    <s v="Rohit Gupta"/>
    <x v="3"/>
    <s v="Odisha"/>
    <s v="Bhubaneswar"/>
    <x v="6"/>
    <x v="0"/>
    <x v="3"/>
    <n v="4"/>
    <n v="12241"/>
    <n v="0"/>
    <n v="48964"/>
    <n v="36000"/>
    <n v="12964"/>
    <x v="2"/>
    <x v="2"/>
    <x v="6"/>
    <s v="Q2"/>
    <n v="2025"/>
    <n v="0.26476595049424068"/>
    <s v="Medium"/>
  </r>
  <r>
    <n v="100524"/>
    <d v="2025-04-03T00:00:00"/>
    <s v="C1523"/>
    <s v="Rohit Sharma"/>
    <x v="2"/>
    <s v="Telangana"/>
    <s v="Hyderabad"/>
    <x v="5"/>
    <x v="0"/>
    <x v="3"/>
    <n v="4"/>
    <n v="12238"/>
    <n v="0"/>
    <n v="48952"/>
    <n v="36000"/>
    <n v="12952"/>
    <x v="0"/>
    <x v="0"/>
    <x v="5"/>
    <s v="Q2"/>
    <n v="2025"/>
    <n v="0.26458571662036279"/>
    <s v="Medium"/>
  </r>
  <r>
    <n v="101261"/>
    <d v="2025-11-08T00:00:00"/>
    <s v="C2260"/>
    <s v="Neha Patel"/>
    <x v="1"/>
    <s v="Gujarat"/>
    <s v="Ahmedabad"/>
    <x v="5"/>
    <x v="0"/>
    <x v="3"/>
    <n v="5"/>
    <n v="12238"/>
    <n v="20"/>
    <n v="48952"/>
    <n v="45000"/>
    <n v="3952"/>
    <x v="3"/>
    <x v="1"/>
    <x v="1"/>
    <s v="Q4"/>
    <n v="2025"/>
    <n v="8.0732145775453512E-2"/>
    <s v="Medium"/>
  </r>
  <r>
    <n v="103323"/>
    <d v="2025-09-14T00:00:00"/>
    <s v="C4322"/>
    <s v="Sneha Rao"/>
    <x v="1"/>
    <s v="Gujarat"/>
    <s v="Ahmedabad"/>
    <x v="7"/>
    <x v="1"/>
    <x v="4"/>
    <n v="6"/>
    <n v="8144"/>
    <n v="0"/>
    <n v="48864"/>
    <n v="36000"/>
    <n v="12864"/>
    <x v="2"/>
    <x v="2"/>
    <x v="4"/>
    <s v="Q3"/>
    <n v="2025"/>
    <n v="0.26326129666011788"/>
    <s v="Medium"/>
  </r>
  <r>
    <n v="104970"/>
    <d v="2025-09-16T00:00:00"/>
    <s v="C5969"/>
    <s v="Aarav Rao"/>
    <x v="0"/>
    <s v="Punjab"/>
    <s v="Ludhiana"/>
    <x v="6"/>
    <x v="1"/>
    <x v="4"/>
    <n v="6"/>
    <n v="8141"/>
    <n v="0"/>
    <n v="48846"/>
    <n v="36000"/>
    <n v="12846"/>
    <x v="0"/>
    <x v="1"/>
    <x v="4"/>
    <s v="Q3"/>
    <n v="2025"/>
    <n v="0.26298980469229827"/>
    <s v="Medium"/>
  </r>
  <r>
    <n v="101246"/>
    <d v="2025-08-10T00:00:00"/>
    <s v="C2245"/>
    <s v="Rahul Patel"/>
    <x v="2"/>
    <s v="Telangana"/>
    <s v="Hyderabad"/>
    <x v="5"/>
    <x v="1"/>
    <x v="2"/>
    <n v="4"/>
    <n v="15243"/>
    <n v="20"/>
    <n v="48777.599999999999"/>
    <n v="44000"/>
    <n v="4777.6000000000004"/>
    <x v="1"/>
    <x v="0"/>
    <x v="2"/>
    <s v="Q3"/>
    <n v="2025"/>
    <n v="9.7946598438627575E-2"/>
    <s v="Medium"/>
  </r>
  <r>
    <n v="104747"/>
    <d v="2025-03-17T00:00:00"/>
    <s v="C5746"/>
    <s v="Arjun Sharma"/>
    <x v="1"/>
    <s v="Gujarat"/>
    <s v="Ahmedabad"/>
    <x v="6"/>
    <x v="1"/>
    <x v="4"/>
    <n v="6"/>
    <n v="8113"/>
    <n v="0"/>
    <n v="48678"/>
    <n v="36000"/>
    <n v="12678"/>
    <x v="4"/>
    <x v="1"/>
    <x v="10"/>
    <s v="Q1"/>
    <n v="2025"/>
    <n v="0.26044619746086528"/>
    <s v="Medium"/>
  </r>
  <r>
    <n v="101536"/>
    <d v="2025-10-22T00:00:00"/>
    <s v="C2535"/>
    <s v="Priya Patel"/>
    <x v="3"/>
    <s v="West Bengal"/>
    <s v="Kolkata"/>
    <x v="1"/>
    <x v="0"/>
    <x v="3"/>
    <n v="5"/>
    <n v="12160"/>
    <n v="20"/>
    <n v="48640"/>
    <n v="45000"/>
    <n v="3640"/>
    <x v="1"/>
    <x v="2"/>
    <x v="0"/>
    <s v="Q4"/>
    <n v="2025"/>
    <n v="7.4835526315789477E-2"/>
    <s v="Medium"/>
  </r>
  <r>
    <n v="104905"/>
    <d v="2025-04-16T00:00:00"/>
    <s v="C5904"/>
    <s v="Aarav Sharma"/>
    <x v="3"/>
    <s v="West Bengal"/>
    <s v="Kolkata"/>
    <x v="4"/>
    <x v="1"/>
    <x v="2"/>
    <n v="4"/>
    <n v="15196"/>
    <n v="20"/>
    <n v="48627.199999999997"/>
    <n v="44000"/>
    <n v="4627.2"/>
    <x v="0"/>
    <x v="1"/>
    <x v="5"/>
    <s v="Q2"/>
    <n v="2025"/>
    <n v="9.5156620163200839E-2"/>
    <s v="Medium"/>
  </r>
  <r>
    <n v="103881"/>
    <d v="2025-03-06T00:00:00"/>
    <s v="C4880"/>
    <s v="Neha Gupta"/>
    <x v="3"/>
    <s v="Odisha"/>
    <s v="Bhubaneswar"/>
    <x v="5"/>
    <x v="0"/>
    <x v="3"/>
    <n v="4"/>
    <n v="12154"/>
    <n v="0"/>
    <n v="48616"/>
    <n v="36000"/>
    <n v="12616"/>
    <x v="2"/>
    <x v="0"/>
    <x v="10"/>
    <s v="Q1"/>
    <n v="2025"/>
    <n v="0.25950304426526244"/>
    <s v="Medium"/>
  </r>
  <r>
    <n v="101668"/>
    <d v="2025-08-26T00:00:00"/>
    <s v="C2667"/>
    <s v="Sneha Kumar"/>
    <x v="0"/>
    <s v="Delhi"/>
    <s v="New Delhi"/>
    <x v="5"/>
    <x v="0"/>
    <x v="3"/>
    <n v="5"/>
    <n v="12146"/>
    <n v="20"/>
    <n v="48584"/>
    <n v="45000"/>
    <n v="3584"/>
    <x v="0"/>
    <x v="0"/>
    <x v="2"/>
    <s v="Q3"/>
    <n v="2025"/>
    <n v="7.3769142104396515E-2"/>
    <s v="Medium"/>
  </r>
  <r>
    <n v="103189"/>
    <d v="2025-12-02T00:00:00"/>
    <s v="C4188"/>
    <s v="Kiran Patel"/>
    <x v="1"/>
    <s v="Gujarat"/>
    <s v="Ahmedabad"/>
    <x v="7"/>
    <x v="0"/>
    <x v="3"/>
    <n v="4"/>
    <n v="12131"/>
    <n v="0"/>
    <n v="48524"/>
    <n v="36000"/>
    <n v="12524"/>
    <x v="1"/>
    <x v="0"/>
    <x v="11"/>
    <s v="Q4"/>
    <n v="2025"/>
    <n v="0.25809908498887146"/>
    <s v="Medium"/>
  </r>
  <r>
    <n v="104310"/>
    <d v="2025-05-15T00:00:00"/>
    <s v="C5309"/>
    <s v="Rahul Sharma"/>
    <x v="3"/>
    <s v="Odisha"/>
    <s v="Bhubaneswar"/>
    <x v="2"/>
    <x v="0"/>
    <x v="3"/>
    <n v="4"/>
    <n v="12120"/>
    <n v="0"/>
    <n v="48480"/>
    <n v="36000"/>
    <n v="12480"/>
    <x v="0"/>
    <x v="1"/>
    <x v="6"/>
    <s v="Q2"/>
    <n v="2025"/>
    <n v="0.25742574257425743"/>
    <s v="Medium"/>
  </r>
  <r>
    <n v="103923"/>
    <d v="2025-01-08T00:00:00"/>
    <s v="C4922"/>
    <s v="Rahul Gupta"/>
    <x v="3"/>
    <s v="West Bengal"/>
    <s v="Kolkata"/>
    <x v="3"/>
    <x v="1"/>
    <x v="2"/>
    <n v="4"/>
    <n v="15146"/>
    <n v="20"/>
    <n v="48467.199999999997"/>
    <n v="44000"/>
    <n v="4467.2"/>
    <x v="2"/>
    <x v="0"/>
    <x v="8"/>
    <s v="Q1"/>
    <n v="2025"/>
    <n v="9.2169549716096658E-2"/>
    <s v="Medium"/>
  </r>
  <r>
    <n v="102418"/>
    <d v="2025-07-25T00:00:00"/>
    <s v="C3417"/>
    <s v="Pooja Rao"/>
    <x v="1"/>
    <s v="Gujarat"/>
    <s v="Ahmedabad"/>
    <x v="0"/>
    <x v="1"/>
    <x v="2"/>
    <n v="4"/>
    <n v="15129"/>
    <n v="20"/>
    <n v="48412.800000000003"/>
    <n v="44000"/>
    <n v="4412.8"/>
    <x v="2"/>
    <x v="0"/>
    <x v="7"/>
    <s v="Q3"/>
    <n v="2025"/>
    <n v="9.1149448079846651E-2"/>
    <s v="Medium"/>
  </r>
  <r>
    <n v="103267"/>
    <d v="2025-02-16T00:00:00"/>
    <s v="C4266"/>
    <s v="Aarav Reddy"/>
    <x v="1"/>
    <s v="Gujarat"/>
    <s v="Ahmedabad"/>
    <x v="3"/>
    <x v="0"/>
    <x v="3"/>
    <n v="4"/>
    <n v="12092"/>
    <n v="0"/>
    <n v="48368"/>
    <n v="36000"/>
    <n v="12368"/>
    <x v="0"/>
    <x v="0"/>
    <x v="3"/>
    <s v="Q1"/>
    <n v="2025"/>
    <n v="0.25570625206748265"/>
    <s v="Medium"/>
  </r>
  <r>
    <n v="102908"/>
    <d v="2025-06-22T00:00:00"/>
    <s v="C3907"/>
    <s v="Arjun Reddy"/>
    <x v="1"/>
    <s v="Gujarat"/>
    <s v="Ahmedabad"/>
    <x v="7"/>
    <x v="0"/>
    <x v="3"/>
    <n v="4"/>
    <n v="12079"/>
    <n v="0"/>
    <n v="48316"/>
    <n v="36000"/>
    <n v="12316"/>
    <x v="3"/>
    <x v="0"/>
    <x v="9"/>
    <s v="Q2"/>
    <n v="2025"/>
    <n v="0.25490520738471728"/>
    <s v="Medium"/>
  </r>
  <r>
    <n v="103601"/>
    <d v="2025-08-24T00:00:00"/>
    <s v="C4600"/>
    <s v="Divya Kumar"/>
    <x v="0"/>
    <s v="Punjab"/>
    <s v="Ludhiana"/>
    <x v="6"/>
    <x v="1"/>
    <x v="4"/>
    <n v="6"/>
    <n v="8941"/>
    <n v="10"/>
    <n v="48281.4"/>
    <n v="36000"/>
    <n v="12281.4"/>
    <x v="4"/>
    <x v="1"/>
    <x v="2"/>
    <s v="Q3"/>
    <n v="2025"/>
    <n v="0.25437124855534426"/>
    <s v="Medium"/>
  </r>
  <r>
    <n v="100446"/>
    <d v="2025-01-01T00:00:00"/>
    <s v="C1445"/>
    <s v="Sneha Gupta"/>
    <x v="0"/>
    <s v="Punjab"/>
    <s v="Ludhiana"/>
    <x v="7"/>
    <x v="1"/>
    <x v="2"/>
    <n v="4"/>
    <n v="15085"/>
    <n v="20"/>
    <n v="48272"/>
    <n v="44000"/>
    <n v="4272"/>
    <x v="0"/>
    <x v="2"/>
    <x v="8"/>
    <s v="Q1"/>
    <n v="2025"/>
    <n v="8.8498508452104746E-2"/>
    <s v="Medium"/>
  </r>
  <r>
    <n v="102123"/>
    <d v="2025-01-25T00:00:00"/>
    <s v="C3122"/>
    <s v="Arjun Reddy"/>
    <x v="2"/>
    <s v="Karnataka"/>
    <s v="Bengaluru"/>
    <x v="3"/>
    <x v="1"/>
    <x v="4"/>
    <n v="6"/>
    <n v="8045"/>
    <n v="0"/>
    <n v="48270"/>
    <n v="36000"/>
    <n v="12270"/>
    <x v="1"/>
    <x v="1"/>
    <x v="8"/>
    <s v="Q1"/>
    <n v="2025"/>
    <n v="0.25419515226848977"/>
    <s v="Medium"/>
  </r>
  <r>
    <n v="100973"/>
    <d v="2025-04-05T00:00:00"/>
    <s v="C1972"/>
    <s v="Kiran Sharma"/>
    <x v="2"/>
    <s v="Telangana"/>
    <s v="Hyderabad"/>
    <x v="3"/>
    <x v="1"/>
    <x v="4"/>
    <n v="6"/>
    <n v="8933"/>
    <n v="10"/>
    <n v="48238.2"/>
    <n v="36000"/>
    <n v="12238.2"/>
    <x v="1"/>
    <x v="0"/>
    <x v="5"/>
    <s v="Q2"/>
    <n v="2025"/>
    <n v="0.25370349639911938"/>
    <s v="Medium"/>
  </r>
  <r>
    <n v="102764"/>
    <d v="2025-10-09T00:00:00"/>
    <s v="C3763"/>
    <s v="Divya Kumar"/>
    <x v="0"/>
    <s v="Delhi"/>
    <s v="New Delhi"/>
    <x v="0"/>
    <x v="0"/>
    <x v="3"/>
    <n v="4"/>
    <n v="12050"/>
    <n v="0"/>
    <n v="48200"/>
    <n v="36000"/>
    <n v="12200"/>
    <x v="1"/>
    <x v="2"/>
    <x v="0"/>
    <s v="Q4"/>
    <n v="2025"/>
    <n v="0.25311203319502074"/>
    <s v="Medium"/>
  </r>
  <r>
    <n v="103340"/>
    <d v="2025-01-02T00:00:00"/>
    <s v="C4339"/>
    <s v="Pooja Reddy"/>
    <x v="3"/>
    <s v="West Bengal"/>
    <s v="Kolkata"/>
    <x v="0"/>
    <x v="1"/>
    <x v="4"/>
    <n v="6"/>
    <n v="8900"/>
    <n v="10"/>
    <n v="48060"/>
    <n v="36000"/>
    <n v="12060"/>
    <x v="0"/>
    <x v="0"/>
    <x v="8"/>
    <s v="Q1"/>
    <n v="2025"/>
    <n v="0.25093632958801498"/>
    <s v="Medium"/>
  </r>
  <r>
    <n v="101632"/>
    <d v="2025-08-04T00:00:00"/>
    <s v="C2631"/>
    <s v="Vikram Kumar"/>
    <x v="2"/>
    <s v="Karnataka"/>
    <s v="Bengaluru"/>
    <x v="2"/>
    <x v="0"/>
    <x v="3"/>
    <n v="4"/>
    <n v="12010"/>
    <n v="0"/>
    <n v="48040"/>
    <n v="36000"/>
    <n v="12040"/>
    <x v="0"/>
    <x v="2"/>
    <x v="2"/>
    <s v="Q3"/>
    <n v="2025"/>
    <n v="0.25062447960033307"/>
    <s v="Medium"/>
  </r>
  <r>
    <n v="104974"/>
    <d v="2025-10-27T00:00:00"/>
    <s v="C5973"/>
    <s v="Arjun Rao"/>
    <x v="0"/>
    <s v="Punjab"/>
    <s v="Ludhiana"/>
    <x v="6"/>
    <x v="1"/>
    <x v="4"/>
    <n v="6"/>
    <n v="8420"/>
    <n v="5"/>
    <n v="47994"/>
    <n v="36000"/>
    <n v="11994"/>
    <x v="4"/>
    <x v="2"/>
    <x v="0"/>
    <s v="Q4"/>
    <n v="2025"/>
    <n v="0.24990623827978498"/>
    <s v="Medium"/>
  </r>
  <r>
    <n v="103051"/>
    <d v="2025-03-19T00:00:00"/>
    <s v="C4050"/>
    <s v="Neha Kumar"/>
    <x v="1"/>
    <s v="Maharashtra"/>
    <s v="Mumbai"/>
    <x v="7"/>
    <x v="1"/>
    <x v="2"/>
    <n v="4"/>
    <n v="14998"/>
    <n v="20"/>
    <n v="47993.599999999999"/>
    <n v="44000"/>
    <n v="3993.6"/>
    <x v="3"/>
    <x v="2"/>
    <x v="10"/>
    <s v="Q1"/>
    <n v="2025"/>
    <n v="8.3211094812641689E-2"/>
    <s v="Medium"/>
  </r>
  <r>
    <n v="100097"/>
    <d v="2025-01-21T00:00:00"/>
    <s v="C1096"/>
    <s v="Kiran Patel"/>
    <x v="1"/>
    <s v="Maharashtra"/>
    <s v="Mumbai"/>
    <x v="7"/>
    <x v="0"/>
    <x v="3"/>
    <n v="4"/>
    <n v="11989"/>
    <n v="0"/>
    <n v="47956"/>
    <n v="36000"/>
    <n v="11956"/>
    <x v="1"/>
    <x v="0"/>
    <x v="8"/>
    <s v="Q1"/>
    <n v="2025"/>
    <n v="0.24931186921344567"/>
    <s v="Medium"/>
  </r>
  <r>
    <n v="101796"/>
    <d v="2025-05-13T00:00:00"/>
    <s v="C2795"/>
    <s v="Arjun Gupta"/>
    <x v="0"/>
    <s v="Delhi"/>
    <s v="New Delhi"/>
    <x v="1"/>
    <x v="1"/>
    <x v="4"/>
    <n v="6"/>
    <n v="8392"/>
    <n v="5"/>
    <n v="47834.400000000001"/>
    <n v="36000"/>
    <n v="11834.4"/>
    <x v="0"/>
    <x v="0"/>
    <x v="6"/>
    <s v="Q2"/>
    <n v="2025"/>
    <n v="0.24740354222066127"/>
    <s v="Medium"/>
  </r>
  <r>
    <n v="102501"/>
    <d v="2025-10-25T00:00:00"/>
    <s v="C3500"/>
    <s v="Ananya Rao"/>
    <x v="1"/>
    <s v="Gujarat"/>
    <s v="Ahmedabad"/>
    <x v="6"/>
    <x v="1"/>
    <x v="4"/>
    <n v="7"/>
    <n v="8032"/>
    <n v="15"/>
    <n v="47790.400000000001"/>
    <n v="42000"/>
    <n v="5790.4"/>
    <x v="2"/>
    <x v="0"/>
    <x v="0"/>
    <s v="Q4"/>
    <n v="2025"/>
    <n v="0.12116240918678227"/>
    <s v="Medium"/>
  </r>
  <r>
    <n v="104018"/>
    <d v="2025-06-17T00:00:00"/>
    <s v="C5017"/>
    <s v="Ananya Sharma"/>
    <x v="3"/>
    <s v="West Bengal"/>
    <s v="Kolkata"/>
    <x v="3"/>
    <x v="0"/>
    <x v="3"/>
    <n v="4"/>
    <n v="11937"/>
    <n v="0"/>
    <n v="47748"/>
    <n v="36000"/>
    <n v="11748"/>
    <x v="2"/>
    <x v="0"/>
    <x v="9"/>
    <s v="Q2"/>
    <n v="2025"/>
    <n v="0.24604171902488062"/>
    <s v="Medium"/>
  </r>
  <r>
    <n v="103264"/>
    <d v="2025-11-16T00:00:00"/>
    <s v="C4263"/>
    <s v="Arjun Sharma"/>
    <x v="1"/>
    <s v="Gujarat"/>
    <s v="Ahmedabad"/>
    <x v="5"/>
    <x v="0"/>
    <x v="3"/>
    <n v="5"/>
    <n v="11937"/>
    <n v="20"/>
    <n v="47748"/>
    <n v="45000"/>
    <n v="2748"/>
    <x v="3"/>
    <x v="1"/>
    <x v="1"/>
    <s v="Q4"/>
    <n v="2025"/>
    <n v="5.7552148781100779E-2"/>
    <s v="Medium"/>
  </r>
  <r>
    <n v="100597"/>
    <d v="2025-02-27T00:00:00"/>
    <s v="C1596"/>
    <s v="Vikram Sharma"/>
    <x v="1"/>
    <s v="Gujarat"/>
    <s v="Ahmedabad"/>
    <x v="2"/>
    <x v="1"/>
    <x v="2"/>
    <n v="4"/>
    <n v="14912"/>
    <n v="20"/>
    <n v="47718.400000000001"/>
    <n v="44000"/>
    <n v="3718.4"/>
    <x v="2"/>
    <x v="0"/>
    <x v="3"/>
    <s v="Q1"/>
    <n v="2025"/>
    <n v="7.792381974248927E-2"/>
    <s v="Medium"/>
  </r>
  <r>
    <n v="101045"/>
    <d v="2025-10-17T00:00:00"/>
    <s v="C2044"/>
    <s v="Pooja Kumar"/>
    <x v="0"/>
    <s v="Punjab"/>
    <s v="Ludhiana"/>
    <x v="4"/>
    <x v="0"/>
    <x v="3"/>
    <n v="4"/>
    <n v="11928"/>
    <n v="0"/>
    <n v="47712"/>
    <n v="36000"/>
    <n v="11712"/>
    <x v="3"/>
    <x v="2"/>
    <x v="0"/>
    <s v="Q4"/>
    <n v="2025"/>
    <n v="0.24547283702213279"/>
    <s v="Medium"/>
  </r>
  <r>
    <n v="100550"/>
    <d v="2025-11-11T00:00:00"/>
    <s v="C1549"/>
    <s v="Priya Gupta"/>
    <x v="1"/>
    <s v="Gujarat"/>
    <s v="Ahmedabad"/>
    <x v="7"/>
    <x v="0"/>
    <x v="3"/>
    <n v="4"/>
    <n v="11891"/>
    <n v="0"/>
    <n v="47564"/>
    <n v="36000"/>
    <n v="11564"/>
    <x v="2"/>
    <x v="0"/>
    <x v="1"/>
    <s v="Q4"/>
    <n v="2025"/>
    <n v="0.24312505256076025"/>
    <s v="Medium"/>
  </r>
  <r>
    <n v="103246"/>
    <d v="2025-02-10T00:00:00"/>
    <s v="C4245"/>
    <s v="Priya Rao"/>
    <x v="2"/>
    <s v="Karnataka"/>
    <s v="Bengaluru"/>
    <x v="1"/>
    <x v="0"/>
    <x v="3"/>
    <n v="4"/>
    <n v="11840"/>
    <n v="0"/>
    <n v="47360"/>
    <n v="36000"/>
    <n v="11360"/>
    <x v="3"/>
    <x v="0"/>
    <x v="3"/>
    <s v="Q1"/>
    <n v="2025"/>
    <n v="0.23986486486486486"/>
    <s v="Medium"/>
  </r>
  <r>
    <n v="103279"/>
    <d v="2025-02-01T00:00:00"/>
    <s v="C4278"/>
    <s v="Aarav Rao"/>
    <x v="3"/>
    <s v="West Bengal"/>
    <s v="Kolkata"/>
    <x v="4"/>
    <x v="0"/>
    <x v="3"/>
    <n v="5"/>
    <n v="11815"/>
    <n v="20"/>
    <n v="47260"/>
    <n v="45000"/>
    <n v="2260"/>
    <x v="0"/>
    <x v="0"/>
    <x v="3"/>
    <s v="Q1"/>
    <n v="2025"/>
    <n v="4.7820567075751164E-2"/>
    <s v="Medium"/>
  </r>
  <r>
    <n v="101129"/>
    <d v="2025-01-09T00:00:00"/>
    <s v="C2128"/>
    <s v="Neha Rao"/>
    <x v="1"/>
    <s v="Maharashtra"/>
    <s v="Mumbai"/>
    <x v="6"/>
    <x v="0"/>
    <x v="3"/>
    <n v="4"/>
    <n v="11801"/>
    <n v="0"/>
    <n v="47204"/>
    <n v="36000"/>
    <n v="11204"/>
    <x v="0"/>
    <x v="0"/>
    <x v="8"/>
    <s v="Q1"/>
    <n v="2025"/>
    <n v="0.23735276671468519"/>
    <s v="Medium"/>
  </r>
  <r>
    <n v="102428"/>
    <d v="2025-09-22T00:00:00"/>
    <s v="C3427"/>
    <s v="Sneha Rao"/>
    <x v="0"/>
    <s v="Punjab"/>
    <s v="Ludhiana"/>
    <x v="5"/>
    <x v="1"/>
    <x v="2"/>
    <n v="4"/>
    <n v="14746"/>
    <n v="20"/>
    <n v="47187.199999999997"/>
    <n v="44000"/>
    <n v="3187.2"/>
    <x v="1"/>
    <x v="0"/>
    <x v="4"/>
    <s v="Q3"/>
    <n v="2025"/>
    <n v="6.7543740675437405E-2"/>
    <s v="Medium"/>
  </r>
  <r>
    <n v="101908"/>
    <d v="2025-08-03T00:00:00"/>
    <s v="C2907"/>
    <s v="Ananya Sharma"/>
    <x v="2"/>
    <s v="Telangana"/>
    <s v="Hyderabad"/>
    <x v="1"/>
    <x v="1"/>
    <x v="4"/>
    <n v="6"/>
    <n v="8719"/>
    <n v="10"/>
    <n v="47082.6"/>
    <n v="36000"/>
    <n v="11082.6"/>
    <x v="1"/>
    <x v="1"/>
    <x v="2"/>
    <s v="Q3"/>
    <n v="2025"/>
    <n v="0.23538632106128379"/>
    <s v="Medium"/>
  </r>
  <r>
    <n v="101112"/>
    <d v="2025-05-16T00:00:00"/>
    <s v="C2111"/>
    <s v="Aarav Kumar"/>
    <x v="3"/>
    <s v="West Bengal"/>
    <s v="Kolkata"/>
    <x v="1"/>
    <x v="0"/>
    <x v="3"/>
    <n v="4"/>
    <n v="11764"/>
    <n v="0"/>
    <n v="47056"/>
    <n v="36000"/>
    <n v="11056"/>
    <x v="2"/>
    <x v="0"/>
    <x v="6"/>
    <s v="Q2"/>
    <n v="2025"/>
    <n v="0.23495409724583474"/>
    <s v="Medium"/>
  </r>
  <r>
    <n v="101326"/>
    <d v="2025-09-11T00:00:00"/>
    <s v="C2325"/>
    <s v="Rahul Rao"/>
    <x v="3"/>
    <s v="West Bengal"/>
    <s v="Kolkata"/>
    <x v="0"/>
    <x v="0"/>
    <x v="0"/>
    <n v="1"/>
    <n v="55342"/>
    <n v="15"/>
    <n v="47040.7"/>
    <n v="42000"/>
    <n v="5040.7"/>
    <x v="2"/>
    <x v="0"/>
    <x v="4"/>
    <s v="Q3"/>
    <n v="2025"/>
    <n v="0.10715614350976921"/>
    <s v="Medium"/>
  </r>
  <r>
    <n v="101929"/>
    <d v="2025-02-03T00:00:00"/>
    <s v="C2928"/>
    <s v="Rahul Kumar"/>
    <x v="0"/>
    <s v="Punjab"/>
    <s v="Ludhiana"/>
    <x v="0"/>
    <x v="0"/>
    <x v="0"/>
    <n v="1"/>
    <n v="55315"/>
    <n v="15"/>
    <n v="47017.75"/>
    <n v="42000"/>
    <n v="5017.75"/>
    <x v="1"/>
    <x v="2"/>
    <x v="3"/>
    <s v="Q1"/>
    <n v="2025"/>
    <n v="0.10672033434181771"/>
    <s v="Medium"/>
  </r>
  <r>
    <n v="100617"/>
    <d v="2025-03-13T00:00:00"/>
    <s v="C1616"/>
    <s v="Divya Patel"/>
    <x v="2"/>
    <s v="Telangana"/>
    <s v="Hyderabad"/>
    <x v="4"/>
    <x v="1"/>
    <x v="2"/>
    <n v="4"/>
    <n v="14688"/>
    <n v="20"/>
    <n v="47001.599999999999"/>
    <n v="44000"/>
    <n v="3001.6"/>
    <x v="0"/>
    <x v="0"/>
    <x v="10"/>
    <s v="Q1"/>
    <n v="2025"/>
    <n v="6.3861655773420484E-2"/>
    <s v="Medium"/>
  </r>
  <r>
    <n v="103794"/>
    <d v="2025-09-21T00:00:00"/>
    <s v="C4793"/>
    <s v="Pooja Kumar"/>
    <x v="1"/>
    <s v="Gujarat"/>
    <s v="Ahmedabad"/>
    <x v="0"/>
    <x v="0"/>
    <x v="0"/>
    <n v="1"/>
    <n v="55196"/>
    <n v="15"/>
    <n v="46916.6"/>
    <n v="42000"/>
    <n v="4916.6000000000004"/>
    <x v="1"/>
    <x v="0"/>
    <x v="4"/>
    <s v="Q3"/>
    <n v="2025"/>
    <n v="0.10479446507206405"/>
    <s v="Medium"/>
  </r>
  <r>
    <n v="104852"/>
    <d v="2025-06-05T00:00:00"/>
    <s v="C5851"/>
    <s v="Arjun Kumar"/>
    <x v="3"/>
    <s v="West Bengal"/>
    <s v="Kolkata"/>
    <x v="7"/>
    <x v="0"/>
    <x v="0"/>
    <n v="1"/>
    <n v="55191"/>
    <n v="15"/>
    <n v="46912.35"/>
    <n v="42000"/>
    <n v="4912.3500000000004"/>
    <x v="4"/>
    <x v="2"/>
    <x v="9"/>
    <s v="Q2"/>
    <n v="2025"/>
    <n v="0.10471336439125306"/>
    <s v="Medium"/>
  </r>
  <r>
    <n v="100676"/>
    <d v="2025-07-28T00:00:00"/>
    <s v="C1675"/>
    <s v="Rohit Kumar"/>
    <x v="1"/>
    <s v="Maharashtra"/>
    <s v="Mumbai"/>
    <x v="6"/>
    <x v="0"/>
    <x v="0"/>
    <n v="1"/>
    <n v="55145"/>
    <n v="15"/>
    <n v="46873.25"/>
    <n v="42000"/>
    <n v="4873.25"/>
    <x v="4"/>
    <x v="0"/>
    <x v="7"/>
    <s v="Q3"/>
    <n v="2025"/>
    <n v="0.10396654808446182"/>
    <s v="Medium"/>
  </r>
  <r>
    <n v="100726"/>
    <d v="2025-06-05T00:00:00"/>
    <s v="C1725"/>
    <s v="Aarav Gupta"/>
    <x v="3"/>
    <s v="Odisha"/>
    <s v="Bhubaneswar"/>
    <x v="1"/>
    <x v="1"/>
    <x v="4"/>
    <n v="6"/>
    <n v="8219"/>
    <n v="5"/>
    <n v="46848.3"/>
    <n v="36000"/>
    <n v="10848.3"/>
    <x v="1"/>
    <x v="0"/>
    <x v="9"/>
    <s v="Q2"/>
    <n v="2025"/>
    <n v="0.2315622978848752"/>
    <s v="Medium"/>
  </r>
  <r>
    <n v="100680"/>
    <d v="2025-04-12T00:00:00"/>
    <s v="C1679"/>
    <s v="Arjun Kumar"/>
    <x v="1"/>
    <s v="Maharashtra"/>
    <s v="Mumbai"/>
    <x v="5"/>
    <x v="0"/>
    <x v="0"/>
    <n v="1"/>
    <n v="55105"/>
    <n v="15"/>
    <n v="46839.25"/>
    <n v="42000"/>
    <n v="4839.25"/>
    <x v="0"/>
    <x v="2"/>
    <x v="5"/>
    <s v="Q2"/>
    <n v="2025"/>
    <n v="0.10331612910112779"/>
    <s v="Medium"/>
  </r>
  <r>
    <n v="102290"/>
    <d v="2025-07-28T00:00:00"/>
    <s v="C3289"/>
    <s v="Divya Patel"/>
    <x v="1"/>
    <s v="Maharashtra"/>
    <s v="Mumbai"/>
    <x v="3"/>
    <x v="0"/>
    <x v="3"/>
    <n v="4"/>
    <n v="11707"/>
    <n v="0"/>
    <n v="46828"/>
    <n v="36000"/>
    <n v="10828"/>
    <x v="4"/>
    <x v="0"/>
    <x v="7"/>
    <s v="Q3"/>
    <n v="2025"/>
    <n v="0.23122917912360128"/>
    <s v="Medium"/>
  </r>
  <r>
    <n v="103647"/>
    <d v="2025-02-05T00:00:00"/>
    <s v="C4646"/>
    <s v="Ananya Sharma"/>
    <x v="0"/>
    <s v="Punjab"/>
    <s v="Ludhiana"/>
    <x v="5"/>
    <x v="0"/>
    <x v="0"/>
    <n v="1"/>
    <n v="55007"/>
    <n v="15"/>
    <n v="46755.95"/>
    <n v="42000"/>
    <n v="4755.95"/>
    <x v="3"/>
    <x v="0"/>
    <x v="3"/>
    <s v="Q1"/>
    <n v="2025"/>
    <n v="0.10171860479789203"/>
    <s v="Medium"/>
  </r>
  <r>
    <n v="100595"/>
    <d v="2025-07-25T00:00:00"/>
    <s v="C1594"/>
    <s v="Kiran Rao"/>
    <x v="2"/>
    <s v="Karnataka"/>
    <s v="Bengaluru"/>
    <x v="0"/>
    <x v="0"/>
    <x v="3"/>
    <n v="4"/>
    <n v="12292"/>
    <n v="5"/>
    <n v="46709.599999999999"/>
    <n v="36000"/>
    <n v="10709.6"/>
    <x v="0"/>
    <x v="2"/>
    <x v="7"/>
    <s v="Q3"/>
    <n v="2025"/>
    <n v="0.22928049052015004"/>
    <s v="Medium"/>
  </r>
  <r>
    <n v="100575"/>
    <d v="2025-08-21T00:00:00"/>
    <s v="C1574"/>
    <s v="Vikram Kumar"/>
    <x v="3"/>
    <s v="West Bengal"/>
    <s v="Kolkata"/>
    <x v="5"/>
    <x v="0"/>
    <x v="3"/>
    <n v="5"/>
    <n v="11674"/>
    <n v="20"/>
    <n v="46696"/>
    <n v="45000"/>
    <n v="1696"/>
    <x v="3"/>
    <x v="0"/>
    <x v="2"/>
    <s v="Q3"/>
    <n v="2025"/>
    <n v="3.6320027411341445E-2"/>
    <s v="Medium"/>
  </r>
  <r>
    <n v="104837"/>
    <d v="2025-08-25T00:00:00"/>
    <s v="C5836"/>
    <s v="Rahul Sharma"/>
    <x v="1"/>
    <s v="Gujarat"/>
    <s v="Ahmedabad"/>
    <x v="5"/>
    <x v="0"/>
    <x v="3"/>
    <n v="5"/>
    <n v="11663"/>
    <n v="20"/>
    <n v="46652"/>
    <n v="45000"/>
    <n v="1652"/>
    <x v="1"/>
    <x v="2"/>
    <x v="2"/>
    <s v="Q3"/>
    <n v="2025"/>
    <n v="3.5411129212038067E-2"/>
    <s v="Medium"/>
  </r>
  <r>
    <n v="101330"/>
    <d v="2025-09-08T00:00:00"/>
    <s v="C2329"/>
    <s v="Kiran Reddy"/>
    <x v="3"/>
    <s v="West Bengal"/>
    <s v="Kolkata"/>
    <x v="3"/>
    <x v="0"/>
    <x v="3"/>
    <n v="4"/>
    <n v="12264"/>
    <n v="5"/>
    <n v="46603.199999999997"/>
    <n v="36000"/>
    <n v="10603.2"/>
    <x v="4"/>
    <x v="0"/>
    <x v="4"/>
    <s v="Q3"/>
    <n v="2025"/>
    <n v="0.22752085693686275"/>
    <s v="Medium"/>
  </r>
  <r>
    <n v="100858"/>
    <d v="2025-08-23T00:00:00"/>
    <s v="C1857"/>
    <s v="Rohit Sharma"/>
    <x v="1"/>
    <s v="Gujarat"/>
    <s v="Ahmedabad"/>
    <x v="0"/>
    <x v="1"/>
    <x v="4"/>
    <n v="6"/>
    <n v="8174"/>
    <n v="5"/>
    <n v="46591.8"/>
    <n v="36000"/>
    <n v="10591.8"/>
    <x v="4"/>
    <x v="1"/>
    <x v="2"/>
    <s v="Q3"/>
    <n v="2025"/>
    <n v="0.22733184809344131"/>
    <s v="Medium"/>
  </r>
  <r>
    <n v="104245"/>
    <d v="2025-05-04T00:00:00"/>
    <s v="C5244"/>
    <s v="Aarav Gupta"/>
    <x v="0"/>
    <s v="Delhi"/>
    <s v="New Delhi"/>
    <x v="4"/>
    <x v="1"/>
    <x v="2"/>
    <n v="4"/>
    <n v="14557"/>
    <n v="20"/>
    <n v="46582.400000000001"/>
    <n v="44000"/>
    <n v="2582.4"/>
    <x v="3"/>
    <x v="0"/>
    <x v="6"/>
    <s v="Q2"/>
    <n v="2025"/>
    <n v="5.5437246685443427E-2"/>
    <s v="Medium"/>
  </r>
  <r>
    <n v="101134"/>
    <d v="2025-07-03T00:00:00"/>
    <s v="C2133"/>
    <s v="Vikram Gupta"/>
    <x v="0"/>
    <s v="Punjab"/>
    <s v="Ludhiana"/>
    <x v="6"/>
    <x v="0"/>
    <x v="3"/>
    <n v="4"/>
    <n v="11642"/>
    <n v="0"/>
    <n v="46568"/>
    <n v="36000"/>
    <n v="10568"/>
    <x v="0"/>
    <x v="0"/>
    <x v="7"/>
    <s v="Q3"/>
    <n v="2025"/>
    <n v="0.22693695241367462"/>
    <s v="Medium"/>
  </r>
  <r>
    <n v="103826"/>
    <d v="2025-05-13T00:00:00"/>
    <s v="C4825"/>
    <s v="Divya Gupta"/>
    <x v="1"/>
    <s v="Maharashtra"/>
    <s v="Mumbai"/>
    <x v="1"/>
    <x v="0"/>
    <x v="0"/>
    <n v="1"/>
    <n v="54756"/>
    <n v="15"/>
    <n v="46542.6"/>
    <n v="42000"/>
    <n v="4542.6000000000004"/>
    <x v="0"/>
    <x v="0"/>
    <x v="6"/>
    <s v="Q2"/>
    <n v="2025"/>
    <n v="9.76009075556587E-2"/>
    <s v="Medium"/>
  </r>
  <r>
    <n v="103261"/>
    <d v="2025-05-28T00:00:00"/>
    <s v="C4260"/>
    <s v="Divya Patel"/>
    <x v="1"/>
    <s v="Gujarat"/>
    <s v="Ahmedabad"/>
    <x v="6"/>
    <x v="0"/>
    <x v="0"/>
    <n v="1"/>
    <n v="54709"/>
    <n v="15"/>
    <n v="46502.65"/>
    <n v="42000"/>
    <n v="4502.6499999999996"/>
    <x v="4"/>
    <x v="1"/>
    <x v="6"/>
    <s v="Q2"/>
    <n v="2025"/>
    <n v="9.6825664773942985E-2"/>
    <s v="Medium"/>
  </r>
  <r>
    <n v="100798"/>
    <d v="2025-03-21T00:00:00"/>
    <s v="C1797"/>
    <s v="Neha Rao"/>
    <x v="1"/>
    <s v="Maharashtra"/>
    <s v="Mumbai"/>
    <x v="3"/>
    <x v="1"/>
    <x v="2"/>
    <n v="4"/>
    <n v="14532"/>
    <n v="20"/>
    <n v="46502.400000000001"/>
    <n v="44000"/>
    <n v="2502.4"/>
    <x v="3"/>
    <x v="2"/>
    <x v="10"/>
    <s v="Q1"/>
    <n v="2025"/>
    <n v="5.3812276355628956E-2"/>
    <s v="Medium"/>
  </r>
  <r>
    <n v="102244"/>
    <d v="2025-04-08T00:00:00"/>
    <s v="C3243"/>
    <s v="Priya Rao"/>
    <x v="0"/>
    <s v="Punjab"/>
    <s v="Ludhiana"/>
    <x v="3"/>
    <x v="1"/>
    <x v="2"/>
    <n v="3"/>
    <n v="15483"/>
    <n v="0"/>
    <n v="46449"/>
    <n v="33000"/>
    <n v="13449"/>
    <x v="4"/>
    <x v="0"/>
    <x v="5"/>
    <s v="Q2"/>
    <n v="2025"/>
    <n v="0.28954337014790416"/>
    <s v="Medium"/>
  </r>
  <r>
    <n v="103352"/>
    <d v="2025-08-03T00:00:00"/>
    <s v="C4351"/>
    <s v="Kiran Patel"/>
    <x v="2"/>
    <s v="Karnataka"/>
    <s v="Bengaluru"/>
    <x v="4"/>
    <x v="0"/>
    <x v="0"/>
    <n v="1"/>
    <n v="54631"/>
    <n v="15"/>
    <n v="46436.35"/>
    <n v="42000"/>
    <n v="4436.3500000000004"/>
    <x v="1"/>
    <x v="0"/>
    <x v="2"/>
    <s v="Q3"/>
    <n v="2025"/>
    <n v="9.5536147866918927E-2"/>
    <s v="Medium"/>
  </r>
  <r>
    <n v="100984"/>
    <d v="2025-07-23T00:00:00"/>
    <s v="C1983"/>
    <s v="Rohit Patel"/>
    <x v="0"/>
    <s v="Punjab"/>
    <s v="Ludhiana"/>
    <x v="0"/>
    <x v="0"/>
    <x v="0"/>
    <n v="1"/>
    <n v="54629"/>
    <n v="15"/>
    <n v="46434.65"/>
    <n v="42000"/>
    <n v="4434.6499999999996"/>
    <x v="3"/>
    <x v="0"/>
    <x v="7"/>
    <s v="Q3"/>
    <n v="2025"/>
    <n v="9.5503034910352502E-2"/>
    <s v="Medium"/>
  </r>
  <r>
    <n v="104715"/>
    <d v="2025-06-03T00:00:00"/>
    <s v="C5714"/>
    <s v="Sneha Gupta"/>
    <x v="1"/>
    <s v="Maharashtra"/>
    <s v="Mumbai"/>
    <x v="2"/>
    <x v="0"/>
    <x v="0"/>
    <n v="1"/>
    <n v="54605"/>
    <n v="15"/>
    <n v="46414.25"/>
    <n v="42000"/>
    <n v="4414.25"/>
    <x v="3"/>
    <x v="2"/>
    <x v="9"/>
    <s v="Q2"/>
    <n v="2025"/>
    <n v="9.5105490231986944E-2"/>
    <s v="Medium"/>
  </r>
  <r>
    <n v="101198"/>
    <d v="2025-04-17T00:00:00"/>
    <s v="C2197"/>
    <s v="Arjun Patel"/>
    <x v="3"/>
    <s v="West Bengal"/>
    <s v="Kolkata"/>
    <x v="0"/>
    <x v="0"/>
    <x v="3"/>
    <n v="5"/>
    <n v="11602"/>
    <n v="20"/>
    <n v="46408"/>
    <n v="45000"/>
    <n v="1408"/>
    <x v="4"/>
    <x v="0"/>
    <x v="5"/>
    <s v="Q2"/>
    <n v="2025"/>
    <n v="3.0339596621272193E-2"/>
    <s v="Medium"/>
  </r>
  <r>
    <n v="100878"/>
    <d v="2025-09-06T00:00:00"/>
    <s v="C1877"/>
    <s v="Ananya Sharma"/>
    <x v="3"/>
    <s v="West Bengal"/>
    <s v="Kolkata"/>
    <x v="6"/>
    <x v="0"/>
    <x v="0"/>
    <n v="1"/>
    <n v="54586"/>
    <n v="15"/>
    <n v="46398.1"/>
    <n v="42000"/>
    <n v="4398.1000000000004"/>
    <x v="2"/>
    <x v="0"/>
    <x v="4"/>
    <s v="Q3"/>
    <n v="2025"/>
    <n v="9.4790519439373611E-2"/>
    <s v="Medium"/>
  </r>
  <r>
    <n v="101342"/>
    <d v="2025-08-14T00:00:00"/>
    <s v="C2341"/>
    <s v="Rohit Reddy"/>
    <x v="3"/>
    <s v="West Bengal"/>
    <s v="Kolkata"/>
    <x v="7"/>
    <x v="0"/>
    <x v="3"/>
    <n v="4"/>
    <n v="12210"/>
    <n v="5"/>
    <n v="46398"/>
    <n v="36000"/>
    <n v="10398"/>
    <x v="0"/>
    <x v="2"/>
    <x v="2"/>
    <s v="Q3"/>
    <n v="2025"/>
    <n v="0.224104487262382"/>
    <s v="Medium"/>
  </r>
  <r>
    <n v="101347"/>
    <d v="2025-02-04T00:00:00"/>
    <s v="C2346"/>
    <s v="Aarav Reddy"/>
    <x v="0"/>
    <s v="Delhi"/>
    <s v="New Delhi"/>
    <x v="6"/>
    <x v="0"/>
    <x v="0"/>
    <n v="1"/>
    <n v="54581"/>
    <n v="15"/>
    <n v="46393.85"/>
    <n v="42000"/>
    <n v="4393.8500000000004"/>
    <x v="3"/>
    <x v="0"/>
    <x v="3"/>
    <s v="Q1"/>
    <n v="2025"/>
    <n v="9.4707595942134584E-2"/>
    <s v="Medium"/>
  </r>
  <r>
    <n v="100583"/>
    <d v="2025-08-16T00:00:00"/>
    <s v="C1582"/>
    <s v="Ananya Patel"/>
    <x v="0"/>
    <s v="Punjab"/>
    <s v="Ludhiana"/>
    <x v="1"/>
    <x v="0"/>
    <x v="3"/>
    <n v="4"/>
    <n v="11593"/>
    <n v="0"/>
    <n v="46372"/>
    <n v="36000"/>
    <n v="10372"/>
    <x v="3"/>
    <x v="0"/>
    <x v="2"/>
    <s v="Q3"/>
    <n v="2025"/>
    <n v="0.2236694557060295"/>
    <s v="Medium"/>
  </r>
  <r>
    <n v="104859"/>
    <d v="2025-01-05T00:00:00"/>
    <s v="C5858"/>
    <s v="Kiran Gupta"/>
    <x v="2"/>
    <s v="Karnataka"/>
    <s v="Bengaluru"/>
    <x v="6"/>
    <x v="0"/>
    <x v="3"/>
    <n v="5"/>
    <n v="11590"/>
    <n v="20"/>
    <n v="46360"/>
    <n v="45000"/>
    <n v="1360"/>
    <x v="0"/>
    <x v="0"/>
    <x v="8"/>
    <s v="Q1"/>
    <n v="2025"/>
    <n v="2.9335634167385678E-2"/>
    <s v="Medium"/>
  </r>
  <r>
    <n v="102274"/>
    <d v="2025-11-04T00:00:00"/>
    <s v="C3273"/>
    <s v="Ananya Reddy"/>
    <x v="3"/>
    <s v="Odisha"/>
    <s v="Bhubaneswar"/>
    <x v="6"/>
    <x v="1"/>
    <x v="2"/>
    <n v="3"/>
    <n v="15433"/>
    <n v="0"/>
    <n v="46299"/>
    <n v="33000"/>
    <n v="13299"/>
    <x v="1"/>
    <x v="2"/>
    <x v="1"/>
    <s v="Q4"/>
    <n v="2025"/>
    <n v="0.28724162508909479"/>
    <s v="Medium"/>
  </r>
  <r>
    <n v="103845"/>
    <d v="2025-11-05T00:00:00"/>
    <s v="C4844"/>
    <s v="Priya Kumar"/>
    <x v="2"/>
    <s v="Karnataka"/>
    <s v="Bengaluru"/>
    <x v="7"/>
    <x v="1"/>
    <x v="4"/>
    <n v="6"/>
    <n v="8104"/>
    <n v="5"/>
    <n v="46192.800000000003"/>
    <n v="36000"/>
    <n v="10192.799999999999"/>
    <x v="0"/>
    <x v="0"/>
    <x v="1"/>
    <s v="Q4"/>
    <n v="2025"/>
    <n v="0.22065776484646954"/>
    <s v="Medium"/>
  </r>
  <r>
    <n v="102628"/>
    <d v="2025-04-26T00:00:00"/>
    <s v="C3627"/>
    <s v="Rahul Rao"/>
    <x v="2"/>
    <s v="Karnataka"/>
    <s v="Bengaluru"/>
    <x v="3"/>
    <x v="0"/>
    <x v="3"/>
    <n v="4"/>
    <n v="12144"/>
    <n v="5"/>
    <n v="46147.199999999997"/>
    <n v="36000"/>
    <n v="10147.200000000001"/>
    <x v="0"/>
    <x v="1"/>
    <x v="5"/>
    <s v="Q2"/>
    <n v="2025"/>
    <n v="0.21988766382359062"/>
    <s v="Medium"/>
  </r>
  <r>
    <n v="103633"/>
    <d v="2025-03-05T00:00:00"/>
    <s v="C4632"/>
    <s v="Rohit Kumar"/>
    <x v="2"/>
    <s v="Karnataka"/>
    <s v="Bengaluru"/>
    <x v="6"/>
    <x v="0"/>
    <x v="3"/>
    <n v="5"/>
    <n v="11533"/>
    <n v="20"/>
    <n v="46132"/>
    <n v="45000"/>
    <n v="1132"/>
    <x v="3"/>
    <x v="0"/>
    <x v="10"/>
    <s v="Q1"/>
    <n v="2025"/>
    <n v="2.4538281453221192E-2"/>
    <s v="Medium"/>
  </r>
  <r>
    <n v="104920"/>
    <d v="2025-07-26T00:00:00"/>
    <s v="C5919"/>
    <s v="Kiran Patel"/>
    <x v="1"/>
    <s v="Maharashtra"/>
    <s v="Mumbai"/>
    <x v="7"/>
    <x v="1"/>
    <x v="2"/>
    <n v="3"/>
    <n v="15351"/>
    <n v="0"/>
    <n v="46053"/>
    <n v="33000"/>
    <n v="13053"/>
    <x v="1"/>
    <x v="0"/>
    <x v="7"/>
    <s v="Q3"/>
    <n v="2025"/>
    <n v="0.28343430395413982"/>
    <s v="Medium"/>
  </r>
  <r>
    <n v="100570"/>
    <d v="2025-09-20T00:00:00"/>
    <s v="C1569"/>
    <s v="Vikram Sharma"/>
    <x v="0"/>
    <s v="Punjab"/>
    <s v="Ludhiana"/>
    <x v="1"/>
    <x v="0"/>
    <x v="3"/>
    <n v="4"/>
    <n v="12118"/>
    <n v="5"/>
    <n v="46048.4"/>
    <n v="36000"/>
    <n v="10048.4"/>
    <x v="0"/>
    <x v="0"/>
    <x v="4"/>
    <s v="Q3"/>
    <n v="2025"/>
    <n v="0.21821387930959599"/>
    <s v="Medium"/>
  </r>
  <r>
    <n v="102029"/>
    <d v="2025-07-07T00:00:00"/>
    <s v="C3028"/>
    <s v="Sneha Sharma"/>
    <x v="2"/>
    <s v="Telangana"/>
    <s v="Hyderabad"/>
    <x v="7"/>
    <x v="0"/>
    <x v="3"/>
    <n v="4"/>
    <n v="11510"/>
    <n v="0"/>
    <n v="46040"/>
    <n v="36000"/>
    <n v="10040"/>
    <x v="4"/>
    <x v="0"/>
    <x v="7"/>
    <s v="Q3"/>
    <n v="2025"/>
    <n v="0.21807124239791487"/>
    <s v="Medium"/>
  </r>
  <r>
    <n v="101034"/>
    <d v="2025-12-26T00:00:00"/>
    <s v="C2033"/>
    <s v="Priya Rao"/>
    <x v="2"/>
    <s v="Karnataka"/>
    <s v="Bengaluru"/>
    <x v="2"/>
    <x v="0"/>
    <x v="3"/>
    <n v="4"/>
    <n v="11504"/>
    <n v="0"/>
    <n v="46016"/>
    <n v="36000"/>
    <n v="10016"/>
    <x v="1"/>
    <x v="2"/>
    <x v="11"/>
    <s v="Q4"/>
    <n v="2025"/>
    <n v="0.21766342141863698"/>
    <s v="Medium"/>
  </r>
  <r>
    <n v="102959"/>
    <d v="2025-04-17T00:00:00"/>
    <s v="C3958"/>
    <s v="Sneha Rao"/>
    <x v="2"/>
    <s v="Karnataka"/>
    <s v="Bengaluru"/>
    <x v="2"/>
    <x v="1"/>
    <x v="4"/>
    <n v="6"/>
    <n v="8059"/>
    <n v="5"/>
    <n v="45936.3"/>
    <n v="36000"/>
    <n v="9936.2999999999993"/>
    <x v="2"/>
    <x v="1"/>
    <x v="5"/>
    <s v="Q2"/>
    <n v="2025"/>
    <n v="0.21630605860724522"/>
    <s v="Medium"/>
  </r>
  <r>
    <n v="104631"/>
    <d v="2025-06-03T00:00:00"/>
    <s v="C5630"/>
    <s v="Sneha Reddy"/>
    <x v="2"/>
    <s v="Karnataka"/>
    <s v="Bengaluru"/>
    <x v="1"/>
    <x v="0"/>
    <x v="3"/>
    <n v="4"/>
    <n v="12042"/>
    <n v="5"/>
    <n v="45759.6"/>
    <n v="36000"/>
    <n v="9759.6"/>
    <x v="0"/>
    <x v="0"/>
    <x v="9"/>
    <s v="Q2"/>
    <n v="2025"/>
    <n v="0.21327983636220599"/>
    <s v="Medium"/>
  </r>
  <r>
    <n v="102655"/>
    <d v="2025-04-14T00:00:00"/>
    <s v="C3654"/>
    <s v="Neha Reddy"/>
    <x v="3"/>
    <s v="West Bengal"/>
    <s v="Kolkata"/>
    <x v="2"/>
    <x v="1"/>
    <x v="2"/>
    <n v="3"/>
    <n v="15246"/>
    <n v="0"/>
    <n v="45738"/>
    <n v="33000"/>
    <n v="12738"/>
    <x v="3"/>
    <x v="0"/>
    <x v="5"/>
    <s v="Q2"/>
    <n v="2025"/>
    <n v="0.27849927849927852"/>
    <s v="Medium"/>
  </r>
  <r>
    <n v="103269"/>
    <d v="2025-07-02T00:00:00"/>
    <s v="C4268"/>
    <s v="Aarav Sharma"/>
    <x v="3"/>
    <s v="West Bengal"/>
    <s v="Kolkata"/>
    <x v="4"/>
    <x v="1"/>
    <x v="4"/>
    <n v="6"/>
    <n v="8963"/>
    <n v="15"/>
    <n v="45711.3"/>
    <n v="36000"/>
    <n v="9711.2999999999993"/>
    <x v="3"/>
    <x v="0"/>
    <x v="7"/>
    <s v="Q3"/>
    <n v="2025"/>
    <n v="0.21244856304677395"/>
    <s v="Medium"/>
  </r>
  <r>
    <n v="101581"/>
    <d v="2025-06-01T00:00:00"/>
    <s v="C2580"/>
    <s v="Ananya Rao"/>
    <x v="1"/>
    <s v="Maharashtra"/>
    <s v="Mumbai"/>
    <x v="7"/>
    <x v="0"/>
    <x v="3"/>
    <n v="4"/>
    <n v="12029"/>
    <n v="5"/>
    <n v="45710.2"/>
    <n v="36000"/>
    <n v="9710.2000000000007"/>
    <x v="1"/>
    <x v="0"/>
    <x v="9"/>
    <s v="Q2"/>
    <n v="2025"/>
    <n v="0.21242961089647391"/>
    <s v="Medium"/>
  </r>
  <r>
    <n v="104224"/>
    <d v="2025-06-14T00:00:00"/>
    <s v="C5223"/>
    <s v="Pooja Reddy"/>
    <x v="3"/>
    <s v="West Bengal"/>
    <s v="Kolkata"/>
    <x v="3"/>
    <x v="1"/>
    <x v="4"/>
    <n v="6"/>
    <n v="8959"/>
    <n v="15"/>
    <n v="45690.9"/>
    <n v="36000"/>
    <n v="9690.9"/>
    <x v="2"/>
    <x v="2"/>
    <x v="9"/>
    <s v="Q2"/>
    <n v="2025"/>
    <n v="0.21209693834001955"/>
    <s v="Medium"/>
  </r>
  <r>
    <n v="102780"/>
    <d v="2025-08-23T00:00:00"/>
    <s v="C3779"/>
    <s v="Sneha Patel"/>
    <x v="3"/>
    <s v="West Bengal"/>
    <s v="Kolkata"/>
    <x v="0"/>
    <x v="1"/>
    <x v="4"/>
    <n v="6"/>
    <n v="8934"/>
    <n v="15"/>
    <n v="45563.4"/>
    <n v="36000"/>
    <n v="9563.4"/>
    <x v="1"/>
    <x v="0"/>
    <x v="2"/>
    <s v="Q3"/>
    <n v="2025"/>
    <n v="0.20989215027851299"/>
    <s v="Medium"/>
  </r>
  <r>
    <n v="101534"/>
    <d v="2025-11-03T00:00:00"/>
    <s v="C2533"/>
    <s v="Kiran Kumar"/>
    <x v="0"/>
    <s v="Punjab"/>
    <s v="Ludhiana"/>
    <x v="4"/>
    <x v="1"/>
    <x v="2"/>
    <n v="3"/>
    <n v="15156"/>
    <n v="0"/>
    <n v="45468"/>
    <n v="33000"/>
    <n v="12468"/>
    <x v="3"/>
    <x v="0"/>
    <x v="1"/>
    <s v="Q4"/>
    <n v="2025"/>
    <n v="0.27421483240960676"/>
    <s v="Medium"/>
  </r>
  <r>
    <n v="102971"/>
    <d v="2025-11-02T00:00:00"/>
    <s v="C3970"/>
    <s v="Divya Rao"/>
    <x v="1"/>
    <s v="Gujarat"/>
    <s v="Ahmedabad"/>
    <x v="2"/>
    <x v="0"/>
    <x v="3"/>
    <n v="4"/>
    <n v="11948"/>
    <n v="5"/>
    <n v="45402.400000000001"/>
    <n v="36000"/>
    <n v="9402.4"/>
    <x v="2"/>
    <x v="0"/>
    <x v="1"/>
    <s v="Q4"/>
    <n v="2025"/>
    <n v="0.20709037407714129"/>
    <s v="Medium"/>
  </r>
  <r>
    <n v="101827"/>
    <d v="2025-02-27T00:00:00"/>
    <s v="C2826"/>
    <s v="Vikram Kumar"/>
    <x v="3"/>
    <s v="Odisha"/>
    <s v="Bhubaneswar"/>
    <x v="5"/>
    <x v="1"/>
    <x v="2"/>
    <n v="3"/>
    <n v="15121"/>
    <n v="0"/>
    <n v="45363"/>
    <n v="33000"/>
    <n v="12363"/>
    <x v="3"/>
    <x v="2"/>
    <x v="3"/>
    <s v="Q1"/>
    <n v="2025"/>
    <n v="0.27253488525891145"/>
    <s v="Medium"/>
  </r>
  <r>
    <n v="102837"/>
    <d v="2025-02-05T00:00:00"/>
    <s v="C3836"/>
    <s v="Priya Kumar"/>
    <x v="0"/>
    <s v="Delhi"/>
    <s v="New Delhi"/>
    <x v="4"/>
    <x v="1"/>
    <x v="2"/>
    <n v="3"/>
    <n v="15099"/>
    <n v="0"/>
    <n v="45297"/>
    <n v="33000"/>
    <n v="12297"/>
    <x v="4"/>
    <x v="1"/>
    <x v="3"/>
    <s v="Q1"/>
    <n v="2025"/>
    <n v="0.27147493211470958"/>
    <s v="Medium"/>
  </r>
  <r>
    <n v="103624"/>
    <d v="2025-01-12T00:00:00"/>
    <s v="C4623"/>
    <s v="Aarav Kumar"/>
    <x v="3"/>
    <s v="Odisha"/>
    <s v="Bhubaneswar"/>
    <x v="6"/>
    <x v="1"/>
    <x v="2"/>
    <n v="3"/>
    <n v="15077"/>
    <n v="0"/>
    <n v="45231"/>
    <n v="33000"/>
    <n v="12231"/>
    <x v="3"/>
    <x v="0"/>
    <x v="8"/>
    <s v="Q1"/>
    <n v="2025"/>
    <n v="0.2704118856536446"/>
    <s v="Medium"/>
  </r>
  <r>
    <n v="102077"/>
    <d v="2025-09-19T00:00:00"/>
    <s v="C3076"/>
    <s v="Priya Sharma"/>
    <x v="2"/>
    <s v="Karnataka"/>
    <s v="Bengaluru"/>
    <x v="3"/>
    <x v="1"/>
    <x v="2"/>
    <n v="3"/>
    <n v="15030"/>
    <n v="0"/>
    <n v="45090"/>
    <n v="33000"/>
    <n v="12090"/>
    <x v="3"/>
    <x v="1"/>
    <x v="4"/>
    <s v="Q3"/>
    <n v="2025"/>
    <n v="0.26813040585495673"/>
    <s v="Medium"/>
  </r>
  <r>
    <n v="100873"/>
    <d v="2025-06-08T00:00:00"/>
    <s v="C1872"/>
    <s v="Vikram Gupta"/>
    <x v="0"/>
    <s v="Punjab"/>
    <s v="Ludhiana"/>
    <x v="2"/>
    <x v="1"/>
    <x v="2"/>
    <n v="3"/>
    <n v="14995"/>
    <n v="0"/>
    <n v="44985"/>
    <n v="33000"/>
    <n v="11985"/>
    <x v="2"/>
    <x v="0"/>
    <x v="9"/>
    <s v="Q2"/>
    <n v="2025"/>
    <n v="0.26642214071357118"/>
    <s v="Medium"/>
  </r>
  <r>
    <n v="101060"/>
    <d v="2025-06-28T00:00:00"/>
    <s v="C2059"/>
    <s v="Sneha Rao"/>
    <x v="0"/>
    <s v="Punjab"/>
    <s v="Ludhiana"/>
    <x v="2"/>
    <x v="1"/>
    <x v="2"/>
    <n v="3"/>
    <n v="14989"/>
    <n v="0"/>
    <n v="44967"/>
    <n v="33000"/>
    <n v="11967"/>
    <x v="2"/>
    <x v="2"/>
    <x v="9"/>
    <s v="Q2"/>
    <n v="2025"/>
    <n v="0.26612849422910134"/>
    <s v="Medium"/>
  </r>
  <r>
    <n v="102980"/>
    <d v="2025-05-28T00:00:00"/>
    <s v="C3979"/>
    <s v="Rohit Patel"/>
    <x v="2"/>
    <s v="Telangana"/>
    <s v="Hyderabad"/>
    <x v="0"/>
    <x v="1"/>
    <x v="4"/>
    <n v="5"/>
    <n v="8986"/>
    <n v="0"/>
    <n v="44930"/>
    <n v="30000"/>
    <n v="14930"/>
    <x v="2"/>
    <x v="2"/>
    <x v="6"/>
    <s v="Q2"/>
    <n v="2025"/>
    <n v="0.33229468061428891"/>
    <s v="Medium"/>
  </r>
  <r>
    <n v="101970"/>
    <d v="2025-02-15T00:00:00"/>
    <s v="C2969"/>
    <s v="Sneha Patel"/>
    <x v="3"/>
    <s v="Odisha"/>
    <s v="Bhubaneswar"/>
    <x v="7"/>
    <x v="1"/>
    <x v="4"/>
    <n v="5"/>
    <n v="8970"/>
    <n v="0"/>
    <n v="44850"/>
    <n v="30000"/>
    <n v="14850"/>
    <x v="0"/>
    <x v="0"/>
    <x v="3"/>
    <s v="Q1"/>
    <n v="2025"/>
    <n v="0.33110367892976589"/>
    <s v="Medium"/>
  </r>
  <r>
    <n v="101024"/>
    <d v="2025-10-10T00:00:00"/>
    <s v="C2023"/>
    <s v="Pooja Sharma"/>
    <x v="0"/>
    <s v="Delhi"/>
    <s v="New Delhi"/>
    <x v="0"/>
    <x v="0"/>
    <x v="3"/>
    <n v="4"/>
    <n v="11795"/>
    <n v="5"/>
    <n v="44821"/>
    <n v="36000"/>
    <n v="8821"/>
    <x v="1"/>
    <x v="0"/>
    <x v="0"/>
    <s v="Q4"/>
    <n v="2025"/>
    <n v="0.1968050690524531"/>
    <s v="Medium"/>
  </r>
  <r>
    <n v="104267"/>
    <d v="2025-10-24T00:00:00"/>
    <s v="C5266"/>
    <s v="Kiran Patel"/>
    <x v="2"/>
    <s v="Telangana"/>
    <s v="Hyderabad"/>
    <x v="0"/>
    <x v="1"/>
    <x v="4"/>
    <n v="6"/>
    <n v="8297"/>
    <n v="10"/>
    <n v="44803.8"/>
    <n v="36000"/>
    <n v="8803.7999999999993"/>
    <x v="2"/>
    <x v="0"/>
    <x v="0"/>
    <s v="Q4"/>
    <n v="2025"/>
    <n v="0.1964967257241573"/>
    <s v="Medium"/>
  </r>
  <r>
    <n v="101296"/>
    <d v="2025-10-07T00:00:00"/>
    <s v="C2295"/>
    <s v="Aarav Patel"/>
    <x v="1"/>
    <s v="Gujarat"/>
    <s v="Ahmedabad"/>
    <x v="5"/>
    <x v="0"/>
    <x v="3"/>
    <n v="4"/>
    <n v="11786"/>
    <n v="5"/>
    <n v="44786.8"/>
    <n v="36000"/>
    <n v="8786.7999999999993"/>
    <x v="0"/>
    <x v="0"/>
    <x v="0"/>
    <s v="Q4"/>
    <n v="2025"/>
    <n v="0.19619173506479584"/>
    <s v="Medium"/>
  </r>
  <r>
    <n v="101082"/>
    <d v="2025-12-11T00:00:00"/>
    <s v="C2081"/>
    <s v="Neha Rao"/>
    <x v="3"/>
    <s v="Odisha"/>
    <s v="Bhubaneswar"/>
    <x v="1"/>
    <x v="1"/>
    <x v="4"/>
    <n v="6"/>
    <n v="8781"/>
    <n v="15"/>
    <n v="44783.1"/>
    <n v="36000"/>
    <n v="8783.1"/>
    <x v="4"/>
    <x v="0"/>
    <x v="11"/>
    <s v="Q4"/>
    <n v="2025"/>
    <n v="0.19612532406197875"/>
    <s v="Medium"/>
  </r>
  <r>
    <n v="100803"/>
    <d v="2025-08-25T00:00:00"/>
    <s v="C1802"/>
    <s v="Aarav Rao"/>
    <x v="2"/>
    <s v="Karnataka"/>
    <s v="Bengaluru"/>
    <x v="0"/>
    <x v="0"/>
    <x v="1"/>
    <n v="2"/>
    <n v="22384"/>
    <n v="0"/>
    <n v="44768"/>
    <n v="34000"/>
    <n v="10768"/>
    <x v="2"/>
    <x v="1"/>
    <x v="2"/>
    <s v="Q3"/>
    <n v="2025"/>
    <n v="0.24052894924946391"/>
    <s v="Medium"/>
  </r>
  <r>
    <n v="104767"/>
    <d v="2025-04-04T00:00:00"/>
    <s v="C5766"/>
    <s v="Rohit Patel"/>
    <x v="2"/>
    <s v="Karnataka"/>
    <s v="Bengaluru"/>
    <x v="7"/>
    <x v="0"/>
    <x v="1"/>
    <n v="2"/>
    <n v="22384"/>
    <n v="0"/>
    <n v="44768"/>
    <n v="34000"/>
    <n v="10768"/>
    <x v="2"/>
    <x v="0"/>
    <x v="5"/>
    <s v="Q2"/>
    <n v="2025"/>
    <n v="0.24052894924946391"/>
    <s v="Medium"/>
  </r>
  <r>
    <n v="103864"/>
    <d v="2025-08-16T00:00:00"/>
    <s v="C4863"/>
    <s v="Neha Sharma"/>
    <x v="2"/>
    <s v="Karnataka"/>
    <s v="Bengaluru"/>
    <x v="0"/>
    <x v="1"/>
    <x v="2"/>
    <n v="3"/>
    <n v="14910"/>
    <n v="0"/>
    <n v="44730"/>
    <n v="33000"/>
    <n v="11730"/>
    <x v="3"/>
    <x v="2"/>
    <x v="2"/>
    <s v="Q3"/>
    <n v="2025"/>
    <n v="0.26224010731052982"/>
    <s v="Medium"/>
  </r>
  <r>
    <n v="101248"/>
    <d v="2025-09-06T00:00:00"/>
    <s v="C2247"/>
    <s v="Sneha Sharma"/>
    <x v="0"/>
    <s v="Delhi"/>
    <s v="New Delhi"/>
    <x v="6"/>
    <x v="1"/>
    <x v="4"/>
    <n v="6"/>
    <n v="8754"/>
    <n v="15"/>
    <n v="44645.4"/>
    <n v="36000"/>
    <n v="8645.4"/>
    <x v="1"/>
    <x v="0"/>
    <x v="4"/>
    <s v="Q3"/>
    <n v="2025"/>
    <n v="0.19364592992783131"/>
    <s v="Medium"/>
  </r>
  <r>
    <n v="101822"/>
    <d v="2025-08-09T00:00:00"/>
    <s v="C2821"/>
    <s v="Priya Reddy"/>
    <x v="0"/>
    <s v="Delhi"/>
    <s v="New Delhi"/>
    <x v="4"/>
    <x v="0"/>
    <x v="3"/>
    <n v="4"/>
    <n v="12400"/>
    <n v="10"/>
    <n v="44640"/>
    <n v="36000"/>
    <n v="8640"/>
    <x v="1"/>
    <x v="0"/>
    <x v="2"/>
    <s v="Q3"/>
    <n v="2025"/>
    <n v="0.19354838709677419"/>
    <s v="Medium"/>
  </r>
  <r>
    <n v="103168"/>
    <d v="2025-02-19T00:00:00"/>
    <s v="C4167"/>
    <s v="Rahul Patel"/>
    <x v="1"/>
    <s v="Gujarat"/>
    <s v="Ahmedabad"/>
    <x v="6"/>
    <x v="1"/>
    <x v="4"/>
    <n v="6"/>
    <n v="8264"/>
    <n v="10"/>
    <n v="44625.599999999999"/>
    <n v="36000"/>
    <n v="8625.6"/>
    <x v="3"/>
    <x v="2"/>
    <x v="3"/>
    <s v="Q1"/>
    <n v="2025"/>
    <n v="0.19328815747015168"/>
    <s v="Medium"/>
  </r>
  <r>
    <n v="100957"/>
    <d v="2025-12-21T00:00:00"/>
    <s v="C1956"/>
    <s v="Priya Patel"/>
    <x v="1"/>
    <s v="Maharashtra"/>
    <s v="Mumbai"/>
    <x v="0"/>
    <x v="0"/>
    <x v="1"/>
    <n v="2"/>
    <n v="22304"/>
    <n v="0"/>
    <n v="44608"/>
    <n v="34000"/>
    <n v="10608"/>
    <x v="0"/>
    <x v="2"/>
    <x v="11"/>
    <s v="Q4"/>
    <n v="2025"/>
    <n v="0.23780487804878048"/>
    <s v="Medium"/>
  </r>
  <r>
    <n v="101054"/>
    <d v="2025-06-23T00:00:00"/>
    <s v="C2053"/>
    <s v="Ananya Gupta"/>
    <x v="0"/>
    <s v="Delhi"/>
    <s v="New Delhi"/>
    <x v="5"/>
    <x v="0"/>
    <x v="3"/>
    <n v="4"/>
    <n v="11735"/>
    <n v="5"/>
    <n v="44593"/>
    <n v="36000"/>
    <n v="8593"/>
    <x v="4"/>
    <x v="2"/>
    <x v="9"/>
    <s v="Q2"/>
    <n v="2025"/>
    <n v="0.19269840557935103"/>
    <s v="Medium"/>
  </r>
  <r>
    <n v="103940"/>
    <d v="2025-07-13T00:00:00"/>
    <s v="C4939"/>
    <s v="Aarav Reddy"/>
    <x v="0"/>
    <s v="Delhi"/>
    <s v="New Delhi"/>
    <x v="6"/>
    <x v="1"/>
    <x v="4"/>
    <n v="6"/>
    <n v="8736"/>
    <n v="15"/>
    <n v="44553.599999999999"/>
    <n v="36000"/>
    <n v="8553.6"/>
    <x v="3"/>
    <x v="0"/>
    <x v="7"/>
    <s v="Q3"/>
    <n v="2025"/>
    <n v="0.19198448610213317"/>
    <s v="Medium"/>
  </r>
  <r>
    <n v="102502"/>
    <d v="2025-07-10T00:00:00"/>
    <s v="C3501"/>
    <s v="Divya Reddy"/>
    <x v="0"/>
    <s v="Punjab"/>
    <s v="Ludhiana"/>
    <x v="0"/>
    <x v="1"/>
    <x v="2"/>
    <n v="3"/>
    <n v="14842"/>
    <n v="0"/>
    <n v="44526"/>
    <n v="33000"/>
    <n v="11526"/>
    <x v="4"/>
    <x v="0"/>
    <x v="7"/>
    <s v="Q3"/>
    <n v="2025"/>
    <n v="0.25885999191483627"/>
    <s v="Medium"/>
  </r>
  <r>
    <n v="104182"/>
    <d v="2025-09-03T00:00:00"/>
    <s v="C5181"/>
    <s v="Ananya Reddy"/>
    <x v="2"/>
    <s v="Telangana"/>
    <s v="Hyderabad"/>
    <x v="6"/>
    <x v="0"/>
    <x v="3"/>
    <n v="4"/>
    <n v="11708"/>
    <n v="5"/>
    <n v="44490.400000000001"/>
    <n v="36000"/>
    <n v="8490.4"/>
    <x v="0"/>
    <x v="1"/>
    <x v="4"/>
    <s v="Q3"/>
    <n v="2025"/>
    <n v="0.19083667487817596"/>
    <s v="Medium"/>
  </r>
  <r>
    <n v="102806"/>
    <d v="2025-09-26T00:00:00"/>
    <s v="C3805"/>
    <s v="Rahul Rao"/>
    <x v="2"/>
    <s v="Karnataka"/>
    <s v="Bengaluru"/>
    <x v="0"/>
    <x v="1"/>
    <x v="2"/>
    <n v="3"/>
    <n v="14805"/>
    <n v="0"/>
    <n v="44415"/>
    <n v="33000"/>
    <n v="11415"/>
    <x v="4"/>
    <x v="1"/>
    <x v="4"/>
    <s v="Q3"/>
    <n v="2025"/>
    <n v="0.25700776764606553"/>
    <s v="Medium"/>
  </r>
  <r>
    <n v="102760"/>
    <d v="2025-05-24T00:00:00"/>
    <s v="C3759"/>
    <s v="Ananya Reddy"/>
    <x v="2"/>
    <s v="Telangana"/>
    <s v="Hyderabad"/>
    <x v="2"/>
    <x v="1"/>
    <x v="4"/>
    <n v="6"/>
    <n v="8707"/>
    <n v="15"/>
    <n v="44405.7"/>
    <n v="36000"/>
    <n v="8405.7000000000007"/>
    <x v="0"/>
    <x v="0"/>
    <x v="6"/>
    <s v="Q2"/>
    <n v="2025"/>
    <n v="0.18929326640498859"/>
    <s v="Medium"/>
  </r>
  <r>
    <n v="101968"/>
    <d v="2025-06-17T00:00:00"/>
    <s v="C2967"/>
    <s v="Pooja Gupta"/>
    <x v="0"/>
    <s v="Punjab"/>
    <s v="Ludhiana"/>
    <x v="4"/>
    <x v="0"/>
    <x v="0"/>
    <n v="1"/>
    <n v="55480"/>
    <n v="20"/>
    <n v="44384"/>
    <n v="42000"/>
    <n v="2384"/>
    <x v="1"/>
    <x v="0"/>
    <x v="9"/>
    <s v="Q2"/>
    <n v="2025"/>
    <n v="5.371304974765681E-2"/>
    <s v="Medium"/>
  </r>
  <r>
    <n v="102157"/>
    <d v="2025-05-11T00:00:00"/>
    <s v="C3156"/>
    <s v="Kiran Rao"/>
    <x v="1"/>
    <s v="Maharashtra"/>
    <s v="Mumbai"/>
    <x v="1"/>
    <x v="1"/>
    <x v="4"/>
    <n v="6"/>
    <n v="8696"/>
    <n v="15"/>
    <n v="44349.599999999999"/>
    <n v="36000"/>
    <n v="8349.6"/>
    <x v="1"/>
    <x v="0"/>
    <x v="6"/>
    <s v="Q2"/>
    <n v="2025"/>
    <n v="0.18826776340711079"/>
    <s v="Medium"/>
  </r>
  <r>
    <n v="103999"/>
    <d v="2025-09-26T00:00:00"/>
    <s v="C4998"/>
    <s v="Neha Reddy"/>
    <x v="1"/>
    <s v="Maharashtra"/>
    <s v="Mumbai"/>
    <x v="5"/>
    <x v="0"/>
    <x v="0"/>
    <n v="1"/>
    <n v="55431"/>
    <n v="20"/>
    <n v="44344.800000000003"/>
    <n v="42000"/>
    <n v="2344.8000000000002"/>
    <x v="0"/>
    <x v="0"/>
    <x v="4"/>
    <s v="Q3"/>
    <n v="2025"/>
    <n v="5.2876549223358771E-2"/>
    <s v="Medium"/>
  </r>
  <r>
    <n v="101128"/>
    <d v="2025-06-22T00:00:00"/>
    <s v="C2127"/>
    <s v="Sneha Patel"/>
    <x v="2"/>
    <s v="Telangana"/>
    <s v="Hyderabad"/>
    <x v="5"/>
    <x v="0"/>
    <x v="1"/>
    <n v="2"/>
    <n v="22169"/>
    <n v="0"/>
    <n v="44338"/>
    <n v="34000"/>
    <n v="10338"/>
    <x v="3"/>
    <x v="2"/>
    <x v="9"/>
    <s v="Q2"/>
    <n v="2025"/>
    <n v="0.23316342640624296"/>
    <s v="Medium"/>
  </r>
  <r>
    <n v="103106"/>
    <d v="2025-06-23T00:00:00"/>
    <s v="C4105"/>
    <s v="Divya Reddy"/>
    <x v="0"/>
    <s v="Punjab"/>
    <s v="Ludhiana"/>
    <x v="6"/>
    <x v="0"/>
    <x v="0"/>
    <n v="1"/>
    <n v="55413"/>
    <n v="20"/>
    <n v="44330.400000000001"/>
    <n v="42000"/>
    <n v="2330.4"/>
    <x v="3"/>
    <x v="0"/>
    <x v="9"/>
    <s v="Q2"/>
    <n v="2025"/>
    <n v="5.2568891776297984E-2"/>
    <s v="Medium"/>
  </r>
  <r>
    <n v="100908"/>
    <d v="2025-02-23T00:00:00"/>
    <s v="C1907"/>
    <s v="Sneha Kumar"/>
    <x v="0"/>
    <s v="Punjab"/>
    <s v="Ludhiana"/>
    <x v="5"/>
    <x v="0"/>
    <x v="0"/>
    <n v="1"/>
    <n v="55325"/>
    <n v="20"/>
    <n v="44260"/>
    <n v="42000"/>
    <n v="2260"/>
    <x v="1"/>
    <x v="0"/>
    <x v="3"/>
    <s v="Q1"/>
    <n v="2025"/>
    <n v="5.1061906913691821E-2"/>
    <s v="Medium"/>
  </r>
  <r>
    <n v="100564"/>
    <d v="2025-06-24T00:00:00"/>
    <s v="C1563"/>
    <s v="Aarav Rao"/>
    <x v="2"/>
    <s v="Karnataka"/>
    <s v="Bengaluru"/>
    <x v="2"/>
    <x v="1"/>
    <x v="4"/>
    <n v="5"/>
    <n v="8849"/>
    <n v="0"/>
    <n v="44245"/>
    <n v="30000"/>
    <n v="14245"/>
    <x v="2"/>
    <x v="0"/>
    <x v="9"/>
    <s v="Q2"/>
    <n v="2025"/>
    <n v="0.32195728330884843"/>
    <s v="Medium"/>
  </r>
  <r>
    <n v="101838"/>
    <d v="2025-08-12T00:00:00"/>
    <s v="C2837"/>
    <s v="Kiran Gupta"/>
    <x v="1"/>
    <s v="Maharashtra"/>
    <s v="Mumbai"/>
    <x v="6"/>
    <x v="0"/>
    <x v="3"/>
    <n v="4"/>
    <n v="12286"/>
    <n v="10"/>
    <n v="44229.599999999999"/>
    <n v="36000"/>
    <n v="8229.6"/>
    <x v="3"/>
    <x v="0"/>
    <x v="2"/>
    <s v="Q3"/>
    <n v="2025"/>
    <n v="0.18606544033859679"/>
    <s v="Medium"/>
  </r>
  <r>
    <n v="102193"/>
    <d v="2025-04-10T00:00:00"/>
    <s v="C3192"/>
    <s v="Rahul Patel"/>
    <x v="1"/>
    <s v="Gujarat"/>
    <s v="Ahmedabad"/>
    <x v="6"/>
    <x v="1"/>
    <x v="2"/>
    <n v="3"/>
    <n v="14737"/>
    <n v="0"/>
    <n v="44211"/>
    <n v="33000"/>
    <n v="11211"/>
    <x v="1"/>
    <x v="2"/>
    <x v="5"/>
    <s v="Q2"/>
    <n v="2025"/>
    <n v="0.2535794259347221"/>
    <s v="Medium"/>
  </r>
  <r>
    <n v="104032"/>
    <d v="2025-03-02T00:00:00"/>
    <s v="C5031"/>
    <s v="Rohit Patel"/>
    <x v="0"/>
    <s v="Punjab"/>
    <s v="Ludhiana"/>
    <x v="0"/>
    <x v="1"/>
    <x v="4"/>
    <n v="5"/>
    <n v="8839"/>
    <n v="0"/>
    <n v="44195"/>
    <n v="30000"/>
    <n v="14195"/>
    <x v="0"/>
    <x v="1"/>
    <x v="10"/>
    <s v="Q1"/>
    <n v="2025"/>
    <n v="0.32119017988460236"/>
    <s v="Medium"/>
  </r>
  <r>
    <n v="103358"/>
    <d v="2025-12-03T00:00:00"/>
    <s v="C4357"/>
    <s v="Arjun Sharma"/>
    <x v="3"/>
    <s v="West Bengal"/>
    <s v="Kolkata"/>
    <x v="7"/>
    <x v="0"/>
    <x v="0"/>
    <n v="1"/>
    <n v="55237"/>
    <n v="20"/>
    <n v="44189.599999999999"/>
    <n v="42000"/>
    <n v="2189.6"/>
    <x v="3"/>
    <x v="0"/>
    <x v="11"/>
    <s v="Q4"/>
    <n v="2025"/>
    <n v="4.9550120390318086E-2"/>
    <s v="Medium"/>
  </r>
  <r>
    <n v="104719"/>
    <d v="2025-02-03T00:00:00"/>
    <s v="C5718"/>
    <s v="Divya Sharma"/>
    <x v="3"/>
    <s v="Odisha"/>
    <s v="Bhubaneswar"/>
    <x v="6"/>
    <x v="0"/>
    <x v="3"/>
    <n v="4"/>
    <n v="12260"/>
    <n v="10"/>
    <n v="44136"/>
    <n v="36000"/>
    <n v="8136"/>
    <x v="0"/>
    <x v="0"/>
    <x v="3"/>
    <s v="Q1"/>
    <n v="2025"/>
    <n v="0.18433931484502447"/>
    <s v="Medium"/>
  </r>
  <r>
    <n v="103448"/>
    <d v="2025-08-25T00:00:00"/>
    <s v="C4447"/>
    <s v="Kiran Rao"/>
    <x v="0"/>
    <s v="Delhi"/>
    <s v="New Delhi"/>
    <x v="6"/>
    <x v="0"/>
    <x v="0"/>
    <n v="1"/>
    <n v="55167"/>
    <n v="20"/>
    <n v="44133.599999999999"/>
    <n v="42000"/>
    <n v="2133.6"/>
    <x v="0"/>
    <x v="1"/>
    <x v="2"/>
    <s v="Q3"/>
    <n v="2025"/>
    <n v="4.8344118766653975E-2"/>
    <s v="Medium"/>
  </r>
  <r>
    <n v="101682"/>
    <d v="2025-02-05T00:00:00"/>
    <s v="C2681"/>
    <s v="Sneha Patel"/>
    <x v="0"/>
    <s v="Punjab"/>
    <s v="Ludhiana"/>
    <x v="3"/>
    <x v="1"/>
    <x v="2"/>
    <n v="3"/>
    <n v="15484"/>
    <n v="5"/>
    <n v="44129.4"/>
    <n v="33000"/>
    <n v="11129.4"/>
    <x v="0"/>
    <x v="1"/>
    <x v="3"/>
    <s v="Q1"/>
    <n v="2025"/>
    <n v="0.25219921412935592"/>
    <s v="Medium"/>
  </r>
  <r>
    <n v="100963"/>
    <d v="2025-09-08T00:00:00"/>
    <s v="C1962"/>
    <s v="Ananya Patel"/>
    <x v="2"/>
    <s v="Telangana"/>
    <s v="Hyderabad"/>
    <x v="0"/>
    <x v="0"/>
    <x v="0"/>
    <n v="1"/>
    <n v="55136"/>
    <n v="20"/>
    <n v="44108.800000000003"/>
    <n v="42000"/>
    <n v="2108.8000000000002"/>
    <x v="1"/>
    <x v="0"/>
    <x v="4"/>
    <s v="Q3"/>
    <n v="2025"/>
    <n v="4.7809053975623912E-2"/>
    <s v="Medium"/>
  </r>
  <r>
    <n v="104120"/>
    <d v="2025-03-07T00:00:00"/>
    <s v="C5119"/>
    <s v="Divya Kumar"/>
    <x v="0"/>
    <s v="Delhi"/>
    <s v="New Delhi"/>
    <x v="1"/>
    <x v="1"/>
    <x v="4"/>
    <n v="6"/>
    <n v="8168"/>
    <n v="10"/>
    <n v="44107.199999999997"/>
    <n v="36000"/>
    <n v="8107.2"/>
    <x v="3"/>
    <x v="0"/>
    <x v="10"/>
    <s v="Q1"/>
    <n v="2025"/>
    <n v="0.18380672543258245"/>
    <s v="Medium"/>
  </r>
  <r>
    <n v="102723"/>
    <d v="2025-12-10T00:00:00"/>
    <s v="C3722"/>
    <s v="Rohit Kumar"/>
    <x v="0"/>
    <s v="Punjab"/>
    <s v="Ludhiana"/>
    <x v="6"/>
    <x v="0"/>
    <x v="3"/>
    <n v="4"/>
    <n v="12251"/>
    <n v="10"/>
    <n v="44103.6"/>
    <n v="36000"/>
    <n v="8103.6"/>
    <x v="3"/>
    <x v="0"/>
    <x v="11"/>
    <s v="Q4"/>
    <n v="2025"/>
    <n v="0.18374010284874706"/>
    <s v="Medium"/>
  </r>
  <r>
    <n v="102059"/>
    <d v="2025-06-12T00:00:00"/>
    <s v="C3058"/>
    <s v="Pooja Reddy"/>
    <x v="3"/>
    <s v="West Bengal"/>
    <s v="Kolkata"/>
    <x v="7"/>
    <x v="0"/>
    <x v="0"/>
    <n v="1"/>
    <n v="55124"/>
    <n v="20"/>
    <n v="44099.199999999997"/>
    <n v="42000"/>
    <n v="2099.1999999999998"/>
    <x v="1"/>
    <x v="0"/>
    <x v="9"/>
    <s v="Q2"/>
    <n v="2025"/>
    <n v="4.7601770553660834E-2"/>
    <s v="Medium"/>
  </r>
  <r>
    <n v="101691"/>
    <d v="2025-09-19T00:00:00"/>
    <s v="C2690"/>
    <s v="Divya Rao"/>
    <x v="1"/>
    <s v="Gujarat"/>
    <s v="Ahmedabad"/>
    <x v="2"/>
    <x v="1"/>
    <x v="2"/>
    <n v="3"/>
    <n v="15473"/>
    <n v="5"/>
    <n v="44098.05"/>
    <n v="33000"/>
    <n v="11098.05"/>
    <x v="4"/>
    <x v="0"/>
    <x v="4"/>
    <s v="Q3"/>
    <n v="2025"/>
    <n v="0.25166759074380834"/>
    <s v="Medium"/>
  </r>
  <r>
    <n v="104806"/>
    <d v="2025-09-21T00:00:00"/>
    <s v="C5805"/>
    <s v="Kiran Gupta"/>
    <x v="3"/>
    <s v="West Bengal"/>
    <s v="Kolkata"/>
    <x v="6"/>
    <x v="0"/>
    <x v="1"/>
    <n v="2"/>
    <n v="22041"/>
    <n v="0"/>
    <n v="44082"/>
    <n v="34000"/>
    <n v="10082"/>
    <x v="0"/>
    <x v="0"/>
    <x v="4"/>
    <s v="Q3"/>
    <n v="2025"/>
    <n v="0.22871013111927771"/>
    <s v="Medium"/>
  </r>
  <r>
    <n v="100661"/>
    <d v="2025-08-22T00:00:00"/>
    <s v="C1660"/>
    <s v="Kiran Kumar"/>
    <x v="1"/>
    <s v="Gujarat"/>
    <s v="Ahmedabad"/>
    <x v="5"/>
    <x v="0"/>
    <x v="1"/>
    <n v="2"/>
    <n v="22032"/>
    <n v="0"/>
    <n v="44064"/>
    <n v="34000"/>
    <n v="10064"/>
    <x v="2"/>
    <x v="2"/>
    <x v="2"/>
    <s v="Q3"/>
    <n v="2025"/>
    <n v="0.22839506172839505"/>
    <s v="Medium"/>
  </r>
  <r>
    <n v="103521"/>
    <d v="2025-03-05T00:00:00"/>
    <s v="C4520"/>
    <s v="Vikram Gupta"/>
    <x v="0"/>
    <s v="Delhi"/>
    <s v="New Delhi"/>
    <x v="0"/>
    <x v="0"/>
    <x v="0"/>
    <n v="1"/>
    <n v="55060"/>
    <n v="20"/>
    <n v="44048"/>
    <n v="42000"/>
    <n v="2048"/>
    <x v="0"/>
    <x v="0"/>
    <x v="10"/>
    <s v="Q1"/>
    <n v="2025"/>
    <n v="4.6494733018525247E-2"/>
    <s v="Medium"/>
  </r>
  <r>
    <n v="100639"/>
    <d v="2025-04-27T00:00:00"/>
    <s v="C1638"/>
    <s v="Rahul Sharma"/>
    <x v="0"/>
    <s v="Delhi"/>
    <s v="New Delhi"/>
    <x v="4"/>
    <x v="0"/>
    <x v="3"/>
    <n v="4"/>
    <n v="11589"/>
    <n v="5"/>
    <n v="44038.2"/>
    <n v="36000"/>
    <n v="8038.2"/>
    <x v="2"/>
    <x v="0"/>
    <x v="5"/>
    <s v="Q2"/>
    <n v="2025"/>
    <n v="0.18252789623554097"/>
    <s v="Medium"/>
  </r>
  <r>
    <n v="103047"/>
    <d v="2025-12-26T00:00:00"/>
    <s v="C4046"/>
    <s v="Rohit Gupta"/>
    <x v="3"/>
    <s v="West Bengal"/>
    <s v="Kolkata"/>
    <x v="7"/>
    <x v="0"/>
    <x v="0"/>
    <n v="1"/>
    <n v="55044"/>
    <n v="20"/>
    <n v="44035.199999999997"/>
    <n v="42000"/>
    <n v="2035.2"/>
    <x v="2"/>
    <x v="1"/>
    <x v="11"/>
    <s v="Q4"/>
    <n v="2025"/>
    <n v="4.6217571397427513E-2"/>
    <s v="Medium"/>
  </r>
  <r>
    <n v="104654"/>
    <d v="2025-06-10T00:00:00"/>
    <s v="C5653"/>
    <s v="Aarav Gupta"/>
    <x v="1"/>
    <s v="Maharashtra"/>
    <s v="Mumbai"/>
    <x v="5"/>
    <x v="0"/>
    <x v="1"/>
    <n v="2"/>
    <n v="22016"/>
    <n v="0"/>
    <n v="44032"/>
    <n v="34000"/>
    <n v="10032"/>
    <x v="4"/>
    <x v="0"/>
    <x v="9"/>
    <s v="Q2"/>
    <n v="2025"/>
    <n v="0.22783430232558138"/>
    <s v="Medium"/>
  </r>
  <r>
    <n v="101505"/>
    <d v="2025-12-28T00:00:00"/>
    <s v="C2504"/>
    <s v="Priya Sharma"/>
    <x v="2"/>
    <s v="Karnataka"/>
    <s v="Bengaluru"/>
    <x v="7"/>
    <x v="1"/>
    <x v="2"/>
    <n v="3"/>
    <n v="15448"/>
    <n v="5"/>
    <n v="44026.8"/>
    <n v="33000"/>
    <n v="11026.8"/>
    <x v="2"/>
    <x v="2"/>
    <x v="11"/>
    <s v="Q4"/>
    <n v="2025"/>
    <n v="0.2504565401073891"/>
    <s v="Medium"/>
  </r>
  <r>
    <n v="104611"/>
    <d v="2025-05-17T00:00:00"/>
    <s v="C5610"/>
    <s v="Rahul Gupta"/>
    <x v="1"/>
    <s v="Maharashtra"/>
    <s v="Mumbai"/>
    <x v="0"/>
    <x v="0"/>
    <x v="0"/>
    <n v="1"/>
    <n v="55031"/>
    <n v="20"/>
    <n v="44024.800000000003"/>
    <n v="42000"/>
    <n v="2024.8"/>
    <x v="4"/>
    <x v="0"/>
    <x v="6"/>
    <s v="Q2"/>
    <n v="2025"/>
    <n v="4.5992258908615143E-2"/>
    <s v="Medium"/>
  </r>
  <r>
    <n v="101937"/>
    <d v="2025-06-27T00:00:00"/>
    <s v="C2936"/>
    <s v="Pooja Gupta"/>
    <x v="3"/>
    <s v="West Bengal"/>
    <s v="Kolkata"/>
    <x v="2"/>
    <x v="0"/>
    <x v="3"/>
    <n v="4"/>
    <n v="12223"/>
    <n v="10"/>
    <n v="44002.8"/>
    <n v="36000"/>
    <n v="8002.8"/>
    <x v="1"/>
    <x v="1"/>
    <x v="9"/>
    <s v="Q2"/>
    <n v="2025"/>
    <n v="0.18187024462079684"/>
    <s v="Medium"/>
  </r>
  <r>
    <n v="104189"/>
    <d v="2025-09-20T00:00:00"/>
    <s v="C5188"/>
    <s v="Kiran Rao"/>
    <x v="0"/>
    <s v="Delhi"/>
    <s v="New Delhi"/>
    <x v="4"/>
    <x v="0"/>
    <x v="1"/>
    <n v="2"/>
    <n v="21991"/>
    <n v="0"/>
    <n v="43982"/>
    <n v="34000"/>
    <n v="9982"/>
    <x v="2"/>
    <x v="0"/>
    <x v="4"/>
    <s v="Q3"/>
    <n v="2025"/>
    <n v="0.22695648219726253"/>
    <s v="Medium"/>
  </r>
  <r>
    <n v="104028"/>
    <d v="2025-04-04T00:00:00"/>
    <s v="C5027"/>
    <s v="Priya Kumar"/>
    <x v="2"/>
    <s v="Telangana"/>
    <s v="Hyderabad"/>
    <x v="0"/>
    <x v="0"/>
    <x v="1"/>
    <n v="2"/>
    <n v="21981"/>
    <n v="0"/>
    <n v="43962"/>
    <n v="34000"/>
    <n v="9962"/>
    <x v="2"/>
    <x v="0"/>
    <x v="5"/>
    <s v="Q2"/>
    <n v="2025"/>
    <n v="0.2266047950502707"/>
    <s v="Medium"/>
  </r>
  <r>
    <n v="103867"/>
    <d v="2025-05-08T00:00:00"/>
    <s v="C4866"/>
    <s v="Rohit Reddy"/>
    <x v="3"/>
    <s v="West Bengal"/>
    <s v="Kolkata"/>
    <x v="6"/>
    <x v="1"/>
    <x v="4"/>
    <n v="6"/>
    <n v="8618"/>
    <n v="15"/>
    <n v="43951.8"/>
    <n v="36000"/>
    <n v="7951.8"/>
    <x v="0"/>
    <x v="1"/>
    <x v="6"/>
    <s v="Q2"/>
    <n v="2025"/>
    <n v="0.18092091791462464"/>
    <s v="Medium"/>
  </r>
  <r>
    <n v="100883"/>
    <d v="2025-08-26T00:00:00"/>
    <s v="C1882"/>
    <s v="Ananya Reddy"/>
    <x v="3"/>
    <s v="Odisha"/>
    <s v="Bhubaneswar"/>
    <x v="3"/>
    <x v="1"/>
    <x v="4"/>
    <n v="6"/>
    <n v="8131"/>
    <n v="10"/>
    <n v="43907.4"/>
    <n v="36000"/>
    <n v="7907.4"/>
    <x v="0"/>
    <x v="0"/>
    <x v="2"/>
    <s v="Q3"/>
    <n v="2025"/>
    <n v="0.18009264953060303"/>
    <s v="Medium"/>
  </r>
  <r>
    <n v="104871"/>
    <d v="2025-08-14T00:00:00"/>
    <s v="C5870"/>
    <s v="Sneha Gupta"/>
    <x v="0"/>
    <s v="Delhi"/>
    <s v="New Delhi"/>
    <x v="1"/>
    <x v="1"/>
    <x v="2"/>
    <n v="3"/>
    <n v="15391"/>
    <n v="5"/>
    <n v="43864.35"/>
    <n v="33000"/>
    <n v="10864.35"/>
    <x v="2"/>
    <x v="0"/>
    <x v="2"/>
    <s v="Q3"/>
    <n v="2025"/>
    <n v="0.24768063358969186"/>
    <s v="Medium"/>
  </r>
  <r>
    <n v="100191"/>
    <d v="2025-02-06T00:00:00"/>
    <s v="C1190"/>
    <s v="Ananya Reddy"/>
    <x v="2"/>
    <s v="Karnataka"/>
    <s v="Bengaluru"/>
    <x v="6"/>
    <x v="0"/>
    <x v="0"/>
    <n v="1"/>
    <n v="54808"/>
    <n v="20"/>
    <n v="43846.400000000001"/>
    <n v="42000"/>
    <n v="1846.4"/>
    <x v="4"/>
    <x v="0"/>
    <x v="3"/>
    <s v="Q1"/>
    <n v="2025"/>
    <n v="4.2110640782367537E-2"/>
    <s v="Medium"/>
  </r>
  <r>
    <n v="102444"/>
    <d v="2025-07-19T00:00:00"/>
    <s v="C3443"/>
    <s v="Rahul Sharma"/>
    <x v="2"/>
    <s v="Telangana"/>
    <s v="Hyderabad"/>
    <x v="2"/>
    <x v="0"/>
    <x v="0"/>
    <n v="1"/>
    <n v="54795"/>
    <n v="20"/>
    <n v="43836"/>
    <n v="42000"/>
    <n v="1836"/>
    <x v="2"/>
    <x v="0"/>
    <x v="7"/>
    <s v="Q3"/>
    <n v="2025"/>
    <n v="4.1883383520394196E-2"/>
    <s v="Medium"/>
  </r>
  <r>
    <n v="103604"/>
    <d v="2025-01-06T00:00:00"/>
    <s v="C4603"/>
    <s v="Arjun Rao"/>
    <x v="2"/>
    <s v="Telangana"/>
    <s v="Hyderabad"/>
    <x v="2"/>
    <x v="0"/>
    <x v="1"/>
    <n v="2"/>
    <n v="21918"/>
    <n v="0"/>
    <n v="43836"/>
    <n v="34000"/>
    <n v="9836"/>
    <x v="3"/>
    <x v="0"/>
    <x v="8"/>
    <s v="Q1"/>
    <n v="2025"/>
    <n v="0.22438178665936673"/>
    <s v="Medium"/>
  </r>
  <r>
    <n v="104949"/>
    <d v="2025-01-11T00:00:00"/>
    <s v="C5948"/>
    <s v="Vikram Sharma"/>
    <x v="2"/>
    <s v="Telangana"/>
    <s v="Hyderabad"/>
    <x v="4"/>
    <x v="0"/>
    <x v="1"/>
    <n v="2"/>
    <n v="21917"/>
    <n v="0"/>
    <n v="43834"/>
    <n v="34000"/>
    <n v="9834"/>
    <x v="1"/>
    <x v="2"/>
    <x v="8"/>
    <s v="Q1"/>
    <n v="2025"/>
    <n v="0.22434639777341789"/>
    <s v="Medium"/>
  </r>
  <r>
    <n v="103602"/>
    <d v="2025-01-21T00:00:00"/>
    <s v="C4601"/>
    <s v="Rohit Kumar"/>
    <x v="1"/>
    <s v="Gujarat"/>
    <s v="Ahmedabad"/>
    <x v="6"/>
    <x v="0"/>
    <x v="1"/>
    <n v="2"/>
    <n v="21916"/>
    <n v="0"/>
    <n v="43832"/>
    <n v="34000"/>
    <n v="9832"/>
    <x v="0"/>
    <x v="0"/>
    <x v="8"/>
    <s v="Q1"/>
    <n v="2025"/>
    <n v="0.22431100565796677"/>
    <s v="Medium"/>
  </r>
  <r>
    <n v="101002"/>
    <d v="2025-08-12T00:00:00"/>
    <s v="C2001"/>
    <s v="Sneha Reddy"/>
    <x v="0"/>
    <s v="Delhi"/>
    <s v="New Delhi"/>
    <x v="6"/>
    <x v="0"/>
    <x v="0"/>
    <n v="1"/>
    <n v="54754"/>
    <n v="20"/>
    <n v="43803.199999999997"/>
    <n v="42000"/>
    <n v="1803.2"/>
    <x v="2"/>
    <x v="0"/>
    <x v="2"/>
    <s v="Q3"/>
    <n v="2025"/>
    <n v="4.1165942214267455E-2"/>
    <s v="Medium"/>
  </r>
  <r>
    <n v="103893"/>
    <d v="2025-02-22T00:00:00"/>
    <s v="C4892"/>
    <s v="Neha Reddy"/>
    <x v="2"/>
    <s v="Karnataka"/>
    <s v="Bengaluru"/>
    <x v="7"/>
    <x v="0"/>
    <x v="0"/>
    <n v="1"/>
    <n v="54749"/>
    <n v="20"/>
    <n v="43799.199999999997"/>
    <n v="42000"/>
    <n v="1799.2"/>
    <x v="3"/>
    <x v="1"/>
    <x v="3"/>
    <s v="Q1"/>
    <n v="2025"/>
    <n v="4.1078375860746322E-2"/>
    <s v="Medium"/>
  </r>
  <r>
    <n v="103476"/>
    <d v="2025-10-22T00:00:00"/>
    <s v="C4475"/>
    <s v="Rahul Sharma"/>
    <x v="3"/>
    <s v="Odisha"/>
    <s v="Bhubaneswar"/>
    <x v="7"/>
    <x v="1"/>
    <x v="2"/>
    <n v="3"/>
    <n v="15368"/>
    <n v="5"/>
    <n v="43798.8"/>
    <n v="33000"/>
    <n v="10798.8"/>
    <x v="4"/>
    <x v="0"/>
    <x v="0"/>
    <s v="Q4"/>
    <n v="2025"/>
    <n v="0.24655470012877062"/>
    <s v="Medium"/>
  </r>
  <r>
    <n v="103266"/>
    <d v="2025-06-18T00:00:00"/>
    <s v="C4265"/>
    <s v="Arjun Reddy"/>
    <x v="1"/>
    <s v="Gujarat"/>
    <s v="Ahmedabad"/>
    <x v="6"/>
    <x v="0"/>
    <x v="1"/>
    <n v="2"/>
    <n v="21898"/>
    <n v="0"/>
    <n v="43796"/>
    <n v="34000"/>
    <n v="9796"/>
    <x v="4"/>
    <x v="0"/>
    <x v="9"/>
    <s v="Q2"/>
    <n v="2025"/>
    <n v="0.22367339483057813"/>
    <s v="Medium"/>
  </r>
  <r>
    <n v="103419"/>
    <d v="2025-12-11T00:00:00"/>
    <s v="C4418"/>
    <s v="Priya Rao"/>
    <x v="1"/>
    <s v="Maharashtra"/>
    <s v="Mumbai"/>
    <x v="1"/>
    <x v="0"/>
    <x v="3"/>
    <n v="4"/>
    <n v="11524"/>
    <n v="5"/>
    <n v="43791.199999999997"/>
    <n v="36000"/>
    <n v="7791.2"/>
    <x v="0"/>
    <x v="0"/>
    <x v="11"/>
    <s v="Q4"/>
    <n v="2025"/>
    <n v="0.17791702442499863"/>
    <s v="Medium"/>
  </r>
  <r>
    <n v="101771"/>
    <d v="2025-10-08T00:00:00"/>
    <s v="C2770"/>
    <s v="Rohit Rao"/>
    <x v="2"/>
    <s v="Karnataka"/>
    <s v="Bengaluru"/>
    <x v="2"/>
    <x v="1"/>
    <x v="4"/>
    <n v="5"/>
    <n v="8757"/>
    <n v="0"/>
    <n v="43785"/>
    <n v="30000"/>
    <n v="13785"/>
    <x v="4"/>
    <x v="0"/>
    <x v="0"/>
    <s v="Q4"/>
    <n v="2025"/>
    <n v="0.31483384720794794"/>
    <s v="Medium"/>
  </r>
  <r>
    <n v="103235"/>
    <d v="2025-02-09T00:00:00"/>
    <s v="C4234"/>
    <s v="Priya Gupta"/>
    <x v="3"/>
    <s v="West Bengal"/>
    <s v="Kolkata"/>
    <x v="1"/>
    <x v="0"/>
    <x v="0"/>
    <n v="1"/>
    <n v="54730"/>
    <n v="20"/>
    <n v="43784"/>
    <n v="42000"/>
    <n v="1784"/>
    <x v="1"/>
    <x v="2"/>
    <x v="3"/>
    <s v="Q1"/>
    <n v="2025"/>
    <n v="4.0745477800109627E-2"/>
    <s v="Medium"/>
  </r>
  <r>
    <n v="103670"/>
    <d v="2025-03-17T00:00:00"/>
    <s v="C4669"/>
    <s v="Ananya Patel"/>
    <x v="0"/>
    <s v="Delhi"/>
    <s v="New Delhi"/>
    <x v="7"/>
    <x v="1"/>
    <x v="2"/>
    <n v="3"/>
    <n v="15362"/>
    <n v="5"/>
    <n v="43781.7"/>
    <n v="33000"/>
    <n v="10781.7"/>
    <x v="3"/>
    <x v="1"/>
    <x v="10"/>
    <s v="Q1"/>
    <n v="2025"/>
    <n v="0.24626042387572894"/>
    <s v="Medium"/>
  </r>
  <r>
    <n v="102321"/>
    <d v="2025-03-07T00:00:00"/>
    <s v="C3320"/>
    <s v="Aarav Patel"/>
    <x v="3"/>
    <s v="West Bengal"/>
    <s v="Kolkata"/>
    <x v="4"/>
    <x v="1"/>
    <x v="4"/>
    <n v="6"/>
    <n v="8584"/>
    <n v="15"/>
    <n v="43778.400000000001"/>
    <n v="36000"/>
    <n v="7778.4"/>
    <x v="4"/>
    <x v="2"/>
    <x v="10"/>
    <s v="Q1"/>
    <n v="2025"/>
    <n v="0.17767666246368072"/>
    <s v="Medium"/>
  </r>
  <r>
    <n v="102883"/>
    <d v="2025-09-26T00:00:00"/>
    <s v="C3882"/>
    <s v="Arjun Sharma"/>
    <x v="0"/>
    <s v="Punjab"/>
    <s v="Ludhiana"/>
    <x v="5"/>
    <x v="1"/>
    <x v="4"/>
    <n v="5"/>
    <n v="8752"/>
    <n v="0"/>
    <n v="43760"/>
    <n v="30000"/>
    <n v="13760"/>
    <x v="3"/>
    <x v="1"/>
    <x v="4"/>
    <s v="Q3"/>
    <n v="2025"/>
    <n v="0.31444241316270566"/>
    <s v="Medium"/>
  </r>
  <r>
    <n v="101708"/>
    <d v="2025-02-09T00:00:00"/>
    <s v="C2707"/>
    <s v="Aarav Kumar"/>
    <x v="2"/>
    <s v="Telangana"/>
    <s v="Hyderabad"/>
    <x v="1"/>
    <x v="0"/>
    <x v="1"/>
    <n v="2"/>
    <n v="21872"/>
    <n v="0"/>
    <n v="43744"/>
    <n v="34000"/>
    <n v="9744"/>
    <x v="3"/>
    <x v="0"/>
    <x v="3"/>
    <s v="Q1"/>
    <n v="2025"/>
    <n v="0.22275054864667154"/>
    <s v="Medium"/>
  </r>
  <r>
    <n v="103045"/>
    <d v="2025-11-05T00:00:00"/>
    <s v="C4044"/>
    <s v="Rahul Reddy"/>
    <x v="0"/>
    <s v="Delhi"/>
    <s v="New Delhi"/>
    <x v="2"/>
    <x v="0"/>
    <x v="3"/>
    <n v="4"/>
    <n v="11508"/>
    <n v="5"/>
    <n v="43730.400000000001"/>
    <n v="36000"/>
    <n v="7730.4"/>
    <x v="2"/>
    <x v="0"/>
    <x v="1"/>
    <s v="Q4"/>
    <n v="2025"/>
    <n v="0.17677405191811643"/>
    <s v="Medium"/>
  </r>
  <r>
    <n v="103212"/>
    <d v="2025-03-25T00:00:00"/>
    <s v="C4211"/>
    <s v="Rohit Sharma"/>
    <x v="1"/>
    <s v="Gujarat"/>
    <s v="Ahmedabad"/>
    <x v="2"/>
    <x v="0"/>
    <x v="0"/>
    <n v="1"/>
    <n v="54662"/>
    <n v="20"/>
    <n v="43729.599999999999"/>
    <n v="42000"/>
    <n v="1729.6"/>
    <x v="3"/>
    <x v="0"/>
    <x v="10"/>
    <s v="Q1"/>
    <n v="2025"/>
    <n v="3.9552156891441953E-2"/>
    <s v="Medium"/>
  </r>
  <r>
    <n v="100943"/>
    <d v="2025-02-18T00:00:00"/>
    <s v="C1942"/>
    <s v="Neha Reddy"/>
    <x v="0"/>
    <s v="Punjab"/>
    <s v="Ludhiana"/>
    <x v="6"/>
    <x v="0"/>
    <x v="1"/>
    <n v="2"/>
    <n v="21859"/>
    <n v="0"/>
    <n v="43718"/>
    <n v="34000"/>
    <n v="9718"/>
    <x v="2"/>
    <x v="0"/>
    <x v="3"/>
    <s v="Q1"/>
    <n v="2025"/>
    <n v="0.22228830230111166"/>
    <s v="Medium"/>
  </r>
  <r>
    <n v="100541"/>
    <d v="2025-04-20T00:00:00"/>
    <s v="C1540"/>
    <s v="Neha Patel"/>
    <x v="2"/>
    <s v="Telangana"/>
    <s v="Hyderabad"/>
    <x v="4"/>
    <x v="0"/>
    <x v="3"/>
    <n v="4"/>
    <n v="11504"/>
    <n v="5"/>
    <n v="43715.199999999997"/>
    <n v="36000"/>
    <n v="7715.2"/>
    <x v="4"/>
    <x v="0"/>
    <x v="5"/>
    <s v="Q2"/>
    <n v="2025"/>
    <n v="0.17648781201961788"/>
    <s v="Medium"/>
  </r>
  <r>
    <n v="102100"/>
    <d v="2025-01-25T00:00:00"/>
    <s v="C3099"/>
    <s v="Priya Patel"/>
    <x v="1"/>
    <s v="Gujarat"/>
    <s v="Ahmedabad"/>
    <x v="4"/>
    <x v="0"/>
    <x v="3"/>
    <n v="4"/>
    <n v="11504"/>
    <n v="5"/>
    <n v="43715.199999999997"/>
    <n v="36000"/>
    <n v="7715.2"/>
    <x v="0"/>
    <x v="0"/>
    <x v="8"/>
    <s v="Q1"/>
    <n v="2025"/>
    <n v="0.17648781201961788"/>
    <s v="Medium"/>
  </r>
  <r>
    <n v="100477"/>
    <d v="2025-01-09T00:00:00"/>
    <s v="C1476"/>
    <s v="Aarav Kumar"/>
    <x v="1"/>
    <s v="Gujarat"/>
    <s v="Ahmedabad"/>
    <x v="3"/>
    <x v="1"/>
    <x v="2"/>
    <n v="3"/>
    <n v="15335"/>
    <n v="5"/>
    <n v="43704.75"/>
    <n v="33000"/>
    <n v="10704.75"/>
    <x v="4"/>
    <x v="0"/>
    <x v="8"/>
    <s v="Q1"/>
    <n v="2025"/>
    <n v="0.24493333104525253"/>
    <s v="Medium"/>
  </r>
  <r>
    <n v="101752"/>
    <d v="2025-03-25T00:00:00"/>
    <s v="C2751"/>
    <s v="Vikram Sharma"/>
    <x v="1"/>
    <s v="Maharashtra"/>
    <s v="Mumbai"/>
    <x v="0"/>
    <x v="0"/>
    <x v="0"/>
    <n v="1"/>
    <n v="54628"/>
    <n v="20"/>
    <n v="43702.400000000001"/>
    <n v="42000"/>
    <n v="1702.4"/>
    <x v="4"/>
    <x v="1"/>
    <x v="10"/>
    <s v="Q1"/>
    <n v="2025"/>
    <n v="3.8954382368016405E-2"/>
    <s v="Medium"/>
  </r>
  <r>
    <n v="102226"/>
    <d v="2025-02-01T00:00:00"/>
    <s v="C3225"/>
    <s v="Rohit Kumar"/>
    <x v="1"/>
    <s v="Gujarat"/>
    <s v="Ahmedabad"/>
    <x v="1"/>
    <x v="0"/>
    <x v="0"/>
    <n v="1"/>
    <n v="54622"/>
    <n v="20"/>
    <n v="43697.599999999999"/>
    <n v="42000"/>
    <n v="1697.6"/>
    <x v="0"/>
    <x v="0"/>
    <x v="3"/>
    <s v="Q1"/>
    <n v="2025"/>
    <n v="3.8848815495587857E-2"/>
    <s v="Medium"/>
  </r>
  <r>
    <n v="102674"/>
    <d v="2025-11-15T00:00:00"/>
    <s v="C3673"/>
    <s v="Rohit Kumar"/>
    <x v="1"/>
    <s v="Gujarat"/>
    <s v="Ahmedabad"/>
    <x v="6"/>
    <x v="1"/>
    <x v="4"/>
    <n v="5"/>
    <n v="8737"/>
    <n v="0"/>
    <n v="43685"/>
    <n v="30000"/>
    <n v="13685"/>
    <x v="1"/>
    <x v="2"/>
    <x v="1"/>
    <s v="Q4"/>
    <n v="2025"/>
    <n v="0.31326542291404375"/>
    <s v="Medium"/>
  </r>
  <r>
    <n v="101848"/>
    <d v="2025-08-26T00:00:00"/>
    <s v="C2847"/>
    <s v="Rahul Patel"/>
    <x v="2"/>
    <s v="Telangana"/>
    <s v="Hyderabad"/>
    <x v="0"/>
    <x v="0"/>
    <x v="0"/>
    <n v="1"/>
    <n v="54570"/>
    <n v="20"/>
    <n v="43656"/>
    <n v="42000"/>
    <n v="1656"/>
    <x v="3"/>
    <x v="0"/>
    <x v="2"/>
    <s v="Q3"/>
    <n v="2025"/>
    <n v="3.7932930181418363E-2"/>
    <s v="Medium"/>
  </r>
  <r>
    <n v="104266"/>
    <d v="2025-06-06T00:00:00"/>
    <s v="C5265"/>
    <s v="Ananya Rao"/>
    <x v="0"/>
    <s v="Delhi"/>
    <s v="New Delhi"/>
    <x v="1"/>
    <x v="0"/>
    <x v="0"/>
    <n v="1"/>
    <n v="54556"/>
    <n v="20"/>
    <n v="43644.800000000003"/>
    <n v="42000"/>
    <n v="1644.8"/>
    <x v="4"/>
    <x v="0"/>
    <x v="9"/>
    <s v="Q2"/>
    <n v="2025"/>
    <n v="3.7686047364176259E-2"/>
    <s v="Medium"/>
  </r>
  <r>
    <n v="102416"/>
    <d v="2025-04-12T00:00:00"/>
    <s v="C3415"/>
    <s v="Neha Rao"/>
    <x v="0"/>
    <s v="Delhi"/>
    <s v="New Delhi"/>
    <x v="4"/>
    <x v="0"/>
    <x v="0"/>
    <n v="1"/>
    <n v="54522"/>
    <n v="20"/>
    <n v="43617.599999999999"/>
    <n v="42000"/>
    <n v="1617.6"/>
    <x v="3"/>
    <x v="1"/>
    <x v="5"/>
    <s v="Q2"/>
    <n v="2025"/>
    <n v="3.7085946957191591E-2"/>
    <s v="Medium"/>
  </r>
  <r>
    <n v="100655"/>
    <d v="2025-04-11T00:00:00"/>
    <s v="C1654"/>
    <s v="Sneha Kumar"/>
    <x v="3"/>
    <s v="West Bengal"/>
    <s v="Kolkata"/>
    <x v="5"/>
    <x v="1"/>
    <x v="2"/>
    <n v="3"/>
    <n v="15298"/>
    <n v="5"/>
    <n v="43599.3"/>
    <n v="33000"/>
    <n v="10599.3"/>
    <x v="0"/>
    <x v="2"/>
    <x v="5"/>
    <s v="Q2"/>
    <n v="2025"/>
    <n v="0.24310711410504293"/>
    <s v="Medium"/>
  </r>
  <r>
    <n v="103981"/>
    <d v="2025-11-24T00:00:00"/>
    <s v="C4980"/>
    <s v="Neha Reddy"/>
    <x v="1"/>
    <s v="Gujarat"/>
    <s v="Ahmedabad"/>
    <x v="3"/>
    <x v="1"/>
    <x v="4"/>
    <n v="6"/>
    <n v="8073"/>
    <n v="10"/>
    <n v="43594.2"/>
    <n v="36000"/>
    <n v="7594.2"/>
    <x v="0"/>
    <x v="2"/>
    <x v="1"/>
    <s v="Q4"/>
    <n v="2025"/>
    <n v="0.17420207275279739"/>
    <s v="Medium"/>
  </r>
  <r>
    <n v="103466"/>
    <d v="2025-02-20T00:00:00"/>
    <s v="C4465"/>
    <s v="Rohit Kumar"/>
    <x v="3"/>
    <s v="Odisha"/>
    <s v="Bhubaneswar"/>
    <x v="7"/>
    <x v="0"/>
    <x v="1"/>
    <n v="2"/>
    <n v="21792"/>
    <n v="0"/>
    <n v="43584"/>
    <n v="34000"/>
    <n v="9584"/>
    <x v="2"/>
    <x v="0"/>
    <x v="3"/>
    <s v="Q1"/>
    <n v="2025"/>
    <n v="0.2198972099853157"/>
    <s v="Medium"/>
  </r>
  <r>
    <n v="104087"/>
    <d v="2025-04-24T00:00:00"/>
    <s v="C5086"/>
    <s v="Aarav Rao"/>
    <x v="1"/>
    <s v="Maharashtra"/>
    <s v="Mumbai"/>
    <x v="3"/>
    <x v="1"/>
    <x v="4"/>
    <n v="6"/>
    <n v="8545"/>
    <n v="15"/>
    <n v="43579.5"/>
    <n v="36000"/>
    <n v="7579.5"/>
    <x v="0"/>
    <x v="0"/>
    <x v="5"/>
    <s v="Q2"/>
    <n v="2025"/>
    <n v="0.17392351908580869"/>
    <s v="Medium"/>
  </r>
  <r>
    <n v="103434"/>
    <d v="2025-06-21T00:00:00"/>
    <s v="C4433"/>
    <s v="Aarav Patel"/>
    <x v="3"/>
    <s v="West Bengal"/>
    <s v="Kolkata"/>
    <x v="1"/>
    <x v="1"/>
    <x v="4"/>
    <n v="5"/>
    <n v="8715"/>
    <n v="0"/>
    <n v="43575"/>
    <n v="30000"/>
    <n v="13575"/>
    <x v="3"/>
    <x v="1"/>
    <x v="9"/>
    <s v="Q2"/>
    <n v="2025"/>
    <n v="0.31153184165232356"/>
    <s v="Medium"/>
  </r>
  <r>
    <n v="104891"/>
    <d v="2025-07-02T00:00:00"/>
    <s v="C5890"/>
    <s v="Ananya Reddy"/>
    <x v="3"/>
    <s v="Odisha"/>
    <s v="Bhubaneswar"/>
    <x v="7"/>
    <x v="1"/>
    <x v="4"/>
    <n v="6"/>
    <n v="8529"/>
    <n v="15"/>
    <n v="43497.9"/>
    <n v="36000"/>
    <n v="7497.9"/>
    <x v="1"/>
    <x v="1"/>
    <x v="7"/>
    <s v="Q3"/>
    <n v="2025"/>
    <n v="0.17237383873704246"/>
    <s v="Medium"/>
  </r>
  <r>
    <n v="101525"/>
    <d v="2025-05-18T00:00:00"/>
    <s v="C2524"/>
    <s v="Aarav Sharma"/>
    <x v="0"/>
    <s v="Delhi"/>
    <s v="New Delhi"/>
    <x v="4"/>
    <x v="1"/>
    <x v="4"/>
    <n v="6"/>
    <n v="8054"/>
    <n v="10"/>
    <n v="43491.6"/>
    <n v="36000"/>
    <n v="7491.6"/>
    <x v="2"/>
    <x v="0"/>
    <x v="6"/>
    <s v="Q2"/>
    <n v="2025"/>
    <n v="0.17225395248737688"/>
    <s v="Medium"/>
  </r>
  <r>
    <n v="103325"/>
    <d v="2025-05-03T00:00:00"/>
    <s v="C4324"/>
    <s v="Sneha Kumar"/>
    <x v="0"/>
    <s v="Punjab"/>
    <s v="Ludhiana"/>
    <x v="4"/>
    <x v="0"/>
    <x v="3"/>
    <n v="4"/>
    <n v="12078"/>
    <n v="10"/>
    <n v="43480.800000000003"/>
    <n v="36000"/>
    <n v="7480.8"/>
    <x v="4"/>
    <x v="1"/>
    <x v="6"/>
    <s v="Q2"/>
    <n v="2025"/>
    <n v="0.17204835237622121"/>
    <s v="Medium"/>
  </r>
  <r>
    <n v="104496"/>
    <d v="2025-05-27T00:00:00"/>
    <s v="C5495"/>
    <s v="Arjun Reddy"/>
    <x v="2"/>
    <s v="Telangana"/>
    <s v="Hyderabad"/>
    <x v="0"/>
    <x v="1"/>
    <x v="4"/>
    <n v="6"/>
    <n v="8049"/>
    <n v="10"/>
    <n v="43464.6"/>
    <n v="36000"/>
    <n v="7464.6"/>
    <x v="2"/>
    <x v="0"/>
    <x v="6"/>
    <s v="Q2"/>
    <n v="2025"/>
    <n v="0.17173976063279084"/>
    <s v="Medium"/>
  </r>
  <r>
    <n v="104772"/>
    <d v="2025-12-09T00:00:00"/>
    <s v="C5771"/>
    <s v="Pooja Kumar"/>
    <x v="0"/>
    <s v="Punjab"/>
    <s v="Ludhiana"/>
    <x v="0"/>
    <x v="1"/>
    <x v="4"/>
    <n v="5"/>
    <n v="8681"/>
    <n v="0"/>
    <n v="43405"/>
    <n v="30000"/>
    <n v="13405"/>
    <x v="3"/>
    <x v="0"/>
    <x v="11"/>
    <s v="Q4"/>
    <n v="2025"/>
    <n v="0.30883538762815343"/>
    <s v="Medium"/>
  </r>
  <r>
    <n v="102999"/>
    <d v="2025-07-25T00:00:00"/>
    <s v="C3998"/>
    <s v="Rohit Sharma"/>
    <x v="0"/>
    <s v="Punjab"/>
    <s v="Ludhiana"/>
    <x v="5"/>
    <x v="0"/>
    <x v="3"/>
    <n v="4"/>
    <n v="12031"/>
    <n v="10"/>
    <n v="43311.6"/>
    <n v="36000"/>
    <n v="7311.6"/>
    <x v="3"/>
    <x v="0"/>
    <x v="7"/>
    <s v="Q3"/>
    <n v="2025"/>
    <n v="0.16881389743163497"/>
    <s v="Medium"/>
  </r>
  <r>
    <n v="101029"/>
    <d v="2025-11-15T00:00:00"/>
    <s v="C2028"/>
    <s v="Pooja Patel"/>
    <x v="3"/>
    <s v="West Bengal"/>
    <s v="Kolkata"/>
    <x v="0"/>
    <x v="1"/>
    <x v="2"/>
    <n v="3"/>
    <n v="15196"/>
    <n v="5"/>
    <n v="43308.6"/>
    <n v="33000"/>
    <n v="10308.6"/>
    <x v="0"/>
    <x v="2"/>
    <x v="1"/>
    <s v="Q4"/>
    <n v="2025"/>
    <n v="0.23802662750585335"/>
    <s v="Medium"/>
  </r>
  <r>
    <n v="101528"/>
    <d v="2025-10-05T00:00:00"/>
    <s v="C2527"/>
    <s v="Aarav Kumar"/>
    <x v="0"/>
    <s v="Punjab"/>
    <s v="Ludhiana"/>
    <x v="4"/>
    <x v="1"/>
    <x v="2"/>
    <n v="3"/>
    <n v="15153"/>
    <n v="5"/>
    <n v="43186.05"/>
    <n v="33000"/>
    <n v="10186.049999999999"/>
    <x v="3"/>
    <x v="2"/>
    <x v="0"/>
    <s v="Q4"/>
    <n v="2025"/>
    <n v="0.23586435897703076"/>
    <s v="Medium"/>
  </r>
  <r>
    <n v="102155"/>
    <d v="2025-06-18T00:00:00"/>
    <s v="C3154"/>
    <s v="Priya Patel"/>
    <x v="1"/>
    <s v="Maharashtra"/>
    <s v="Mumbai"/>
    <x v="5"/>
    <x v="0"/>
    <x v="1"/>
    <n v="2"/>
    <n v="21586"/>
    <n v="0"/>
    <n v="43172"/>
    <n v="34000"/>
    <n v="9172"/>
    <x v="0"/>
    <x v="1"/>
    <x v="9"/>
    <s v="Q2"/>
    <n v="2025"/>
    <n v="0.21245251551931807"/>
    <s v="Medium"/>
  </r>
  <r>
    <n v="101560"/>
    <d v="2025-12-07T00:00:00"/>
    <s v="C2559"/>
    <s v="Aarav Gupta"/>
    <x v="1"/>
    <s v="Gujarat"/>
    <s v="Ahmedabad"/>
    <x v="3"/>
    <x v="1"/>
    <x v="2"/>
    <n v="3"/>
    <n v="15140"/>
    <n v="5"/>
    <n v="43149"/>
    <n v="33000"/>
    <n v="10149"/>
    <x v="2"/>
    <x v="0"/>
    <x v="11"/>
    <s v="Q4"/>
    <n v="2025"/>
    <n v="0.23520823194048529"/>
    <s v="Medium"/>
  </r>
  <r>
    <n v="103422"/>
    <d v="2025-07-09T00:00:00"/>
    <s v="C4421"/>
    <s v="Kiran Kumar"/>
    <x v="3"/>
    <s v="West Bengal"/>
    <s v="Kolkata"/>
    <x v="4"/>
    <x v="0"/>
    <x v="1"/>
    <n v="2"/>
    <n v="21569"/>
    <n v="0"/>
    <n v="43138"/>
    <n v="34000"/>
    <n v="9138"/>
    <x v="0"/>
    <x v="1"/>
    <x v="7"/>
    <s v="Q3"/>
    <n v="2025"/>
    <n v="0.21183179563262089"/>
    <s v="Medium"/>
  </r>
  <r>
    <n v="101697"/>
    <d v="2025-10-26T00:00:00"/>
    <s v="C2696"/>
    <s v="Arjun Reddy"/>
    <x v="2"/>
    <s v="Karnataka"/>
    <s v="Bengaluru"/>
    <x v="2"/>
    <x v="0"/>
    <x v="3"/>
    <n v="4"/>
    <n v="11976"/>
    <n v="10"/>
    <n v="43113.599999999999"/>
    <n v="36000"/>
    <n v="7113.6"/>
    <x v="2"/>
    <x v="0"/>
    <x v="0"/>
    <s v="Q4"/>
    <n v="2025"/>
    <n v="0.16499665998663995"/>
    <s v="Medium"/>
  </r>
  <r>
    <n v="104680"/>
    <d v="2025-12-11T00:00:00"/>
    <s v="C5679"/>
    <s v="Sneha Sharma"/>
    <x v="2"/>
    <s v="Telangana"/>
    <s v="Hyderabad"/>
    <x v="7"/>
    <x v="1"/>
    <x v="4"/>
    <n v="6"/>
    <n v="8979"/>
    <n v="20"/>
    <n v="43099.199999999997"/>
    <n v="36000"/>
    <n v="7099.2"/>
    <x v="4"/>
    <x v="0"/>
    <x v="11"/>
    <s v="Q4"/>
    <n v="2025"/>
    <n v="0.16471767457400602"/>
    <s v="Medium"/>
  </r>
  <r>
    <n v="100438"/>
    <d v="2025-01-27T00:00:00"/>
    <s v="C1437"/>
    <s v="Vikram Patel"/>
    <x v="1"/>
    <s v="Maharashtra"/>
    <s v="Mumbai"/>
    <x v="1"/>
    <x v="1"/>
    <x v="4"/>
    <n v="5"/>
    <n v="8618"/>
    <n v="0"/>
    <n v="43090"/>
    <n v="30000"/>
    <n v="13090"/>
    <x v="4"/>
    <x v="1"/>
    <x v="8"/>
    <s v="Q1"/>
    <n v="2025"/>
    <n v="0.30378278022743094"/>
    <s v="Medium"/>
  </r>
  <r>
    <n v="102092"/>
    <d v="2025-09-26T00:00:00"/>
    <s v="C3091"/>
    <s v="Neha Patel"/>
    <x v="2"/>
    <s v="Karnataka"/>
    <s v="Bengaluru"/>
    <x v="6"/>
    <x v="1"/>
    <x v="2"/>
    <n v="3"/>
    <n v="15095"/>
    <n v="5"/>
    <n v="43020.75"/>
    <n v="33000"/>
    <n v="10020.75"/>
    <x v="0"/>
    <x v="0"/>
    <x v="4"/>
    <s v="Q3"/>
    <n v="2025"/>
    <n v="0.23292829622914524"/>
    <s v="Medium"/>
  </r>
  <r>
    <n v="102654"/>
    <d v="2025-04-24T00:00:00"/>
    <s v="C3653"/>
    <s v="Aarav Sharma"/>
    <x v="3"/>
    <s v="Odisha"/>
    <s v="Bhubaneswar"/>
    <x v="6"/>
    <x v="1"/>
    <x v="4"/>
    <n v="6"/>
    <n v="8950"/>
    <n v="20"/>
    <n v="42960"/>
    <n v="36000"/>
    <n v="6960"/>
    <x v="2"/>
    <x v="0"/>
    <x v="5"/>
    <s v="Q2"/>
    <n v="2025"/>
    <n v="0.16201117318435754"/>
    <s v="Medium"/>
  </r>
  <r>
    <n v="101290"/>
    <d v="2025-10-08T00:00:00"/>
    <s v="C2289"/>
    <s v="Pooja Rao"/>
    <x v="2"/>
    <s v="Karnataka"/>
    <s v="Bengaluru"/>
    <x v="0"/>
    <x v="1"/>
    <x v="2"/>
    <n v="3"/>
    <n v="15068"/>
    <n v="5"/>
    <n v="42943.8"/>
    <n v="33000"/>
    <n v="9943.7999999999993"/>
    <x v="4"/>
    <x v="0"/>
    <x v="0"/>
    <s v="Q4"/>
    <n v="2025"/>
    <n v="0.23155379821999914"/>
    <s v="Medium"/>
  </r>
  <r>
    <n v="101899"/>
    <d v="2025-11-21T00:00:00"/>
    <s v="C2898"/>
    <s v="Kiran Rao"/>
    <x v="3"/>
    <s v="Odisha"/>
    <s v="Bhubaneswar"/>
    <x v="4"/>
    <x v="1"/>
    <x v="2"/>
    <n v="3"/>
    <n v="15065"/>
    <n v="5"/>
    <n v="42935.25"/>
    <n v="33000"/>
    <n v="9935.25"/>
    <x v="4"/>
    <x v="0"/>
    <x v="1"/>
    <s v="Q4"/>
    <n v="2025"/>
    <n v="0.23140077209286075"/>
    <s v="Medium"/>
  </r>
  <r>
    <n v="100151"/>
    <d v="2025-06-26T00:00:00"/>
    <s v="C1150"/>
    <s v="Pooja Rao"/>
    <x v="1"/>
    <s v="Gujarat"/>
    <s v="Ahmedabad"/>
    <x v="7"/>
    <x v="1"/>
    <x v="2"/>
    <n v="3"/>
    <n v="15059"/>
    <n v="5"/>
    <n v="42918.15"/>
    <n v="33000"/>
    <n v="9918.15"/>
    <x v="1"/>
    <x v="0"/>
    <x v="9"/>
    <s v="Q2"/>
    <n v="2025"/>
    <n v="0.23109453692668486"/>
    <s v="Medium"/>
  </r>
  <r>
    <n v="102777"/>
    <d v="2025-11-11T00:00:00"/>
    <s v="C3776"/>
    <s v="Rohit Sharma"/>
    <x v="0"/>
    <s v="Punjab"/>
    <s v="Ludhiana"/>
    <x v="1"/>
    <x v="1"/>
    <x v="4"/>
    <n v="5"/>
    <n v="8576"/>
    <n v="0"/>
    <n v="42880"/>
    <n v="30000"/>
    <n v="12880"/>
    <x v="2"/>
    <x v="2"/>
    <x v="1"/>
    <s v="Q4"/>
    <n v="2025"/>
    <n v="0.30037313432835822"/>
    <s v="Medium"/>
  </r>
  <r>
    <n v="102550"/>
    <d v="2025-04-04T00:00:00"/>
    <s v="C3549"/>
    <s v="Neha Patel"/>
    <x v="1"/>
    <s v="Maharashtra"/>
    <s v="Mumbai"/>
    <x v="3"/>
    <x v="1"/>
    <x v="2"/>
    <n v="3"/>
    <n v="15029"/>
    <n v="5"/>
    <n v="42832.65"/>
    <n v="33000"/>
    <n v="9832.65"/>
    <x v="2"/>
    <x v="2"/>
    <x v="5"/>
    <s v="Q2"/>
    <n v="2025"/>
    <n v="0.22955969336475796"/>
    <s v="Medium"/>
  </r>
  <r>
    <n v="103425"/>
    <d v="2025-03-01T00:00:00"/>
    <s v="C4424"/>
    <s v="Neha Reddy"/>
    <x v="3"/>
    <s v="West Bengal"/>
    <s v="Kolkata"/>
    <x v="6"/>
    <x v="1"/>
    <x v="2"/>
    <n v="3"/>
    <n v="15022"/>
    <n v="5"/>
    <n v="42812.7"/>
    <n v="33000"/>
    <n v="9812.7000000000007"/>
    <x v="1"/>
    <x v="2"/>
    <x v="10"/>
    <s v="Q1"/>
    <n v="2025"/>
    <n v="0.22920068110630729"/>
    <s v="Medium"/>
  </r>
  <r>
    <n v="103948"/>
    <d v="2025-03-15T00:00:00"/>
    <s v="C4947"/>
    <s v="Pooja Gupta"/>
    <x v="1"/>
    <s v="Maharashtra"/>
    <s v="Mumbai"/>
    <x v="3"/>
    <x v="1"/>
    <x v="4"/>
    <n v="5"/>
    <n v="8554"/>
    <n v="0"/>
    <n v="42770"/>
    <n v="30000"/>
    <n v="12770"/>
    <x v="3"/>
    <x v="2"/>
    <x v="10"/>
    <s v="Q1"/>
    <n v="2025"/>
    <n v="0.29857376665887303"/>
    <s v="Medium"/>
  </r>
  <r>
    <n v="101171"/>
    <d v="2025-03-06T00:00:00"/>
    <s v="C2170"/>
    <s v="Rohit Reddy"/>
    <x v="3"/>
    <s v="West Bengal"/>
    <s v="Kolkata"/>
    <x v="7"/>
    <x v="1"/>
    <x v="2"/>
    <n v="3"/>
    <n v="15005"/>
    <n v="5"/>
    <n v="42764.25"/>
    <n v="33000"/>
    <n v="9764.25"/>
    <x v="2"/>
    <x v="2"/>
    <x v="10"/>
    <s v="Q1"/>
    <n v="2025"/>
    <n v="0.22832739963871693"/>
    <s v="Medium"/>
  </r>
  <r>
    <n v="104468"/>
    <d v="2025-08-04T00:00:00"/>
    <s v="C5467"/>
    <s v="Sneha Kumar"/>
    <x v="1"/>
    <s v="Maharashtra"/>
    <s v="Mumbai"/>
    <x v="5"/>
    <x v="0"/>
    <x v="1"/>
    <n v="2"/>
    <n v="22476"/>
    <n v="5"/>
    <n v="42704.4"/>
    <n v="34000"/>
    <n v="8704.4"/>
    <x v="3"/>
    <x v="0"/>
    <x v="2"/>
    <s v="Q3"/>
    <n v="2025"/>
    <n v="0.20382911362763553"/>
    <s v="Medium"/>
  </r>
  <r>
    <n v="103088"/>
    <d v="2025-01-11T00:00:00"/>
    <s v="C4087"/>
    <s v="Divya Kumar"/>
    <x v="1"/>
    <s v="Maharashtra"/>
    <s v="Mumbai"/>
    <x v="1"/>
    <x v="1"/>
    <x v="4"/>
    <n v="5"/>
    <n v="8523"/>
    <n v="0"/>
    <n v="42615"/>
    <n v="30000"/>
    <n v="12615"/>
    <x v="1"/>
    <x v="1"/>
    <x v="8"/>
    <s v="Q1"/>
    <n v="2025"/>
    <n v="0.29602252727912709"/>
    <s v="Medium"/>
  </r>
  <r>
    <n v="102064"/>
    <d v="2025-10-04T00:00:00"/>
    <s v="C3063"/>
    <s v="Priya Sharma"/>
    <x v="3"/>
    <s v="Odisha"/>
    <s v="Bhubaneswar"/>
    <x v="6"/>
    <x v="1"/>
    <x v="4"/>
    <n v="6"/>
    <n v="8877"/>
    <n v="20"/>
    <n v="42609.599999999999"/>
    <n v="36000"/>
    <n v="6609.6"/>
    <x v="1"/>
    <x v="0"/>
    <x v="0"/>
    <s v="Q4"/>
    <n v="2025"/>
    <n v="0.15511997296383914"/>
    <s v="Medium"/>
  </r>
  <r>
    <n v="100901"/>
    <d v="2025-03-28T00:00:00"/>
    <s v="C1900"/>
    <s v="Divya Sharma"/>
    <x v="3"/>
    <s v="Odisha"/>
    <s v="Bhubaneswar"/>
    <x v="2"/>
    <x v="1"/>
    <x v="2"/>
    <n v="3"/>
    <n v="14950"/>
    <n v="5"/>
    <n v="42607.5"/>
    <n v="33000"/>
    <n v="9607.5"/>
    <x v="0"/>
    <x v="0"/>
    <x v="10"/>
    <s v="Q1"/>
    <n v="2025"/>
    <n v="0.22548847033972891"/>
    <s v="Medium"/>
  </r>
  <r>
    <n v="103963"/>
    <d v="2025-07-09T00:00:00"/>
    <s v="C4962"/>
    <s v="Vikram Kumar"/>
    <x v="3"/>
    <s v="West Bengal"/>
    <s v="Kolkata"/>
    <x v="2"/>
    <x v="1"/>
    <x v="4"/>
    <n v="6"/>
    <n v="8353"/>
    <n v="15"/>
    <n v="42600.3"/>
    <n v="36000"/>
    <n v="6600.3"/>
    <x v="1"/>
    <x v="0"/>
    <x v="7"/>
    <s v="Q3"/>
    <n v="2025"/>
    <n v="0.15493552862303786"/>
    <s v="Medium"/>
  </r>
  <r>
    <n v="103789"/>
    <d v="2025-10-09T00:00:00"/>
    <s v="C4788"/>
    <s v="Sneha Patel"/>
    <x v="0"/>
    <s v="Delhi"/>
    <s v="New Delhi"/>
    <x v="1"/>
    <x v="0"/>
    <x v="3"/>
    <n v="4"/>
    <n v="11809"/>
    <n v="10"/>
    <n v="42512.4"/>
    <n v="36000"/>
    <n v="6512.4"/>
    <x v="3"/>
    <x v="2"/>
    <x v="0"/>
    <s v="Q4"/>
    <n v="2025"/>
    <n v="0.15318824625285798"/>
    <s v="Medium"/>
  </r>
  <r>
    <n v="104489"/>
    <d v="2025-11-15T00:00:00"/>
    <s v="C5488"/>
    <s v="Arjun Patel"/>
    <x v="2"/>
    <s v="Telangana"/>
    <s v="Hyderabad"/>
    <x v="1"/>
    <x v="1"/>
    <x v="4"/>
    <n v="6"/>
    <n v="8854"/>
    <n v="20"/>
    <n v="42499.199999999997"/>
    <n v="36000"/>
    <n v="6499.2"/>
    <x v="4"/>
    <x v="0"/>
    <x v="1"/>
    <s v="Q4"/>
    <n v="2025"/>
    <n v="0.15292523153377005"/>
    <s v="Medium"/>
  </r>
  <r>
    <n v="102808"/>
    <d v="2025-06-01T00:00:00"/>
    <s v="C3807"/>
    <s v="Sneha Gupta"/>
    <x v="1"/>
    <s v="Maharashtra"/>
    <s v="Mumbai"/>
    <x v="2"/>
    <x v="0"/>
    <x v="1"/>
    <n v="2"/>
    <n v="22347"/>
    <n v="5"/>
    <n v="42459.3"/>
    <n v="34000"/>
    <n v="8459.2999999999993"/>
    <x v="2"/>
    <x v="0"/>
    <x v="9"/>
    <s v="Q2"/>
    <n v="2025"/>
    <n v="0.19923314797935904"/>
    <s v="Medium"/>
  </r>
  <r>
    <n v="102542"/>
    <d v="2025-03-23T00:00:00"/>
    <s v="C3541"/>
    <s v="Sneha Rao"/>
    <x v="1"/>
    <s v="Maharashtra"/>
    <s v="Mumbai"/>
    <x v="3"/>
    <x v="0"/>
    <x v="3"/>
    <n v="4"/>
    <n v="12484"/>
    <n v="15"/>
    <n v="42445.599999999999"/>
    <n v="36000"/>
    <n v="6445.6"/>
    <x v="4"/>
    <x v="1"/>
    <x v="10"/>
    <s v="Q1"/>
    <n v="2025"/>
    <n v="0.1518555515766063"/>
    <s v="Medium"/>
  </r>
  <r>
    <n v="101527"/>
    <d v="2025-02-19T00:00:00"/>
    <s v="C2526"/>
    <s v="Ananya Sharma"/>
    <x v="0"/>
    <s v="Punjab"/>
    <s v="Ludhiana"/>
    <x v="6"/>
    <x v="0"/>
    <x v="3"/>
    <n v="4"/>
    <n v="12466"/>
    <n v="15"/>
    <n v="42384.4"/>
    <n v="36000"/>
    <n v="6384.4"/>
    <x v="0"/>
    <x v="2"/>
    <x v="3"/>
    <s v="Q1"/>
    <n v="2025"/>
    <n v="0.15063089249818329"/>
    <s v="Medium"/>
  </r>
  <r>
    <n v="102133"/>
    <d v="2025-01-16T00:00:00"/>
    <s v="C3132"/>
    <s v="Pooja Reddy"/>
    <x v="0"/>
    <s v="Delhi"/>
    <s v="New Delhi"/>
    <x v="4"/>
    <x v="1"/>
    <x v="4"/>
    <n v="5"/>
    <n v="8470"/>
    <n v="0"/>
    <n v="42350"/>
    <n v="30000"/>
    <n v="12350"/>
    <x v="2"/>
    <x v="0"/>
    <x v="8"/>
    <s v="Q1"/>
    <n v="2025"/>
    <n v="0.29161747343565525"/>
    <s v="Medium"/>
  </r>
  <r>
    <n v="104857"/>
    <d v="2025-07-19T00:00:00"/>
    <s v="C5856"/>
    <s v="Rohit Sharma"/>
    <x v="3"/>
    <s v="Odisha"/>
    <s v="Bhubaneswar"/>
    <x v="6"/>
    <x v="1"/>
    <x v="2"/>
    <n v="3"/>
    <n v="14849"/>
    <n v="5"/>
    <n v="42319.65"/>
    <n v="33000"/>
    <n v="9319.65"/>
    <x v="3"/>
    <x v="2"/>
    <x v="7"/>
    <s v="Q3"/>
    <n v="2025"/>
    <n v="0.22022039407225719"/>
    <s v="Medium"/>
  </r>
  <r>
    <n v="104233"/>
    <d v="2025-02-08T00:00:00"/>
    <s v="C5232"/>
    <s v="Arjun Sharma"/>
    <x v="3"/>
    <s v="West Bengal"/>
    <s v="Kolkata"/>
    <x v="7"/>
    <x v="0"/>
    <x v="1"/>
    <n v="2"/>
    <n v="22244"/>
    <n v="5"/>
    <n v="42263.6"/>
    <n v="34000"/>
    <n v="8263.6"/>
    <x v="4"/>
    <x v="2"/>
    <x v="3"/>
    <s v="Q1"/>
    <n v="2025"/>
    <n v="0.19552522738242839"/>
    <s v="Medium"/>
  </r>
  <r>
    <n v="103416"/>
    <d v="2025-01-06T00:00:00"/>
    <s v="C4415"/>
    <s v="Aarav Gupta"/>
    <x v="0"/>
    <s v="Delhi"/>
    <s v="New Delhi"/>
    <x v="7"/>
    <x v="1"/>
    <x v="2"/>
    <n v="3"/>
    <n v="14829"/>
    <n v="5"/>
    <n v="42262.65"/>
    <n v="33000"/>
    <n v="9262.65"/>
    <x v="0"/>
    <x v="0"/>
    <x v="8"/>
    <s v="Q1"/>
    <n v="2025"/>
    <n v="0.21916869860266688"/>
    <s v="Medium"/>
  </r>
  <r>
    <n v="103368"/>
    <d v="2025-03-15T00:00:00"/>
    <s v="C4367"/>
    <s v="Pooja Sharma"/>
    <x v="1"/>
    <s v="Maharashtra"/>
    <s v="Mumbai"/>
    <x v="1"/>
    <x v="1"/>
    <x v="4"/>
    <n v="5"/>
    <n v="8441"/>
    <n v="0"/>
    <n v="42205"/>
    <n v="30000"/>
    <n v="12205"/>
    <x v="4"/>
    <x v="0"/>
    <x v="10"/>
    <s v="Q1"/>
    <n v="2025"/>
    <n v="0.28918374600165858"/>
    <s v="Medium"/>
  </r>
  <r>
    <n v="104256"/>
    <d v="2025-05-12T00:00:00"/>
    <s v="C5255"/>
    <s v="Rahul Patel"/>
    <x v="1"/>
    <s v="Gujarat"/>
    <s v="Ahmedabad"/>
    <x v="0"/>
    <x v="0"/>
    <x v="3"/>
    <n v="4"/>
    <n v="11717"/>
    <n v="10"/>
    <n v="42181.2"/>
    <n v="36000"/>
    <n v="6181.2"/>
    <x v="0"/>
    <x v="1"/>
    <x v="6"/>
    <s v="Q2"/>
    <n v="2025"/>
    <n v="0.14653921652300078"/>
    <s v="Medium"/>
  </r>
  <r>
    <n v="102925"/>
    <d v="2025-08-23T00:00:00"/>
    <s v="C3924"/>
    <s v="Neha Rao"/>
    <x v="1"/>
    <s v="Maharashtra"/>
    <s v="Mumbai"/>
    <x v="3"/>
    <x v="0"/>
    <x v="1"/>
    <n v="2"/>
    <n v="22196"/>
    <n v="5"/>
    <n v="42172.4"/>
    <n v="34000"/>
    <n v="8172.4"/>
    <x v="0"/>
    <x v="1"/>
    <x v="2"/>
    <s v="Q3"/>
    <n v="2025"/>
    <n v="0.19378550900589009"/>
    <s v="Medium"/>
  </r>
  <r>
    <n v="103990"/>
    <d v="2025-08-07T00:00:00"/>
    <s v="C4989"/>
    <s v="Aarav Kumar"/>
    <x v="0"/>
    <s v="Punjab"/>
    <s v="Ludhiana"/>
    <x v="5"/>
    <x v="0"/>
    <x v="1"/>
    <n v="2"/>
    <n v="22162"/>
    <n v="5"/>
    <n v="42107.8"/>
    <n v="34000"/>
    <n v="8107.8"/>
    <x v="2"/>
    <x v="2"/>
    <x v="2"/>
    <s v="Q3"/>
    <n v="2025"/>
    <n v="0.19254864894390111"/>
    <s v="Medium"/>
  </r>
  <r>
    <n v="102993"/>
    <d v="2025-05-06T00:00:00"/>
    <s v="C3992"/>
    <s v="Sneha Gupta"/>
    <x v="2"/>
    <s v="Telangana"/>
    <s v="Hyderabad"/>
    <x v="3"/>
    <x v="1"/>
    <x v="4"/>
    <n v="6"/>
    <n v="8758"/>
    <n v="20"/>
    <n v="42038.400000000001"/>
    <n v="36000"/>
    <n v="6038.4"/>
    <x v="4"/>
    <x v="0"/>
    <x v="6"/>
    <s v="Q2"/>
    <n v="2025"/>
    <n v="0.14364010047956152"/>
    <s v="Medium"/>
  </r>
  <r>
    <n v="100689"/>
    <d v="2025-09-21T00:00:00"/>
    <s v="C1688"/>
    <s v="Sneha Patel"/>
    <x v="3"/>
    <s v="West Bengal"/>
    <s v="Kolkata"/>
    <x v="1"/>
    <x v="0"/>
    <x v="3"/>
    <n v="4"/>
    <n v="12354"/>
    <n v="15"/>
    <n v="42003.6"/>
    <n v="36000"/>
    <n v="6003.6"/>
    <x v="0"/>
    <x v="2"/>
    <x v="4"/>
    <s v="Q3"/>
    <n v="2025"/>
    <n v="0.14293060594806162"/>
    <s v="Medium"/>
  </r>
  <r>
    <n v="104299"/>
    <d v="2025-04-23T00:00:00"/>
    <s v="C5298"/>
    <s v="Rahul Kumar"/>
    <x v="3"/>
    <s v="Odisha"/>
    <s v="Bhubaneswar"/>
    <x v="4"/>
    <x v="1"/>
    <x v="2"/>
    <n v="3"/>
    <n v="14738"/>
    <n v="5"/>
    <n v="42003.3"/>
    <n v="33000"/>
    <n v="9003.2999999999993"/>
    <x v="4"/>
    <x v="0"/>
    <x v="5"/>
    <s v="Q2"/>
    <n v="2025"/>
    <n v="0.2143474441293898"/>
    <s v="Medium"/>
  </r>
  <r>
    <n v="102722"/>
    <d v="2025-03-28T00:00:00"/>
    <s v="C3721"/>
    <s v="Arjun Gupta"/>
    <x v="3"/>
    <s v="Odisha"/>
    <s v="Bhubaneswar"/>
    <x v="7"/>
    <x v="0"/>
    <x v="1"/>
    <n v="2"/>
    <n v="22086"/>
    <n v="5"/>
    <n v="41963.4"/>
    <n v="34000"/>
    <n v="7963.4"/>
    <x v="2"/>
    <x v="2"/>
    <x v="10"/>
    <s v="Q1"/>
    <n v="2025"/>
    <n v="0.18977013302067991"/>
    <s v="Medium"/>
  </r>
  <r>
    <n v="101655"/>
    <d v="2025-01-27T00:00:00"/>
    <s v="C2654"/>
    <s v="Vikram Gupta"/>
    <x v="0"/>
    <s v="Punjab"/>
    <s v="Ludhiana"/>
    <x v="2"/>
    <x v="0"/>
    <x v="1"/>
    <n v="2"/>
    <n v="22084"/>
    <n v="5"/>
    <n v="41959.6"/>
    <n v="34000"/>
    <n v="7959.6"/>
    <x v="2"/>
    <x v="0"/>
    <x v="8"/>
    <s v="Q1"/>
    <n v="2025"/>
    <n v="0.18969675592712992"/>
    <s v="Medium"/>
  </r>
  <r>
    <n v="102097"/>
    <d v="2025-07-26T00:00:00"/>
    <s v="C3096"/>
    <s v="Aarav Patel"/>
    <x v="3"/>
    <s v="Odisha"/>
    <s v="Bhubaneswar"/>
    <x v="0"/>
    <x v="1"/>
    <x v="4"/>
    <n v="6"/>
    <n v="8227"/>
    <n v="15"/>
    <n v="41957.7"/>
    <n v="36000"/>
    <n v="5957.7"/>
    <x v="1"/>
    <x v="0"/>
    <x v="7"/>
    <s v="Q3"/>
    <n v="2025"/>
    <n v="0.14199300724300903"/>
    <s v="Medium"/>
  </r>
  <r>
    <n v="101509"/>
    <d v="2025-06-04T00:00:00"/>
    <s v="C2508"/>
    <s v="Neha Rao"/>
    <x v="1"/>
    <s v="Gujarat"/>
    <s v="Ahmedabad"/>
    <x v="4"/>
    <x v="0"/>
    <x v="3"/>
    <n v="4"/>
    <n v="11652"/>
    <n v="10"/>
    <n v="41947.199999999997"/>
    <n v="36000"/>
    <n v="5947.2"/>
    <x v="2"/>
    <x v="0"/>
    <x v="9"/>
    <s v="Q2"/>
    <n v="2025"/>
    <n v="0.14177823549605217"/>
    <s v="Medium"/>
  </r>
  <r>
    <n v="102503"/>
    <d v="2025-02-14T00:00:00"/>
    <s v="C3502"/>
    <s v="Vikram Reddy"/>
    <x v="3"/>
    <s v="Odisha"/>
    <s v="Bhubaneswar"/>
    <x v="5"/>
    <x v="0"/>
    <x v="1"/>
    <n v="2"/>
    <n v="22073"/>
    <n v="5"/>
    <n v="41938.699999999997"/>
    <n v="34000"/>
    <n v="7938.7"/>
    <x v="3"/>
    <x v="0"/>
    <x v="3"/>
    <s v="Q1"/>
    <n v="2025"/>
    <n v="0.189292944225739"/>
    <s v="Medium"/>
  </r>
  <r>
    <n v="104785"/>
    <d v="2025-02-12T00:00:00"/>
    <s v="C5784"/>
    <s v="Rahul Sharma"/>
    <x v="0"/>
    <s v="Delhi"/>
    <s v="New Delhi"/>
    <x v="1"/>
    <x v="1"/>
    <x v="4"/>
    <n v="5"/>
    <n v="8382"/>
    <n v="0"/>
    <n v="41910"/>
    <n v="30000"/>
    <n v="11910"/>
    <x v="2"/>
    <x v="0"/>
    <x v="3"/>
    <s v="Q1"/>
    <n v="2025"/>
    <n v="0.28418038654259126"/>
    <s v="Medium"/>
  </r>
  <r>
    <n v="104217"/>
    <d v="2025-08-04T00:00:00"/>
    <s v="C5216"/>
    <s v="Rohit Sharma"/>
    <x v="0"/>
    <s v="Delhi"/>
    <s v="New Delhi"/>
    <x v="3"/>
    <x v="1"/>
    <x v="2"/>
    <n v="3"/>
    <n v="14705"/>
    <n v="5"/>
    <n v="41909.25"/>
    <n v="33000"/>
    <n v="8909.25"/>
    <x v="2"/>
    <x v="0"/>
    <x v="2"/>
    <s v="Q3"/>
    <n v="2025"/>
    <n v="0.21258433400740886"/>
    <s v="Medium"/>
  </r>
  <r>
    <n v="102997"/>
    <d v="2025-07-24T00:00:00"/>
    <s v="C3996"/>
    <s v="Arjun Sharma"/>
    <x v="3"/>
    <s v="Odisha"/>
    <s v="Bhubaneswar"/>
    <x v="7"/>
    <x v="1"/>
    <x v="4"/>
    <n v="6"/>
    <n v="8722"/>
    <n v="20"/>
    <n v="41865.599999999999"/>
    <n v="36000"/>
    <n v="5865.6"/>
    <x v="0"/>
    <x v="2"/>
    <x v="7"/>
    <s v="Q3"/>
    <n v="2025"/>
    <n v="0.14010548039440496"/>
    <s v="Medium"/>
  </r>
  <r>
    <n v="101032"/>
    <d v="2025-11-18T00:00:00"/>
    <s v="C2031"/>
    <s v="Vikram Kumar"/>
    <x v="3"/>
    <s v="West Bengal"/>
    <s v="Kolkata"/>
    <x v="3"/>
    <x v="1"/>
    <x v="4"/>
    <n v="6"/>
    <n v="8721"/>
    <n v="20"/>
    <n v="41860.800000000003"/>
    <n v="36000"/>
    <n v="5860.8"/>
    <x v="2"/>
    <x v="0"/>
    <x v="1"/>
    <s v="Q4"/>
    <n v="2025"/>
    <n v="0.14000687994496044"/>
    <s v="Medium"/>
  </r>
  <r>
    <n v="101795"/>
    <d v="2025-03-25T00:00:00"/>
    <s v="C2794"/>
    <s v="Aarav Reddy"/>
    <x v="2"/>
    <s v="Telangana"/>
    <s v="Hyderabad"/>
    <x v="1"/>
    <x v="0"/>
    <x v="1"/>
    <n v="2"/>
    <n v="22027"/>
    <n v="5"/>
    <n v="41851.300000000003"/>
    <n v="34000"/>
    <n v="7851.3"/>
    <x v="3"/>
    <x v="0"/>
    <x v="10"/>
    <s v="Q1"/>
    <n v="2025"/>
    <n v="0.18759990729081294"/>
    <s v="Medium"/>
  </r>
  <r>
    <n v="100867"/>
    <d v="2025-08-05T00:00:00"/>
    <s v="C1866"/>
    <s v="Vikram Rao"/>
    <x v="2"/>
    <s v="Karnataka"/>
    <s v="Bengaluru"/>
    <x v="2"/>
    <x v="0"/>
    <x v="3"/>
    <n v="4"/>
    <n v="12309"/>
    <n v="15"/>
    <n v="41850.6"/>
    <n v="36000"/>
    <n v="5850.6"/>
    <x v="2"/>
    <x v="0"/>
    <x v="2"/>
    <s v="Q3"/>
    <n v="2025"/>
    <n v="0.1397972788920589"/>
    <s v="Medium"/>
  </r>
  <r>
    <n v="103761"/>
    <d v="2025-06-26T00:00:00"/>
    <s v="C4760"/>
    <s v="Sneha Patel"/>
    <x v="3"/>
    <s v="Odisha"/>
    <s v="Bhubaneswar"/>
    <x v="7"/>
    <x v="0"/>
    <x v="1"/>
    <n v="2"/>
    <n v="22016"/>
    <n v="5"/>
    <n v="41830.400000000001"/>
    <n v="34000"/>
    <n v="7830.4"/>
    <x v="4"/>
    <x v="0"/>
    <x v="9"/>
    <s v="Q2"/>
    <n v="2025"/>
    <n v="0.1871940024479804"/>
    <s v="Medium"/>
  </r>
  <r>
    <n v="103313"/>
    <d v="2025-08-20T00:00:00"/>
    <s v="C4312"/>
    <s v="Rahul Kumar"/>
    <x v="1"/>
    <s v="Maharashtra"/>
    <s v="Mumbai"/>
    <x v="1"/>
    <x v="1"/>
    <x v="2"/>
    <n v="3"/>
    <n v="14671"/>
    <n v="5"/>
    <n v="41812.35"/>
    <n v="33000"/>
    <n v="8812.35"/>
    <x v="0"/>
    <x v="0"/>
    <x v="2"/>
    <s v="Q3"/>
    <n v="2025"/>
    <n v="0.21075950048251296"/>
    <s v="Medium"/>
  </r>
  <r>
    <n v="102440"/>
    <d v="2025-05-09T00:00:00"/>
    <s v="C3439"/>
    <s v="Priya Kumar"/>
    <x v="1"/>
    <s v="Gujarat"/>
    <s v="Ahmedabad"/>
    <x v="0"/>
    <x v="1"/>
    <x v="4"/>
    <n v="5"/>
    <n v="8360"/>
    <n v="0"/>
    <n v="41800"/>
    <n v="30000"/>
    <n v="11800"/>
    <x v="2"/>
    <x v="0"/>
    <x v="6"/>
    <s v="Q2"/>
    <n v="2025"/>
    <n v="0.28229665071770332"/>
    <s v="Medium"/>
  </r>
  <r>
    <n v="102669"/>
    <d v="2025-04-17T00:00:00"/>
    <s v="C3668"/>
    <s v="Ananya Sharma"/>
    <x v="3"/>
    <s v="Odisha"/>
    <s v="Bhubaneswar"/>
    <x v="2"/>
    <x v="0"/>
    <x v="1"/>
    <n v="2"/>
    <n v="21983"/>
    <n v="5"/>
    <n v="41767.699999999997"/>
    <n v="34000"/>
    <n v="7767.7"/>
    <x v="4"/>
    <x v="1"/>
    <x v="5"/>
    <s v="Q2"/>
    <n v="2025"/>
    <n v="0.18597385060704805"/>
    <s v="Medium"/>
  </r>
  <r>
    <n v="102432"/>
    <d v="2025-01-07T00:00:00"/>
    <s v="C3431"/>
    <s v="Arjun Kumar"/>
    <x v="3"/>
    <s v="West Bengal"/>
    <s v="Kolkata"/>
    <x v="7"/>
    <x v="1"/>
    <x v="4"/>
    <n v="5"/>
    <n v="8793"/>
    <n v="5"/>
    <n v="41766.75"/>
    <n v="30000"/>
    <n v="11766.75"/>
    <x v="3"/>
    <x v="0"/>
    <x v="8"/>
    <s v="Q1"/>
    <n v="2025"/>
    <n v="0.28172529583939376"/>
    <s v="Medium"/>
  </r>
  <r>
    <n v="103517"/>
    <d v="2025-09-15T00:00:00"/>
    <s v="C4516"/>
    <s v="Kiran Sharma"/>
    <x v="2"/>
    <s v="Karnataka"/>
    <s v="Bengaluru"/>
    <x v="6"/>
    <x v="0"/>
    <x v="1"/>
    <n v="2"/>
    <n v="21974"/>
    <n v="5"/>
    <n v="41750.6"/>
    <n v="34000"/>
    <n v="7750.6"/>
    <x v="4"/>
    <x v="2"/>
    <x v="4"/>
    <s v="Q3"/>
    <n v="2025"/>
    <n v="0.18564044588580764"/>
    <s v="Medium"/>
  </r>
  <r>
    <n v="100743"/>
    <d v="2025-06-19T00:00:00"/>
    <s v="C1742"/>
    <s v="Neha Kumar"/>
    <x v="0"/>
    <s v="Delhi"/>
    <s v="New Delhi"/>
    <x v="6"/>
    <x v="0"/>
    <x v="3"/>
    <n v="4"/>
    <n v="11593"/>
    <n v="10"/>
    <n v="41734.800000000003"/>
    <n v="36000"/>
    <n v="5734.8"/>
    <x v="2"/>
    <x v="1"/>
    <x v="9"/>
    <s v="Q2"/>
    <n v="2025"/>
    <n v="0.13741050634003277"/>
    <s v="Medium"/>
  </r>
  <r>
    <n v="104335"/>
    <d v="2025-10-24T00:00:00"/>
    <s v="C5334"/>
    <s v="Pooja Reddy"/>
    <x v="0"/>
    <s v="Delhi"/>
    <s v="New Delhi"/>
    <x v="1"/>
    <x v="1"/>
    <x v="2"/>
    <n v="3"/>
    <n v="15452"/>
    <n v="10"/>
    <n v="41720.400000000001"/>
    <n v="33000"/>
    <n v="8720.4"/>
    <x v="1"/>
    <x v="2"/>
    <x v="0"/>
    <s v="Q4"/>
    <n v="2025"/>
    <n v="0.20902004774642619"/>
    <s v="Medium"/>
  </r>
  <r>
    <n v="100468"/>
    <d v="2025-07-03T00:00:00"/>
    <s v="C1467"/>
    <s v="Rohit Rao"/>
    <x v="3"/>
    <s v="Odisha"/>
    <s v="Bhubaneswar"/>
    <x v="1"/>
    <x v="1"/>
    <x v="4"/>
    <n v="6"/>
    <n v="8180"/>
    <n v="15"/>
    <n v="41718"/>
    <n v="36000"/>
    <n v="5718"/>
    <x v="0"/>
    <x v="2"/>
    <x v="7"/>
    <s v="Q3"/>
    <n v="2025"/>
    <n v="0.13706313821372071"/>
    <s v="Medium"/>
  </r>
  <r>
    <n v="102404"/>
    <d v="2025-12-13T00:00:00"/>
    <s v="C3403"/>
    <s v="Aarav Sharma"/>
    <x v="0"/>
    <s v="Delhi"/>
    <s v="New Delhi"/>
    <x v="7"/>
    <x v="1"/>
    <x v="4"/>
    <n v="5"/>
    <n v="8782"/>
    <n v="5"/>
    <n v="41714.5"/>
    <n v="30000"/>
    <n v="11714.5"/>
    <x v="2"/>
    <x v="1"/>
    <x v="11"/>
    <s v="Q4"/>
    <n v="2025"/>
    <n v="0.28082561219719759"/>
    <s v="Medium"/>
  </r>
  <r>
    <n v="102869"/>
    <d v="2025-08-22T00:00:00"/>
    <s v="C3868"/>
    <s v="Sneha Gupta"/>
    <x v="0"/>
    <s v="Punjab"/>
    <s v="Ludhiana"/>
    <x v="6"/>
    <x v="1"/>
    <x v="2"/>
    <n v="3"/>
    <n v="14635"/>
    <n v="5"/>
    <n v="41709.75"/>
    <n v="33000"/>
    <n v="8709.75"/>
    <x v="3"/>
    <x v="0"/>
    <x v="2"/>
    <s v="Q3"/>
    <n v="2025"/>
    <n v="0.2088180821031054"/>
    <s v="Medium"/>
  </r>
  <r>
    <n v="101442"/>
    <d v="2025-02-10T00:00:00"/>
    <s v="C2441"/>
    <s v="Sneha Reddy"/>
    <x v="1"/>
    <s v="Maharashtra"/>
    <s v="Mumbai"/>
    <x v="1"/>
    <x v="1"/>
    <x v="2"/>
    <n v="3"/>
    <n v="15446"/>
    <n v="10"/>
    <n v="41704.199999999997"/>
    <n v="33000"/>
    <n v="8704.2000000000007"/>
    <x v="2"/>
    <x v="0"/>
    <x v="3"/>
    <s v="Q1"/>
    <n v="2025"/>
    <n v="0.20871279151740116"/>
    <s v="Medium"/>
  </r>
  <r>
    <n v="102117"/>
    <d v="2025-06-26T00:00:00"/>
    <s v="C3116"/>
    <s v="Aarav Gupta"/>
    <x v="0"/>
    <s v="Punjab"/>
    <s v="Ludhiana"/>
    <x v="5"/>
    <x v="1"/>
    <x v="2"/>
    <n v="3"/>
    <n v="15443"/>
    <n v="10"/>
    <n v="41696.1"/>
    <n v="33000"/>
    <n v="8696.1"/>
    <x v="2"/>
    <x v="1"/>
    <x v="9"/>
    <s v="Q2"/>
    <n v="2025"/>
    <n v="0.2085590738702181"/>
    <s v="Medium"/>
  </r>
  <r>
    <n v="100400"/>
    <d v="2025-12-18T00:00:00"/>
    <s v="C1399"/>
    <s v="Aarav Sharma"/>
    <x v="1"/>
    <s v="Maharashtra"/>
    <s v="Mumbai"/>
    <x v="3"/>
    <x v="1"/>
    <x v="4"/>
    <n v="5"/>
    <n v="8334"/>
    <n v="0"/>
    <n v="41670"/>
    <n v="30000"/>
    <n v="11670"/>
    <x v="3"/>
    <x v="1"/>
    <x v="11"/>
    <s v="Q4"/>
    <n v="2025"/>
    <n v="0.28005759539236863"/>
    <s v="Medium"/>
  </r>
  <r>
    <n v="101101"/>
    <d v="2025-02-16T00:00:00"/>
    <s v="C2100"/>
    <s v="Aarav Kumar"/>
    <x v="1"/>
    <s v="Gujarat"/>
    <s v="Ahmedabad"/>
    <x v="7"/>
    <x v="1"/>
    <x v="2"/>
    <n v="3"/>
    <n v="14621"/>
    <n v="5"/>
    <n v="41669.85"/>
    <n v="33000"/>
    <n v="8669.85"/>
    <x v="0"/>
    <x v="0"/>
    <x v="3"/>
    <s v="Q1"/>
    <n v="2025"/>
    <n v="0.20806050417748084"/>
    <s v="Medium"/>
  </r>
  <r>
    <n v="102188"/>
    <d v="2025-06-21T00:00:00"/>
    <s v="C3187"/>
    <s v="Kiran Sharma"/>
    <x v="0"/>
    <s v="Delhi"/>
    <s v="New Delhi"/>
    <x v="2"/>
    <x v="1"/>
    <x v="4"/>
    <n v="5"/>
    <n v="8325"/>
    <n v="0"/>
    <n v="41625"/>
    <n v="30000"/>
    <n v="11625"/>
    <x v="4"/>
    <x v="0"/>
    <x v="9"/>
    <s v="Q2"/>
    <n v="2025"/>
    <n v="0.27927927927927926"/>
    <s v="Medium"/>
  </r>
  <r>
    <n v="102281"/>
    <d v="2025-01-20T00:00:00"/>
    <s v="C3280"/>
    <s v="Arjun Sharma"/>
    <x v="1"/>
    <s v="Gujarat"/>
    <s v="Ahmedabad"/>
    <x v="5"/>
    <x v="0"/>
    <x v="3"/>
    <n v="4"/>
    <n v="12240"/>
    <n v="15"/>
    <n v="41616"/>
    <n v="36000"/>
    <n v="5616"/>
    <x v="0"/>
    <x v="0"/>
    <x v="8"/>
    <s v="Q1"/>
    <n v="2025"/>
    <n v="0.13494809688581316"/>
    <s v="Medium"/>
  </r>
  <r>
    <n v="101083"/>
    <d v="2025-09-11T00:00:00"/>
    <s v="C2082"/>
    <s v="Aarav Patel"/>
    <x v="0"/>
    <s v="Delhi"/>
    <s v="New Delhi"/>
    <x v="3"/>
    <x v="1"/>
    <x v="4"/>
    <n v="6"/>
    <n v="8160"/>
    <n v="15"/>
    <n v="41616"/>
    <n v="36000"/>
    <n v="5616"/>
    <x v="1"/>
    <x v="0"/>
    <x v="4"/>
    <s v="Q3"/>
    <n v="2025"/>
    <n v="0.13494809688581316"/>
    <s v="Medium"/>
  </r>
  <r>
    <n v="101346"/>
    <d v="2025-09-21T00:00:00"/>
    <s v="C2345"/>
    <s v="Priya Rao"/>
    <x v="3"/>
    <s v="West Bengal"/>
    <s v="Kolkata"/>
    <x v="2"/>
    <x v="1"/>
    <x v="2"/>
    <n v="3"/>
    <n v="15407"/>
    <n v="10"/>
    <n v="41598.9"/>
    <n v="33000"/>
    <n v="8598.9"/>
    <x v="0"/>
    <x v="0"/>
    <x v="4"/>
    <s v="Q3"/>
    <n v="2025"/>
    <n v="0.20670979280702131"/>
    <s v="Medium"/>
  </r>
  <r>
    <n v="102303"/>
    <d v="2025-03-01T00:00:00"/>
    <s v="C3302"/>
    <s v="Pooja Gupta"/>
    <x v="1"/>
    <s v="Gujarat"/>
    <s v="Ahmedabad"/>
    <x v="7"/>
    <x v="0"/>
    <x v="1"/>
    <n v="2"/>
    <n v="21894"/>
    <n v="5"/>
    <n v="41598.6"/>
    <n v="34000"/>
    <n v="7598.6"/>
    <x v="3"/>
    <x v="0"/>
    <x v="10"/>
    <s v="Q1"/>
    <n v="2025"/>
    <n v="0.18266480121927181"/>
    <s v="Medium"/>
  </r>
  <r>
    <n v="100618"/>
    <d v="2025-01-16T00:00:00"/>
    <s v="C1617"/>
    <s v="Aarav Kumar"/>
    <x v="2"/>
    <s v="Telangana"/>
    <s v="Hyderabad"/>
    <x v="7"/>
    <x v="0"/>
    <x v="3"/>
    <n v="4"/>
    <n v="12222"/>
    <n v="15"/>
    <n v="41554.800000000003"/>
    <n v="36000"/>
    <n v="5554.8"/>
    <x v="3"/>
    <x v="0"/>
    <x v="8"/>
    <s v="Q1"/>
    <n v="2025"/>
    <n v="0.13367408819197782"/>
    <s v="Medium"/>
  </r>
  <r>
    <n v="101511"/>
    <d v="2025-07-11T00:00:00"/>
    <s v="C2510"/>
    <s v="Divya Gupta"/>
    <x v="0"/>
    <s v="Punjab"/>
    <s v="Ludhiana"/>
    <x v="4"/>
    <x v="1"/>
    <x v="2"/>
    <n v="3"/>
    <n v="15389"/>
    <n v="10"/>
    <n v="41550.300000000003"/>
    <n v="33000"/>
    <n v="8550.2999999999993"/>
    <x v="1"/>
    <x v="2"/>
    <x v="7"/>
    <s v="Q3"/>
    <n v="2025"/>
    <n v="0.20578190771185764"/>
    <s v="Medium"/>
  </r>
  <r>
    <n v="102614"/>
    <d v="2025-08-26T00:00:00"/>
    <s v="C3613"/>
    <s v="Vikram Sharma"/>
    <x v="0"/>
    <s v="Punjab"/>
    <s v="Ludhiana"/>
    <x v="3"/>
    <x v="0"/>
    <x v="3"/>
    <n v="4"/>
    <n v="11539"/>
    <n v="10"/>
    <n v="41540.400000000001"/>
    <n v="36000"/>
    <n v="5540.4"/>
    <x v="3"/>
    <x v="0"/>
    <x v="2"/>
    <s v="Q3"/>
    <n v="2025"/>
    <n v="0.13337377589045843"/>
    <s v="Medium"/>
  </r>
  <r>
    <n v="100325"/>
    <d v="2025-03-20T00:00:00"/>
    <s v="C1324"/>
    <s v="Kiran Rao"/>
    <x v="2"/>
    <s v="Karnataka"/>
    <s v="Bengaluru"/>
    <x v="7"/>
    <x v="0"/>
    <x v="3"/>
    <n v="4"/>
    <n v="12213"/>
    <n v="15"/>
    <n v="41524.199999999997"/>
    <n v="36000"/>
    <n v="5524.2"/>
    <x v="1"/>
    <x v="0"/>
    <x v="10"/>
    <s v="Q1"/>
    <n v="2025"/>
    <n v="0.13303567558194981"/>
    <s v="Medium"/>
  </r>
  <r>
    <n v="101719"/>
    <d v="2025-08-06T00:00:00"/>
    <s v="C2718"/>
    <s v="Rahul Gupta"/>
    <x v="1"/>
    <s v="Maharashtra"/>
    <s v="Mumbai"/>
    <x v="4"/>
    <x v="0"/>
    <x v="1"/>
    <n v="2"/>
    <n v="21851"/>
    <n v="5"/>
    <n v="41516.9"/>
    <n v="34000"/>
    <n v="7516.9"/>
    <x v="3"/>
    <x v="0"/>
    <x v="2"/>
    <s v="Q3"/>
    <n v="2025"/>
    <n v="0.18105638908492686"/>
    <s v="Medium"/>
  </r>
  <r>
    <n v="101289"/>
    <d v="2025-08-04T00:00:00"/>
    <s v="C2288"/>
    <s v="Aarav Patel"/>
    <x v="1"/>
    <s v="Maharashtra"/>
    <s v="Mumbai"/>
    <x v="4"/>
    <x v="1"/>
    <x v="2"/>
    <n v="3"/>
    <n v="15368"/>
    <n v="10"/>
    <n v="41493.599999999999"/>
    <n v="33000"/>
    <n v="8493.6"/>
    <x v="1"/>
    <x v="0"/>
    <x v="2"/>
    <s v="Q3"/>
    <n v="2025"/>
    <n v="0.20469662791370238"/>
    <s v="Medium"/>
  </r>
  <r>
    <n v="101563"/>
    <d v="2025-07-01T00:00:00"/>
    <s v="C2562"/>
    <s v="Aarav Patel"/>
    <x v="2"/>
    <s v="Karnataka"/>
    <s v="Bengaluru"/>
    <x v="5"/>
    <x v="0"/>
    <x v="1"/>
    <n v="2"/>
    <n v="21828"/>
    <n v="5"/>
    <n v="41473.199999999997"/>
    <n v="34000"/>
    <n v="7473.2"/>
    <x v="4"/>
    <x v="2"/>
    <x v="7"/>
    <s v="Q3"/>
    <n v="2025"/>
    <n v="0.18019347434005575"/>
    <s v="Medium"/>
  </r>
  <r>
    <n v="104502"/>
    <d v="2025-07-15T00:00:00"/>
    <s v="C5501"/>
    <s v="Divya Kumar"/>
    <x v="2"/>
    <s v="Telangana"/>
    <s v="Hyderabad"/>
    <x v="4"/>
    <x v="1"/>
    <x v="4"/>
    <n v="6"/>
    <n v="8639"/>
    <n v="20"/>
    <n v="41467.199999999997"/>
    <n v="36000"/>
    <n v="5467.2"/>
    <x v="4"/>
    <x v="1"/>
    <x v="7"/>
    <s v="Q3"/>
    <n v="2025"/>
    <n v="0.13184396342169233"/>
    <s v="Medium"/>
  </r>
  <r>
    <n v="100496"/>
    <d v="2025-01-16T00:00:00"/>
    <s v="C1495"/>
    <s v="Ananya Kumar"/>
    <x v="3"/>
    <s v="Odisha"/>
    <s v="Bhubaneswar"/>
    <x v="5"/>
    <x v="0"/>
    <x v="3"/>
    <n v="4"/>
    <n v="11518"/>
    <n v="10"/>
    <n v="41464.800000000003"/>
    <n v="36000"/>
    <n v="5464.8"/>
    <x v="4"/>
    <x v="0"/>
    <x v="8"/>
    <s v="Q1"/>
    <n v="2025"/>
    <n v="0.13179371418649072"/>
    <s v="Medium"/>
  </r>
  <r>
    <n v="102124"/>
    <d v="2025-02-15T00:00:00"/>
    <s v="C3123"/>
    <s v="Rahul Patel"/>
    <x v="3"/>
    <s v="West Bengal"/>
    <s v="Kolkata"/>
    <x v="1"/>
    <x v="0"/>
    <x v="3"/>
    <n v="4"/>
    <n v="11515"/>
    <n v="10"/>
    <n v="41454"/>
    <n v="36000"/>
    <n v="5454"/>
    <x v="1"/>
    <x v="2"/>
    <x v="3"/>
    <s v="Q1"/>
    <n v="2025"/>
    <n v="0.13156752062527138"/>
    <s v="Medium"/>
  </r>
  <r>
    <n v="103193"/>
    <d v="2025-11-20T00:00:00"/>
    <s v="C4192"/>
    <s v="Ananya Reddy"/>
    <x v="0"/>
    <s v="Delhi"/>
    <s v="New Delhi"/>
    <x v="6"/>
    <x v="0"/>
    <x v="3"/>
    <n v="4"/>
    <n v="11515"/>
    <n v="10"/>
    <n v="41454"/>
    <n v="36000"/>
    <n v="5454"/>
    <x v="2"/>
    <x v="1"/>
    <x v="1"/>
    <s v="Q4"/>
    <n v="2025"/>
    <n v="0.13156752062527138"/>
    <s v="Medium"/>
  </r>
  <r>
    <n v="102920"/>
    <d v="2025-07-28T00:00:00"/>
    <s v="C3919"/>
    <s v="Rahul Gupta"/>
    <x v="0"/>
    <s v="Punjab"/>
    <s v="Ludhiana"/>
    <x v="7"/>
    <x v="0"/>
    <x v="1"/>
    <n v="2"/>
    <n v="21814"/>
    <n v="5"/>
    <n v="41446.6"/>
    <n v="34000"/>
    <n v="7446.6"/>
    <x v="2"/>
    <x v="2"/>
    <x v="7"/>
    <s v="Q3"/>
    <n v="2025"/>
    <n v="0.17966733097527904"/>
    <s v="Medium"/>
  </r>
  <r>
    <n v="103028"/>
    <d v="2025-01-13T00:00:00"/>
    <s v="C4027"/>
    <s v="Divya Reddy"/>
    <x v="3"/>
    <s v="Odisha"/>
    <s v="Bhubaneswar"/>
    <x v="3"/>
    <x v="1"/>
    <x v="2"/>
    <n v="3"/>
    <n v="14538"/>
    <n v="5"/>
    <n v="41433.300000000003"/>
    <n v="33000"/>
    <n v="8433.2999999999993"/>
    <x v="0"/>
    <x v="1"/>
    <x v="8"/>
    <s v="Q1"/>
    <n v="2025"/>
    <n v="0.20353918225195672"/>
    <s v="Medium"/>
  </r>
  <r>
    <n v="101776"/>
    <d v="2025-06-21T00:00:00"/>
    <s v="C2775"/>
    <s v="Vikram Patel"/>
    <x v="3"/>
    <s v="Odisha"/>
    <s v="Bhubaneswar"/>
    <x v="1"/>
    <x v="1"/>
    <x v="2"/>
    <n v="3"/>
    <n v="15337"/>
    <n v="10"/>
    <n v="41409.9"/>
    <n v="33000"/>
    <n v="8409.9"/>
    <x v="3"/>
    <x v="1"/>
    <x v="9"/>
    <s v="Q2"/>
    <n v="2025"/>
    <n v="0.20308911637072294"/>
    <s v="Medium"/>
  </r>
  <r>
    <n v="104736"/>
    <d v="2025-06-05T00:00:00"/>
    <s v="C5735"/>
    <s v="Aarav Patel"/>
    <x v="2"/>
    <s v="Karnataka"/>
    <s v="Bengaluru"/>
    <x v="4"/>
    <x v="0"/>
    <x v="1"/>
    <n v="2"/>
    <n v="21794"/>
    <n v="5"/>
    <n v="41408.6"/>
    <n v="34000"/>
    <n v="7408.6"/>
    <x v="3"/>
    <x v="0"/>
    <x v="9"/>
    <s v="Q2"/>
    <n v="2025"/>
    <n v="0.17891452500205274"/>
    <s v="Medium"/>
  </r>
  <r>
    <n v="103962"/>
    <d v="2025-06-18T00:00:00"/>
    <s v="C4961"/>
    <s v="Vikram Patel"/>
    <x v="3"/>
    <s v="West Bengal"/>
    <s v="Kolkata"/>
    <x v="1"/>
    <x v="1"/>
    <x v="2"/>
    <n v="3"/>
    <n v="14522"/>
    <n v="5"/>
    <n v="41387.699999999997"/>
    <n v="33000"/>
    <n v="8387.7000000000007"/>
    <x v="1"/>
    <x v="0"/>
    <x v="9"/>
    <s v="Q2"/>
    <n v="2025"/>
    <n v="0.20266166034836441"/>
    <s v="Medium"/>
  </r>
  <r>
    <n v="101871"/>
    <d v="2025-06-15T00:00:00"/>
    <s v="C2870"/>
    <s v="Rahul Kumar"/>
    <x v="0"/>
    <s v="Punjab"/>
    <s v="Ludhiana"/>
    <x v="2"/>
    <x v="1"/>
    <x v="2"/>
    <n v="3"/>
    <n v="15313"/>
    <n v="10"/>
    <n v="41345.1"/>
    <n v="33000"/>
    <n v="8345.1"/>
    <x v="2"/>
    <x v="0"/>
    <x v="9"/>
    <s v="Q2"/>
    <n v="2025"/>
    <n v="0.20184012132030157"/>
    <s v="Medium"/>
  </r>
  <r>
    <n v="102633"/>
    <d v="2025-01-19T00:00:00"/>
    <s v="C3632"/>
    <s v="Pooja Kumar"/>
    <x v="1"/>
    <s v="Maharashtra"/>
    <s v="Mumbai"/>
    <x v="1"/>
    <x v="0"/>
    <x v="1"/>
    <n v="2"/>
    <n v="21758"/>
    <n v="5"/>
    <n v="41340.199999999997"/>
    <n v="34000"/>
    <n v="7340.2"/>
    <x v="1"/>
    <x v="0"/>
    <x v="8"/>
    <s v="Q1"/>
    <n v="2025"/>
    <n v="0.17755598666673117"/>
    <s v="Medium"/>
  </r>
  <r>
    <n v="104510"/>
    <d v="2025-04-15T00:00:00"/>
    <s v="C5509"/>
    <s v="Vikram Patel"/>
    <x v="0"/>
    <s v="Delhi"/>
    <s v="New Delhi"/>
    <x v="5"/>
    <x v="0"/>
    <x v="1"/>
    <n v="2"/>
    <n v="21753"/>
    <n v="5"/>
    <n v="41330.699999999997"/>
    <n v="34000"/>
    <n v="7330.7"/>
    <x v="4"/>
    <x v="1"/>
    <x v="5"/>
    <s v="Q2"/>
    <n v="2025"/>
    <n v="0.17736694515215082"/>
    <s v="Medium"/>
  </r>
  <r>
    <n v="100201"/>
    <d v="2025-12-04T00:00:00"/>
    <s v="C1200"/>
    <s v="Kiran Sharma"/>
    <x v="1"/>
    <s v="Gujarat"/>
    <s v="Ahmedabad"/>
    <x v="5"/>
    <x v="0"/>
    <x v="3"/>
    <n v="4"/>
    <n v="12142"/>
    <n v="15"/>
    <n v="41282.800000000003"/>
    <n v="36000"/>
    <n v="5282.8"/>
    <x v="4"/>
    <x v="0"/>
    <x v="11"/>
    <s v="Q4"/>
    <n v="2025"/>
    <n v="0.12796612632864049"/>
    <s v="Medium"/>
  </r>
  <r>
    <n v="104492"/>
    <d v="2025-09-22T00:00:00"/>
    <s v="C5491"/>
    <s v="Ananya Gupta"/>
    <x v="2"/>
    <s v="Karnataka"/>
    <s v="Bengaluru"/>
    <x v="5"/>
    <x v="0"/>
    <x v="3"/>
    <n v="4"/>
    <n v="12140"/>
    <n v="15"/>
    <n v="41276"/>
    <n v="36000"/>
    <n v="5276"/>
    <x v="2"/>
    <x v="0"/>
    <x v="4"/>
    <s v="Q3"/>
    <n v="2025"/>
    <n v="0.12782246341699777"/>
    <s v="Medium"/>
  </r>
  <r>
    <n v="102007"/>
    <d v="2025-10-23T00:00:00"/>
    <s v="C3006"/>
    <s v="Pooja Reddy"/>
    <x v="2"/>
    <s v="Karnataka"/>
    <s v="Bengaluru"/>
    <x v="4"/>
    <x v="1"/>
    <x v="2"/>
    <n v="3"/>
    <n v="15285"/>
    <n v="10"/>
    <n v="41269.5"/>
    <n v="33000"/>
    <n v="8269.5"/>
    <x v="2"/>
    <x v="1"/>
    <x v="0"/>
    <s v="Q4"/>
    <n v="2025"/>
    <n v="0.20037800312579507"/>
    <s v="Medium"/>
  </r>
  <r>
    <n v="101616"/>
    <d v="2025-02-19T00:00:00"/>
    <s v="C2615"/>
    <s v="Rahul Reddy"/>
    <x v="2"/>
    <s v="Telangana"/>
    <s v="Hyderabad"/>
    <x v="3"/>
    <x v="0"/>
    <x v="1"/>
    <n v="2"/>
    <n v="21708"/>
    <n v="5"/>
    <n v="41245.199999999997"/>
    <n v="34000"/>
    <n v="7245.2"/>
    <x v="1"/>
    <x v="2"/>
    <x v="3"/>
    <s v="Q1"/>
    <n v="2025"/>
    <n v="0.17566165274989576"/>
    <s v="Medium"/>
  </r>
  <r>
    <n v="100827"/>
    <d v="2025-01-21T00:00:00"/>
    <s v="C1826"/>
    <s v="Ananya Patel"/>
    <x v="2"/>
    <s v="Karnataka"/>
    <s v="Bengaluru"/>
    <x v="4"/>
    <x v="0"/>
    <x v="1"/>
    <n v="2"/>
    <n v="21666"/>
    <n v="5"/>
    <n v="41165.4"/>
    <n v="34000"/>
    <n v="7165.4"/>
    <x v="2"/>
    <x v="1"/>
    <x v="8"/>
    <s v="Q1"/>
    <n v="2025"/>
    <n v="0.17406365539992322"/>
    <s v="Medium"/>
  </r>
  <r>
    <n v="101766"/>
    <d v="2025-06-05T00:00:00"/>
    <s v="C2765"/>
    <s v="Vikram Patel"/>
    <x v="3"/>
    <s v="Odisha"/>
    <s v="Bhubaneswar"/>
    <x v="0"/>
    <x v="0"/>
    <x v="1"/>
    <n v="2"/>
    <n v="21662"/>
    <n v="5"/>
    <n v="41157.800000000003"/>
    <n v="34000"/>
    <n v="7157.8"/>
    <x v="0"/>
    <x v="0"/>
    <x v="9"/>
    <s v="Q2"/>
    <n v="2025"/>
    <n v="0.173911141994956"/>
    <s v="Medium"/>
  </r>
  <r>
    <n v="100996"/>
    <d v="2025-07-17T00:00:00"/>
    <s v="C1995"/>
    <s v="Arjun Reddy"/>
    <x v="0"/>
    <s v="Delhi"/>
    <s v="New Delhi"/>
    <x v="1"/>
    <x v="1"/>
    <x v="2"/>
    <n v="3"/>
    <n v="15242"/>
    <n v="10"/>
    <n v="41153.4"/>
    <n v="33000"/>
    <n v="8153.4"/>
    <x v="4"/>
    <x v="1"/>
    <x v="7"/>
    <s v="Q3"/>
    <n v="2025"/>
    <n v="0.19812214786627591"/>
    <s v="Medium"/>
  </r>
  <r>
    <n v="100189"/>
    <d v="2025-05-16T00:00:00"/>
    <s v="C1188"/>
    <s v="Divya Sharma"/>
    <x v="0"/>
    <s v="Punjab"/>
    <s v="Ludhiana"/>
    <x v="4"/>
    <x v="0"/>
    <x v="3"/>
    <n v="4"/>
    <n v="12096"/>
    <n v="15"/>
    <n v="41126.400000000001"/>
    <n v="36000"/>
    <n v="5126.3999999999996"/>
    <x v="2"/>
    <x v="1"/>
    <x v="6"/>
    <s v="Q2"/>
    <n v="2025"/>
    <n v="0.12464985994397758"/>
    <s v="Medium"/>
  </r>
  <r>
    <n v="103073"/>
    <d v="2025-06-01T00:00:00"/>
    <s v="C4072"/>
    <s v="Neha Patel"/>
    <x v="0"/>
    <s v="Delhi"/>
    <s v="New Delhi"/>
    <x v="2"/>
    <x v="1"/>
    <x v="4"/>
    <n v="5"/>
    <n v="8637"/>
    <n v="5"/>
    <n v="41025.75"/>
    <n v="30000"/>
    <n v="11025.75"/>
    <x v="1"/>
    <x v="0"/>
    <x v="9"/>
    <s v="Q2"/>
    <n v="2025"/>
    <n v="0.26875194237765304"/>
    <s v="Medium"/>
  </r>
  <r>
    <n v="103061"/>
    <d v="2025-04-09T00:00:00"/>
    <s v="C4060"/>
    <s v="Rahul Sharma"/>
    <x v="2"/>
    <s v="Karnataka"/>
    <s v="Bengaluru"/>
    <x v="7"/>
    <x v="0"/>
    <x v="1"/>
    <n v="2"/>
    <n v="21584"/>
    <n v="5"/>
    <n v="41009.599999999999"/>
    <n v="34000"/>
    <n v="7009.6"/>
    <x v="2"/>
    <x v="0"/>
    <x v="5"/>
    <s v="Q2"/>
    <n v="2025"/>
    <n v="0.17092583200031214"/>
    <s v="Medium"/>
  </r>
  <r>
    <n v="103492"/>
    <d v="2025-10-23T00:00:00"/>
    <s v="C4491"/>
    <s v="Aarav Reddy"/>
    <x v="1"/>
    <s v="Maharashtra"/>
    <s v="Mumbai"/>
    <x v="6"/>
    <x v="0"/>
    <x v="3"/>
    <n v="4"/>
    <n v="12061"/>
    <n v="15"/>
    <n v="41007.4"/>
    <n v="36000"/>
    <n v="5007.3999999999996"/>
    <x v="3"/>
    <x v="0"/>
    <x v="0"/>
    <s v="Q4"/>
    <n v="2025"/>
    <n v="0.12210966801113944"/>
    <s v="Medium"/>
  </r>
  <r>
    <n v="100699"/>
    <d v="2025-01-14T00:00:00"/>
    <s v="C1698"/>
    <s v="Divya Patel"/>
    <x v="0"/>
    <s v="Punjab"/>
    <s v="Ludhiana"/>
    <x v="6"/>
    <x v="1"/>
    <x v="2"/>
    <n v="3"/>
    <n v="15176"/>
    <n v="10"/>
    <n v="40975.199999999997"/>
    <n v="33000"/>
    <n v="7975.2"/>
    <x v="0"/>
    <x v="1"/>
    <x v="8"/>
    <s v="Q1"/>
    <n v="2025"/>
    <n v="0.19463480349089207"/>
    <s v="Medium"/>
  </r>
  <r>
    <n v="101441"/>
    <d v="2025-02-28T00:00:00"/>
    <s v="C2440"/>
    <s v="Kiran Gupta"/>
    <x v="3"/>
    <s v="Odisha"/>
    <s v="Bhubaneswar"/>
    <x v="5"/>
    <x v="0"/>
    <x v="1"/>
    <n v="2"/>
    <n v="21555"/>
    <n v="5"/>
    <n v="40954.5"/>
    <n v="34000"/>
    <n v="6954.5"/>
    <x v="3"/>
    <x v="2"/>
    <x v="3"/>
    <s v="Q1"/>
    <n v="2025"/>
    <n v="0.16981039934561526"/>
    <s v="Medium"/>
  </r>
  <r>
    <n v="100241"/>
    <d v="2025-12-09T00:00:00"/>
    <s v="C1240"/>
    <s v="Aarav Patel"/>
    <x v="3"/>
    <s v="Odisha"/>
    <s v="Bhubaneswar"/>
    <x v="4"/>
    <x v="0"/>
    <x v="3"/>
    <n v="4"/>
    <n v="12044"/>
    <n v="15"/>
    <n v="40949.599999999999"/>
    <n v="36000"/>
    <n v="4949.6000000000004"/>
    <x v="0"/>
    <x v="0"/>
    <x v="11"/>
    <s v="Q4"/>
    <n v="2025"/>
    <n v="0.1208705335339051"/>
    <s v="Medium"/>
  </r>
  <r>
    <n v="100615"/>
    <d v="2025-11-26T00:00:00"/>
    <s v="C1614"/>
    <s v="Rohit Kumar"/>
    <x v="3"/>
    <s v="West Bengal"/>
    <s v="Kolkata"/>
    <x v="5"/>
    <x v="1"/>
    <x v="2"/>
    <n v="3"/>
    <n v="15165"/>
    <n v="10"/>
    <n v="40945.5"/>
    <n v="33000"/>
    <n v="7945.5"/>
    <x v="3"/>
    <x v="0"/>
    <x v="1"/>
    <s v="Q4"/>
    <n v="2025"/>
    <n v="0.19405062827416933"/>
    <s v="Medium"/>
  </r>
  <r>
    <n v="100281"/>
    <d v="2025-02-11T00:00:00"/>
    <s v="C1280"/>
    <s v="Pooja Kumar"/>
    <x v="0"/>
    <s v="Delhi"/>
    <s v="New Delhi"/>
    <x v="1"/>
    <x v="0"/>
    <x v="1"/>
    <n v="2"/>
    <n v="21517"/>
    <n v="5"/>
    <n v="40882.300000000003"/>
    <n v="34000"/>
    <n v="6882.3"/>
    <x v="3"/>
    <x v="1"/>
    <x v="3"/>
    <s v="Q1"/>
    <n v="2025"/>
    <n v="0.16834424677672244"/>
    <s v="Medium"/>
  </r>
  <r>
    <n v="103710"/>
    <d v="2025-11-11T00:00:00"/>
    <s v="C4709"/>
    <s v="Rohit Rao"/>
    <x v="1"/>
    <s v="Maharashtra"/>
    <s v="Mumbai"/>
    <x v="5"/>
    <x v="1"/>
    <x v="2"/>
    <n v="3"/>
    <n v="15135"/>
    <n v="10"/>
    <n v="40864.5"/>
    <n v="33000"/>
    <n v="7864.5"/>
    <x v="1"/>
    <x v="0"/>
    <x v="1"/>
    <s v="Q4"/>
    <n v="2025"/>
    <n v="0.19245310722020337"/>
    <s v="Medium"/>
  </r>
  <r>
    <n v="103144"/>
    <d v="2025-12-22T00:00:00"/>
    <s v="C4143"/>
    <s v="Divya Rao"/>
    <x v="1"/>
    <s v="Gujarat"/>
    <s v="Ahmedabad"/>
    <x v="7"/>
    <x v="1"/>
    <x v="4"/>
    <n v="6"/>
    <n v="8509"/>
    <n v="20"/>
    <n v="40843.199999999997"/>
    <n v="36000"/>
    <n v="4843.2"/>
    <x v="1"/>
    <x v="1"/>
    <x v="11"/>
    <s v="Q4"/>
    <n v="2025"/>
    <n v="0.11858032671289223"/>
    <s v="Medium"/>
  </r>
  <r>
    <n v="104012"/>
    <d v="2025-11-24T00:00:00"/>
    <s v="C5011"/>
    <s v="Neha Rao"/>
    <x v="3"/>
    <s v="West Bengal"/>
    <s v="Kolkata"/>
    <x v="0"/>
    <x v="1"/>
    <x v="4"/>
    <n v="5"/>
    <n v="8595"/>
    <n v="5"/>
    <n v="40826.25"/>
    <n v="30000"/>
    <n v="10826.25"/>
    <x v="3"/>
    <x v="2"/>
    <x v="1"/>
    <s v="Q4"/>
    <n v="2025"/>
    <n v="0.26517865343988245"/>
    <s v="Medium"/>
  </r>
  <r>
    <n v="101428"/>
    <d v="2025-12-18T00:00:00"/>
    <s v="C2427"/>
    <s v="Pooja Rao"/>
    <x v="2"/>
    <s v="Telangana"/>
    <s v="Hyderabad"/>
    <x v="4"/>
    <x v="1"/>
    <x v="2"/>
    <n v="3"/>
    <n v="15112"/>
    <n v="10"/>
    <n v="40802.400000000001"/>
    <n v="33000"/>
    <n v="7802.4"/>
    <x v="3"/>
    <x v="0"/>
    <x v="11"/>
    <s v="Q4"/>
    <n v="2025"/>
    <n v="0.19122404564437384"/>
    <s v="Medium"/>
  </r>
  <r>
    <n v="103296"/>
    <d v="2025-11-10T00:00:00"/>
    <s v="C4295"/>
    <s v="Divya Sharma"/>
    <x v="1"/>
    <s v="Maharashtra"/>
    <s v="Mumbai"/>
    <x v="6"/>
    <x v="1"/>
    <x v="4"/>
    <n v="5"/>
    <n v="8589"/>
    <n v="5"/>
    <n v="40797.75"/>
    <n v="30000"/>
    <n v="10797.75"/>
    <x v="3"/>
    <x v="0"/>
    <x v="1"/>
    <s v="Q4"/>
    <n v="2025"/>
    <n v="0.26466533080868432"/>
    <s v="Medium"/>
  </r>
  <r>
    <n v="102135"/>
    <d v="2025-12-22T00:00:00"/>
    <s v="C3134"/>
    <s v="Sneha Sharma"/>
    <x v="2"/>
    <s v="Karnataka"/>
    <s v="Bengaluru"/>
    <x v="1"/>
    <x v="1"/>
    <x v="4"/>
    <n v="5"/>
    <n v="8157"/>
    <n v="0"/>
    <n v="40785"/>
    <n v="30000"/>
    <n v="10785"/>
    <x v="0"/>
    <x v="2"/>
    <x v="11"/>
    <s v="Q4"/>
    <n v="2025"/>
    <n v="0.26443545421110703"/>
    <s v="Medium"/>
  </r>
  <r>
    <n v="101777"/>
    <d v="2025-05-17T00:00:00"/>
    <s v="C2776"/>
    <s v="Aarav Gupta"/>
    <x v="0"/>
    <s v="Delhi"/>
    <s v="New Delhi"/>
    <x v="7"/>
    <x v="1"/>
    <x v="4"/>
    <n v="5"/>
    <n v="8153"/>
    <n v="0"/>
    <n v="40765"/>
    <n v="30000"/>
    <n v="10765"/>
    <x v="4"/>
    <x v="0"/>
    <x v="6"/>
    <s v="Q2"/>
    <n v="2025"/>
    <n v="0.26407457377652399"/>
    <s v="Medium"/>
  </r>
  <r>
    <n v="103360"/>
    <d v="2025-04-21T00:00:00"/>
    <s v="C4359"/>
    <s v="Arjun Gupta"/>
    <x v="3"/>
    <s v="Odisha"/>
    <s v="Bhubaneswar"/>
    <x v="6"/>
    <x v="1"/>
    <x v="4"/>
    <n v="5"/>
    <n v="8148"/>
    <n v="0"/>
    <n v="40740"/>
    <n v="30000"/>
    <n v="10740"/>
    <x v="4"/>
    <x v="0"/>
    <x v="5"/>
    <s v="Q2"/>
    <n v="2025"/>
    <n v="0.26362297496318116"/>
    <s v="Medium"/>
  </r>
  <r>
    <n v="103119"/>
    <d v="2025-03-08T00:00:00"/>
    <s v="C4118"/>
    <s v="Priya Reddy"/>
    <x v="1"/>
    <s v="Gujarat"/>
    <s v="Ahmedabad"/>
    <x v="5"/>
    <x v="1"/>
    <x v="4"/>
    <n v="5"/>
    <n v="8573"/>
    <n v="5"/>
    <n v="40721.75"/>
    <n v="30000"/>
    <n v="10721.75"/>
    <x v="4"/>
    <x v="1"/>
    <x v="10"/>
    <s v="Q1"/>
    <n v="2025"/>
    <n v="0.2632929576945981"/>
    <s v="Medium"/>
  </r>
  <r>
    <n v="102505"/>
    <d v="2025-02-15T00:00:00"/>
    <s v="C3504"/>
    <s v="Priya Kumar"/>
    <x v="3"/>
    <s v="Odisha"/>
    <s v="Bhubaneswar"/>
    <x v="5"/>
    <x v="0"/>
    <x v="3"/>
    <n v="4"/>
    <n v="11970"/>
    <n v="15"/>
    <n v="40698"/>
    <n v="36000"/>
    <n v="4698"/>
    <x v="0"/>
    <x v="1"/>
    <x v="3"/>
    <s v="Q1"/>
    <n v="2025"/>
    <n v="0.11543564794338788"/>
    <s v="Medium"/>
  </r>
  <r>
    <n v="104065"/>
    <d v="2025-06-28T00:00:00"/>
    <s v="C5064"/>
    <s v="Rohit Kumar"/>
    <x v="2"/>
    <s v="Telangana"/>
    <s v="Hyderabad"/>
    <x v="1"/>
    <x v="1"/>
    <x v="4"/>
    <n v="5"/>
    <n v="8568"/>
    <n v="5"/>
    <n v="40698"/>
    <n v="30000"/>
    <n v="10698"/>
    <x v="1"/>
    <x v="1"/>
    <x v="9"/>
    <s v="Q2"/>
    <n v="2025"/>
    <n v="0.26286303995282323"/>
    <s v="Medium"/>
  </r>
  <r>
    <n v="100504"/>
    <d v="2025-03-03T00:00:00"/>
    <s v="C1503"/>
    <s v="Neha Kumar"/>
    <x v="0"/>
    <s v="Delhi"/>
    <s v="New Delhi"/>
    <x v="6"/>
    <x v="1"/>
    <x v="4"/>
    <n v="6"/>
    <n v="8476"/>
    <n v="20"/>
    <n v="40684.800000000003"/>
    <n v="36000"/>
    <n v="4684.8"/>
    <x v="0"/>
    <x v="0"/>
    <x v="10"/>
    <s v="Q1"/>
    <n v="2025"/>
    <n v="0.11514865502595563"/>
    <s v="Medium"/>
  </r>
  <r>
    <n v="103700"/>
    <d v="2025-09-05T00:00:00"/>
    <s v="C4699"/>
    <s v="Aarav Kumar"/>
    <x v="3"/>
    <s v="Odisha"/>
    <s v="Bhubaneswar"/>
    <x v="7"/>
    <x v="1"/>
    <x v="2"/>
    <n v="3"/>
    <n v="15043"/>
    <n v="10"/>
    <n v="40616.1"/>
    <n v="33000"/>
    <n v="7616.1"/>
    <x v="4"/>
    <x v="2"/>
    <x v="4"/>
    <s v="Q3"/>
    <n v="2025"/>
    <n v="0.18751431082747977"/>
    <s v="Medium"/>
  </r>
  <r>
    <n v="102056"/>
    <d v="2025-09-19T00:00:00"/>
    <s v="C3055"/>
    <s v="Divya Rao"/>
    <x v="3"/>
    <s v="Odisha"/>
    <s v="Bhubaneswar"/>
    <x v="3"/>
    <x v="1"/>
    <x v="4"/>
    <n v="6"/>
    <n v="8455"/>
    <n v="20"/>
    <n v="40584"/>
    <n v="36000"/>
    <n v="4584"/>
    <x v="4"/>
    <x v="1"/>
    <x v="4"/>
    <s v="Q3"/>
    <n v="2025"/>
    <n v="0.11295091661738617"/>
    <s v="Medium"/>
  </r>
  <r>
    <n v="103175"/>
    <d v="2025-03-09T00:00:00"/>
    <s v="C4174"/>
    <s v="Rohit Kumar"/>
    <x v="1"/>
    <s v="Maharashtra"/>
    <s v="Mumbai"/>
    <x v="2"/>
    <x v="0"/>
    <x v="3"/>
    <n v="4"/>
    <n v="11920"/>
    <n v="15"/>
    <n v="40528"/>
    <n v="36000"/>
    <n v="4528"/>
    <x v="3"/>
    <x v="0"/>
    <x v="10"/>
    <s v="Q1"/>
    <n v="2025"/>
    <n v="0.1117252270035531"/>
    <s v="Medium"/>
  </r>
  <r>
    <n v="104773"/>
    <d v="2025-04-10T00:00:00"/>
    <s v="C5772"/>
    <s v="Aarav Rao"/>
    <x v="0"/>
    <s v="Delhi"/>
    <s v="New Delhi"/>
    <x v="0"/>
    <x v="1"/>
    <x v="4"/>
    <n v="5"/>
    <n v="8510"/>
    <n v="5"/>
    <n v="40422.5"/>
    <n v="30000"/>
    <n v="10422.5"/>
    <x v="0"/>
    <x v="2"/>
    <x v="5"/>
    <s v="Q2"/>
    <n v="2025"/>
    <n v="0.25783907477271323"/>
    <s v="Medium"/>
  </r>
  <r>
    <n v="101490"/>
    <d v="2025-03-04T00:00:00"/>
    <s v="C2489"/>
    <s v="Divya Kumar"/>
    <x v="0"/>
    <s v="Punjab"/>
    <s v="Ludhiana"/>
    <x v="1"/>
    <x v="0"/>
    <x v="1"/>
    <n v="2"/>
    <n v="22448"/>
    <n v="10"/>
    <n v="40406.400000000001"/>
    <n v="34000"/>
    <n v="6406.4"/>
    <x v="3"/>
    <x v="0"/>
    <x v="10"/>
    <s v="Q1"/>
    <n v="2025"/>
    <n v="0.15854914073018134"/>
    <s v="Medium"/>
  </r>
  <r>
    <n v="104701"/>
    <d v="2025-03-06T00:00:00"/>
    <s v="C5700"/>
    <s v="Rohit Kumar"/>
    <x v="1"/>
    <s v="Gujarat"/>
    <s v="Ahmedabad"/>
    <x v="0"/>
    <x v="1"/>
    <x v="4"/>
    <n v="5"/>
    <n v="8977"/>
    <n v="10"/>
    <n v="40396.5"/>
    <n v="30000"/>
    <n v="10396.5"/>
    <x v="1"/>
    <x v="0"/>
    <x v="10"/>
    <s v="Q1"/>
    <n v="2025"/>
    <n v="0.25736140507222161"/>
    <s v="Medium"/>
  </r>
  <r>
    <n v="103418"/>
    <d v="2025-08-01T00:00:00"/>
    <s v="C4417"/>
    <s v="Neha Rao"/>
    <x v="0"/>
    <s v="Delhi"/>
    <s v="New Delhi"/>
    <x v="4"/>
    <x v="0"/>
    <x v="3"/>
    <n v="4"/>
    <n v="11871"/>
    <n v="15"/>
    <n v="40361.4"/>
    <n v="36000"/>
    <n v="4361.3999999999996"/>
    <x v="1"/>
    <x v="0"/>
    <x v="2"/>
    <s v="Q3"/>
    <n v="2025"/>
    <n v="0.10805868973821521"/>
    <s v="Medium"/>
  </r>
  <r>
    <n v="100476"/>
    <d v="2025-07-16T00:00:00"/>
    <s v="C1475"/>
    <s v="Arjun Patel"/>
    <x v="0"/>
    <s v="Punjab"/>
    <s v="Ludhiana"/>
    <x v="1"/>
    <x v="0"/>
    <x v="3"/>
    <n v="4"/>
    <n v="11870"/>
    <n v="15"/>
    <n v="40358"/>
    <n v="36000"/>
    <n v="4358"/>
    <x v="3"/>
    <x v="0"/>
    <x v="7"/>
    <s v="Q3"/>
    <n v="2025"/>
    <n v="0.10798354725209376"/>
    <s v="Medium"/>
  </r>
  <r>
    <n v="101875"/>
    <d v="2025-03-11T00:00:00"/>
    <s v="C2874"/>
    <s v="Kiran Sharma"/>
    <x v="3"/>
    <s v="Odisha"/>
    <s v="Bhubaneswar"/>
    <x v="4"/>
    <x v="1"/>
    <x v="4"/>
    <n v="5"/>
    <n v="8968"/>
    <n v="10"/>
    <n v="40356"/>
    <n v="30000"/>
    <n v="10356"/>
    <x v="3"/>
    <x v="0"/>
    <x v="10"/>
    <s v="Q1"/>
    <n v="2025"/>
    <n v="0.25661611656259292"/>
    <s v="Medium"/>
  </r>
  <r>
    <n v="102316"/>
    <d v="2025-03-01T00:00:00"/>
    <s v="C3315"/>
    <s v="Vikram Sharma"/>
    <x v="2"/>
    <s v="Telangana"/>
    <s v="Hyderabad"/>
    <x v="6"/>
    <x v="0"/>
    <x v="1"/>
    <n v="2"/>
    <n v="22407"/>
    <n v="10"/>
    <n v="40332.6"/>
    <n v="34000"/>
    <n v="6332.6"/>
    <x v="1"/>
    <x v="0"/>
    <x v="10"/>
    <s v="Q1"/>
    <n v="2025"/>
    <n v="0.15700946628781681"/>
    <s v="Medium"/>
  </r>
  <r>
    <n v="103724"/>
    <d v="2025-05-26T00:00:00"/>
    <s v="C4723"/>
    <s v="Arjun Patel"/>
    <x v="3"/>
    <s v="Odisha"/>
    <s v="Bhubaneswar"/>
    <x v="4"/>
    <x v="1"/>
    <x v="2"/>
    <n v="3"/>
    <n v="14934"/>
    <n v="10"/>
    <n v="40321.800000000003"/>
    <n v="33000"/>
    <n v="7321.8"/>
    <x v="2"/>
    <x v="0"/>
    <x v="6"/>
    <s v="Q2"/>
    <n v="2025"/>
    <n v="0.18158415546924989"/>
    <s v="Medium"/>
  </r>
  <r>
    <n v="100653"/>
    <d v="2025-05-20T00:00:00"/>
    <s v="C1652"/>
    <s v="Rohit Kumar"/>
    <x v="0"/>
    <s v="Punjab"/>
    <s v="Ludhiana"/>
    <x v="2"/>
    <x v="1"/>
    <x v="4"/>
    <n v="6"/>
    <n v="8400"/>
    <n v="20"/>
    <n v="40320"/>
    <n v="36000"/>
    <n v="4320"/>
    <x v="2"/>
    <x v="0"/>
    <x v="6"/>
    <s v="Q2"/>
    <n v="2025"/>
    <n v="0.10714285714285714"/>
    <s v="Medium"/>
  </r>
  <r>
    <n v="102333"/>
    <d v="2025-05-28T00:00:00"/>
    <s v="C3332"/>
    <s v="Kiran Sharma"/>
    <x v="3"/>
    <s v="West Bengal"/>
    <s v="Kolkata"/>
    <x v="4"/>
    <x v="1"/>
    <x v="4"/>
    <n v="5"/>
    <n v="8954"/>
    <n v="10"/>
    <n v="40293"/>
    <n v="30000"/>
    <n v="10293"/>
    <x v="1"/>
    <x v="0"/>
    <x v="6"/>
    <s v="Q2"/>
    <n v="2025"/>
    <n v="0.25545380090834635"/>
    <s v="Medium"/>
  </r>
  <r>
    <n v="104324"/>
    <d v="2025-05-10T00:00:00"/>
    <s v="C5323"/>
    <s v="Priya Patel"/>
    <x v="0"/>
    <s v="Punjab"/>
    <s v="Ludhiana"/>
    <x v="6"/>
    <x v="1"/>
    <x v="4"/>
    <n v="5"/>
    <n v="8052"/>
    <n v="0"/>
    <n v="40260"/>
    <n v="30000"/>
    <n v="10260"/>
    <x v="3"/>
    <x v="0"/>
    <x v="6"/>
    <s v="Q2"/>
    <n v="2025"/>
    <n v="0.2548435171385991"/>
    <s v="Medium"/>
  </r>
  <r>
    <n v="103115"/>
    <d v="2025-09-08T00:00:00"/>
    <s v="C4114"/>
    <s v="Priya Kumar"/>
    <x v="0"/>
    <s v="Punjab"/>
    <s v="Ludhiana"/>
    <x v="6"/>
    <x v="0"/>
    <x v="1"/>
    <n v="2"/>
    <n v="22358"/>
    <n v="10"/>
    <n v="40244.400000000001"/>
    <n v="34000"/>
    <n v="6244.4"/>
    <x v="2"/>
    <x v="0"/>
    <x v="4"/>
    <s v="Q3"/>
    <n v="2025"/>
    <n v="0.15516196042182265"/>
    <s v="Medium"/>
  </r>
  <r>
    <n v="103823"/>
    <d v="2025-02-15T00:00:00"/>
    <s v="C4822"/>
    <s v="Rahul Patel"/>
    <x v="2"/>
    <s v="Telangana"/>
    <s v="Hyderabad"/>
    <x v="6"/>
    <x v="1"/>
    <x v="4"/>
    <n v="6"/>
    <n v="8384"/>
    <n v="20"/>
    <n v="40243.199999999997"/>
    <n v="36000"/>
    <n v="4243.2"/>
    <x v="4"/>
    <x v="0"/>
    <x v="3"/>
    <s v="Q1"/>
    <n v="2025"/>
    <n v="0.10543893129770993"/>
    <s v="Medium"/>
  </r>
  <r>
    <n v="102130"/>
    <d v="2025-03-21T00:00:00"/>
    <s v="C3129"/>
    <s v="Divya Patel"/>
    <x v="3"/>
    <s v="Odisha"/>
    <s v="Bhubaneswar"/>
    <x v="5"/>
    <x v="0"/>
    <x v="3"/>
    <n v="4"/>
    <n v="11834"/>
    <n v="15"/>
    <n v="40235.599999999999"/>
    <n v="36000"/>
    <n v="4235.6000000000004"/>
    <x v="1"/>
    <x v="0"/>
    <x v="10"/>
    <s v="Q1"/>
    <n v="2025"/>
    <n v="0.10526995993597711"/>
    <s v="Medium"/>
  </r>
  <r>
    <n v="100047"/>
    <d v="2025-12-12T00:00:00"/>
    <s v="C1046"/>
    <s v="Rohit Patel"/>
    <x v="3"/>
    <s v="Odisha"/>
    <s v="Bhubaneswar"/>
    <x v="7"/>
    <x v="1"/>
    <x v="2"/>
    <n v="3"/>
    <n v="14901"/>
    <n v="10"/>
    <n v="40232.699999999997"/>
    <n v="33000"/>
    <n v="7232.7"/>
    <x v="1"/>
    <x v="0"/>
    <x v="11"/>
    <s v="Q4"/>
    <n v="2025"/>
    <n v="0.1797716782617125"/>
    <s v="Medium"/>
  </r>
  <r>
    <n v="100839"/>
    <d v="2025-06-27T00:00:00"/>
    <s v="C1838"/>
    <s v="Vikram Rao"/>
    <x v="3"/>
    <s v="West Bengal"/>
    <s v="Kolkata"/>
    <x v="1"/>
    <x v="1"/>
    <x v="4"/>
    <n v="6"/>
    <n v="8381"/>
    <n v="20"/>
    <n v="40228.800000000003"/>
    <n v="36000"/>
    <n v="4228.8"/>
    <x v="1"/>
    <x v="1"/>
    <x v="9"/>
    <s v="Q2"/>
    <n v="2025"/>
    <n v="0.10511872091635843"/>
    <s v="Medium"/>
  </r>
  <r>
    <n v="103040"/>
    <d v="2025-07-01T00:00:00"/>
    <s v="C4039"/>
    <s v="Priya Kumar"/>
    <x v="2"/>
    <s v="Telangana"/>
    <s v="Hyderabad"/>
    <x v="5"/>
    <x v="0"/>
    <x v="1"/>
    <n v="2"/>
    <n v="22341"/>
    <n v="10"/>
    <n v="40213.800000000003"/>
    <n v="34000"/>
    <n v="6213.8"/>
    <x v="3"/>
    <x v="0"/>
    <x v="7"/>
    <s v="Q3"/>
    <n v="2025"/>
    <n v="0.15451909543490044"/>
    <s v="Medium"/>
  </r>
  <r>
    <n v="101413"/>
    <d v="2025-09-25T00:00:00"/>
    <s v="C2412"/>
    <s v="Pooja Reddy"/>
    <x v="2"/>
    <s v="Karnataka"/>
    <s v="Bengaluru"/>
    <x v="0"/>
    <x v="1"/>
    <x v="2"/>
    <n v="3"/>
    <n v="14883"/>
    <n v="10"/>
    <n v="40184.1"/>
    <n v="33000"/>
    <n v="7184.1"/>
    <x v="0"/>
    <x v="2"/>
    <x v="4"/>
    <s v="Q3"/>
    <n v="2025"/>
    <n v="0.17877966658454464"/>
    <s v="Medium"/>
  </r>
  <r>
    <n v="102202"/>
    <d v="2025-01-08T00:00:00"/>
    <s v="C3201"/>
    <s v="Priya Rao"/>
    <x v="2"/>
    <s v="Karnataka"/>
    <s v="Bengaluru"/>
    <x v="2"/>
    <x v="1"/>
    <x v="4"/>
    <n v="6"/>
    <n v="8364"/>
    <n v="20"/>
    <n v="40147.199999999997"/>
    <n v="36000"/>
    <n v="4147.2"/>
    <x v="1"/>
    <x v="0"/>
    <x v="8"/>
    <s v="Q1"/>
    <n v="2025"/>
    <n v="0.10329985652797705"/>
    <s v="Medium"/>
  </r>
  <r>
    <n v="101439"/>
    <d v="2025-07-25T00:00:00"/>
    <s v="C2438"/>
    <s v="Priya Gupta"/>
    <x v="3"/>
    <s v="Odisha"/>
    <s v="Bhubaneswar"/>
    <x v="0"/>
    <x v="0"/>
    <x v="1"/>
    <n v="2"/>
    <n v="22298"/>
    <n v="10"/>
    <n v="40136.400000000001"/>
    <n v="34000"/>
    <n v="6136.4"/>
    <x v="3"/>
    <x v="0"/>
    <x v="7"/>
    <s v="Q3"/>
    <n v="2025"/>
    <n v="0.15288864970450761"/>
    <s v="Medium"/>
  </r>
  <r>
    <n v="102216"/>
    <d v="2025-10-03T00:00:00"/>
    <s v="C3215"/>
    <s v="Arjun Rao"/>
    <x v="3"/>
    <s v="Odisha"/>
    <s v="Bhubaneswar"/>
    <x v="3"/>
    <x v="1"/>
    <x v="4"/>
    <n v="5"/>
    <n v="8427"/>
    <n v="5"/>
    <n v="40028.25"/>
    <n v="30000"/>
    <n v="10028.25"/>
    <x v="3"/>
    <x v="1"/>
    <x v="0"/>
    <s v="Q4"/>
    <n v="2025"/>
    <n v="0.25052931367221898"/>
    <s v="Medium"/>
  </r>
  <r>
    <n v="103198"/>
    <d v="2025-01-08T00:00:00"/>
    <s v="C4197"/>
    <s v="Neha Reddy"/>
    <x v="0"/>
    <s v="Punjab"/>
    <s v="Ludhiana"/>
    <x v="7"/>
    <x v="0"/>
    <x v="1"/>
    <n v="2"/>
    <n v="22235"/>
    <n v="10"/>
    <n v="40023"/>
    <n v="34000"/>
    <n v="6023"/>
    <x v="2"/>
    <x v="1"/>
    <x v="8"/>
    <s v="Q1"/>
    <n v="2025"/>
    <n v="0.1504884691302501"/>
    <s v="Medium"/>
  </r>
  <r>
    <n v="101842"/>
    <d v="2025-05-01T00:00:00"/>
    <s v="C2841"/>
    <s v="Ananya Sharma"/>
    <x v="2"/>
    <s v="Telangana"/>
    <s v="Hyderabad"/>
    <x v="0"/>
    <x v="0"/>
    <x v="3"/>
    <n v="4"/>
    <n v="11762"/>
    <n v="15"/>
    <n v="39990.800000000003"/>
    <n v="36000"/>
    <n v="3990.8"/>
    <x v="2"/>
    <x v="0"/>
    <x v="6"/>
    <s v="Q2"/>
    <n v="2025"/>
    <n v="9.9792952379047173E-2"/>
    <s v="Medium"/>
  </r>
  <r>
    <n v="104821"/>
    <d v="2025-05-09T00:00:00"/>
    <s v="C5820"/>
    <s v="Rohit Gupta"/>
    <x v="1"/>
    <s v="Maharashtra"/>
    <s v="Mumbai"/>
    <x v="2"/>
    <x v="1"/>
    <x v="4"/>
    <n v="5"/>
    <n v="8878"/>
    <n v="10"/>
    <n v="39951"/>
    <n v="30000"/>
    <n v="9951"/>
    <x v="2"/>
    <x v="0"/>
    <x v="6"/>
    <s v="Q2"/>
    <n v="2025"/>
    <n v="0.24908012315085981"/>
    <s v="Medium"/>
  </r>
  <r>
    <n v="104043"/>
    <d v="2025-01-19T00:00:00"/>
    <s v="C5042"/>
    <s v="Vikram Gupta"/>
    <x v="2"/>
    <s v="Telangana"/>
    <s v="Hyderabad"/>
    <x v="3"/>
    <x v="0"/>
    <x v="1"/>
    <n v="2"/>
    <n v="22191"/>
    <n v="10"/>
    <n v="39943.800000000003"/>
    <n v="34000"/>
    <n v="5943.8"/>
    <x v="3"/>
    <x v="0"/>
    <x v="8"/>
    <s v="Q1"/>
    <n v="2025"/>
    <n v="0.14880406971795371"/>
    <s v="Medium"/>
  </r>
  <r>
    <n v="104738"/>
    <d v="2025-05-14T00:00:00"/>
    <s v="C5737"/>
    <s v="Vikram Patel"/>
    <x v="3"/>
    <s v="Odisha"/>
    <s v="Bhubaneswar"/>
    <x v="2"/>
    <x v="0"/>
    <x v="1"/>
    <n v="2"/>
    <n v="22189"/>
    <n v="10"/>
    <n v="39940.199999999997"/>
    <n v="34000"/>
    <n v="5940.2"/>
    <x v="2"/>
    <x v="2"/>
    <x v="6"/>
    <s v="Q2"/>
    <n v="2025"/>
    <n v="0.1487273473843396"/>
    <s v="Medium"/>
  </r>
  <r>
    <n v="103863"/>
    <d v="2025-09-27T00:00:00"/>
    <s v="C4862"/>
    <s v="Sneha Patel"/>
    <x v="0"/>
    <s v="Delhi"/>
    <s v="New Delhi"/>
    <x v="1"/>
    <x v="1"/>
    <x v="4"/>
    <n v="6"/>
    <n v="8319"/>
    <n v="20"/>
    <n v="39931.199999999997"/>
    <n v="36000"/>
    <n v="3931.2"/>
    <x v="2"/>
    <x v="1"/>
    <x v="4"/>
    <s v="Q3"/>
    <n v="2025"/>
    <n v="9.8449332852506316E-2"/>
    <s v="Medium"/>
  </r>
  <r>
    <n v="104140"/>
    <d v="2025-06-16T00:00:00"/>
    <s v="C5139"/>
    <s v="Rohit Kumar"/>
    <x v="3"/>
    <s v="West Bengal"/>
    <s v="Kolkata"/>
    <x v="7"/>
    <x v="0"/>
    <x v="3"/>
    <n v="4"/>
    <n v="12466"/>
    <n v="20"/>
    <n v="39891.199999999997"/>
    <n v="36000"/>
    <n v="3891.2"/>
    <x v="0"/>
    <x v="2"/>
    <x v="9"/>
    <s v="Q2"/>
    <n v="2025"/>
    <n v="9.7545323279319751E-2"/>
    <s v="Medium"/>
  </r>
  <r>
    <n v="100286"/>
    <d v="2025-01-01T00:00:00"/>
    <s v="C1285"/>
    <s v="Pooja Rao"/>
    <x v="3"/>
    <s v="West Bengal"/>
    <s v="Kolkata"/>
    <x v="6"/>
    <x v="1"/>
    <x v="4"/>
    <n v="6"/>
    <n v="8305"/>
    <n v="20"/>
    <n v="39864"/>
    <n v="36000"/>
    <n v="3864"/>
    <x v="2"/>
    <x v="0"/>
    <x v="8"/>
    <s v="Q1"/>
    <n v="2025"/>
    <n v="9.692956050571945E-2"/>
    <s v="Medium"/>
  </r>
  <r>
    <n v="101940"/>
    <d v="2025-12-28T00:00:00"/>
    <s v="C2939"/>
    <s v="Neha Sharma"/>
    <x v="2"/>
    <s v="Karnataka"/>
    <s v="Bengaluru"/>
    <x v="6"/>
    <x v="1"/>
    <x v="4"/>
    <n v="5"/>
    <n v="8390"/>
    <n v="5"/>
    <n v="39852.5"/>
    <n v="30000"/>
    <n v="9852.5"/>
    <x v="3"/>
    <x v="1"/>
    <x v="11"/>
    <s v="Q4"/>
    <n v="2025"/>
    <n v="0.24722413901260901"/>
    <s v="Medium"/>
  </r>
  <r>
    <n v="100164"/>
    <d v="2025-10-01T00:00:00"/>
    <s v="C1163"/>
    <s v="Priya Kumar"/>
    <x v="0"/>
    <s v="Delhi"/>
    <s v="New Delhi"/>
    <x v="7"/>
    <x v="0"/>
    <x v="3"/>
    <n v="4"/>
    <n v="12452"/>
    <n v="20"/>
    <n v="39846.400000000001"/>
    <n v="36000"/>
    <n v="3846.4"/>
    <x v="1"/>
    <x v="0"/>
    <x v="0"/>
    <s v="Q4"/>
    <n v="2025"/>
    <n v="9.6530677802762602E-2"/>
    <s v="Medium"/>
  </r>
  <r>
    <n v="104382"/>
    <d v="2025-05-01T00:00:00"/>
    <s v="C5381"/>
    <s v="Sneha Patel"/>
    <x v="1"/>
    <s v="Maharashtra"/>
    <s v="Mumbai"/>
    <x v="2"/>
    <x v="0"/>
    <x v="3"/>
    <n v="4"/>
    <n v="12451"/>
    <n v="20"/>
    <n v="39843.199999999997"/>
    <n v="36000"/>
    <n v="3843.2"/>
    <x v="1"/>
    <x v="1"/>
    <x v="6"/>
    <s v="Q2"/>
    <n v="2025"/>
    <n v="9.6458115813990844E-2"/>
    <s v="Medium"/>
  </r>
  <r>
    <n v="100252"/>
    <d v="2025-11-05T00:00:00"/>
    <s v="C1251"/>
    <s v="Sneha Kumar"/>
    <x v="3"/>
    <s v="West Bengal"/>
    <s v="Kolkata"/>
    <x v="0"/>
    <x v="0"/>
    <x v="3"/>
    <n v="4"/>
    <n v="11685"/>
    <n v="15"/>
    <n v="39729"/>
    <n v="36000"/>
    <n v="3729"/>
    <x v="2"/>
    <x v="0"/>
    <x v="1"/>
    <s v="Q4"/>
    <n v="2025"/>
    <n v="9.3860907649324171E-2"/>
    <s v="Medium"/>
  </r>
  <r>
    <n v="104870"/>
    <d v="2025-01-10T00:00:00"/>
    <s v="C5869"/>
    <s v="Aarav Kumar"/>
    <x v="3"/>
    <s v="Odisha"/>
    <s v="Bhubaneswar"/>
    <x v="5"/>
    <x v="0"/>
    <x v="3"/>
    <n v="4"/>
    <n v="11677"/>
    <n v="15"/>
    <n v="39701.800000000003"/>
    <n v="36000"/>
    <n v="3701.8"/>
    <x v="1"/>
    <x v="1"/>
    <x v="8"/>
    <s v="Q1"/>
    <n v="2025"/>
    <n v="9.3240104982645622E-2"/>
    <s v="Medium"/>
  </r>
  <r>
    <n v="102298"/>
    <d v="2025-04-21T00:00:00"/>
    <s v="C3297"/>
    <s v="Aarav Gupta"/>
    <x v="1"/>
    <s v="Gujarat"/>
    <s v="Ahmedabad"/>
    <x v="2"/>
    <x v="0"/>
    <x v="3"/>
    <n v="4"/>
    <n v="12405"/>
    <n v="20"/>
    <n v="39696"/>
    <n v="36000"/>
    <n v="3696"/>
    <x v="0"/>
    <x v="0"/>
    <x v="5"/>
    <s v="Q2"/>
    <n v="2025"/>
    <n v="9.3107617896009673E-2"/>
    <s v="Medium"/>
  </r>
  <r>
    <n v="102088"/>
    <d v="2025-12-13T00:00:00"/>
    <s v="C3087"/>
    <s v="Divya Kumar"/>
    <x v="0"/>
    <s v="Delhi"/>
    <s v="New Delhi"/>
    <x v="1"/>
    <x v="1"/>
    <x v="2"/>
    <n v="3"/>
    <n v="14698"/>
    <n v="10"/>
    <n v="39684.6"/>
    <n v="33000"/>
    <n v="6684.6"/>
    <x v="0"/>
    <x v="0"/>
    <x v="11"/>
    <s v="Q4"/>
    <n v="2025"/>
    <n v="0.16844317443038359"/>
    <s v="Medium"/>
  </r>
  <r>
    <n v="102495"/>
    <d v="2025-04-04T00:00:00"/>
    <s v="C3494"/>
    <s v="Arjun Reddy"/>
    <x v="3"/>
    <s v="West Bengal"/>
    <s v="Kolkata"/>
    <x v="6"/>
    <x v="1"/>
    <x v="4"/>
    <n v="6"/>
    <n v="8267"/>
    <n v="20"/>
    <n v="39681.599999999999"/>
    <n v="36000"/>
    <n v="3681.6"/>
    <x v="2"/>
    <x v="0"/>
    <x v="5"/>
    <s v="Q2"/>
    <n v="2025"/>
    <n v="9.2778516995282445E-2"/>
    <s v="Medium"/>
  </r>
  <r>
    <n v="102263"/>
    <d v="2025-12-16T00:00:00"/>
    <s v="C3262"/>
    <s v="Priya Patel"/>
    <x v="2"/>
    <s v="Telangana"/>
    <s v="Hyderabad"/>
    <x v="5"/>
    <x v="1"/>
    <x v="4"/>
    <n v="6"/>
    <n v="8265"/>
    <n v="20"/>
    <n v="39672"/>
    <n v="36000"/>
    <n v="3672"/>
    <x v="3"/>
    <x v="0"/>
    <x v="11"/>
    <s v="Q4"/>
    <n v="2025"/>
    <n v="9.2558983666061703E-2"/>
    <s v="Medium"/>
  </r>
  <r>
    <n v="100710"/>
    <d v="2025-02-08T00:00:00"/>
    <s v="C1709"/>
    <s v="Arjun Kumar"/>
    <x v="3"/>
    <s v="West Bengal"/>
    <s v="Kolkata"/>
    <x v="1"/>
    <x v="0"/>
    <x v="1"/>
    <n v="2"/>
    <n v="22021"/>
    <n v="10"/>
    <n v="39637.800000000003"/>
    <n v="34000"/>
    <n v="5637.8"/>
    <x v="1"/>
    <x v="0"/>
    <x v="3"/>
    <s v="Q1"/>
    <n v="2025"/>
    <n v="0.14223291908229013"/>
    <s v="Medium"/>
  </r>
  <r>
    <n v="103218"/>
    <d v="2025-09-25T00:00:00"/>
    <s v="C4217"/>
    <s v="Kiran Sharma"/>
    <x v="2"/>
    <s v="Karnataka"/>
    <s v="Bengaluru"/>
    <x v="7"/>
    <x v="0"/>
    <x v="3"/>
    <n v="4"/>
    <n v="12362"/>
    <n v="20"/>
    <n v="39558.400000000001"/>
    <n v="36000"/>
    <n v="3558.4"/>
    <x v="1"/>
    <x v="1"/>
    <x v="4"/>
    <s v="Q3"/>
    <n v="2025"/>
    <n v="8.9953082025562209E-2"/>
    <s v="Medium"/>
  </r>
  <r>
    <n v="104339"/>
    <d v="2025-06-24T00:00:00"/>
    <s v="C5338"/>
    <s v="Ananya Kumar"/>
    <x v="1"/>
    <s v="Maharashtra"/>
    <s v="Mumbai"/>
    <x v="3"/>
    <x v="1"/>
    <x v="4"/>
    <n v="6"/>
    <n v="8236"/>
    <n v="20"/>
    <n v="39532.800000000003"/>
    <n v="36000"/>
    <n v="3532.8"/>
    <x v="2"/>
    <x v="0"/>
    <x v="9"/>
    <s v="Q2"/>
    <n v="2025"/>
    <n v="8.9363768819815448E-2"/>
    <s v="Medium"/>
  </r>
  <r>
    <n v="102142"/>
    <d v="2025-09-01T00:00:00"/>
    <s v="C3141"/>
    <s v="Rohit Gupta"/>
    <x v="1"/>
    <s v="Maharashtra"/>
    <s v="Mumbai"/>
    <x v="2"/>
    <x v="0"/>
    <x v="3"/>
    <n v="4"/>
    <n v="12352"/>
    <n v="20"/>
    <n v="39526.400000000001"/>
    <n v="36000"/>
    <n v="3526.4"/>
    <x v="1"/>
    <x v="1"/>
    <x v="4"/>
    <s v="Q3"/>
    <n v="2025"/>
    <n v="8.9216321243523314E-2"/>
    <s v="Medium"/>
  </r>
  <r>
    <n v="103375"/>
    <d v="2025-08-15T00:00:00"/>
    <s v="C4374"/>
    <s v="Divya Gupta"/>
    <x v="3"/>
    <s v="West Bengal"/>
    <s v="Kolkata"/>
    <x v="5"/>
    <x v="0"/>
    <x v="3"/>
    <n v="4"/>
    <n v="11618"/>
    <n v="15"/>
    <n v="39501.199999999997"/>
    <n v="36000"/>
    <n v="3501.2"/>
    <x v="2"/>
    <x v="1"/>
    <x v="2"/>
    <s v="Q3"/>
    <n v="2025"/>
    <n v="8.8635281966117488E-2"/>
    <s v="Medium"/>
  </r>
  <r>
    <n v="103005"/>
    <d v="2025-10-18T00:00:00"/>
    <s v="C4004"/>
    <s v="Kiran Gupta"/>
    <x v="0"/>
    <s v="Punjab"/>
    <s v="Ludhiana"/>
    <x v="6"/>
    <x v="0"/>
    <x v="3"/>
    <n v="4"/>
    <n v="11613"/>
    <n v="15"/>
    <n v="39484.199999999997"/>
    <n v="36000"/>
    <n v="3484.2"/>
    <x v="4"/>
    <x v="0"/>
    <x v="0"/>
    <s v="Q4"/>
    <n v="2025"/>
    <n v="8.8242892093546285E-2"/>
    <s v="Medium"/>
  </r>
  <r>
    <n v="104940"/>
    <d v="2025-06-15T00:00:00"/>
    <s v="C5939"/>
    <s v="Aarav Kumar"/>
    <x v="2"/>
    <s v="Telangana"/>
    <s v="Hyderabad"/>
    <x v="3"/>
    <x v="0"/>
    <x v="3"/>
    <n v="4"/>
    <n v="11611"/>
    <n v="15"/>
    <n v="39477.4"/>
    <n v="36000"/>
    <n v="3477.4"/>
    <x v="0"/>
    <x v="0"/>
    <x v="9"/>
    <s v="Q2"/>
    <n v="2025"/>
    <n v="8.8085841519451633E-2"/>
    <s v="Medium"/>
  </r>
  <r>
    <n v="103800"/>
    <d v="2025-07-01T00:00:00"/>
    <s v="C4799"/>
    <s v="Priya Reddy"/>
    <x v="2"/>
    <s v="Karnataka"/>
    <s v="Bengaluru"/>
    <x v="6"/>
    <x v="0"/>
    <x v="3"/>
    <n v="4"/>
    <n v="12334"/>
    <n v="20"/>
    <n v="39468.800000000003"/>
    <n v="36000"/>
    <n v="3468.8"/>
    <x v="1"/>
    <x v="1"/>
    <x v="7"/>
    <s v="Q3"/>
    <n v="2025"/>
    <n v="8.7887141235608882E-2"/>
    <s v="Medium"/>
  </r>
  <r>
    <n v="100776"/>
    <d v="2025-04-15T00:00:00"/>
    <s v="C1775"/>
    <s v="Pooja Rao"/>
    <x v="1"/>
    <s v="Maharashtra"/>
    <s v="Mumbai"/>
    <x v="7"/>
    <x v="0"/>
    <x v="1"/>
    <n v="2"/>
    <n v="21926"/>
    <n v="10"/>
    <n v="39466.800000000003"/>
    <n v="34000"/>
    <n v="5466.8"/>
    <x v="2"/>
    <x v="0"/>
    <x v="5"/>
    <s v="Q2"/>
    <n v="2025"/>
    <n v="0.13851642393100022"/>
    <s v="Medium"/>
  </r>
  <r>
    <n v="103902"/>
    <d v="2025-12-01T00:00:00"/>
    <s v="C4901"/>
    <s v="Rohit Patel"/>
    <x v="3"/>
    <s v="West Bengal"/>
    <s v="Kolkata"/>
    <x v="2"/>
    <x v="1"/>
    <x v="4"/>
    <n v="5"/>
    <n v="8307"/>
    <n v="5"/>
    <n v="39458.25"/>
    <n v="30000"/>
    <n v="9458.25"/>
    <x v="1"/>
    <x v="2"/>
    <x v="11"/>
    <s v="Q4"/>
    <n v="2025"/>
    <n v="0.2397027237649921"/>
    <s v="Medium"/>
  </r>
  <r>
    <n v="101761"/>
    <d v="2025-04-27T00:00:00"/>
    <s v="C2760"/>
    <s v="Kiran Reddy"/>
    <x v="1"/>
    <s v="Maharashtra"/>
    <s v="Mumbai"/>
    <x v="3"/>
    <x v="0"/>
    <x v="3"/>
    <n v="4"/>
    <n v="11605"/>
    <n v="15"/>
    <n v="39457"/>
    <n v="36000"/>
    <n v="3457"/>
    <x v="2"/>
    <x v="1"/>
    <x v="5"/>
    <s v="Q2"/>
    <n v="2025"/>
    <n v="8.7614365004942088E-2"/>
    <s v="Medium"/>
  </r>
  <r>
    <n v="104742"/>
    <d v="2025-03-14T00:00:00"/>
    <s v="C5741"/>
    <s v="Priya Kumar"/>
    <x v="2"/>
    <s v="Karnataka"/>
    <s v="Bengaluru"/>
    <x v="4"/>
    <x v="1"/>
    <x v="2"/>
    <n v="3"/>
    <n v="14609"/>
    <n v="10"/>
    <n v="39444.300000000003"/>
    <n v="33000"/>
    <n v="6444.3"/>
    <x v="3"/>
    <x v="2"/>
    <x v="10"/>
    <s v="Q1"/>
    <n v="2025"/>
    <n v="0.16337721800107999"/>
    <s v="Medium"/>
  </r>
  <r>
    <n v="104687"/>
    <d v="2025-04-26T00:00:00"/>
    <s v="C5686"/>
    <s v="Priya Rao"/>
    <x v="3"/>
    <s v="West Bengal"/>
    <s v="Kolkata"/>
    <x v="3"/>
    <x v="0"/>
    <x v="3"/>
    <n v="4"/>
    <n v="11601"/>
    <n v="15"/>
    <n v="39443.4"/>
    <n v="36000"/>
    <n v="3443.4"/>
    <x v="3"/>
    <x v="0"/>
    <x v="5"/>
    <s v="Q2"/>
    <n v="2025"/>
    <n v="8.7299776388445216E-2"/>
    <s v="Medium"/>
  </r>
  <r>
    <n v="100645"/>
    <d v="2025-04-15T00:00:00"/>
    <s v="C1644"/>
    <s v="Priya Gupta"/>
    <x v="3"/>
    <s v="West Bengal"/>
    <s v="Kolkata"/>
    <x v="4"/>
    <x v="1"/>
    <x v="4"/>
    <n v="5"/>
    <n v="8760"/>
    <n v="10"/>
    <n v="39420"/>
    <n v="30000"/>
    <n v="9420"/>
    <x v="4"/>
    <x v="1"/>
    <x v="5"/>
    <s v="Q2"/>
    <n v="2025"/>
    <n v="0.23896499238964991"/>
    <s v="Medium"/>
  </r>
  <r>
    <n v="103373"/>
    <d v="2025-06-16T00:00:00"/>
    <s v="C4372"/>
    <s v="Priya Gupta"/>
    <x v="3"/>
    <s v="West Bengal"/>
    <s v="Kolkata"/>
    <x v="5"/>
    <x v="0"/>
    <x v="1"/>
    <n v="2"/>
    <n v="21889"/>
    <n v="10"/>
    <n v="39400.199999999997"/>
    <n v="34000"/>
    <n v="5400.2"/>
    <x v="0"/>
    <x v="0"/>
    <x v="9"/>
    <s v="Q2"/>
    <n v="2025"/>
    <n v="0.1370602179684367"/>
    <s v="Medium"/>
  </r>
  <r>
    <n v="101480"/>
    <d v="2025-01-11T00:00:00"/>
    <s v="C2479"/>
    <s v="Rohit Kumar"/>
    <x v="1"/>
    <s v="Maharashtra"/>
    <s v="Mumbai"/>
    <x v="3"/>
    <x v="1"/>
    <x v="4"/>
    <n v="5"/>
    <n v="8745"/>
    <n v="10"/>
    <n v="39352.5"/>
    <n v="30000"/>
    <n v="9352.5"/>
    <x v="3"/>
    <x v="0"/>
    <x v="8"/>
    <s v="Q1"/>
    <n v="2025"/>
    <n v="0.23765961501810559"/>
    <s v="Medium"/>
  </r>
  <r>
    <n v="103147"/>
    <d v="2025-07-13T00:00:00"/>
    <s v="C4146"/>
    <s v="Rahul Kumar"/>
    <x v="2"/>
    <s v="Karnataka"/>
    <s v="Bengaluru"/>
    <x v="4"/>
    <x v="1"/>
    <x v="4"/>
    <n v="6"/>
    <n v="8189"/>
    <n v="20"/>
    <n v="39307.199999999997"/>
    <n v="36000"/>
    <n v="3307.2"/>
    <x v="3"/>
    <x v="0"/>
    <x v="7"/>
    <s v="Q3"/>
    <n v="2025"/>
    <n v="8.4137257296373183E-2"/>
    <s v="Medium"/>
  </r>
  <r>
    <n v="103972"/>
    <d v="2025-05-15T00:00:00"/>
    <s v="C4971"/>
    <s v="Divya Sharma"/>
    <x v="0"/>
    <s v="Punjab"/>
    <s v="Ludhiana"/>
    <x v="2"/>
    <x v="0"/>
    <x v="1"/>
    <n v="2"/>
    <n v="21835"/>
    <n v="10"/>
    <n v="39303"/>
    <n v="34000"/>
    <n v="5303"/>
    <x v="0"/>
    <x v="0"/>
    <x v="6"/>
    <s v="Q2"/>
    <n v="2025"/>
    <n v="0.13492608706714501"/>
    <s v="Medium"/>
  </r>
  <r>
    <n v="101665"/>
    <d v="2025-06-20T00:00:00"/>
    <s v="C2664"/>
    <s v="Neha Reddy"/>
    <x v="1"/>
    <s v="Gujarat"/>
    <s v="Ahmedabad"/>
    <x v="2"/>
    <x v="0"/>
    <x v="3"/>
    <n v="4"/>
    <n v="12276"/>
    <n v="20"/>
    <n v="39283.199999999997"/>
    <n v="36000"/>
    <n v="3283.2"/>
    <x v="4"/>
    <x v="0"/>
    <x v="9"/>
    <s v="Q2"/>
    <n v="2025"/>
    <n v="8.357771260997067E-2"/>
    <s v="Medium"/>
  </r>
  <r>
    <n v="103871"/>
    <d v="2025-03-05T00:00:00"/>
    <s v="C4870"/>
    <s v="Pooja Rao"/>
    <x v="0"/>
    <s v="Punjab"/>
    <s v="Ludhiana"/>
    <x v="0"/>
    <x v="0"/>
    <x v="3"/>
    <n v="4"/>
    <n v="11553"/>
    <n v="15"/>
    <n v="39280.199999999997"/>
    <n v="36000"/>
    <n v="3280.2"/>
    <x v="2"/>
    <x v="2"/>
    <x v="10"/>
    <s v="Q1"/>
    <n v="2025"/>
    <n v="8.3507721447446809E-2"/>
    <s v="Medium"/>
  </r>
  <r>
    <n v="102649"/>
    <d v="2025-09-09T00:00:00"/>
    <s v="C3648"/>
    <s v="Kiran Kumar"/>
    <x v="2"/>
    <s v="Karnataka"/>
    <s v="Bengaluru"/>
    <x v="2"/>
    <x v="1"/>
    <x v="2"/>
    <n v="3"/>
    <n v="15369"/>
    <n v="15"/>
    <n v="39190.949999999997"/>
    <n v="33000"/>
    <n v="6190.95"/>
    <x v="2"/>
    <x v="0"/>
    <x v="4"/>
    <s v="Q3"/>
    <n v="2025"/>
    <n v="0.1579688678125945"/>
    <s v="Medium"/>
  </r>
  <r>
    <n v="100093"/>
    <d v="2025-07-28T00:00:00"/>
    <s v="C1092"/>
    <s v="Sneha Patel"/>
    <x v="3"/>
    <s v="Odisha"/>
    <s v="Bhubaneswar"/>
    <x v="1"/>
    <x v="0"/>
    <x v="3"/>
    <n v="4"/>
    <n v="11526"/>
    <n v="15"/>
    <n v="39188.400000000001"/>
    <n v="36000"/>
    <n v="3188.4"/>
    <x v="3"/>
    <x v="0"/>
    <x v="7"/>
    <s v="Q3"/>
    <n v="2025"/>
    <n v="8.1360810852190948E-2"/>
    <s v="Medium"/>
  </r>
  <r>
    <n v="103687"/>
    <d v="2025-08-20T00:00:00"/>
    <s v="C4686"/>
    <s v="Pooja Sharma"/>
    <x v="3"/>
    <s v="West Bengal"/>
    <s v="Kolkata"/>
    <x v="4"/>
    <x v="1"/>
    <x v="2"/>
    <n v="3"/>
    <n v="14503"/>
    <n v="10"/>
    <n v="39158.1"/>
    <n v="33000"/>
    <n v="6158.1"/>
    <x v="3"/>
    <x v="0"/>
    <x v="2"/>
    <s v="Q3"/>
    <n v="2025"/>
    <n v="0.15726248209182775"/>
    <s v="Medium"/>
  </r>
  <r>
    <n v="104634"/>
    <d v="2025-06-23T00:00:00"/>
    <s v="C5633"/>
    <s v="Rohit Kumar"/>
    <x v="0"/>
    <s v="Delhi"/>
    <s v="New Delhi"/>
    <x v="2"/>
    <x v="1"/>
    <x v="4"/>
    <n v="5"/>
    <n v="8697"/>
    <n v="10"/>
    <n v="39136.5"/>
    <n v="30000"/>
    <n v="9136.5"/>
    <x v="1"/>
    <x v="2"/>
    <x v="9"/>
    <s v="Q2"/>
    <n v="2025"/>
    <n v="0.23345214825035454"/>
    <s v="Medium"/>
  </r>
  <r>
    <n v="100870"/>
    <d v="2025-05-28T00:00:00"/>
    <s v="C1869"/>
    <s v="Vikram Kumar"/>
    <x v="3"/>
    <s v="West Bengal"/>
    <s v="Kolkata"/>
    <x v="5"/>
    <x v="1"/>
    <x v="2"/>
    <n v="3"/>
    <n v="15341"/>
    <n v="15"/>
    <n v="39119.550000000003"/>
    <n v="33000"/>
    <n v="6119.55"/>
    <x v="0"/>
    <x v="0"/>
    <x v="6"/>
    <s v="Q2"/>
    <n v="2025"/>
    <n v="0.15643201417194216"/>
    <s v="Medium"/>
  </r>
  <r>
    <n v="102514"/>
    <d v="2025-02-17T00:00:00"/>
    <s v="C3513"/>
    <s v="Rahul Rao"/>
    <x v="1"/>
    <s v="Gujarat"/>
    <s v="Ahmedabad"/>
    <x v="5"/>
    <x v="1"/>
    <x v="2"/>
    <n v="3"/>
    <n v="15322"/>
    <n v="15"/>
    <n v="39071.1"/>
    <n v="33000"/>
    <n v="6071.1"/>
    <x v="3"/>
    <x v="0"/>
    <x v="3"/>
    <s v="Q1"/>
    <n v="2025"/>
    <n v="0.15538595022919754"/>
    <s v="Medium"/>
  </r>
  <r>
    <n v="102969"/>
    <d v="2025-02-20T00:00:00"/>
    <s v="C3968"/>
    <s v="Neha Rao"/>
    <x v="0"/>
    <s v="Delhi"/>
    <s v="New Delhi"/>
    <x v="7"/>
    <x v="0"/>
    <x v="1"/>
    <n v="2"/>
    <n v="21702"/>
    <n v="10"/>
    <n v="39063.599999999999"/>
    <n v="34000"/>
    <n v="5063.6000000000004"/>
    <x v="1"/>
    <x v="1"/>
    <x v="3"/>
    <s v="Q1"/>
    <n v="2025"/>
    <n v="0.1296245097738048"/>
    <s v="Medium"/>
  </r>
  <r>
    <n v="100633"/>
    <d v="2025-02-23T00:00:00"/>
    <s v="C1632"/>
    <s v="Rahul Gupta"/>
    <x v="0"/>
    <s v="Delhi"/>
    <s v="New Delhi"/>
    <x v="4"/>
    <x v="1"/>
    <x v="2"/>
    <n v="3"/>
    <n v="15302"/>
    <n v="15"/>
    <n v="39020.1"/>
    <n v="33000"/>
    <n v="6020.1"/>
    <x v="0"/>
    <x v="0"/>
    <x v="3"/>
    <s v="Q1"/>
    <n v="2025"/>
    <n v="0.15428202388000031"/>
    <s v="Medium"/>
  </r>
  <r>
    <n v="104873"/>
    <d v="2025-05-14T00:00:00"/>
    <s v="C5872"/>
    <s v="Aarav Reddy"/>
    <x v="1"/>
    <s v="Gujarat"/>
    <s v="Ahmedabad"/>
    <x v="6"/>
    <x v="0"/>
    <x v="1"/>
    <n v="2"/>
    <n v="21664"/>
    <n v="10"/>
    <n v="38995.199999999997"/>
    <n v="34000"/>
    <n v="4995.2"/>
    <x v="4"/>
    <x v="0"/>
    <x v="6"/>
    <s v="Q2"/>
    <n v="2025"/>
    <n v="0.12809781716724111"/>
    <s v="Medium"/>
  </r>
  <r>
    <n v="103475"/>
    <d v="2025-02-28T00:00:00"/>
    <s v="C4474"/>
    <s v="Vikram Sharma"/>
    <x v="2"/>
    <s v="Telangana"/>
    <s v="Hyderabad"/>
    <x v="6"/>
    <x v="1"/>
    <x v="2"/>
    <n v="3"/>
    <n v="15279"/>
    <n v="15"/>
    <n v="38961.449999999997"/>
    <n v="33000"/>
    <n v="5961.45"/>
    <x v="1"/>
    <x v="0"/>
    <x v="3"/>
    <s v="Q1"/>
    <n v="2025"/>
    <n v="0.15300893575572777"/>
    <s v="Medium"/>
  </r>
  <r>
    <n v="104840"/>
    <d v="2025-04-06T00:00:00"/>
    <s v="C5839"/>
    <s v="Sneha Sharma"/>
    <x v="2"/>
    <s v="Telangana"/>
    <s v="Hyderabad"/>
    <x v="5"/>
    <x v="0"/>
    <x v="1"/>
    <n v="2"/>
    <n v="21644"/>
    <n v="10"/>
    <n v="38959.199999999997"/>
    <n v="34000"/>
    <n v="4959.2"/>
    <x v="3"/>
    <x v="1"/>
    <x v="5"/>
    <s v="Q2"/>
    <n v="2025"/>
    <n v="0.12729214152241319"/>
    <s v="Medium"/>
  </r>
  <r>
    <n v="104322"/>
    <d v="2025-08-06T00:00:00"/>
    <s v="C5321"/>
    <s v="Arjun Gupta"/>
    <x v="2"/>
    <s v="Telangana"/>
    <s v="Hyderabad"/>
    <x v="0"/>
    <x v="0"/>
    <x v="3"/>
    <n v="4"/>
    <n v="12172"/>
    <n v="20"/>
    <n v="38950.400000000001"/>
    <n v="36000"/>
    <n v="2950.4"/>
    <x v="3"/>
    <x v="2"/>
    <x v="2"/>
    <s v="Q3"/>
    <n v="2025"/>
    <n v="7.574761748274729E-2"/>
    <s v="Medium"/>
  </r>
  <r>
    <n v="103164"/>
    <d v="2025-08-27T00:00:00"/>
    <s v="C4163"/>
    <s v="Sneha Reddy"/>
    <x v="1"/>
    <s v="Maharashtra"/>
    <s v="Mumbai"/>
    <x v="2"/>
    <x v="1"/>
    <x v="4"/>
    <n v="5"/>
    <n v="8194"/>
    <n v="5"/>
    <n v="38921.5"/>
    <n v="30000"/>
    <n v="8921.5"/>
    <x v="2"/>
    <x v="2"/>
    <x v="2"/>
    <s v="Q3"/>
    <n v="2025"/>
    <n v="0.22921778451498528"/>
    <s v="Medium"/>
  </r>
  <r>
    <n v="100869"/>
    <d v="2025-09-11T00:00:00"/>
    <s v="C1868"/>
    <s v="Vikram Reddy"/>
    <x v="0"/>
    <s v="Delhi"/>
    <s v="New Delhi"/>
    <x v="3"/>
    <x v="0"/>
    <x v="1"/>
    <n v="2"/>
    <n v="21609"/>
    <n v="10"/>
    <n v="38896.199999999997"/>
    <n v="34000"/>
    <n v="4896.2"/>
    <x v="2"/>
    <x v="0"/>
    <x v="4"/>
    <s v="Q3"/>
    <n v="2025"/>
    <n v="0.12587862053362539"/>
    <s v="Medium"/>
  </r>
  <r>
    <n v="103747"/>
    <d v="2025-09-07T00:00:00"/>
    <s v="C4746"/>
    <s v="Arjun Sharma"/>
    <x v="1"/>
    <s v="Maharashtra"/>
    <s v="Mumbai"/>
    <x v="1"/>
    <x v="0"/>
    <x v="1"/>
    <n v="2"/>
    <n v="21601"/>
    <n v="10"/>
    <n v="38881.800000000003"/>
    <n v="34000"/>
    <n v="4881.8"/>
    <x v="0"/>
    <x v="2"/>
    <x v="4"/>
    <s v="Q3"/>
    <n v="2025"/>
    <n v="0.12555488686223373"/>
    <s v="Medium"/>
  </r>
  <r>
    <n v="103873"/>
    <d v="2025-09-17T00:00:00"/>
    <s v="C4872"/>
    <s v="Vikram Sharma"/>
    <x v="0"/>
    <s v="Delhi"/>
    <s v="New Delhi"/>
    <x v="6"/>
    <x v="0"/>
    <x v="3"/>
    <n v="4"/>
    <n v="12149"/>
    <n v="20"/>
    <n v="38876.800000000003"/>
    <n v="36000"/>
    <n v="2876.8"/>
    <x v="1"/>
    <x v="0"/>
    <x v="4"/>
    <s v="Q3"/>
    <n v="2025"/>
    <n v="7.3997859906165114E-2"/>
    <s v="Medium"/>
  </r>
  <r>
    <n v="102843"/>
    <d v="2025-11-09T00:00:00"/>
    <s v="C3842"/>
    <s v="Kiran Kumar"/>
    <x v="2"/>
    <s v="Telangana"/>
    <s v="Hyderabad"/>
    <x v="2"/>
    <x v="1"/>
    <x v="4"/>
    <n v="5"/>
    <n v="8178"/>
    <n v="5"/>
    <n v="38845.5"/>
    <n v="30000"/>
    <n v="8845.5"/>
    <x v="2"/>
    <x v="0"/>
    <x v="1"/>
    <s v="Q4"/>
    <n v="2025"/>
    <n v="0.22770977333281847"/>
    <s v="Medium"/>
  </r>
  <r>
    <n v="101080"/>
    <d v="2025-08-02T00:00:00"/>
    <s v="C2079"/>
    <s v="Pooja Gupta"/>
    <x v="0"/>
    <s v="Delhi"/>
    <s v="New Delhi"/>
    <x v="7"/>
    <x v="1"/>
    <x v="4"/>
    <n v="5"/>
    <n v="8631"/>
    <n v="10"/>
    <n v="38839.5"/>
    <n v="30000"/>
    <n v="8839.5"/>
    <x v="4"/>
    <x v="0"/>
    <x v="2"/>
    <s v="Q3"/>
    <n v="2025"/>
    <n v="0.22759046846638087"/>
    <s v="Medium"/>
  </r>
  <r>
    <n v="103356"/>
    <d v="2025-09-26T00:00:00"/>
    <s v="C4355"/>
    <s v="Divya Patel"/>
    <x v="0"/>
    <s v="Delhi"/>
    <s v="New Delhi"/>
    <x v="2"/>
    <x v="0"/>
    <x v="1"/>
    <n v="2"/>
    <n v="21573"/>
    <n v="10"/>
    <n v="38831.4"/>
    <n v="34000"/>
    <n v="4831.3999999999996"/>
    <x v="2"/>
    <x v="0"/>
    <x v="4"/>
    <s v="Q3"/>
    <n v="2025"/>
    <n v="0.1244199282024341"/>
    <s v="Medium"/>
  </r>
  <r>
    <n v="101023"/>
    <d v="2025-06-07T00:00:00"/>
    <s v="C2022"/>
    <s v="Divya Kumar"/>
    <x v="0"/>
    <s v="Punjab"/>
    <s v="Ludhiana"/>
    <x v="7"/>
    <x v="1"/>
    <x v="4"/>
    <n v="5"/>
    <n v="8172"/>
    <n v="5"/>
    <n v="38817"/>
    <n v="30000"/>
    <n v="8817"/>
    <x v="2"/>
    <x v="0"/>
    <x v="9"/>
    <s v="Q2"/>
    <n v="2025"/>
    <n v="0.2271427467346781"/>
    <s v="Medium"/>
  </r>
  <r>
    <n v="101926"/>
    <d v="2025-06-14T00:00:00"/>
    <s v="C2925"/>
    <s v="Divya Patel"/>
    <x v="3"/>
    <s v="Odisha"/>
    <s v="Bhubaneswar"/>
    <x v="1"/>
    <x v="1"/>
    <x v="2"/>
    <n v="3"/>
    <n v="15221"/>
    <n v="15"/>
    <n v="38813.550000000003"/>
    <n v="33000"/>
    <n v="5813.55"/>
    <x v="1"/>
    <x v="0"/>
    <x v="9"/>
    <s v="Q2"/>
    <n v="2025"/>
    <n v="0.14978145518768574"/>
    <s v="Medium"/>
  </r>
  <r>
    <n v="104943"/>
    <d v="2025-09-04T00:00:00"/>
    <s v="C5942"/>
    <s v="Pooja Gupta"/>
    <x v="2"/>
    <s v="Telangana"/>
    <s v="Hyderabad"/>
    <x v="7"/>
    <x v="1"/>
    <x v="2"/>
    <n v="3"/>
    <n v="15221"/>
    <n v="15"/>
    <n v="38813.550000000003"/>
    <n v="33000"/>
    <n v="5813.55"/>
    <x v="0"/>
    <x v="0"/>
    <x v="4"/>
    <s v="Q3"/>
    <n v="2025"/>
    <n v="0.14978145518768574"/>
    <s v="Medium"/>
  </r>
  <r>
    <n v="100348"/>
    <d v="2025-04-05T00:00:00"/>
    <s v="C1347"/>
    <s v="Priya Rao"/>
    <x v="3"/>
    <s v="West Bengal"/>
    <s v="Kolkata"/>
    <x v="5"/>
    <x v="1"/>
    <x v="2"/>
    <n v="3"/>
    <n v="15210"/>
    <n v="15"/>
    <n v="38785.5"/>
    <n v="33000"/>
    <n v="5785.5"/>
    <x v="2"/>
    <x v="1"/>
    <x v="5"/>
    <s v="Q2"/>
    <n v="2025"/>
    <n v="0.14916656998104963"/>
    <s v="Medium"/>
  </r>
  <r>
    <n v="101664"/>
    <d v="2025-05-07T00:00:00"/>
    <s v="C2663"/>
    <s v="Rohit Gupta"/>
    <x v="0"/>
    <s v="Punjab"/>
    <s v="Ludhiana"/>
    <x v="4"/>
    <x v="0"/>
    <x v="1"/>
    <n v="2"/>
    <n v="21517"/>
    <n v="10"/>
    <n v="38730.6"/>
    <n v="34000"/>
    <n v="4730.6000000000004"/>
    <x v="0"/>
    <x v="0"/>
    <x v="6"/>
    <s v="Q2"/>
    <n v="2025"/>
    <n v="0.12214114937542926"/>
    <s v="Medium"/>
  </r>
  <r>
    <n v="102782"/>
    <d v="2025-10-12T00:00:00"/>
    <s v="C3781"/>
    <s v="Aarav Rao"/>
    <x v="2"/>
    <s v="Telangana"/>
    <s v="Hyderabad"/>
    <x v="6"/>
    <x v="1"/>
    <x v="4"/>
    <n v="5"/>
    <n v="8149"/>
    <n v="5"/>
    <n v="38707.75"/>
    <n v="30000"/>
    <n v="8707.75"/>
    <x v="2"/>
    <x v="1"/>
    <x v="0"/>
    <s v="Q4"/>
    <n v="2025"/>
    <n v="0.22496140953684984"/>
    <s v="Medium"/>
  </r>
  <r>
    <n v="102859"/>
    <d v="2025-02-10T00:00:00"/>
    <s v="C3858"/>
    <s v="Sneha Patel"/>
    <x v="3"/>
    <s v="West Bengal"/>
    <s v="Kolkata"/>
    <x v="0"/>
    <x v="0"/>
    <x v="3"/>
    <n v="4"/>
    <n v="12094"/>
    <n v="20"/>
    <n v="38700.800000000003"/>
    <n v="36000"/>
    <n v="2700.8"/>
    <x v="4"/>
    <x v="1"/>
    <x v="3"/>
    <s v="Q1"/>
    <n v="2025"/>
    <n v="6.9786671076566886E-2"/>
    <s v="Medium"/>
  </r>
  <r>
    <n v="100930"/>
    <d v="2025-05-26T00:00:00"/>
    <s v="C1929"/>
    <s v="Rahul Rao"/>
    <x v="1"/>
    <s v="Maharashtra"/>
    <s v="Mumbai"/>
    <x v="6"/>
    <x v="1"/>
    <x v="4"/>
    <n v="5"/>
    <n v="8586"/>
    <n v="10"/>
    <n v="38637"/>
    <n v="30000"/>
    <n v="8637"/>
    <x v="2"/>
    <x v="1"/>
    <x v="6"/>
    <s v="Q2"/>
    <n v="2025"/>
    <n v="0.22354220048140383"/>
    <s v="Medium"/>
  </r>
  <r>
    <n v="103445"/>
    <d v="2025-05-18T00:00:00"/>
    <s v="C4444"/>
    <s v="Ananya Sharma"/>
    <x v="2"/>
    <s v="Karnataka"/>
    <s v="Bengaluru"/>
    <x v="3"/>
    <x v="0"/>
    <x v="3"/>
    <n v="4"/>
    <n v="12072"/>
    <n v="20"/>
    <n v="38630.400000000001"/>
    <n v="36000"/>
    <n v="2630.4"/>
    <x v="4"/>
    <x v="0"/>
    <x v="6"/>
    <s v="Q2"/>
    <n v="2025"/>
    <n v="6.8091451292246516E-2"/>
    <s v="Medium"/>
  </r>
  <r>
    <n v="102302"/>
    <d v="2025-07-26T00:00:00"/>
    <s v="C3301"/>
    <s v="Ananya Gupta"/>
    <x v="1"/>
    <s v="Maharashtra"/>
    <s v="Mumbai"/>
    <x v="2"/>
    <x v="1"/>
    <x v="4"/>
    <n v="6"/>
    <n v="8040"/>
    <n v="20"/>
    <n v="38592"/>
    <n v="36000"/>
    <n v="2592"/>
    <x v="2"/>
    <x v="2"/>
    <x v="7"/>
    <s v="Q3"/>
    <n v="2025"/>
    <n v="6.7164179104477612E-2"/>
    <s v="Medium"/>
  </r>
  <r>
    <n v="102168"/>
    <d v="2025-06-22T00:00:00"/>
    <s v="C3167"/>
    <s v="Arjun Rao"/>
    <x v="3"/>
    <s v="West Bengal"/>
    <s v="Kolkata"/>
    <x v="2"/>
    <x v="1"/>
    <x v="2"/>
    <n v="3"/>
    <n v="15134"/>
    <n v="15"/>
    <n v="38591.699999999997"/>
    <n v="33000"/>
    <n v="5591.7"/>
    <x v="0"/>
    <x v="0"/>
    <x v="9"/>
    <s v="Q2"/>
    <n v="2025"/>
    <n v="0.14489385023204471"/>
    <s v="Medium"/>
  </r>
  <r>
    <n v="102218"/>
    <d v="2025-11-14T00:00:00"/>
    <s v="C3217"/>
    <s v="Rohit Sharma"/>
    <x v="2"/>
    <s v="Karnataka"/>
    <s v="Bengaluru"/>
    <x v="6"/>
    <x v="0"/>
    <x v="3"/>
    <n v="4"/>
    <n v="12040"/>
    <n v="20"/>
    <n v="38528"/>
    <n v="36000"/>
    <n v="2528"/>
    <x v="4"/>
    <x v="1"/>
    <x v="1"/>
    <s v="Q4"/>
    <n v="2025"/>
    <n v="6.5614617940199335E-2"/>
    <s v="Medium"/>
  </r>
  <r>
    <n v="103337"/>
    <d v="2025-07-05T00:00:00"/>
    <s v="C4336"/>
    <s v="Ananya Sharma"/>
    <x v="3"/>
    <s v="Odisha"/>
    <s v="Bhubaneswar"/>
    <x v="1"/>
    <x v="1"/>
    <x v="2"/>
    <n v="3"/>
    <n v="15108"/>
    <n v="15"/>
    <n v="38525.4"/>
    <n v="33000"/>
    <n v="5525.4"/>
    <x v="3"/>
    <x v="2"/>
    <x v="7"/>
    <s v="Q3"/>
    <n v="2025"/>
    <n v="0.14342226167671196"/>
    <s v="Medium"/>
  </r>
  <r>
    <n v="100990"/>
    <d v="2025-06-02T00:00:00"/>
    <s v="C1989"/>
    <s v="Sneha Rao"/>
    <x v="0"/>
    <s v="Delhi"/>
    <s v="New Delhi"/>
    <x v="1"/>
    <x v="1"/>
    <x v="4"/>
    <n v="5"/>
    <n v="8086"/>
    <n v="5"/>
    <n v="38408.5"/>
    <n v="30000"/>
    <n v="8408.5"/>
    <x v="3"/>
    <x v="2"/>
    <x v="9"/>
    <s v="Q2"/>
    <n v="2025"/>
    <n v="0.21892289467175235"/>
    <s v="Medium"/>
  </r>
  <r>
    <n v="100983"/>
    <d v="2025-04-16T00:00:00"/>
    <s v="C1982"/>
    <s v="Aarav Patel"/>
    <x v="3"/>
    <s v="Odisha"/>
    <s v="Bhubaneswar"/>
    <x v="2"/>
    <x v="1"/>
    <x v="2"/>
    <n v="3"/>
    <n v="15058"/>
    <n v="15"/>
    <n v="38397.9"/>
    <n v="33000"/>
    <n v="5397.9"/>
    <x v="1"/>
    <x v="0"/>
    <x v="5"/>
    <s v="Q2"/>
    <n v="2025"/>
    <n v="0.14057800035939463"/>
    <s v="Medium"/>
  </r>
  <r>
    <n v="104275"/>
    <d v="2025-09-09T00:00:00"/>
    <s v="C5274"/>
    <s v="Divya Rao"/>
    <x v="1"/>
    <s v="Gujarat"/>
    <s v="Ahmedabad"/>
    <x v="5"/>
    <x v="1"/>
    <x v="2"/>
    <n v="3"/>
    <n v="15029"/>
    <n v="15"/>
    <n v="38323.949999999997"/>
    <n v="33000"/>
    <n v="5323.95"/>
    <x v="0"/>
    <x v="0"/>
    <x v="4"/>
    <s v="Q3"/>
    <n v="2025"/>
    <n v="0.13891965729002362"/>
    <s v="Medium"/>
  </r>
  <r>
    <n v="103082"/>
    <d v="2025-12-05T00:00:00"/>
    <s v="C4081"/>
    <s v="Sneha Sharma"/>
    <x v="1"/>
    <s v="Maharashtra"/>
    <s v="Mumbai"/>
    <x v="5"/>
    <x v="0"/>
    <x v="3"/>
    <n v="4"/>
    <n v="11968"/>
    <n v="20"/>
    <n v="38297.599999999999"/>
    <n v="36000"/>
    <n v="2297.6"/>
    <x v="3"/>
    <x v="0"/>
    <x v="11"/>
    <s v="Q4"/>
    <n v="2025"/>
    <n v="5.9993315508021387E-2"/>
    <s v="Medium"/>
  </r>
  <r>
    <n v="100800"/>
    <d v="2025-01-15T00:00:00"/>
    <s v="C1799"/>
    <s v="Arjun Sharma"/>
    <x v="0"/>
    <s v="Punjab"/>
    <s v="Ludhiana"/>
    <x v="2"/>
    <x v="0"/>
    <x v="3"/>
    <n v="4"/>
    <n v="11956"/>
    <n v="20"/>
    <n v="38259.199999999997"/>
    <n v="36000"/>
    <n v="2259.1999999999998"/>
    <x v="0"/>
    <x v="1"/>
    <x v="8"/>
    <s v="Q1"/>
    <n v="2025"/>
    <n v="5.9049849447975915E-2"/>
    <s v="Medium"/>
  </r>
  <r>
    <n v="101302"/>
    <d v="2025-11-13T00:00:00"/>
    <s v="C2301"/>
    <s v="Rohit Gupta"/>
    <x v="2"/>
    <s v="Telangana"/>
    <s v="Hyderabad"/>
    <x v="6"/>
    <x v="1"/>
    <x v="4"/>
    <n v="5"/>
    <n v="8052"/>
    <n v="5"/>
    <n v="38247"/>
    <n v="30000"/>
    <n v="8247"/>
    <x v="4"/>
    <x v="0"/>
    <x v="1"/>
    <s v="Q4"/>
    <n v="2025"/>
    <n v="0.21562475488273591"/>
    <s v="Medium"/>
  </r>
  <r>
    <n v="104059"/>
    <d v="2025-04-16T00:00:00"/>
    <s v="C5058"/>
    <s v="Ananya Kumar"/>
    <x v="0"/>
    <s v="Punjab"/>
    <s v="Ludhiana"/>
    <x v="7"/>
    <x v="1"/>
    <x v="4"/>
    <n v="5"/>
    <n v="8495"/>
    <n v="10"/>
    <n v="38227.5"/>
    <n v="30000"/>
    <n v="8227.5"/>
    <x v="3"/>
    <x v="0"/>
    <x v="5"/>
    <s v="Q2"/>
    <n v="2025"/>
    <n v="0.21522464194624288"/>
    <s v="Medium"/>
  </r>
  <r>
    <n v="100296"/>
    <d v="2025-02-28T00:00:00"/>
    <s v="C1295"/>
    <s v="Priya Kumar"/>
    <x v="3"/>
    <s v="West Bengal"/>
    <s v="Kolkata"/>
    <x v="7"/>
    <x v="1"/>
    <x v="2"/>
    <n v="3"/>
    <n v="14979"/>
    <n v="15"/>
    <n v="38196.449999999997"/>
    <n v="33000"/>
    <n v="5196.45"/>
    <x v="4"/>
    <x v="0"/>
    <x v="3"/>
    <s v="Q1"/>
    <n v="2025"/>
    <n v="0.13604536547244575"/>
    <s v="Medium"/>
  </r>
  <r>
    <n v="100761"/>
    <d v="2025-01-13T00:00:00"/>
    <s v="C1760"/>
    <s v="Pooja Kumar"/>
    <x v="3"/>
    <s v="West Bengal"/>
    <s v="Kolkata"/>
    <x v="2"/>
    <x v="1"/>
    <x v="2"/>
    <n v="3"/>
    <n v="14970"/>
    <n v="15"/>
    <n v="38173.5"/>
    <n v="33000"/>
    <n v="5173.5"/>
    <x v="3"/>
    <x v="1"/>
    <x v="8"/>
    <s v="Q1"/>
    <n v="2025"/>
    <n v="0.13552595386852134"/>
    <s v="Medium"/>
  </r>
  <r>
    <n v="100376"/>
    <d v="2025-05-26T00:00:00"/>
    <s v="C1375"/>
    <s v="Priya Rao"/>
    <x v="1"/>
    <s v="Gujarat"/>
    <s v="Ahmedabad"/>
    <x v="4"/>
    <x v="0"/>
    <x v="1"/>
    <n v="2"/>
    <n v="22450"/>
    <n v="15"/>
    <n v="38165"/>
    <n v="34000"/>
    <n v="4165"/>
    <x v="4"/>
    <x v="0"/>
    <x v="6"/>
    <s v="Q2"/>
    <n v="2025"/>
    <n v="0.10913140311804009"/>
    <s v="Medium"/>
  </r>
  <r>
    <n v="101402"/>
    <d v="2025-08-07T00:00:00"/>
    <s v="C2401"/>
    <s v="Priya Rao"/>
    <x v="0"/>
    <s v="Delhi"/>
    <s v="New Delhi"/>
    <x v="5"/>
    <x v="1"/>
    <x v="2"/>
    <n v="3"/>
    <n v="14964"/>
    <n v="15"/>
    <n v="38158.199999999997"/>
    <n v="33000"/>
    <n v="5158.2"/>
    <x v="0"/>
    <x v="0"/>
    <x v="2"/>
    <s v="Q3"/>
    <n v="2025"/>
    <n v="0.13517933235844459"/>
    <s v="Medium"/>
  </r>
  <r>
    <n v="104049"/>
    <d v="2025-08-20T00:00:00"/>
    <s v="C5048"/>
    <s v="Divya Sharma"/>
    <x v="0"/>
    <s v="Delhi"/>
    <s v="New Delhi"/>
    <x v="1"/>
    <x v="0"/>
    <x v="1"/>
    <n v="2"/>
    <n v="22436"/>
    <n v="15"/>
    <n v="38141.199999999997"/>
    <n v="34000"/>
    <n v="4141.2"/>
    <x v="4"/>
    <x v="0"/>
    <x v="2"/>
    <s v="Q3"/>
    <n v="2025"/>
    <n v="0.10857550365484044"/>
    <s v="Medium"/>
  </r>
  <r>
    <n v="104973"/>
    <d v="2025-05-23T00:00:00"/>
    <s v="C5972"/>
    <s v="Neha Sharma"/>
    <x v="1"/>
    <s v="Maharashtra"/>
    <s v="Mumbai"/>
    <x v="4"/>
    <x v="1"/>
    <x v="4"/>
    <n v="5"/>
    <n v="8028"/>
    <n v="5"/>
    <n v="38133"/>
    <n v="30000"/>
    <n v="8133"/>
    <x v="2"/>
    <x v="0"/>
    <x v="6"/>
    <s v="Q2"/>
    <n v="2025"/>
    <n v="0.21327983636220596"/>
    <s v="Medium"/>
  </r>
  <r>
    <n v="102249"/>
    <d v="2025-10-01T00:00:00"/>
    <s v="C3248"/>
    <s v="Sneha Patel"/>
    <x v="0"/>
    <s v="Punjab"/>
    <s v="Ludhiana"/>
    <x v="7"/>
    <x v="1"/>
    <x v="4"/>
    <n v="5"/>
    <n v="8004"/>
    <n v="5"/>
    <n v="38019"/>
    <n v="30000"/>
    <n v="8019"/>
    <x v="0"/>
    <x v="0"/>
    <x v="0"/>
    <s v="Q4"/>
    <n v="2025"/>
    <n v="0.21092085536179278"/>
    <s v="Medium"/>
  </r>
  <r>
    <n v="101164"/>
    <d v="2025-06-19T00:00:00"/>
    <s v="C2163"/>
    <s v="Arjun Rao"/>
    <x v="3"/>
    <s v="Odisha"/>
    <s v="Bhubaneswar"/>
    <x v="0"/>
    <x v="0"/>
    <x v="1"/>
    <n v="2"/>
    <n v="22364"/>
    <n v="15"/>
    <n v="38018.800000000003"/>
    <n v="34000"/>
    <n v="4018.8"/>
    <x v="3"/>
    <x v="2"/>
    <x v="9"/>
    <s v="Q2"/>
    <n v="2025"/>
    <n v="0.10570559828295474"/>
    <s v="Medium"/>
  </r>
  <r>
    <n v="102557"/>
    <d v="2025-11-14T00:00:00"/>
    <s v="C3556"/>
    <s v="Pooja Kumar"/>
    <x v="0"/>
    <s v="Punjab"/>
    <s v="Ludhiana"/>
    <x v="2"/>
    <x v="0"/>
    <x v="3"/>
    <n v="4"/>
    <n v="11877"/>
    <n v="20"/>
    <n v="38006.400000000001"/>
    <n v="36000"/>
    <n v="2006.4"/>
    <x v="1"/>
    <x v="0"/>
    <x v="1"/>
    <s v="Q4"/>
    <n v="2025"/>
    <n v="5.2791108865875222E-2"/>
    <s v="Medium"/>
  </r>
  <r>
    <n v="102879"/>
    <d v="2025-03-07T00:00:00"/>
    <s v="C3878"/>
    <s v="Vikram Rao"/>
    <x v="1"/>
    <s v="Maharashtra"/>
    <s v="Mumbai"/>
    <x v="1"/>
    <x v="1"/>
    <x v="2"/>
    <n v="3"/>
    <n v="14902"/>
    <n v="15"/>
    <n v="38000.1"/>
    <n v="33000"/>
    <n v="5000.1000000000004"/>
    <x v="3"/>
    <x v="0"/>
    <x v="10"/>
    <s v="Q1"/>
    <n v="2025"/>
    <n v="0.13158123268096664"/>
    <s v="Medium"/>
  </r>
  <r>
    <n v="104030"/>
    <d v="2025-01-16T00:00:00"/>
    <s v="C5029"/>
    <s v="Priya Rao"/>
    <x v="1"/>
    <s v="Maharashtra"/>
    <s v="Mumbai"/>
    <x v="4"/>
    <x v="0"/>
    <x v="1"/>
    <n v="2"/>
    <n v="22342"/>
    <n v="15"/>
    <n v="37981.4"/>
    <n v="34000"/>
    <n v="3981.4"/>
    <x v="1"/>
    <x v="0"/>
    <x v="8"/>
    <s v="Q1"/>
    <n v="2025"/>
    <n v="0.10482499328618745"/>
    <s v="Medium"/>
  </r>
  <r>
    <n v="103701"/>
    <d v="2025-01-10T00:00:00"/>
    <s v="C4700"/>
    <s v="Aarav Rao"/>
    <x v="0"/>
    <s v="Punjab"/>
    <s v="Ludhiana"/>
    <x v="6"/>
    <x v="0"/>
    <x v="1"/>
    <n v="2"/>
    <n v="22308"/>
    <n v="15"/>
    <n v="37923.599999999999"/>
    <n v="34000"/>
    <n v="3923.6"/>
    <x v="3"/>
    <x v="1"/>
    <x v="8"/>
    <s v="Q1"/>
    <n v="2025"/>
    <n v="0.10346064192218038"/>
    <s v="Medium"/>
  </r>
  <r>
    <n v="103780"/>
    <d v="2025-03-13T00:00:00"/>
    <s v="C4779"/>
    <s v="Ananya Rao"/>
    <x v="1"/>
    <s v="Maharashtra"/>
    <s v="Mumbai"/>
    <x v="6"/>
    <x v="0"/>
    <x v="1"/>
    <n v="2"/>
    <n v="22289"/>
    <n v="15"/>
    <n v="37891.300000000003"/>
    <n v="34000"/>
    <n v="3891.3"/>
    <x v="4"/>
    <x v="0"/>
    <x v="10"/>
    <s v="Q1"/>
    <n v="2025"/>
    <n v="0.10269639732603526"/>
    <s v="Medium"/>
  </r>
  <r>
    <n v="101972"/>
    <d v="2025-04-26T00:00:00"/>
    <s v="C2971"/>
    <s v="Kiran Kumar"/>
    <x v="0"/>
    <s v="Delhi"/>
    <s v="New Delhi"/>
    <x v="7"/>
    <x v="1"/>
    <x v="4"/>
    <n v="5"/>
    <n v="8910"/>
    <n v="15"/>
    <n v="37867.5"/>
    <n v="30000"/>
    <n v="7867.5"/>
    <x v="1"/>
    <x v="2"/>
    <x v="5"/>
    <s v="Q2"/>
    <n v="2025"/>
    <n v="0.20776391364626659"/>
    <s v="Medium"/>
  </r>
  <r>
    <n v="100826"/>
    <d v="2025-04-01T00:00:00"/>
    <s v="C1825"/>
    <s v="Sneha Gupta"/>
    <x v="1"/>
    <s v="Gujarat"/>
    <s v="Ahmedabad"/>
    <x v="1"/>
    <x v="1"/>
    <x v="4"/>
    <n v="5"/>
    <n v="8384"/>
    <n v="10"/>
    <n v="37728"/>
    <n v="30000"/>
    <n v="7728"/>
    <x v="4"/>
    <x v="0"/>
    <x v="5"/>
    <s v="Q2"/>
    <n v="2025"/>
    <n v="0.20483460559796438"/>
    <s v="Medium"/>
  </r>
  <r>
    <n v="103569"/>
    <d v="2025-10-16T00:00:00"/>
    <s v="C4568"/>
    <s v="Divya Kumar"/>
    <x v="0"/>
    <s v="Delhi"/>
    <s v="New Delhi"/>
    <x v="1"/>
    <x v="1"/>
    <x v="2"/>
    <n v="3"/>
    <n v="14776"/>
    <n v="15"/>
    <n v="37678.800000000003"/>
    <n v="33000"/>
    <n v="4678.8"/>
    <x v="1"/>
    <x v="1"/>
    <x v="0"/>
    <s v="Q4"/>
    <n v="2025"/>
    <n v="0.12417592916971877"/>
    <s v="Medium"/>
  </r>
  <r>
    <n v="102341"/>
    <d v="2025-12-01T00:00:00"/>
    <s v="C3340"/>
    <s v="Divya Patel"/>
    <x v="3"/>
    <s v="West Bengal"/>
    <s v="Kolkata"/>
    <x v="5"/>
    <x v="1"/>
    <x v="2"/>
    <n v="3"/>
    <n v="14755"/>
    <n v="15"/>
    <n v="37625.25"/>
    <n v="33000"/>
    <n v="4625.25"/>
    <x v="4"/>
    <x v="0"/>
    <x v="11"/>
    <s v="Q4"/>
    <n v="2025"/>
    <n v="0.12292941575139035"/>
    <s v="Medium"/>
  </r>
  <r>
    <n v="103025"/>
    <d v="2025-02-01T00:00:00"/>
    <s v="C4024"/>
    <s v="Aarav Sharma"/>
    <x v="1"/>
    <s v="Gujarat"/>
    <s v="Ahmedabad"/>
    <x v="6"/>
    <x v="1"/>
    <x v="4"/>
    <n v="5"/>
    <n v="8838"/>
    <n v="15"/>
    <n v="37561.5"/>
    <n v="30000"/>
    <n v="7561.5"/>
    <x v="3"/>
    <x v="0"/>
    <x v="3"/>
    <s v="Q1"/>
    <n v="2025"/>
    <n v="0.20130985184297751"/>
    <s v="Medium"/>
  </r>
  <r>
    <n v="104960"/>
    <d v="2025-06-23T00:00:00"/>
    <s v="C5959"/>
    <s v="Rohit Patel"/>
    <x v="2"/>
    <s v="Karnataka"/>
    <s v="Bengaluru"/>
    <x v="2"/>
    <x v="0"/>
    <x v="1"/>
    <n v="2"/>
    <n v="22065"/>
    <n v="15"/>
    <n v="37510.5"/>
    <n v="34000"/>
    <n v="3510.5"/>
    <x v="3"/>
    <x v="0"/>
    <x v="9"/>
    <s v="Q2"/>
    <n v="2025"/>
    <n v="9.358712893723091E-2"/>
    <s v="Medium"/>
  </r>
  <r>
    <n v="102367"/>
    <d v="2025-05-07T00:00:00"/>
    <s v="C3366"/>
    <s v="Sneha Kumar"/>
    <x v="0"/>
    <s v="Punjab"/>
    <s v="Ludhiana"/>
    <x v="1"/>
    <x v="1"/>
    <x v="2"/>
    <n v="3"/>
    <n v="14698"/>
    <n v="15"/>
    <n v="37479.9"/>
    <n v="33000"/>
    <n v="4479.8999999999996"/>
    <x v="1"/>
    <x v="2"/>
    <x v="6"/>
    <s v="Q2"/>
    <n v="2025"/>
    <n v="0.11952806704393554"/>
    <s v="Medium"/>
  </r>
  <r>
    <n v="104861"/>
    <d v="2025-04-11T00:00:00"/>
    <s v="C5860"/>
    <s v="Aarav Rao"/>
    <x v="2"/>
    <s v="Telangana"/>
    <s v="Hyderabad"/>
    <x v="6"/>
    <x v="0"/>
    <x v="3"/>
    <n v="4"/>
    <n v="11712"/>
    <n v="20"/>
    <n v="37478.400000000001"/>
    <n v="36000"/>
    <n v="1478.4"/>
    <x v="2"/>
    <x v="0"/>
    <x v="5"/>
    <s v="Q2"/>
    <n v="2025"/>
    <n v="3.9446721311475412E-2"/>
    <s v="Medium"/>
  </r>
  <r>
    <n v="104895"/>
    <d v="2025-10-28T00:00:00"/>
    <s v="C5894"/>
    <s v="Aarav Kumar"/>
    <x v="2"/>
    <s v="Karnataka"/>
    <s v="Bengaluru"/>
    <x v="0"/>
    <x v="0"/>
    <x v="3"/>
    <n v="4"/>
    <n v="11709"/>
    <n v="20"/>
    <n v="37468.800000000003"/>
    <n v="36000"/>
    <n v="1468.8"/>
    <x v="2"/>
    <x v="0"/>
    <x v="0"/>
    <s v="Q4"/>
    <n v="2025"/>
    <n v="3.9200614911606452E-2"/>
    <s v="Medium"/>
  </r>
  <r>
    <n v="100941"/>
    <d v="2025-06-26T00:00:00"/>
    <s v="C1940"/>
    <s v="Kiran Kumar"/>
    <x v="3"/>
    <s v="West Bengal"/>
    <s v="Kolkata"/>
    <x v="3"/>
    <x v="0"/>
    <x v="1"/>
    <n v="2"/>
    <n v="22017"/>
    <n v="15"/>
    <n v="37428.9"/>
    <n v="34000"/>
    <n v="3428.9"/>
    <x v="2"/>
    <x v="1"/>
    <x v="9"/>
    <s v="Q2"/>
    <n v="2025"/>
    <n v="9.1611027842121995E-2"/>
    <s v="Medium"/>
  </r>
  <r>
    <n v="100435"/>
    <d v="2025-04-18T00:00:00"/>
    <s v="C1434"/>
    <s v="Divya Rao"/>
    <x v="3"/>
    <s v="West Bengal"/>
    <s v="Kolkata"/>
    <x v="1"/>
    <x v="1"/>
    <x v="4"/>
    <n v="5"/>
    <n v="8805"/>
    <n v="15"/>
    <n v="37421.25"/>
    <n v="30000"/>
    <n v="7421.25"/>
    <x v="0"/>
    <x v="0"/>
    <x v="5"/>
    <s v="Q2"/>
    <n v="2025"/>
    <n v="0.19831646457560878"/>
    <s v="Medium"/>
  </r>
  <r>
    <n v="104375"/>
    <d v="2025-08-03T00:00:00"/>
    <s v="C5374"/>
    <s v="Ananya Reddy"/>
    <x v="0"/>
    <s v="Delhi"/>
    <s v="New Delhi"/>
    <x v="7"/>
    <x v="0"/>
    <x v="3"/>
    <n v="3"/>
    <n v="12448"/>
    <n v="0"/>
    <n v="37344"/>
    <n v="27000"/>
    <n v="10344"/>
    <x v="4"/>
    <x v="2"/>
    <x v="2"/>
    <s v="Q3"/>
    <n v="2025"/>
    <n v="0.27699228791773778"/>
    <s v="Medium"/>
  </r>
  <r>
    <n v="102475"/>
    <d v="2025-04-07T00:00:00"/>
    <s v="C3474"/>
    <s v="Rahul Patel"/>
    <x v="1"/>
    <s v="Gujarat"/>
    <s v="Ahmedabad"/>
    <x v="0"/>
    <x v="1"/>
    <x v="4"/>
    <n v="5"/>
    <n v="8298"/>
    <n v="10"/>
    <n v="37341"/>
    <n v="30000"/>
    <n v="7341"/>
    <x v="0"/>
    <x v="0"/>
    <x v="5"/>
    <s v="Q2"/>
    <n v="2025"/>
    <n v="0.19659355668032458"/>
    <s v="Medium"/>
  </r>
  <r>
    <n v="101737"/>
    <d v="2025-04-20T00:00:00"/>
    <s v="C2736"/>
    <s v="Rohit Gupta"/>
    <x v="1"/>
    <s v="Gujarat"/>
    <s v="Ahmedabad"/>
    <x v="6"/>
    <x v="1"/>
    <x v="2"/>
    <n v="3"/>
    <n v="14623"/>
    <n v="15"/>
    <n v="37288.65"/>
    <n v="33000"/>
    <n v="4288.6499999999996"/>
    <x v="1"/>
    <x v="2"/>
    <x v="5"/>
    <s v="Q2"/>
    <n v="2025"/>
    <n v="0.11501220880884665"/>
    <s v="Medium"/>
  </r>
  <r>
    <n v="103169"/>
    <d v="2025-03-12T00:00:00"/>
    <s v="C4168"/>
    <s v="Pooja Rao"/>
    <x v="2"/>
    <s v="Karnataka"/>
    <s v="Bengaluru"/>
    <x v="4"/>
    <x v="1"/>
    <x v="4"/>
    <n v="5"/>
    <n v="8773"/>
    <n v="15"/>
    <n v="37285.25"/>
    <n v="30000"/>
    <n v="7285.25"/>
    <x v="1"/>
    <x v="0"/>
    <x v="10"/>
    <s v="Q1"/>
    <n v="2025"/>
    <n v="0.19539227978892457"/>
    <s v="Medium"/>
  </r>
  <r>
    <n v="104479"/>
    <d v="2025-06-26T00:00:00"/>
    <s v="C5478"/>
    <s v="Divya Patel"/>
    <x v="3"/>
    <s v="Odisha"/>
    <s v="Bhubaneswar"/>
    <x v="3"/>
    <x v="0"/>
    <x v="1"/>
    <n v="2"/>
    <n v="21925"/>
    <n v="15"/>
    <n v="37272.5"/>
    <n v="34000"/>
    <n v="3272.5"/>
    <x v="3"/>
    <x v="0"/>
    <x v="9"/>
    <s v="Q2"/>
    <n v="2025"/>
    <n v="8.7799315849486886E-2"/>
    <s v="Medium"/>
  </r>
  <r>
    <n v="102520"/>
    <d v="2025-05-19T00:00:00"/>
    <s v="C3519"/>
    <s v="Sneha Sharma"/>
    <x v="2"/>
    <s v="Karnataka"/>
    <s v="Bengaluru"/>
    <x v="2"/>
    <x v="0"/>
    <x v="1"/>
    <n v="2"/>
    <n v="21910"/>
    <n v="15"/>
    <n v="37247"/>
    <n v="34000"/>
    <n v="3247"/>
    <x v="0"/>
    <x v="0"/>
    <x v="6"/>
    <s v="Q2"/>
    <n v="2025"/>
    <n v="8.7174806024646279E-2"/>
    <s v="Medium"/>
  </r>
  <r>
    <n v="100681"/>
    <d v="2025-11-12T00:00:00"/>
    <s v="C1680"/>
    <s v="Arjun Kumar"/>
    <x v="3"/>
    <s v="West Bengal"/>
    <s v="Kolkata"/>
    <x v="1"/>
    <x v="0"/>
    <x v="3"/>
    <n v="3"/>
    <n v="12412"/>
    <n v="0"/>
    <n v="37236"/>
    <n v="27000"/>
    <n v="10236"/>
    <x v="1"/>
    <x v="0"/>
    <x v="1"/>
    <s v="Q4"/>
    <n v="2025"/>
    <n v="0.27489526264904929"/>
    <s v="Medium"/>
  </r>
  <r>
    <n v="101663"/>
    <d v="2025-07-21T00:00:00"/>
    <s v="C2662"/>
    <s v="Neha Patel"/>
    <x v="1"/>
    <s v="Maharashtra"/>
    <s v="Mumbai"/>
    <x v="6"/>
    <x v="1"/>
    <x v="2"/>
    <n v="3"/>
    <n v="14595"/>
    <n v="15"/>
    <n v="37217.25"/>
    <n v="33000"/>
    <n v="4217.25"/>
    <x v="2"/>
    <x v="0"/>
    <x v="7"/>
    <s v="Q3"/>
    <n v="2025"/>
    <n v="0.1133143905044032"/>
    <s v="Medium"/>
  </r>
  <r>
    <n v="100066"/>
    <d v="2025-02-09T00:00:00"/>
    <s v="C1065"/>
    <s v="Aarav Reddy"/>
    <x v="1"/>
    <s v="Maharashtra"/>
    <s v="Mumbai"/>
    <x v="5"/>
    <x v="0"/>
    <x v="3"/>
    <n v="3"/>
    <n v="12399"/>
    <n v="0"/>
    <n v="37197"/>
    <n v="27000"/>
    <n v="10197"/>
    <x v="2"/>
    <x v="0"/>
    <x v="3"/>
    <s v="Q1"/>
    <n v="2025"/>
    <n v="0.27413501088797482"/>
    <s v="Medium"/>
  </r>
  <r>
    <n v="101180"/>
    <d v="2025-06-13T00:00:00"/>
    <s v="C2179"/>
    <s v="Ananya Rao"/>
    <x v="3"/>
    <s v="West Bengal"/>
    <s v="Kolkata"/>
    <x v="0"/>
    <x v="0"/>
    <x v="3"/>
    <n v="3"/>
    <n v="12391"/>
    <n v="0"/>
    <n v="37173"/>
    <n v="27000"/>
    <n v="10173"/>
    <x v="4"/>
    <x v="0"/>
    <x v="9"/>
    <s v="Q2"/>
    <n v="2025"/>
    <n v="0.27366637075296585"/>
    <s v="Medium"/>
  </r>
  <r>
    <n v="101334"/>
    <d v="2025-11-09T00:00:00"/>
    <s v="C2333"/>
    <s v="Pooja Reddy"/>
    <x v="1"/>
    <s v="Maharashtra"/>
    <s v="Mumbai"/>
    <x v="2"/>
    <x v="1"/>
    <x v="2"/>
    <n v="3"/>
    <n v="14575"/>
    <n v="15"/>
    <n v="37166.25"/>
    <n v="33000"/>
    <n v="4166.25"/>
    <x v="2"/>
    <x v="2"/>
    <x v="1"/>
    <s v="Q4"/>
    <n v="2025"/>
    <n v="0.1120976692563818"/>
    <s v="Medium"/>
  </r>
  <r>
    <n v="102466"/>
    <d v="2025-07-27T00:00:00"/>
    <s v="C3465"/>
    <s v="Sneha Rao"/>
    <x v="3"/>
    <s v="West Bengal"/>
    <s v="Kolkata"/>
    <x v="7"/>
    <x v="0"/>
    <x v="1"/>
    <n v="2"/>
    <n v="21855"/>
    <n v="15"/>
    <n v="37153.5"/>
    <n v="34000"/>
    <n v="3153.5"/>
    <x v="4"/>
    <x v="0"/>
    <x v="7"/>
    <s v="Q3"/>
    <n v="2025"/>
    <n v="8.487760237931824E-2"/>
    <s v="Medium"/>
  </r>
  <r>
    <n v="104465"/>
    <d v="2025-08-17T00:00:00"/>
    <s v="C5464"/>
    <s v="Vikram Kumar"/>
    <x v="0"/>
    <s v="Delhi"/>
    <s v="New Delhi"/>
    <x v="7"/>
    <x v="1"/>
    <x v="4"/>
    <n v="5"/>
    <n v="8742"/>
    <n v="15"/>
    <n v="37153.5"/>
    <n v="30000"/>
    <n v="7153.5"/>
    <x v="4"/>
    <x v="0"/>
    <x v="2"/>
    <s v="Q3"/>
    <n v="2025"/>
    <n v="0.19253906092292786"/>
    <s v="Medium"/>
  </r>
  <r>
    <n v="101880"/>
    <d v="2025-07-22T00:00:00"/>
    <s v="C2879"/>
    <s v="Divya Patel"/>
    <x v="3"/>
    <s v="West Bengal"/>
    <s v="Kolkata"/>
    <x v="2"/>
    <x v="1"/>
    <x v="4"/>
    <n v="5"/>
    <n v="8741"/>
    <n v="15"/>
    <n v="37149.25"/>
    <n v="30000"/>
    <n v="7149.25"/>
    <x v="1"/>
    <x v="0"/>
    <x v="7"/>
    <s v="Q3"/>
    <n v="2025"/>
    <n v="0.19244668465715997"/>
    <s v="Medium"/>
  </r>
  <r>
    <n v="100395"/>
    <d v="2025-09-24T00:00:00"/>
    <s v="C1394"/>
    <s v="Vikram Patel"/>
    <x v="3"/>
    <s v="West Bengal"/>
    <s v="Kolkata"/>
    <x v="2"/>
    <x v="0"/>
    <x v="1"/>
    <n v="2"/>
    <n v="21847"/>
    <n v="15"/>
    <n v="37139.9"/>
    <n v="34000"/>
    <n v="3139.9"/>
    <x v="0"/>
    <x v="0"/>
    <x v="4"/>
    <s v="Q3"/>
    <n v="2025"/>
    <n v="8.4542500114432192E-2"/>
    <s v="Medium"/>
  </r>
  <r>
    <n v="100318"/>
    <d v="2025-02-22T00:00:00"/>
    <s v="C1317"/>
    <s v="Divya Gupta"/>
    <x v="1"/>
    <s v="Gujarat"/>
    <s v="Ahmedabad"/>
    <x v="4"/>
    <x v="0"/>
    <x v="1"/>
    <n v="2"/>
    <n v="21846"/>
    <n v="15"/>
    <n v="37138.199999999997"/>
    <n v="34000"/>
    <n v="3138.2"/>
    <x v="1"/>
    <x v="0"/>
    <x v="3"/>
    <s v="Q1"/>
    <n v="2025"/>
    <n v="8.4500595074613202E-2"/>
    <s v="Medium"/>
  </r>
  <r>
    <n v="102714"/>
    <d v="2025-04-17T00:00:00"/>
    <s v="C3713"/>
    <s v="Pooja Gupta"/>
    <x v="0"/>
    <s v="Punjab"/>
    <s v="Ludhiana"/>
    <x v="1"/>
    <x v="0"/>
    <x v="3"/>
    <n v="3"/>
    <n v="12374"/>
    <n v="0"/>
    <n v="37122"/>
    <n v="27000"/>
    <n v="10122"/>
    <x v="1"/>
    <x v="0"/>
    <x v="5"/>
    <s v="Q2"/>
    <n v="2025"/>
    <n v="0.2726684984645224"/>
    <s v="Medium"/>
  </r>
  <r>
    <n v="103309"/>
    <d v="2025-09-16T00:00:00"/>
    <s v="C4308"/>
    <s v="Rahul Rao"/>
    <x v="3"/>
    <s v="Odisha"/>
    <s v="Bhubaneswar"/>
    <x v="3"/>
    <x v="1"/>
    <x v="2"/>
    <n v="3"/>
    <n v="14548"/>
    <n v="15"/>
    <n v="37097.4"/>
    <n v="33000"/>
    <n v="4097.3999999999996"/>
    <x v="0"/>
    <x v="0"/>
    <x v="4"/>
    <s v="Q3"/>
    <n v="2025"/>
    <n v="0.11044978893399536"/>
    <s v="Medium"/>
  </r>
  <r>
    <n v="104374"/>
    <d v="2025-07-28T00:00:00"/>
    <s v="C5373"/>
    <s v="Rahul Patel"/>
    <x v="0"/>
    <s v="Punjab"/>
    <s v="Ludhiana"/>
    <x v="6"/>
    <x v="1"/>
    <x v="4"/>
    <n v="5"/>
    <n v="8725"/>
    <n v="15"/>
    <n v="37081.25"/>
    <n v="30000"/>
    <n v="7081.25"/>
    <x v="3"/>
    <x v="1"/>
    <x v="7"/>
    <s v="Q3"/>
    <n v="2025"/>
    <n v="0.19096578459464014"/>
    <s v="Medium"/>
  </r>
  <r>
    <n v="100971"/>
    <d v="2025-08-17T00:00:00"/>
    <s v="C1970"/>
    <s v="Kiran Sharma"/>
    <x v="2"/>
    <s v="Telangana"/>
    <s v="Hyderabad"/>
    <x v="5"/>
    <x v="0"/>
    <x v="3"/>
    <n v="4"/>
    <n v="11587"/>
    <n v="20"/>
    <n v="37078.400000000001"/>
    <n v="36000"/>
    <n v="1078.4000000000001"/>
    <x v="2"/>
    <x v="0"/>
    <x v="2"/>
    <s v="Q3"/>
    <n v="2025"/>
    <n v="2.9084318632950721E-2"/>
    <s v="Medium"/>
  </r>
  <r>
    <n v="102120"/>
    <d v="2025-03-18T00:00:00"/>
    <s v="C3119"/>
    <s v="Aarav Patel"/>
    <x v="1"/>
    <s v="Gujarat"/>
    <s v="Ahmedabad"/>
    <x v="1"/>
    <x v="0"/>
    <x v="1"/>
    <n v="2"/>
    <n v="21810"/>
    <n v="15"/>
    <n v="37077"/>
    <n v="34000"/>
    <n v="3077"/>
    <x v="4"/>
    <x v="0"/>
    <x v="10"/>
    <s v="Q1"/>
    <n v="2025"/>
    <n v="8.2989454378725361E-2"/>
    <s v="Medium"/>
  </r>
  <r>
    <n v="104876"/>
    <d v="2025-06-11T00:00:00"/>
    <s v="C5875"/>
    <s v="Kiran Kumar"/>
    <x v="0"/>
    <s v="Delhi"/>
    <s v="New Delhi"/>
    <x v="0"/>
    <x v="0"/>
    <x v="1"/>
    <n v="2"/>
    <n v="21796"/>
    <n v="15"/>
    <n v="37053.199999999997"/>
    <n v="34000"/>
    <n v="3053.2"/>
    <x v="4"/>
    <x v="0"/>
    <x v="9"/>
    <s v="Q2"/>
    <n v="2025"/>
    <n v="8.2400440447788589E-2"/>
    <s v="Medium"/>
  </r>
  <r>
    <n v="101463"/>
    <d v="2025-05-26T00:00:00"/>
    <s v="C2462"/>
    <s v="Pooja Patel"/>
    <x v="3"/>
    <s v="Odisha"/>
    <s v="Bhubaneswar"/>
    <x v="4"/>
    <x v="0"/>
    <x v="3"/>
    <n v="3"/>
    <n v="12351"/>
    <n v="0"/>
    <n v="37053"/>
    <n v="27000"/>
    <n v="10053"/>
    <x v="4"/>
    <x v="2"/>
    <x v="6"/>
    <s v="Q2"/>
    <n v="2025"/>
    <n v="0.2713140636385718"/>
    <s v="Medium"/>
  </r>
  <r>
    <n v="103872"/>
    <d v="2025-10-25T00:00:00"/>
    <s v="C4871"/>
    <s v="Neha Reddy"/>
    <x v="1"/>
    <s v="Maharashtra"/>
    <s v="Mumbai"/>
    <x v="2"/>
    <x v="1"/>
    <x v="4"/>
    <n v="5"/>
    <n v="8709"/>
    <n v="15"/>
    <n v="37013.25"/>
    <n v="30000"/>
    <n v="7013.25"/>
    <x v="2"/>
    <x v="1"/>
    <x v="0"/>
    <s v="Q4"/>
    <n v="2025"/>
    <n v="0.18947944317237747"/>
    <s v="Medium"/>
  </r>
  <r>
    <n v="102390"/>
    <d v="2025-03-12T00:00:00"/>
    <s v="C3389"/>
    <s v="Pooja Reddy"/>
    <x v="3"/>
    <s v="West Bengal"/>
    <s v="Kolkata"/>
    <x v="1"/>
    <x v="0"/>
    <x v="3"/>
    <n v="4"/>
    <n v="11559"/>
    <n v="20"/>
    <n v="36988.800000000003"/>
    <n v="36000"/>
    <n v="988.8"/>
    <x v="1"/>
    <x v="2"/>
    <x v="10"/>
    <s v="Q1"/>
    <n v="2025"/>
    <n v="2.6732416298987798E-2"/>
    <s v="Medium"/>
  </r>
  <r>
    <n v="103664"/>
    <d v="2025-12-07T00:00:00"/>
    <s v="C4663"/>
    <s v="Rohit Kumar"/>
    <x v="3"/>
    <s v="West Bengal"/>
    <s v="Kolkata"/>
    <x v="0"/>
    <x v="1"/>
    <x v="2"/>
    <n v="3"/>
    <n v="15381"/>
    <n v="20"/>
    <n v="36914.400000000001"/>
    <n v="33000"/>
    <n v="3914.4"/>
    <x v="4"/>
    <x v="0"/>
    <x v="11"/>
    <s v="Q4"/>
    <n v="2025"/>
    <n v="0.10603991938105455"/>
    <s v="Medium"/>
  </r>
  <r>
    <n v="103239"/>
    <d v="2025-01-04T00:00:00"/>
    <s v="C4238"/>
    <s v="Arjun Gupta"/>
    <x v="2"/>
    <s v="Karnataka"/>
    <s v="Bengaluru"/>
    <x v="3"/>
    <x v="1"/>
    <x v="4"/>
    <n v="5"/>
    <n v="8198"/>
    <n v="10"/>
    <n v="36891"/>
    <n v="30000"/>
    <n v="6891"/>
    <x v="3"/>
    <x v="1"/>
    <x v="8"/>
    <s v="Q1"/>
    <n v="2025"/>
    <n v="0.18679352687647394"/>
    <s v="Medium"/>
  </r>
  <r>
    <n v="104005"/>
    <d v="2025-02-07T00:00:00"/>
    <s v="C5004"/>
    <s v="Priya Gupta"/>
    <x v="2"/>
    <s v="Telangana"/>
    <s v="Hyderabad"/>
    <x v="7"/>
    <x v="0"/>
    <x v="3"/>
    <n v="3"/>
    <n v="12293"/>
    <n v="0"/>
    <n v="36879"/>
    <n v="27000"/>
    <n v="9879"/>
    <x v="3"/>
    <x v="0"/>
    <x v="3"/>
    <s v="Q1"/>
    <n v="2025"/>
    <n v="0.26787602700723989"/>
    <s v="Medium"/>
  </r>
  <r>
    <n v="102766"/>
    <d v="2025-10-25T00:00:00"/>
    <s v="C3765"/>
    <s v="Kiran Rao"/>
    <x v="0"/>
    <s v="Punjab"/>
    <s v="Ludhiana"/>
    <x v="7"/>
    <x v="1"/>
    <x v="4"/>
    <n v="5"/>
    <n v="8674"/>
    <n v="15"/>
    <n v="36864.5"/>
    <n v="30000"/>
    <n v="6864.5"/>
    <x v="4"/>
    <x v="0"/>
    <x v="0"/>
    <s v="Q4"/>
    <n v="2025"/>
    <n v="0.18620895441413826"/>
    <s v="Medium"/>
  </r>
  <r>
    <n v="102996"/>
    <d v="2025-07-20T00:00:00"/>
    <s v="C3995"/>
    <s v="Aarav Rao"/>
    <x v="2"/>
    <s v="Telangana"/>
    <s v="Hyderabad"/>
    <x v="0"/>
    <x v="0"/>
    <x v="3"/>
    <n v="4"/>
    <n v="11513"/>
    <n v="20"/>
    <n v="36841.599999999999"/>
    <n v="36000"/>
    <n v="841.6"/>
    <x v="4"/>
    <x v="0"/>
    <x v="7"/>
    <s v="Q3"/>
    <n v="2025"/>
    <n v="2.2843741857031183E-2"/>
    <s v="Medium"/>
  </r>
  <r>
    <n v="103658"/>
    <d v="2025-02-21T00:00:00"/>
    <s v="C4657"/>
    <s v="Rohit Gupta"/>
    <x v="3"/>
    <s v="Odisha"/>
    <s v="Bhubaneswar"/>
    <x v="5"/>
    <x v="1"/>
    <x v="2"/>
    <n v="3"/>
    <n v="15345"/>
    <n v="20"/>
    <n v="36828"/>
    <n v="33000"/>
    <n v="3828"/>
    <x v="4"/>
    <x v="2"/>
    <x v="3"/>
    <s v="Q1"/>
    <n v="2025"/>
    <n v="0.1039426523297491"/>
    <s v="Medium"/>
  </r>
  <r>
    <n v="100258"/>
    <d v="2025-01-07T00:00:00"/>
    <s v="C1257"/>
    <s v="Aarav Gupta"/>
    <x v="3"/>
    <s v="Odisha"/>
    <s v="Bhubaneswar"/>
    <x v="3"/>
    <x v="0"/>
    <x v="3"/>
    <n v="3"/>
    <n v="12265"/>
    <n v="0"/>
    <n v="36795"/>
    <n v="27000"/>
    <n v="9795"/>
    <x v="0"/>
    <x v="1"/>
    <x v="8"/>
    <s v="Q1"/>
    <n v="2025"/>
    <n v="0.26620464737056665"/>
    <s v="Medium"/>
  </r>
  <r>
    <n v="100733"/>
    <d v="2025-03-22T00:00:00"/>
    <s v="C1732"/>
    <s v="Aarav Sharma"/>
    <x v="3"/>
    <s v="West Bengal"/>
    <s v="Kolkata"/>
    <x v="1"/>
    <x v="0"/>
    <x v="3"/>
    <n v="3"/>
    <n v="12250"/>
    <n v="0"/>
    <n v="36750"/>
    <n v="27000"/>
    <n v="9750"/>
    <x v="0"/>
    <x v="0"/>
    <x v="10"/>
    <s v="Q1"/>
    <n v="2025"/>
    <n v="0.26530612244897961"/>
    <s v="Medium"/>
  </r>
  <r>
    <n v="102793"/>
    <d v="2025-09-11T00:00:00"/>
    <s v="C3792"/>
    <s v="Pooja Sharma"/>
    <x v="1"/>
    <s v="Gujarat"/>
    <s v="Ahmedabad"/>
    <x v="3"/>
    <x v="1"/>
    <x v="2"/>
    <n v="3"/>
    <n v="15303"/>
    <n v="20"/>
    <n v="36727.199999999997"/>
    <n v="33000"/>
    <n v="3727.2"/>
    <x v="2"/>
    <x v="1"/>
    <x v="4"/>
    <s v="Q3"/>
    <n v="2025"/>
    <n v="0.10148336927399856"/>
    <s v="Medium"/>
  </r>
  <r>
    <n v="101957"/>
    <d v="2025-09-18T00:00:00"/>
    <s v="C2956"/>
    <s v="Arjun Kumar"/>
    <x v="2"/>
    <s v="Telangana"/>
    <s v="Hyderabad"/>
    <x v="6"/>
    <x v="1"/>
    <x v="4"/>
    <n v="5"/>
    <n v="8158"/>
    <n v="10"/>
    <n v="36711"/>
    <n v="30000"/>
    <n v="6711"/>
    <x v="0"/>
    <x v="0"/>
    <x v="4"/>
    <s v="Q3"/>
    <n v="2025"/>
    <n v="0.18280624336030074"/>
    <s v="Medium"/>
  </r>
  <r>
    <n v="104407"/>
    <d v="2025-07-18T00:00:00"/>
    <s v="C5406"/>
    <s v="Arjun Gupta"/>
    <x v="0"/>
    <s v="Punjab"/>
    <s v="Ludhiana"/>
    <x v="6"/>
    <x v="0"/>
    <x v="3"/>
    <n v="3"/>
    <n v="12215"/>
    <n v="0"/>
    <n v="36645"/>
    <n v="27000"/>
    <n v="9645"/>
    <x v="4"/>
    <x v="1"/>
    <x v="7"/>
    <s v="Q3"/>
    <n v="2025"/>
    <n v="0.26320098239869011"/>
    <s v="Medium"/>
  </r>
  <r>
    <n v="104425"/>
    <d v="2025-10-02T00:00:00"/>
    <s v="C5424"/>
    <s v="Pooja Patel"/>
    <x v="3"/>
    <s v="West Bengal"/>
    <s v="Kolkata"/>
    <x v="6"/>
    <x v="0"/>
    <x v="3"/>
    <n v="3"/>
    <n v="12198"/>
    <n v="0"/>
    <n v="36594"/>
    <n v="27000"/>
    <n v="9594"/>
    <x v="0"/>
    <x v="1"/>
    <x v="0"/>
    <s v="Q4"/>
    <n v="2025"/>
    <n v="0.26217412690605019"/>
    <s v="Medium"/>
  </r>
  <r>
    <n v="103718"/>
    <d v="2025-01-20T00:00:00"/>
    <s v="C4717"/>
    <s v="Neha Reddy"/>
    <x v="0"/>
    <s v="Delhi"/>
    <s v="New Delhi"/>
    <x v="7"/>
    <x v="1"/>
    <x v="2"/>
    <n v="3"/>
    <n v="15245"/>
    <n v="20"/>
    <n v="36588"/>
    <n v="33000"/>
    <n v="3588"/>
    <x v="4"/>
    <x v="1"/>
    <x v="8"/>
    <s v="Q1"/>
    <n v="2025"/>
    <n v="9.8064939324368647E-2"/>
    <s v="Medium"/>
  </r>
  <r>
    <n v="102896"/>
    <d v="2025-04-10T00:00:00"/>
    <s v="C3895"/>
    <s v="Priya Kumar"/>
    <x v="2"/>
    <s v="Telangana"/>
    <s v="Hyderabad"/>
    <x v="7"/>
    <x v="0"/>
    <x v="3"/>
    <n v="3"/>
    <n v="12195"/>
    <n v="0"/>
    <n v="36585"/>
    <n v="27000"/>
    <n v="9585"/>
    <x v="0"/>
    <x v="0"/>
    <x v="5"/>
    <s v="Q2"/>
    <n v="2025"/>
    <n v="0.26199261992619927"/>
    <s v="Medium"/>
  </r>
  <r>
    <n v="104076"/>
    <d v="2025-12-15T00:00:00"/>
    <s v="C5075"/>
    <s v="Vikram Sharma"/>
    <x v="3"/>
    <s v="West Bengal"/>
    <s v="Kolkata"/>
    <x v="0"/>
    <x v="0"/>
    <x v="3"/>
    <n v="3"/>
    <n v="12191"/>
    <n v="0"/>
    <n v="36573"/>
    <n v="27000"/>
    <n v="9573"/>
    <x v="0"/>
    <x v="0"/>
    <x v="11"/>
    <s v="Q4"/>
    <n v="2025"/>
    <n v="0.26175047165942089"/>
    <s v="Medium"/>
  </r>
  <r>
    <n v="104149"/>
    <d v="2025-11-26T00:00:00"/>
    <s v="C5148"/>
    <s v="Rohit Sharma"/>
    <x v="2"/>
    <s v="Karnataka"/>
    <s v="Bengaluru"/>
    <x v="5"/>
    <x v="1"/>
    <x v="4"/>
    <n v="5"/>
    <n v="8602"/>
    <n v="15"/>
    <n v="36558.5"/>
    <n v="30000"/>
    <n v="6558.5"/>
    <x v="4"/>
    <x v="0"/>
    <x v="1"/>
    <s v="Q4"/>
    <n v="2025"/>
    <n v="0.17939740416045516"/>
    <s v="Medium"/>
  </r>
  <r>
    <n v="101460"/>
    <d v="2025-05-13T00:00:00"/>
    <s v="C2459"/>
    <s v="Rohit Gupta"/>
    <x v="2"/>
    <s v="Karnataka"/>
    <s v="Bengaluru"/>
    <x v="0"/>
    <x v="1"/>
    <x v="4"/>
    <n v="5"/>
    <n v="8566"/>
    <n v="15"/>
    <n v="36405.5"/>
    <n v="30000"/>
    <n v="6405.5"/>
    <x v="2"/>
    <x v="0"/>
    <x v="6"/>
    <s v="Q2"/>
    <n v="2025"/>
    <n v="0.17594868907170619"/>
    <s v="Medium"/>
  </r>
  <r>
    <n v="102716"/>
    <d v="2025-07-12T00:00:00"/>
    <s v="C3715"/>
    <s v="Rahul Gupta"/>
    <x v="0"/>
    <s v="Punjab"/>
    <s v="Ludhiana"/>
    <x v="1"/>
    <x v="1"/>
    <x v="2"/>
    <n v="3"/>
    <n v="15152"/>
    <n v="20"/>
    <n v="36364.800000000003"/>
    <n v="33000"/>
    <n v="3364.8"/>
    <x v="0"/>
    <x v="2"/>
    <x v="7"/>
    <s v="Q3"/>
    <n v="2025"/>
    <n v="9.2529039070749733E-2"/>
    <s v="Medium"/>
  </r>
  <r>
    <n v="104639"/>
    <d v="2025-09-25T00:00:00"/>
    <s v="C5638"/>
    <s v="Arjun Kumar"/>
    <x v="1"/>
    <s v="Gujarat"/>
    <s v="Ahmedabad"/>
    <x v="5"/>
    <x v="0"/>
    <x v="3"/>
    <n v="3"/>
    <n v="12120"/>
    <n v="0"/>
    <n v="36360"/>
    <n v="27000"/>
    <n v="9360"/>
    <x v="4"/>
    <x v="2"/>
    <x v="4"/>
    <s v="Q3"/>
    <n v="2025"/>
    <n v="0.25742574257425743"/>
    <s v="Medium"/>
  </r>
  <r>
    <n v="102405"/>
    <d v="2025-07-08T00:00:00"/>
    <s v="C3404"/>
    <s v="Arjun Reddy"/>
    <x v="3"/>
    <s v="West Bengal"/>
    <s v="Kolkata"/>
    <x v="7"/>
    <x v="1"/>
    <x v="4"/>
    <n v="5"/>
    <n v="8546"/>
    <n v="15"/>
    <n v="36320.5"/>
    <n v="30000"/>
    <n v="6320.5"/>
    <x v="0"/>
    <x v="0"/>
    <x v="7"/>
    <s v="Q3"/>
    <n v="2025"/>
    <n v="0.17402018144023348"/>
    <s v="Medium"/>
  </r>
  <r>
    <n v="101919"/>
    <d v="2025-03-03T00:00:00"/>
    <s v="C2918"/>
    <s v="Arjun Sharma"/>
    <x v="3"/>
    <s v="West Bengal"/>
    <s v="Kolkata"/>
    <x v="6"/>
    <x v="1"/>
    <x v="4"/>
    <n v="5"/>
    <n v="8541"/>
    <n v="15"/>
    <n v="36299.25"/>
    <n v="30000"/>
    <n v="6299.25"/>
    <x v="3"/>
    <x v="0"/>
    <x v="10"/>
    <s v="Q1"/>
    <n v="2025"/>
    <n v="0.17353664331907684"/>
    <s v="Medium"/>
  </r>
  <r>
    <n v="102526"/>
    <d v="2025-09-12T00:00:00"/>
    <s v="C3525"/>
    <s v="Ananya Rao"/>
    <x v="1"/>
    <s v="Maharashtra"/>
    <s v="Mumbai"/>
    <x v="1"/>
    <x v="1"/>
    <x v="2"/>
    <n v="3"/>
    <n v="15121"/>
    <n v="20"/>
    <n v="36290.400000000001"/>
    <n v="33000"/>
    <n v="3290.4"/>
    <x v="2"/>
    <x v="2"/>
    <x v="4"/>
    <s v="Q3"/>
    <n v="2025"/>
    <n v="9.0668606573639302E-2"/>
    <s v="Medium"/>
  </r>
  <r>
    <n v="101845"/>
    <d v="2025-07-28T00:00:00"/>
    <s v="C2844"/>
    <s v="Ananya Gupta"/>
    <x v="2"/>
    <s v="Telangana"/>
    <s v="Hyderabad"/>
    <x v="5"/>
    <x v="1"/>
    <x v="2"/>
    <n v="3"/>
    <n v="15101"/>
    <n v="20"/>
    <n v="36242.400000000001"/>
    <n v="33000"/>
    <n v="3242.4"/>
    <x v="3"/>
    <x v="1"/>
    <x v="7"/>
    <s v="Q3"/>
    <n v="2025"/>
    <n v="8.9464273889146406E-2"/>
    <s v="Medium"/>
  </r>
  <r>
    <n v="103359"/>
    <d v="2025-10-19T00:00:00"/>
    <s v="C4358"/>
    <s v="Priya Gupta"/>
    <x v="0"/>
    <s v="Delhi"/>
    <s v="New Delhi"/>
    <x v="3"/>
    <x v="0"/>
    <x v="3"/>
    <n v="3"/>
    <n v="12073"/>
    <n v="0"/>
    <n v="36219"/>
    <n v="27000"/>
    <n v="9219"/>
    <x v="2"/>
    <x v="0"/>
    <x v="0"/>
    <s v="Q4"/>
    <n v="2025"/>
    <n v="0.25453491261492589"/>
    <s v="Medium"/>
  </r>
  <r>
    <n v="103095"/>
    <d v="2025-01-09T00:00:00"/>
    <s v="C4094"/>
    <s v="Kiran Gupta"/>
    <x v="2"/>
    <s v="Telangana"/>
    <s v="Hyderabad"/>
    <x v="7"/>
    <x v="0"/>
    <x v="3"/>
    <n v="3"/>
    <n v="12064"/>
    <n v="0"/>
    <n v="36192"/>
    <n v="27000"/>
    <n v="9192"/>
    <x v="0"/>
    <x v="1"/>
    <x v="8"/>
    <s v="Q1"/>
    <n v="2025"/>
    <n v="0.25397877984084882"/>
    <s v="Medium"/>
  </r>
  <r>
    <n v="104488"/>
    <d v="2025-03-04T00:00:00"/>
    <s v="C5487"/>
    <s v="Rohit Kumar"/>
    <x v="0"/>
    <s v="Delhi"/>
    <s v="New Delhi"/>
    <x v="1"/>
    <x v="1"/>
    <x v="4"/>
    <n v="5"/>
    <n v="8514"/>
    <n v="15"/>
    <n v="36184.5"/>
    <n v="30000"/>
    <n v="6184.5"/>
    <x v="4"/>
    <x v="0"/>
    <x v="10"/>
    <s v="Q1"/>
    <n v="2025"/>
    <n v="0.17091572358330223"/>
    <s v="Medium"/>
  </r>
  <r>
    <n v="100953"/>
    <d v="2025-05-12T00:00:00"/>
    <s v="C1952"/>
    <s v="Ananya Sharma"/>
    <x v="3"/>
    <s v="Odisha"/>
    <s v="Bhubaneswar"/>
    <x v="4"/>
    <x v="0"/>
    <x v="3"/>
    <n v="3"/>
    <n v="12046"/>
    <n v="0"/>
    <n v="36138"/>
    <n v="27000"/>
    <n v="9138"/>
    <x v="3"/>
    <x v="0"/>
    <x v="6"/>
    <s v="Q2"/>
    <n v="2025"/>
    <n v="0.25286402125186785"/>
    <s v="Medium"/>
  </r>
  <r>
    <n v="101451"/>
    <d v="2025-10-27T00:00:00"/>
    <s v="C2450"/>
    <s v="Sneha Rao"/>
    <x v="3"/>
    <s v="Odisha"/>
    <s v="Bhubaneswar"/>
    <x v="0"/>
    <x v="1"/>
    <x v="2"/>
    <n v="3"/>
    <n v="15056"/>
    <n v="20"/>
    <n v="36134.400000000001"/>
    <n v="33000"/>
    <n v="3134.4"/>
    <x v="3"/>
    <x v="1"/>
    <x v="0"/>
    <s v="Q4"/>
    <n v="2025"/>
    <n v="8.6742826780021251E-2"/>
    <s v="Medium"/>
  </r>
  <r>
    <n v="101519"/>
    <d v="2025-01-06T00:00:00"/>
    <s v="C2518"/>
    <s v="Divya Reddy"/>
    <x v="1"/>
    <s v="Gujarat"/>
    <s v="Ahmedabad"/>
    <x v="2"/>
    <x v="0"/>
    <x v="3"/>
    <n v="3"/>
    <n v="12041"/>
    <n v="0"/>
    <n v="36123"/>
    <n v="27000"/>
    <n v="9123"/>
    <x v="3"/>
    <x v="1"/>
    <x v="8"/>
    <s v="Q1"/>
    <n v="2025"/>
    <n v="0.25255377460343825"/>
    <s v="Medium"/>
  </r>
  <r>
    <n v="101997"/>
    <d v="2025-02-13T00:00:00"/>
    <s v="C2996"/>
    <s v="Rohit Kumar"/>
    <x v="3"/>
    <s v="West Bengal"/>
    <s v="Kolkata"/>
    <x v="4"/>
    <x v="1"/>
    <x v="4"/>
    <n v="5"/>
    <n v="8481"/>
    <n v="15"/>
    <n v="36044.25"/>
    <n v="30000"/>
    <n v="6044.25"/>
    <x v="3"/>
    <x v="0"/>
    <x v="3"/>
    <s v="Q1"/>
    <n v="2025"/>
    <n v="0.16768971472564972"/>
    <s v="Medium"/>
  </r>
  <r>
    <n v="101995"/>
    <d v="2025-10-02T00:00:00"/>
    <s v="C2994"/>
    <s v="Kiran Patel"/>
    <x v="0"/>
    <s v="Delhi"/>
    <s v="New Delhi"/>
    <x v="6"/>
    <x v="0"/>
    <x v="3"/>
    <n v="3"/>
    <n v="12014"/>
    <n v="0"/>
    <n v="36042"/>
    <n v="27000"/>
    <n v="9042"/>
    <x v="3"/>
    <x v="0"/>
    <x v="0"/>
    <s v="Q4"/>
    <n v="2025"/>
    <n v="0.25087398035625103"/>
    <s v="Medium"/>
  </r>
  <r>
    <n v="104810"/>
    <d v="2025-07-03T00:00:00"/>
    <s v="C5809"/>
    <s v="Sneha Patel"/>
    <x v="3"/>
    <s v="Odisha"/>
    <s v="Bhubaneswar"/>
    <x v="3"/>
    <x v="1"/>
    <x v="4"/>
    <n v="4"/>
    <n v="8998"/>
    <n v="0"/>
    <n v="35992"/>
    <n v="24000"/>
    <n v="11992"/>
    <x v="4"/>
    <x v="0"/>
    <x v="7"/>
    <s v="Q3"/>
    <n v="2025"/>
    <n v="0.33318515225605688"/>
    <s v="Medium"/>
  </r>
  <r>
    <n v="100397"/>
    <d v="2025-04-26T00:00:00"/>
    <s v="C1396"/>
    <s v="Divya Sharma"/>
    <x v="1"/>
    <s v="Maharashtra"/>
    <s v="Mumbai"/>
    <x v="5"/>
    <x v="0"/>
    <x v="3"/>
    <n v="3"/>
    <n v="11993"/>
    <n v="0"/>
    <n v="35979"/>
    <n v="27000"/>
    <n v="8979"/>
    <x v="1"/>
    <x v="0"/>
    <x v="5"/>
    <s v="Q2"/>
    <n v="2025"/>
    <n v="0.24956224464270824"/>
    <s v="Medium"/>
  </r>
  <r>
    <n v="103486"/>
    <d v="2025-01-20T00:00:00"/>
    <s v="C4485"/>
    <s v="Ananya Sharma"/>
    <x v="3"/>
    <s v="Odisha"/>
    <s v="Bhubaneswar"/>
    <x v="3"/>
    <x v="1"/>
    <x v="2"/>
    <n v="3"/>
    <n v="14964"/>
    <n v="20"/>
    <n v="35913.599999999999"/>
    <n v="33000"/>
    <n v="2913.6"/>
    <x v="3"/>
    <x v="1"/>
    <x v="8"/>
    <s v="Q1"/>
    <n v="2025"/>
    <n v="8.1128040630847373E-2"/>
    <s v="Medium"/>
  </r>
  <r>
    <n v="102509"/>
    <d v="2025-04-05T00:00:00"/>
    <s v="C3508"/>
    <s v="Aarav Reddy"/>
    <x v="2"/>
    <s v="Telangana"/>
    <s v="Hyderabad"/>
    <x v="7"/>
    <x v="1"/>
    <x v="2"/>
    <n v="3"/>
    <n v="14956"/>
    <n v="20"/>
    <n v="35894.400000000001"/>
    <n v="33000"/>
    <n v="2894.4"/>
    <x v="2"/>
    <x v="0"/>
    <x v="5"/>
    <s v="Q2"/>
    <n v="2025"/>
    <n v="8.063653383257556E-2"/>
    <s v="Medium"/>
  </r>
  <r>
    <n v="103188"/>
    <d v="2025-05-13T00:00:00"/>
    <s v="C4187"/>
    <s v="Pooja Patel"/>
    <x v="1"/>
    <s v="Gujarat"/>
    <s v="Ahmedabad"/>
    <x v="1"/>
    <x v="1"/>
    <x v="4"/>
    <n v="4"/>
    <n v="8953"/>
    <n v="0"/>
    <n v="35812"/>
    <n v="24000"/>
    <n v="11812"/>
    <x v="4"/>
    <x v="0"/>
    <x v="6"/>
    <s v="Q2"/>
    <n v="2025"/>
    <n v="0.32983357533787555"/>
    <s v="Medium"/>
  </r>
  <r>
    <n v="101118"/>
    <d v="2025-05-08T00:00:00"/>
    <s v="C2117"/>
    <s v="Pooja Kumar"/>
    <x v="3"/>
    <s v="Odisha"/>
    <s v="Bhubaneswar"/>
    <x v="4"/>
    <x v="0"/>
    <x v="3"/>
    <n v="3"/>
    <n v="11937"/>
    <n v="0"/>
    <n v="35811"/>
    <n v="27000"/>
    <n v="8811"/>
    <x v="0"/>
    <x v="1"/>
    <x v="6"/>
    <s v="Q2"/>
    <n v="2025"/>
    <n v="0.24604171902488062"/>
    <s v="Medium"/>
  </r>
  <r>
    <n v="102735"/>
    <d v="2025-11-12T00:00:00"/>
    <s v="C3734"/>
    <s v="Vikram Reddy"/>
    <x v="0"/>
    <s v="Punjab"/>
    <s v="Ludhiana"/>
    <x v="6"/>
    <x v="1"/>
    <x v="4"/>
    <n v="5"/>
    <n v="8406"/>
    <n v="15"/>
    <n v="35725.5"/>
    <n v="30000"/>
    <n v="5725.5"/>
    <x v="4"/>
    <x v="0"/>
    <x v="1"/>
    <s v="Q4"/>
    <n v="2025"/>
    <n v="0.16026367720535753"/>
    <s v="Medium"/>
  </r>
  <r>
    <n v="104269"/>
    <d v="2025-02-14T00:00:00"/>
    <s v="C5268"/>
    <s v="Rohit Reddy"/>
    <x v="2"/>
    <s v="Telangana"/>
    <s v="Hyderabad"/>
    <x v="0"/>
    <x v="1"/>
    <x v="4"/>
    <n v="5"/>
    <n v="8929"/>
    <n v="20"/>
    <n v="35716"/>
    <n v="30000"/>
    <n v="5716"/>
    <x v="3"/>
    <x v="0"/>
    <x v="3"/>
    <s v="Q1"/>
    <n v="2025"/>
    <n v="0.1600403180647329"/>
    <s v="Medium"/>
  </r>
  <r>
    <n v="101609"/>
    <d v="2025-05-21T00:00:00"/>
    <s v="C2608"/>
    <s v="Rahul Kumar"/>
    <x v="1"/>
    <s v="Gujarat"/>
    <s v="Ahmedabad"/>
    <x v="1"/>
    <x v="0"/>
    <x v="3"/>
    <n v="3"/>
    <n v="11883"/>
    <n v="0"/>
    <n v="35649"/>
    <n v="27000"/>
    <n v="8649"/>
    <x v="0"/>
    <x v="0"/>
    <x v="6"/>
    <s v="Q2"/>
    <n v="2025"/>
    <n v="0.24261550113607674"/>
    <s v="Medium"/>
  </r>
  <r>
    <n v="104716"/>
    <d v="2025-08-15T00:00:00"/>
    <s v="C5715"/>
    <s v="Arjun Patel"/>
    <x v="0"/>
    <s v="Punjab"/>
    <s v="Ludhiana"/>
    <x v="7"/>
    <x v="0"/>
    <x v="1"/>
    <n v="2"/>
    <n v="22279"/>
    <n v="20"/>
    <n v="35646.400000000001"/>
    <n v="34000"/>
    <n v="1646.4"/>
    <x v="3"/>
    <x v="0"/>
    <x v="2"/>
    <s v="Q3"/>
    <n v="2025"/>
    <n v="4.6186992234839984E-2"/>
    <s v="Medium"/>
  </r>
  <r>
    <n v="100200"/>
    <d v="2025-10-02T00:00:00"/>
    <s v="C1199"/>
    <s v="Neha Rao"/>
    <x v="2"/>
    <s v="Telangana"/>
    <s v="Hyderabad"/>
    <x v="5"/>
    <x v="0"/>
    <x v="3"/>
    <n v="3"/>
    <n v="11881"/>
    <n v="0"/>
    <n v="35643"/>
    <n v="27000"/>
    <n v="8643"/>
    <x v="3"/>
    <x v="0"/>
    <x v="0"/>
    <s v="Q4"/>
    <n v="2025"/>
    <n v="0.24248800606009596"/>
    <s v="Medium"/>
  </r>
  <r>
    <n v="103657"/>
    <d v="2025-07-12T00:00:00"/>
    <s v="C4656"/>
    <s v="Pooja Sharma"/>
    <x v="0"/>
    <s v="Punjab"/>
    <s v="Ludhiana"/>
    <x v="3"/>
    <x v="0"/>
    <x v="1"/>
    <n v="2"/>
    <n v="22269"/>
    <n v="20"/>
    <n v="35630.400000000001"/>
    <n v="34000"/>
    <n v="1630.4"/>
    <x v="1"/>
    <x v="1"/>
    <x v="7"/>
    <s v="Q3"/>
    <n v="2025"/>
    <n v="4.5758677982846108E-2"/>
    <s v="Medium"/>
  </r>
  <r>
    <n v="102436"/>
    <d v="2025-12-20T00:00:00"/>
    <s v="C3435"/>
    <s v="Aarav Rao"/>
    <x v="2"/>
    <s v="Karnataka"/>
    <s v="Bengaluru"/>
    <x v="3"/>
    <x v="0"/>
    <x v="1"/>
    <n v="2"/>
    <n v="22253"/>
    <n v="20"/>
    <n v="35604.800000000003"/>
    <n v="34000"/>
    <n v="1604.8"/>
    <x v="1"/>
    <x v="0"/>
    <x v="11"/>
    <s v="Q4"/>
    <n v="2025"/>
    <n v="4.5072574484339184E-2"/>
    <s v="Medium"/>
  </r>
  <r>
    <n v="103265"/>
    <d v="2025-08-05T00:00:00"/>
    <s v="C4264"/>
    <s v="Rohit Sharma"/>
    <x v="3"/>
    <s v="Odisha"/>
    <s v="Bhubaneswar"/>
    <x v="5"/>
    <x v="0"/>
    <x v="3"/>
    <n v="3"/>
    <n v="12479"/>
    <n v="5"/>
    <n v="35565.15"/>
    <n v="27000"/>
    <n v="8565.15"/>
    <x v="1"/>
    <x v="0"/>
    <x v="2"/>
    <s v="Q3"/>
    <n v="2025"/>
    <n v="0.24082985731818926"/>
    <s v="Medium"/>
  </r>
  <r>
    <n v="100335"/>
    <d v="2025-03-15T00:00:00"/>
    <s v="C1334"/>
    <s v="Ananya Patel"/>
    <x v="3"/>
    <s v="West Bengal"/>
    <s v="Kolkata"/>
    <x v="1"/>
    <x v="1"/>
    <x v="4"/>
    <n v="4"/>
    <n v="8885"/>
    <n v="0"/>
    <n v="35540"/>
    <n v="24000"/>
    <n v="11540"/>
    <x v="4"/>
    <x v="0"/>
    <x v="10"/>
    <s v="Q1"/>
    <n v="2025"/>
    <n v="0.32470455824423183"/>
    <s v="Medium"/>
  </r>
  <r>
    <n v="100611"/>
    <d v="2025-06-13T00:00:00"/>
    <s v="C1610"/>
    <s v="Neha Gupta"/>
    <x v="0"/>
    <s v="Delhi"/>
    <s v="New Delhi"/>
    <x v="5"/>
    <x v="0"/>
    <x v="3"/>
    <n v="3"/>
    <n v="12464"/>
    <n v="5"/>
    <n v="35522.400000000001"/>
    <n v="27000"/>
    <n v="8522.4"/>
    <x v="4"/>
    <x v="2"/>
    <x v="9"/>
    <s v="Q2"/>
    <n v="2025"/>
    <n v="0.23991622187690018"/>
    <s v="Medium"/>
  </r>
  <r>
    <n v="100239"/>
    <d v="2025-04-01T00:00:00"/>
    <s v="C1238"/>
    <s v="Priya Gupta"/>
    <x v="2"/>
    <s v="Karnataka"/>
    <s v="Bengaluru"/>
    <x v="1"/>
    <x v="0"/>
    <x v="3"/>
    <n v="3"/>
    <n v="11826"/>
    <n v="0"/>
    <n v="35478"/>
    <n v="27000"/>
    <n v="8478"/>
    <x v="0"/>
    <x v="1"/>
    <x v="5"/>
    <s v="Q2"/>
    <n v="2025"/>
    <n v="0.23896499238964991"/>
    <s v="Medium"/>
  </r>
  <r>
    <n v="103640"/>
    <d v="2025-05-23T00:00:00"/>
    <s v="C4639"/>
    <s v="Rohit Patel"/>
    <x v="0"/>
    <s v="Punjab"/>
    <s v="Ludhiana"/>
    <x v="0"/>
    <x v="0"/>
    <x v="1"/>
    <n v="2"/>
    <n v="22168"/>
    <n v="20"/>
    <n v="35468.800000000003"/>
    <n v="34000"/>
    <n v="1468.8"/>
    <x v="4"/>
    <x v="1"/>
    <x v="6"/>
    <s v="Q2"/>
    <n v="2025"/>
    <n v="4.1411042944785273E-2"/>
    <s v="Medium"/>
  </r>
  <r>
    <n v="101069"/>
    <d v="2025-03-26T00:00:00"/>
    <s v="C2068"/>
    <s v="Kiran Patel"/>
    <x v="1"/>
    <s v="Gujarat"/>
    <s v="Ahmedabad"/>
    <x v="0"/>
    <x v="0"/>
    <x v="1"/>
    <n v="2"/>
    <n v="22166"/>
    <n v="20"/>
    <n v="35465.599999999999"/>
    <n v="34000"/>
    <n v="1465.6"/>
    <x v="2"/>
    <x v="0"/>
    <x v="10"/>
    <s v="Q1"/>
    <n v="2025"/>
    <n v="4.1324551114319229E-2"/>
    <s v="Medium"/>
  </r>
  <r>
    <n v="104658"/>
    <d v="2025-12-11T00:00:00"/>
    <s v="C5657"/>
    <s v="Rohit Rao"/>
    <x v="3"/>
    <s v="Odisha"/>
    <s v="Bhubaneswar"/>
    <x v="4"/>
    <x v="1"/>
    <x v="4"/>
    <n v="5"/>
    <n v="8857"/>
    <n v="20"/>
    <n v="35428"/>
    <n v="30000"/>
    <n v="5428"/>
    <x v="3"/>
    <x v="2"/>
    <x v="11"/>
    <s v="Q4"/>
    <n v="2025"/>
    <n v="0.15321214858304166"/>
    <s v="Medium"/>
  </r>
  <r>
    <n v="103961"/>
    <d v="2025-01-03T00:00:00"/>
    <s v="C4960"/>
    <s v="Rahul Kumar"/>
    <x v="3"/>
    <s v="Odisha"/>
    <s v="Bhubaneswar"/>
    <x v="4"/>
    <x v="1"/>
    <x v="2"/>
    <n v="3"/>
    <n v="14757"/>
    <n v="20"/>
    <n v="35416.800000000003"/>
    <n v="33000"/>
    <n v="2416.8000000000002"/>
    <x v="4"/>
    <x v="0"/>
    <x v="8"/>
    <s v="Q1"/>
    <n v="2025"/>
    <n v="6.82388019245104E-2"/>
    <s v="Medium"/>
  </r>
  <r>
    <n v="102523"/>
    <d v="2025-08-07T00:00:00"/>
    <s v="C3522"/>
    <s v="Arjun Sharma"/>
    <x v="0"/>
    <s v="Punjab"/>
    <s v="Ludhiana"/>
    <x v="2"/>
    <x v="0"/>
    <x v="1"/>
    <n v="2"/>
    <n v="22115"/>
    <n v="20"/>
    <n v="35384"/>
    <n v="34000"/>
    <n v="1384"/>
    <x v="3"/>
    <x v="1"/>
    <x v="2"/>
    <s v="Q3"/>
    <n v="2025"/>
    <n v="3.9113723716934209E-2"/>
    <s v="Medium"/>
  </r>
  <r>
    <n v="102286"/>
    <d v="2025-11-23T00:00:00"/>
    <s v="C3285"/>
    <s v="Aarav Rao"/>
    <x v="2"/>
    <s v="Telangana"/>
    <s v="Hyderabad"/>
    <x v="5"/>
    <x v="1"/>
    <x v="4"/>
    <n v="5"/>
    <n v="8324"/>
    <n v="15"/>
    <n v="35377"/>
    <n v="30000"/>
    <n v="5377"/>
    <x v="3"/>
    <x v="2"/>
    <x v="1"/>
    <s v="Q4"/>
    <n v="2025"/>
    <n v="0.15199140684625603"/>
    <s v="Medium"/>
  </r>
  <r>
    <n v="103024"/>
    <d v="2025-03-10T00:00:00"/>
    <s v="C4023"/>
    <s v="Priya Gupta"/>
    <x v="3"/>
    <s v="Odisha"/>
    <s v="Bhubaneswar"/>
    <x v="6"/>
    <x v="1"/>
    <x v="4"/>
    <n v="4"/>
    <n v="8839"/>
    <n v="0"/>
    <n v="35356"/>
    <n v="24000"/>
    <n v="11356"/>
    <x v="1"/>
    <x v="2"/>
    <x v="10"/>
    <s v="Q1"/>
    <n v="2025"/>
    <n v="0.32119017988460236"/>
    <s v="Medium"/>
  </r>
  <r>
    <n v="102311"/>
    <d v="2025-09-15T00:00:00"/>
    <s v="C3310"/>
    <s v="Vikram Kumar"/>
    <x v="1"/>
    <s v="Gujarat"/>
    <s v="Ahmedabad"/>
    <x v="4"/>
    <x v="1"/>
    <x v="2"/>
    <n v="3"/>
    <n v="14707"/>
    <n v="20"/>
    <n v="35296.800000000003"/>
    <n v="33000"/>
    <n v="2296.8000000000002"/>
    <x v="3"/>
    <x v="0"/>
    <x v="4"/>
    <s v="Q3"/>
    <n v="2025"/>
    <n v="6.5071054599850409E-2"/>
    <s v="Medium"/>
  </r>
  <r>
    <n v="102230"/>
    <d v="2025-05-05T00:00:00"/>
    <s v="C3229"/>
    <s v="Neha Rao"/>
    <x v="2"/>
    <s v="Telangana"/>
    <s v="Hyderabad"/>
    <x v="0"/>
    <x v="0"/>
    <x v="1"/>
    <n v="2"/>
    <n v="22050"/>
    <n v="20"/>
    <n v="35280"/>
    <n v="34000"/>
    <n v="1280"/>
    <x v="2"/>
    <x v="0"/>
    <x v="6"/>
    <s v="Q2"/>
    <n v="2025"/>
    <n v="3.6281179138321996E-2"/>
    <s v="Medium"/>
  </r>
  <r>
    <n v="104952"/>
    <d v="2025-08-12T00:00:00"/>
    <s v="C5951"/>
    <s v="Sneha Patel"/>
    <x v="3"/>
    <s v="Odisha"/>
    <s v="Bhubaneswar"/>
    <x v="3"/>
    <x v="0"/>
    <x v="1"/>
    <n v="2"/>
    <n v="22045"/>
    <n v="20"/>
    <n v="35272"/>
    <n v="34000"/>
    <n v="1272"/>
    <x v="3"/>
    <x v="0"/>
    <x v="2"/>
    <s v="Q3"/>
    <n v="2025"/>
    <n v="3.6062599228850079E-2"/>
    <s v="Medium"/>
  </r>
  <r>
    <n v="103519"/>
    <d v="2025-11-22T00:00:00"/>
    <s v="C4518"/>
    <s v="Aarav Patel"/>
    <x v="2"/>
    <s v="Telangana"/>
    <s v="Hyderabad"/>
    <x v="2"/>
    <x v="1"/>
    <x v="2"/>
    <n v="3"/>
    <n v="14695"/>
    <n v="20"/>
    <n v="35268"/>
    <n v="33000"/>
    <n v="2268"/>
    <x v="1"/>
    <x v="0"/>
    <x v="1"/>
    <s v="Q4"/>
    <n v="2025"/>
    <n v="6.4307587614834974E-2"/>
    <s v="Medium"/>
  </r>
  <r>
    <n v="102103"/>
    <d v="2025-01-17T00:00:00"/>
    <s v="C3102"/>
    <s v="Vikram Kumar"/>
    <x v="1"/>
    <s v="Maharashtra"/>
    <s v="Mumbai"/>
    <x v="7"/>
    <x v="0"/>
    <x v="1"/>
    <n v="2"/>
    <n v="22032"/>
    <n v="20"/>
    <n v="35251.199999999997"/>
    <n v="34000"/>
    <n v="1251.2"/>
    <x v="3"/>
    <x v="0"/>
    <x v="8"/>
    <s v="Q1"/>
    <n v="2025"/>
    <n v="3.5493827160493832E-2"/>
    <s v="Medium"/>
  </r>
  <r>
    <n v="103299"/>
    <d v="2025-05-22T00:00:00"/>
    <s v="C4298"/>
    <s v="Pooja Sharma"/>
    <x v="0"/>
    <s v="Delhi"/>
    <s v="New Delhi"/>
    <x v="6"/>
    <x v="0"/>
    <x v="3"/>
    <n v="3"/>
    <n v="11744"/>
    <n v="0"/>
    <n v="35232"/>
    <n v="27000"/>
    <n v="8232"/>
    <x v="3"/>
    <x v="1"/>
    <x v="6"/>
    <s v="Q2"/>
    <n v="2025"/>
    <n v="0.23365122615803816"/>
    <s v="Medium"/>
  </r>
  <r>
    <n v="104015"/>
    <d v="2025-09-03T00:00:00"/>
    <s v="C5014"/>
    <s v="Vikram Sharma"/>
    <x v="1"/>
    <s v="Gujarat"/>
    <s v="Ahmedabad"/>
    <x v="4"/>
    <x v="0"/>
    <x v="3"/>
    <n v="3"/>
    <n v="12362"/>
    <n v="5"/>
    <n v="35231.699999999997"/>
    <n v="27000"/>
    <n v="8231.7000000000007"/>
    <x v="1"/>
    <x v="1"/>
    <x v="4"/>
    <s v="Q3"/>
    <n v="2025"/>
    <n v="0.23364470065310505"/>
    <s v="Medium"/>
  </r>
  <r>
    <n v="103574"/>
    <d v="2025-07-20T00:00:00"/>
    <s v="C4573"/>
    <s v="Kiran Gupta"/>
    <x v="0"/>
    <s v="Punjab"/>
    <s v="Ludhiana"/>
    <x v="1"/>
    <x v="0"/>
    <x v="1"/>
    <n v="2"/>
    <n v="22014"/>
    <n v="20"/>
    <n v="35222.400000000001"/>
    <n v="34000"/>
    <n v="1222.4000000000001"/>
    <x v="0"/>
    <x v="2"/>
    <x v="7"/>
    <s v="Q3"/>
    <n v="2025"/>
    <n v="3.4705187607885893E-2"/>
    <s v="Medium"/>
  </r>
  <r>
    <n v="103677"/>
    <d v="2025-06-14T00:00:00"/>
    <s v="C4676"/>
    <s v="Rohit Patel"/>
    <x v="2"/>
    <s v="Karnataka"/>
    <s v="Bengaluru"/>
    <x v="0"/>
    <x v="0"/>
    <x v="3"/>
    <n v="3"/>
    <n v="12346"/>
    <n v="5"/>
    <n v="35186.1"/>
    <n v="27000"/>
    <n v="8186.1"/>
    <x v="3"/>
    <x v="0"/>
    <x v="9"/>
    <s v="Q2"/>
    <n v="2025"/>
    <n v="0.23265153000758823"/>
    <s v="Medium"/>
  </r>
  <r>
    <n v="103314"/>
    <d v="2025-08-22T00:00:00"/>
    <s v="C4313"/>
    <s v="Priya Patel"/>
    <x v="2"/>
    <s v="Telangana"/>
    <s v="Hyderabad"/>
    <x v="6"/>
    <x v="0"/>
    <x v="3"/>
    <n v="3"/>
    <n v="12345"/>
    <n v="5"/>
    <n v="35183.25"/>
    <n v="27000"/>
    <n v="8183.25"/>
    <x v="2"/>
    <x v="0"/>
    <x v="2"/>
    <s v="Q3"/>
    <n v="2025"/>
    <n v="0.23258937136279337"/>
    <s v="Medium"/>
  </r>
  <r>
    <n v="100240"/>
    <d v="2025-03-15T00:00:00"/>
    <s v="C1239"/>
    <s v="Rahul Sharma"/>
    <x v="0"/>
    <s v="Punjab"/>
    <s v="Ludhiana"/>
    <x v="0"/>
    <x v="1"/>
    <x v="2"/>
    <n v="3"/>
    <n v="14659"/>
    <n v="20"/>
    <n v="35181.599999999999"/>
    <n v="33000"/>
    <n v="2181.6"/>
    <x v="4"/>
    <x v="2"/>
    <x v="10"/>
    <s v="Q1"/>
    <n v="2025"/>
    <n v="6.2009686881779109E-2"/>
    <s v="Medium"/>
  </r>
  <r>
    <n v="102415"/>
    <d v="2025-11-15T00:00:00"/>
    <s v="C3414"/>
    <s v="Divya Gupta"/>
    <x v="2"/>
    <s v="Telangana"/>
    <s v="Hyderabad"/>
    <x v="2"/>
    <x v="1"/>
    <x v="2"/>
    <n v="3"/>
    <n v="14655"/>
    <n v="20"/>
    <n v="35172"/>
    <n v="33000"/>
    <n v="2172"/>
    <x v="1"/>
    <x v="0"/>
    <x v="1"/>
    <s v="Q4"/>
    <n v="2025"/>
    <n v="6.1753667690208118E-2"/>
    <s v="Medium"/>
  </r>
  <r>
    <n v="101650"/>
    <d v="2025-08-16T00:00:00"/>
    <s v="C2649"/>
    <s v="Neha Reddy"/>
    <x v="3"/>
    <s v="Odisha"/>
    <s v="Bhubaneswar"/>
    <x v="5"/>
    <x v="0"/>
    <x v="1"/>
    <n v="2"/>
    <n v="21979"/>
    <n v="20"/>
    <n v="35166.400000000001"/>
    <n v="34000"/>
    <n v="1166.4000000000001"/>
    <x v="2"/>
    <x v="0"/>
    <x v="2"/>
    <s v="Q3"/>
    <n v="2025"/>
    <n v="3.3168024022930981E-2"/>
    <s v="Medium"/>
  </r>
  <r>
    <n v="102139"/>
    <d v="2025-05-23T00:00:00"/>
    <s v="C3138"/>
    <s v="Kiran Reddy"/>
    <x v="1"/>
    <s v="Maharashtra"/>
    <s v="Mumbai"/>
    <x v="6"/>
    <x v="0"/>
    <x v="3"/>
    <n v="3"/>
    <n v="12321"/>
    <n v="5"/>
    <n v="35114.85"/>
    <n v="27000"/>
    <n v="8114.85"/>
    <x v="2"/>
    <x v="0"/>
    <x v="6"/>
    <s v="Q2"/>
    <n v="2025"/>
    <n v="0.23109453692668488"/>
    <s v="Medium"/>
  </r>
  <r>
    <n v="103542"/>
    <d v="2025-10-24T00:00:00"/>
    <s v="C4541"/>
    <s v="Pooja Patel"/>
    <x v="3"/>
    <s v="West Bengal"/>
    <s v="Kolkata"/>
    <x v="3"/>
    <x v="1"/>
    <x v="4"/>
    <n v="4"/>
    <n v="8775"/>
    <n v="0"/>
    <n v="35100"/>
    <n v="24000"/>
    <n v="11100"/>
    <x v="4"/>
    <x v="0"/>
    <x v="0"/>
    <s v="Q4"/>
    <n v="2025"/>
    <n v="0.31623931623931623"/>
    <s v="Medium"/>
  </r>
  <r>
    <n v="104158"/>
    <d v="2025-06-19T00:00:00"/>
    <s v="C5157"/>
    <s v="Rahul Rao"/>
    <x v="1"/>
    <s v="Gujarat"/>
    <s v="Ahmedabad"/>
    <x v="4"/>
    <x v="0"/>
    <x v="1"/>
    <n v="2"/>
    <n v="21915"/>
    <n v="20"/>
    <n v="35064"/>
    <n v="34000"/>
    <n v="1064"/>
    <x v="0"/>
    <x v="1"/>
    <x v="9"/>
    <s v="Q2"/>
    <n v="2025"/>
    <n v="3.0344512890714121E-2"/>
    <s v="Medium"/>
  </r>
  <r>
    <n v="104019"/>
    <d v="2025-02-15T00:00:00"/>
    <s v="C5018"/>
    <s v="Kiran Patel"/>
    <x v="1"/>
    <s v="Gujarat"/>
    <s v="Ahmedabad"/>
    <x v="3"/>
    <x v="0"/>
    <x v="1"/>
    <n v="2"/>
    <n v="21890"/>
    <n v="20"/>
    <n v="35024"/>
    <n v="34000"/>
    <n v="1024"/>
    <x v="1"/>
    <x v="0"/>
    <x v="3"/>
    <s v="Q1"/>
    <n v="2025"/>
    <n v="2.9237094563727729E-2"/>
    <s v="Medium"/>
  </r>
  <r>
    <n v="102575"/>
    <d v="2025-12-16T00:00:00"/>
    <s v="C3574"/>
    <s v="Priya Rao"/>
    <x v="2"/>
    <s v="Karnataka"/>
    <s v="Bengaluru"/>
    <x v="5"/>
    <x v="1"/>
    <x v="2"/>
    <n v="3"/>
    <n v="14584"/>
    <n v="20"/>
    <n v="35001.599999999999"/>
    <n v="33000"/>
    <n v="2001.6"/>
    <x v="4"/>
    <x v="0"/>
    <x v="11"/>
    <s v="Q4"/>
    <n v="2025"/>
    <n v="5.7185957213384528E-2"/>
    <s v="Medium"/>
  </r>
  <r>
    <n v="100019"/>
    <d v="2025-10-07T00:00:00"/>
    <s v="C1018"/>
    <s v="Vikram Kumar"/>
    <x v="2"/>
    <s v="Telangana"/>
    <s v="Hyderabad"/>
    <x v="3"/>
    <x v="0"/>
    <x v="3"/>
    <n v="3"/>
    <n v="12278"/>
    <n v="5"/>
    <n v="34992.300000000003"/>
    <n v="27000"/>
    <n v="7992.3"/>
    <x v="2"/>
    <x v="0"/>
    <x v="0"/>
    <s v="Q4"/>
    <n v="2025"/>
    <n v="0.22840167694035543"/>
    <s v="Medium"/>
  </r>
  <r>
    <n v="100033"/>
    <d v="2025-05-25T00:00:00"/>
    <s v="C1032"/>
    <s v="Vikram Rao"/>
    <x v="3"/>
    <s v="Odisha"/>
    <s v="Bhubaneswar"/>
    <x v="3"/>
    <x v="0"/>
    <x v="3"/>
    <n v="3"/>
    <n v="11657"/>
    <n v="0"/>
    <n v="34971"/>
    <n v="27000"/>
    <n v="7971"/>
    <x v="1"/>
    <x v="1"/>
    <x v="6"/>
    <s v="Q2"/>
    <n v="2025"/>
    <n v="0.22793171484944669"/>
    <s v="Medium"/>
  </r>
  <r>
    <n v="101891"/>
    <d v="2025-04-22T00:00:00"/>
    <s v="C2890"/>
    <s v="Neha Sharma"/>
    <x v="2"/>
    <s v="Telangana"/>
    <s v="Hyderabad"/>
    <x v="5"/>
    <x v="0"/>
    <x v="1"/>
    <n v="2"/>
    <n v="21846"/>
    <n v="20"/>
    <n v="34953.599999999999"/>
    <n v="34000"/>
    <n v="953.6"/>
    <x v="2"/>
    <x v="0"/>
    <x v="5"/>
    <s v="Q2"/>
    <n v="2025"/>
    <n v="2.7281882266776528E-2"/>
    <s v="Medium"/>
  </r>
  <r>
    <n v="100088"/>
    <d v="2025-03-14T00:00:00"/>
    <s v="C1087"/>
    <s v="Vikram Patel"/>
    <x v="2"/>
    <s v="Telangana"/>
    <s v="Hyderabad"/>
    <x v="2"/>
    <x v="0"/>
    <x v="1"/>
    <n v="2"/>
    <n v="21840"/>
    <n v="20"/>
    <n v="34944"/>
    <n v="34000"/>
    <n v="944"/>
    <x v="4"/>
    <x v="1"/>
    <x v="10"/>
    <s v="Q1"/>
    <n v="2025"/>
    <n v="2.7014652014652016E-2"/>
    <s v="Medium"/>
  </r>
  <r>
    <n v="104752"/>
    <d v="2025-03-26T00:00:00"/>
    <s v="C5751"/>
    <s v="Rahul Sharma"/>
    <x v="3"/>
    <s v="Odisha"/>
    <s v="Bhubaneswar"/>
    <x v="0"/>
    <x v="0"/>
    <x v="3"/>
    <n v="3"/>
    <n v="12254"/>
    <n v="5"/>
    <n v="34923.9"/>
    <n v="27000"/>
    <n v="7923.9"/>
    <x v="2"/>
    <x v="2"/>
    <x v="10"/>
    <s v="Q1"/>
    <n v="2025"/>
    <n v="0.22689046755946499"/>
    <s v="Medium"/>
  </r>
  <r>
    <n v="102335"/>
    <d v="2025-09-16T00:00:00"/>
    <s v="C3334"/>
    <s v="Rahul Rao"/>
    <x v="3"/>
    <s v="Odisha"/>
    <s v="Bhubaneswar"/>
    <x v="1"/>
    <x v="0"/>
    <x v="3"/>
    <n v="3"/>
    <n v="11639"/>
    <n v="0"/>
    <n v="34917"/>
    <n v="27000"/>
    <n v="7917"/>
    <x v="3"/>
    <x v="0"/>
    <x v="4"/>
    <s v="Q3"/>
    <n v="2025"/>
    <n v="0.22673769224160151"/>
    <s v="Medium"/>
  </r>
  <r>
    <n v="102039"/>
    <d v="2025-12-09T00:00:00"/>
    <s v="C3038"/>
    <s v="Pooja Sharma"/>
    <x v="1"/>
    <s v="Maharashtra"/>
    <s v="Mumbai"/>
    <x v="6"/>
    <x v="1"/>
    <x v="2"/>
    <n v="3"/>
    <n v="14548"/>
    <n v="20"/>
    <n v="34915.199999999997"/>
    <n v="33000"/>
    <n v="1915.2"/>
    <x v="0"/>
    <x v="2"/>
    <x v="11"/>
    <s v="Q4"/>
    <n v="2025"/>
    <n v="5.4852900742370092E-2"/>
    <s v="Medium"/>
  </r>
  <r>
    <n v="103625"/>
    <d v="2025-03-04T00:00:00"/>
    <s v="C4624"/>
    <s v="Aarav Sharma"/>
    <x v="0"/>
    <s v="Delhi"/>
    <s v="New Delhi"/>
    <x v="2"/>
    <x v="1"/>
    <x v="2"/>
    <n v="3"/>
    <n v="14548"/>
    <n v="20"/>
    <n v="34915.199999999997"/>
    <n v="33000"/>
    <n v="1915.2"/>
    <x v="1"/>
    <x v="0"/>
    <x v="10"/>
    <s v="Q1"/>
    <n v="2025"/>
    <n v="5.4852900742370092E-2"/>
    <s v="Medium"/>
  </r>
  <r>
    <n v="104569"/>
    <d v="2025-04-22T00:00:00"/>
    <s v="C5568"/>
    <s v="Vikram Sharma"/>
    <x v="2"/>
    <s v="Karnataka"/>
    <s v="Bengaluru"/>
    <x v="6"/>
    <x v="0"/>
    <x v="1"/>
    <n v="2"/>
    <n v="21773"/>
    <n v="20"/>
    <n v="34836.800000000003"/>
    <n v="34000"/>
    <n v="836.8"/>
    <x v="4"/>
    <x v="2"/>
    <x v="5"/>
    <s v="Q2"/>
    <n v="2025"/>
    <n v="2.40205759426813E-2"/>
    <s v="Medium"/>
  </r>
  <r>
    <n v="100078"/>
    <d v="2025-05-20T00:00:00"/>
    <s v="C1077"/>
    <s v="Divya Kumar"/>
    <x v="1"/>
    <s v="Gujarat"/>
    <s v="Ahmedabad"/>
    <x v="1"/>
    <x v="0"/>
    <x v="1"/>
    <n v="2"/>
    <n v="21750"/>
    <n v="20"/>
    <n v="34800"/>
    <n v="34000"/>
    <n v="800"/>
    <x v="2"/>
    <x v="0"/>
    <x v="6"/>
    <s v="Q2"/>
    <n v="2025"/>
    <n v="2.2988505747126436E-2"/>
    <s v="Medium"/>
  </r>
  <r>
    <n v="100866"/>
    <d v="2025-12-28T00:00:00"/>
    <s v="C1865"/>
    <s v="Sneha Rao"/>
    <x v="2"/>
    <s v="Karnataka"/>
    <s v="Bengaluru"/>
    <x v="6"/>
    <x v="1"/>
    <x v="4"/>
    <n v="5"/>
    <n v="8187"/>
    <n v="15"/>
    <n v="34794.75"/>
    <n v="30000"/>
    <n v="4794.75"/>
    <x v="4"/>
    <x v="0"/>
    <x v="11"/>
    <s v="Q4"/>
    <n v="2025"/>
    <n v="0.1378009613519281"/>
    <s v="Medium"/>
  </r>
  <r>
    <n v="103085"/>
    <d v="2025-09-22T00:00:00"/>
    <s v="C4084"/>
    <s v="Aarav Rao"/>
    <x v="3"/>
    <s v="West Bengal"/>
    <s v="Kolkata"/>
    <x v="7"/>
    <x v="0"/>
    <x v="1"/>
    <n v="2"/>
    <n v="21685"/>
    <n v="20"/>
    <n v="34696"/>
    <n v="34000"/>
    <n v="696"/>
    <x v="1"/>
    <x v="1"/>
    <x v="4"/>
    <s v="Q3"/>
    <n v="2025"/>
    <n v="2.005994927369149E-2"/>
    <s v="Medium"/>
  </r>
  <r>
    <n v="102516"/>
    <d v="2025-02-17T00:00:00"/>
    <s v="C3515"/>
    <s v="Rohit Sharma"/>
    <x v="2"/>
    <s v="Telangana"/>
    <s v="Hyderabad"/>
    <x v="2"/>
    <x v="0"/>
    <x v="3"/>
    <n v="3"/>
    <n v="11557"/>
    <n v="0"/>
    <n v="34671"/>
    <n v="27000"/>
    <n v="7671"/>
    <x v="4"/>
    <x v="1"/>
    <x v="3"/>
    <s v="Q1"/>
    <n v="2025"/>
    <n v="0.22125118975512675"/>
    <s v="Medium"/>
  </r>
  <r>
    <n v="104693"/>
    <d v="2025-09-08T00:00:00"/>
    <s v="C5692"/>
    <s v="Rahul Patel"/>
    <x v="3"/>
    <s v="West Bengal"/>
    <s v="Kolkata"/>
    <x v="2"/>
    <x v="0"/>
    <x v="1"/>
    <n v="2"/>
    <n v="21667"/>
    <n v="20"/>
    <n v="34667.199999999997"/>
    <n v="34000"/>
    <n v="667.2"/>
    <x v="1"/>
    <x v="2"/>
    <x v="4"/>
    <s v="Q3"/>
    <n v="2025"/>
    <n v="1.9245857756034525E-2"/>
    <s v="Medium"/>
  </r>
  <r>
    <n v="104351"/>
    <d v="2025-07-05T00:00:00"/>
    <s v="C5350"/>
    <s v="Arjun Kumar"/>
    <x v="0"/>
    <s v="Delhi"/>
    <s v="New Delhi"/>
    <x v="5"/>
    <x v="0"/>
    <x v="3"/>
    <n v="3"/>
    <n v="12158"/>
    <n v="5"/>
    <n v="34650.300000000003"/>
    <n v="27000"/>
    <n v="7650.3"/>
    <x v="4"/>
    <x v="1"/>
    <x v="7"/>
    <s v="Q3"/>
    <n v="2025"/>
    <n v="0.220785967221063"/>
    <s v="Medium"/>
  </r>
  <r>
    <n v="104617"/>
    <d v="2025-05-15T00:00:00"/>
    <s v="C5616"/>
    <s v="Divya Gupta"/>
    <x v="0"/>
    <s v="Punjab"/>
    <s v="Ludhiana"/>
    <x v="6"/>
    <x v="0"/>
    <x v="3"/>
    <n v="3"/>
    <n v="11546"/>
    <n v="0"/>
    <n v="34638"/>
    <n v="27000"/>
    <n v="7638"/>
    <x v="2"/>
    <x v="0"/>
    <x v="6"/>
    <s v="Q2"/>
    <n v="2025"/>
    <n v="0.22050926727871123"/>
    <s v="Medium"/>
  </r>
  <r>
    <n v="100837"/>
    <d v="2025-03-05T00:00:00"/>
    <s v="C1836"/>
    <s v="Ananya Kumar"/>
    <x v="1"/>
    <s v="Gujarat"/>
    <s v="Ahmedabad"/>
    <x v="7"/>
    <x v="0"/>
    <x v="1"/>
    <n v="2"/>
    <n v="21629"/>
    <n v="20"/>
    <n v="34606.400000000001"/>
    <n v="34000"/>
    <n v="606.4"/>
    <x v="1"/>
    <x v="0"/>
    <x v="10"/>
    <s v="Q1"/>
    <n v="2025"/>
    <n v="1.7522770354616485E-2"/>
    <s v="Medium"/>
  </r>
  <r>
    <n v="102119"/>
    <d v="2025-09-04T00:00:00"/>
    <s v="C3118"/>
    <s v="Vikram Rao"/>
    <x v="2"/>
    <s v="Telangana"/>
    <s v="Hyderabad"/>
    <x v="7"/>
    <x v="0"/>
    <x v="3"/>
    <n v="3"/>
    <n v="11533"/>
    <n v="0"/>
    <n v="34599"/>
    <n v="27000"/>
    <n v="7599"/>
    <x v="1"/>
    <x v="0"/>
    <x v="4"/>
    <s v="Q3"/>
    <n v="2025"/>
    <n v="0.21963062516257695"/>
    <s v="Medium"/>
  </r>
  <r>
    <n v="103516"/>
    <d v="2025-08-18T00:00:00"/>
    <s v="C4515"/>
    <s v="Divya Sharma"/>
    <x v="3"/>
    <s v="Odisha"/>
    <s v="Bhubaneswar"/>
    <x v="4"/>
    <x v="0"/>
    <x v="1"/>
    <n v="2"/>
    <n v="21606"/>
    <n v="20"/>
    <n v="34569.599999999999"/>
    <n v="34000"/>
    <n v="569.6"/>
    <x v="3"/>
    <x v="0"/>
    <x v="2"/>
    <s v="Q3"/>
    <n v="2025"/>
    <n v="1.6476904563547164E-2"/>
    <s v="Medium"/>
  </r>
  <r>
    <n v="103316"/>
    <d v="2025-02-10T00:00:00"/>
    <s v="C4315"/>
    <s v="Rahul Kumar"/>
    <x v="0"/>
    <s v="Punjab"/>
    <s v="Ludhiana"/>
    <x v="7"/>
    <x v="1"/>
    <x v="4"/>
    <n v="5"/>
    <n v="8134"/>
    <n v="15"/>
    <n v="34569.5"/>
    <n v="30000"/>
    <n v="4569.5"/>
    <x v="1"/>
    <x v="2"/>
    <x v="3"/>
    <s v="Q1"/>
    <n v="2025"/>
    <n v="0.13218299367939948"/>
    <s v="Medium"/>
  </r>
  <r>
    <n v="103000"/>
    <d v="2025-12-21T00:00:00"/>
    <s v="C3999"/>
    <s v="Priya Kumar"/>
    <x v="3"/>
    <s v="Odisha"/>
    <s v="Bhubaneswar"/>
    <x v="6"/>
    <x v="0"/>
    <x v="1"/>
    <n v="2"/>
    <n v="21595"/>
    <n v="20"/>
    <n v="34552"/>
    <n v="34000"/>
    <n v="552"/>
    <x v="4"/>
    <x v="0"/>
    <x v="11"/>
    <s v="Q4"/>
    <n v="2025"/>
    <n v="1.5975920351933317E-2"/>
    <s v="Medium"/>
  </r>
  <r>
    <n v="100094"/>
    <d v="2025-11-16T00:00:00"/>
    <s v="C1093"/>
    <s v="Pooja Kumar"/>
    <x v="3"/>
    <s v="Odisha"/>
    <s v="Bhubaneswar"/>
    <x v="0"/>
    <x v="0"/>
    <x v="3"/>
    <n v="3"/>
    <n v="11512"/>
    <n v="0"/>
    <n v="34536"/>
    <n v="27000"/>
    <n v="7536"/>
    <x v="0"/>
    <x v="2"/>
    <x v="1"/>
    <s v="Q4"/>
    <n v="2025"/>
    <n v="0.21820708825573315"/>
    <s v="Medium"/>
  </r>
  <r>
    <n v="101172"/>
    <d v="2025-10-15T00:00:00"/>
    <s v="C2171"/>
    <s v="Priya Reddy"/>
    <x v="3"/>
    <s v="Odisha"/>
    <s v="Bhubaneswar"/>
    <x v="2"/>
    <x v="1"/>
    <x v="4"/>
    <n v="4"/>
    <n v="8631"/>
    <n v="0"/>
    <n v="34524"/>
    <n v="24000"/>
    <n v="10524"/>
    <x v="3"/>
    <x v="0"/>
    <x v="0"/>
    <s v="Q4"/>
    <n v="2025"/>
    <n v="0.3048314216197428"/>
    <s v="Medium"/>
  </r>
  <r>
    <n v="101606"/>
    <d v="2025-08-28T00:00:00"/>
    <s v="C2605"/>
    <s v="Kiran Sharma"/>
    <x v="3"/>
    <s v="Odisha"/>
    <s v="Bhubaneswar"/>
    <x v="1"/>
    <x v="1"/>
    <x v="4"/>
    <n v="4"/>
    <n v="8625"/>
    <n v="0"/>
    <n v="34500"/>
    <n v="24000"/>
    <n v="10500"/>
    <x v="1"/>
    <x v="1"/>
    <x v="2"/>
    <s v="Q3"/>
    <n v="2025"/>
    <n v="0.30434782608695654"/>
    <s v="Medium"/>
  </r>
  <r>
    <n v="102949"/>
    <d v="2025-03-23T00:00:00"/>
    <s v="C3948"/>
    <s v="Pooja Gupta"/>
    <x v="1"/>
    <s v="Maharashtra"/>
    <s v="Mumbai"/>
    <x v="0"/>
    <x v="0"/>
    <x v="3"/>
    <n v="3"/>
    <n v="12096"/>
    <n v="5"/>
    <n v="34473.599999999999"/>
    <n v="27000"/>
    <n v="7473.6"/>
    <x v="2"/>
    <x v="0"/>
    <x v="10"/>
    <s v="Q1"/>
    <n v="2025"/>
    <n v="0.2167919799498747"/>
    <s v="Medium"/>
  </r>
  <r>
    <n v="102584"/>
    <d v="2025-04-05T00:00:00"/>
    <s v="C3583"/>
    <s v="Ananya Kumar"/>
    <x v="0"/>
    <s v="Punjab"/>
    <s v="Ludhiana"/>
    <x v="2"/>
    <x v="0"/>
    <x v="3"/>
    <n v="3"/>
    <n v="12088"/>
    <n v="5"/>
    <n v="34450.800000000003"/>
    <n v="27000"/>
    <n v="7450.8"/>
    <x v="1"/>
    <x v="0"/>
    <x v="5"/>
    <s v="Q2"/>
    <n v="2025"/>
    <n v="0.21627364241178723"/>
    <s v="Medium"/>
  </r>
  <r>
    <n v="102318"/>
    <d v="2025-09-06T00:00:00"/>
    <s v="C3317"/>
    <s v="Arjun Kumar"/>
    <x v="0"/>
    <s v="Punjab"/>
    <s v="Ludhiana"/>
    <x v="1"/>
    <x v="0"/>
    <x v="1"/>
    <n v="2"/>
    <n v="21510"/>
    <n v="20"/>
    <n v="34416"/>
    <n v="34000"/>
    <n v="416"/>
    <x v="3"/>
    <x v="1"/>
    <x v="4"/>
    <s v="Q3"/>
    <n v="2025"/>
    <n v="1.208740120874012E-2"/>
    <s v="Medium"/>
  </r>
  <r>
    <n v="103346"/>
    <d v="2025-05-23T00:00:00"/>
    <s v="C4345"/>
    <s v="Vikram Gupta"/>
    <x v="1"/>
    <s v="Gujarat"/>
    <s v="Ahmedabad"/>
    <x v="1"/>
    <x v="0"/>
    <x v="1"/>
    <n v="2"/>
    <n v="21501"/>
    <n v="20"/>
    <n v="34401.599999999999"/>
    <n v="34000"/>
    <n v="401.6"/>
    <x v="1"/>
    <x v="0"/>
    <x v="6"/>
    <s v="Q2"/>
    <n v="2025"/>
    <n v="1.1673875633691457E-2"/>
    <s v="Medium"/>
  </r>
  <r>
    <n v="102865"/>
    <d v="2025-06-21T00:00:00"/>
    <s v="C3864"/>
    <s v="Arjun Kumar"/>
    <x v="1"/>
    <s v="Gujarat"/>
    <s v="Ahmedabad"/>
    <x v="6"/>
    <x v="0"/>
    <x v="3"/>
    <n v="3"/>
    <n v="12067"/>
    <n v="5"/>
    <n v="34390.949999999997"/>
    <n v="27000"/>
    <n v="7390.95"/>
    <x v="2"/>
    <x v="1"/>
    <x v="9"/>
    <s v="Q2"/>
    <n v="2025"/>
    <n v="0.21490973642775207"/>
    <s v="Medium"/>
  </r>
  <r>
    <n v="100955"/>
    <d v="2025-12-04T00:00:00"/>
    <s v="C1954"/>
    <s v="Kiran Gupta"/>
    <x v="0"/>
    <s v="Delhi"/>
    <s v="New Delhi"/>
    <x v="7"/>
    <x v="0"/>
    <x v="3"/>
    <n v="3"/>
    <n v="12036"/>
    <n v="5"/>
    <n v="34302.6"/>
    <n v="27000"/>
    <n v="7302.6"/>
    <x v="4"/>
    <x v="2"/>
    <x v="11"/>
    <s v="Q4"/>
    <n v="2025"/>
    <n v="0.21288765283098077"/>
    <s v="Medium"/>
  </r>
  <r>
    <n v="100226"/>
    <d v="2025-06-16T00:00:00"/>
    <s v="C1225"/>
    <s v="Rahul Reddy"/>
    <x v="1"/>
    <s v="Maharashtra"/>
    <s v="Mumbai"/>
    <x v="7"/>
    <x v="1"/>
    <x v="4"/>
    <n v="5"/>
    <n v="8070"/>
    <n v="15"/>
    <n v="34297.5"/>
    <n v="30000"/>
    <n v="4297.5"/>
    <x v="2"/>
    <x v="1"/>
    <x v="9"/>
    <s v="Q2"/>
    <n v="2025"/>
    <n v="0.12530067789197463"/>
    <s v="Medium"/>
  </r>
  <r>
    <n v="101007"/>
    <d v="2025-09-02T00:00:00"/>
    <s v="C2006"/>
    <s v="Pooja Rao"/>
    <x v="1"/>
    <s v="Maharashtra"/>
    <s v="Mumbai"/>
    <x v="2"/>
    <x v="1"/>
    <x v="4"/>
    <n v="5"/>
    <n v="8069"/>
    <n v="15"/>
    <n v="34293.25"/>
    <n v="30000"/>
    <n v="4293.25"/>
    <x v="1"/>
    <x v="0"/>
    <x v="4"/>
    <s v="Q3"/>
    <n v="2025"/>
    <n v="0.12519227544779221"/>
    <s v="Medium"/>
  </r>
  <r>
    <n v="102284"/>
    <d v="2025-02-22T00:00:00"/>
    <s v="C3283"/>
    <s v="Arjun Kumar"/>
    <x v="3"/>
    <s v="Odisha"/>
    <s v="Bhubaneswar"/>
    <x v="3"/>
    <x v="1"/>
    <x v="4"/>
    <n v="4"/>
    <n v="8994"/>
    <n v="5"/>
    <n v="34177.199999999997"/>
    <n v="24000"/>
    <n v="10177.200000000001"/>
    <x v="3"/>
    <x v="0"/>
    <x v="3"/>
    <s v="Q1"/>
    <n v="2025"/>
    <n v="0.2977774656788737"/>
    <s v="Medium"/>
  </r>
  <r>
    <n v="104438"/>
    <d v="2025-09-28T00:00:00"/>
    <s v="C5437"/>
    <s v="Neha Reddy"/>
    <x v="0"/>
    <s v="Delhi"/>
    <s v="New Delhi"/>
    <x v="1"/>
    <x v="1"/>
    <x v="4"/>
    <n v="5"/>
    <n v="8020"/>
    <n v="15"/>
    <n v="34085"/>
    <n v="30000"/>
    <n v="4085"/>
    <x v="0"/>
    <x v="0"/>
    <x v="4"/>
    <s v="Q3"/>
    <n v="2025"/>
    <n v="0.11984744022297199"/>
    <s v="Medium"/>
  </r>
  <r>
    <n v="104748"/>
    <d v="2025-04-01T00:00:00"/>
    <s v="C5747"/>
    <s v="Arjun Sharma"/>
    <x v="1"/>
    <s v="Maharashtra"/>
    <s v="Mumbai"/>
    <x v="4"/>
    <x v="1"/>
    <x v="4"/>
    <n v="4"/>
    <n v="8930"/>
    <n v="5"/>
    <n v="33934"/>
    <n v="24000"/>
    <n v="9934"/>
    <x v="3"/>
    <x v="0"/>
    <x v="5"/>
    <s v="Q2"/>
    <n v="2025"/>
    <n v="0.29274473978900217"/>
    <s v="Medium"/>
  </r>
  <r>
    <n v="103896"/>
    <d v="2025-08-06T00:00:00"/>
    <s v="C4895"/>
    <s v="Neha Gupta"/>
    <x v="0"/>
    <s v="Delhi"/>
    <s v="New Delhi"/>
    <x v="1"/>
    <x v="1"/>
    <x v="4"/>
    <n v="5"/>
    <n v="8483"/>
    <n v="20"/>
    <n v="33932"/>
    <n v="30000"/>
    <n v="3932"/>
    <x v="1"/>
    <x v="0"/>
    <x v="2"/>
    <s v="Q3"/>
    <n v="2025"/>
    <n v="0.1158788164564423"/>
    <s v="Medium"/>
  </r>
  <r>
    <n v="100287"/>
    <d v="2025-10-06T00:00:00"/>
    <s v="C1286"/>
    <s v="Rohit Sharma"/>
    <x v="0"/>
    <s v="Punjab"/>
    <s v="Ludhiana"/>
    <x v="7"/>
    <x v="0"/>
    <x v="3"/>
    <n v="3"/>
    <n v="11894"/>
    <n v="5"/>
    <n v="33897.9"/>
    <n v="27000"/>
    <n v="6897.9"/>
    <x v="4"/>
    <x v="0"/>
    <x v="0"/>
    <s v="Q4"/>
    <n v="2025"/>
    <n v="0.20349048171125644"/>
    <s v="Medium"/>
  </r>
  <r>
    <n v="102112"/>
    <d v="2025-08-08T00:00:00"/>
    <s v="C3111"/>
    <s v="Priya Kumar"/>
    <x v="0"/>
    <s v="Delhi"/>
    <s v="New Delhi"/>
    <x v="0"/>
    <x v="0"/>
    <x v="3"/>
    <n v="3"/>
    <n v="11876"/>
    <n v="5"/>
    <n v="33846.6"/>
    <n v="27000"/>
    <n v="6846.6"/>
    <x v="0"/>
    <x v="0"/>
    <x v="2"/>
    <s v="Q3"/>
    <n v="2025"/>
    <n v="0.20228324262998354"/>
    <s v="Medium"/>
  </r>
  <r>
    <n v="103062"/>
    <d v="2025-11-26T00:00:00"/>
    <s v="C4061"/>
    <s v="Kiran Rao"/>
    <x v="0"/>
    <s v="Delhi"/>
    <s v="New Delhi"/>
    <x v="4"/>
    <x v="1"/>
    <x v="4"/>
    <n v="4"/>
    <n v="8906"/>
    <n v="5"/>
    <n v="33842.800000000003"/>
    <n v="24000"/>
    <n v="9842.7999999999993"/>
    <x v="0"/>
    <x v="0"/>
    <x v="1"/>
    <s v="Q4"/>
    <n v="2025"/>
    <n v="0.29083881948302143"/>
    <s v="Medium"/>
  </r>
  <r>
    <n v="100115"/>
    <d v="2025-01-17T00:00:00"/>
    <s v="C1114"/>
    <s v="Arjun Kumar"/>
    <x v="2"/>
    <s v="Karnataka"/>
    <s v="Bengaluru"/>
    <x v="2"/>
    <x v="0"/>
    <x v="3"/>
    <n v="3"/>
    <n v="11874"/>
    <n v="5"/>
    <n v="33840.9"/>
    <n v="27000"/>
    <n v="6840.9"/>
    <x v="0"/>
    <x v="0"/>
    <x v="8"/>
    <s v="Q1"/>
    <n v="2025"/>
    <n v="0.202148879019175"/>
    <s v="Medium"/>
  </r>
  <r>
    <n v="103439"/>
    <d v="2025-04-28T00:00:00"/>
    <s v="C4438"/>
    <s v="Divya Reddy"/>
    <x v="3"/>
    <s v="Odisha"/>
    <s v="Bhubaneswar"/>
    <x v="6"/>
    <x v="0"/>
    <x v="3"/>
    <n v="3"/>
    <n v="11872"/>
    <n v="5"/>
    <n v="33835.199999999997"/>
    <n v="27000"/>
    <n v="6835.2"/>
    <x v="1"/>
    <x v="1"/>
    <x v="5"/>
    <s v="Q2"/>
    <n v="2025"/>
    <n v="0.20201447013760818"/>
    <s v="Medium"/>
  </r>
  <r>
    <n v="102640"/>
    <d v="2025-10-17T00:00:00"/>
    <s v="C3639"/>
    <s v="Priya Patel"/>
    <x v="3"/>
    <s v="Odisha"/>
    <s v="Bhubaneswar"/>
    <x v="3"/>
    <x v="1"/>
    <x v="4"/>
    <n v="5"/>
    <n v="8457"/>
    <n v="20"/>
    <n v="33828"/>
    <n v="30000"/>
    <n v="3828"/>
    <x v="0"/>
    <x v="2"/>
    <x v="0"/>
    <s v="Q4"/>
    <n v="2025"/>
    <n v="0.1131606952820149"/>
    <s v="Medium"/>
  </r>
  <r>
    <n v="103930"/>
    <d v="2025-01-07T00:00:00"/>
    <s v="C4929"/>
    <s v="Pooja Gupta"/>
    <x v="3"/>
    <s v="West Bengal"/>
    <s v="Kolkata"/>
    <x v="7"/>
    <x v="0"/>
    <x v="3"/>
    <n v="3"/>
    <n v="11868"/>
    <n v="5"/>
    <n v="33823.800000000003"/>
    <n v="27000"/>
    <n v="6823.8"/>
    <x v="2"/>
    <x v="2"/>
    <x v="8"/>
    <s v="Q1"/>
    <n v="2025"/>
    <n v="0.20174551647065084"/>
    <s v="Medium"/>
  </r>
  <r>
    <n v="100428"/>
    <d v="2025-05-28T00:00:00"/>
    <s v="C1427"/>
    <s v="Neha Reddy"/>
    <x v="3"/>
    <s v="West Bengal"/>
    <s v="Kolkata"/>
    <x v="7"/>
    <x v="1"/>
    <x v="4"/>
    <n v="4"/>
    <n v="8446"/>
    <n v="0"/>
    <n v="33784"/>
    <n v="24000"/>
    <n v="9784"/>
    <x v="4"/>
    <x v="0"/>
    <x v="6"/>
    <s v="Q2"/>
    <n v="2025"/>
    <n v="0.28960454653090223"/>
    <s v="Medium"/>
  </r>
  <r>
    <n v="104556"/>
    <d v="2025-12-07T00:00:00"/>
    <s v="C5555"/>
    <s v="Priya Rao"/>
    <x v="2"/>
    <s v="Karnataka"/>
    <s v="Bengaluru"/>
    <x v="4"/>
    <x v="0"/>
    <x v="3"/>
    <n v="3"/>
    <n v="11854"/>
    <n v="5"/>
    <n v="33783.9"/>
    <n v="27000"/>
    <n v="6783.9"/>
    <x v="2"/>
    <x v="0"/>
    <x v="11"/>
    <s v="Q4"/>
    <n v="2025"/>
    <n v="0.2008027492385426"/>
    <s v="Medium"/>
  </r>
  <r>
    <n v="100279"/>
    <d v="2025-05-21T00:00:00"/>
    <s v="C1278"/>
    <s v="Aarav Sharma"/>
    <x v="2"/>
    <s v="Telangana"/>
    <s v="Hyderabad"/>
    <x v="2"/>
    <x v="1"/>
    <x v="4"/>
    <n v="5"/>
    <n v="8441"/>
    <n v="20"/>
    <n v="33764"/>
    <n v="30000"/>
    <n v="3764"/>
    <x v="0"/>
    <x v="0"/>
    <x v="6"/>
    <s v="Q2"/>
    <n v="2025"/>
    <n v="0.11147968250207321"/>
    <s v="Medium"/>
  </r>
  <r>
    <n v="102591"/>
    <d v="2025-07-19T00:00:00"/>
    <s v="C3590"/>
    <s v="Vikram Gupta"/>
    <x v="1"/>
    <s v="Gujarat"/>
    <s v="Ahmedabad"/>
    <x v="5"/>
    <x v="0"/>
    <x v="3"/>
    <n v="3"/>
    <n v="11839"/>
    <n v="5"/>
    <n v="33741.15"/>
    <n v="27000"/>
    <n v="6741.15"/>
    <x v="2"/>
    <x v="1"/>
    <x v="7"/>
    <s v="Q3"/>
    <n v="2025"/>
    <n v="0.19979016719939893"/>
    <s v="Medium"/>
  </r>
  <r>
    <n v="103711"/>
    <d v="2025-07-28T00:00:00"/>
    <s v="C4710"/>
    <s v="Pooja Sharma"/>
    <x v="3"/>
    <s v="Odisha"/>
    <s v="Bhubaneswar"/>
    <x v="0"/>
    <x v="0"/>
    <x v="3"/>
    <n v="3"/>
    <n v="12478"/>
    <n v="10"/>
    <n v="33690.6"/>
    <n v="27000"/>
    <n v="6690.6"/>
    <x v="4"/>
    <x v="0"/>
    <x v="7"/>
    <s v="Q3"/>
    <n v="2025"/>
    <n v="0.19858951755088958"/>
    <s v="Medium"/>
  </r>
  <r>
    <n v="104134"/>
    <d v="2025-02-04T00:00:00"/>
    <s v="C5133"/>
    <s v="Divya Reddy"/>
    <x v="2"/>
    <s v="Telangana"/>
    <s v="Hyderabad"/>
    <x v="7"/>
    <x v="0"/>
    <x v="3"/>
    <n v="3"/>
    <n v="11794"/>
    <n v="5"/>
    <n v="33612.9"/>
    <n v="27000"/>
    <n v="6612.9"/>
    <x v="3"/>
    <x v="0"/>
    <x v="3"/>
    <s v="Q1"/>
    <n v="2025"/>
    <n v="0.19673696705729049"/>
    <s v="Medium"/>
  </r>
  <r>
    <n v="101380"/>
    <d v="2025-09-06T00:00:00"/>
    <s v="C2379"/>
    <s v="Rohit Sharma"/>
    <x v="2"/>
    <s v="Karnataka"/>
    <s v="Bengaluru"/>
    <x v="2"/>
    <x v="1"/>
    <x v="4"/>
    <n v="4"/>
    <n v="8827"/>
    <n v="5"/>
    <n v="33542.6"/>
    <n v="24000"/>
    <n v="9542.6"/>
    <x v="2"/>
    <x v="0"/>
    <x v="4"/>
    <s v="Q3"/>
    <n v="2025"/>
    <n v="0.28449195947839467"/>
    <s v="Medium"/>
  </r>
  <r>
    <n v="103311"/>
    <d v="2025-07-19T00:00:00"/>
    <s v="C4310"/>
    <s v="Neha Kumar"/>
    <x v="0"/>
    <s v="Delhi"/>
    <s v="New Delhi"/>
    <x v="6"/>
    <x v="0"/>
    <x v="3"/>
    <n v="3"/>
    <n v="11765"/>
    <n v="5"/>
    <n v="33530.25"/>
    <n v="27000"/>
    <n v="6530.25"/>
    <x v="4"/>
    <x v="1"/>
    <x v="7"/>
    <s v="Q3"/>
    <n v="2025"/>
    <n v="0.19475697318093363"/>
    <s v="Medium"/>
  </r>
  <r>
    <n v="100127"/>
    <d v="2025-06-20T00:00:00"/>
    <s v="C1126"/>
    <s v="Aarav Kumar"/>
    <x v="0"/>
    <s v="Delhi"/>
    <s v="New Delhi"/>
    <x v="5"/>
    <x v="1"/>
    <x v="4"/>
    <n v="4"/>
    <n v="8823"/>
    <n v="5"/>
    <n v="33527.4"/>
    <n v="24000"/>
    <n v="9527.4"/>
    <x v="0"/>
    <x v="1"/>
    <x v="9"/>
    <s v="Q2"/>
    <n v="2025"/>
    <n v="0.28416757637037166"/>
    <s v="Medium"/>
  </r>
  <r>
    <n v="102048"/>
    <d v="2025-04-27T00:00:00"/>
    <s v="C3047"/>
    <s v="Aarav Reddy"/>
    <x v="3"/>
    <s v="Odisha"/>
    <s v="Bhubaneswar"/>
    <x v="0"/>
    <x v="1"/>
    <x v="4"/>
    <n v="4"/>
    <n v="8822"/>
    <n v="5"/>
    <n v="33523.599999999999"/>
    <n v="24000"/>
    <n v="9523.6"/>
    <x v="2"/>
    <x v="0"/>
    <x v="5"/>
    <s v="Q2"/>
    <n v="2025"/>
    <n v="0.28408643463112554"/>
    <s v="Medium"/>
  </r>
  <r>
    <n v="103933"/>
    <d v="2025-07-13T00:00:00"/>
    <s v="C4932"/>
    <s v="Arjun Sharma"/>
    <x v="2"/>
    <s v="Telangana"/>
    <s v="Hyderabad"/>
    <x v="4"/>
    <x v="0"/>
    <x v="3"/>
    <n v="3"/>
    <n v="11759"/>
    <n v="5"/>
    <n v="33513.15"/>
    <n v="27000"/>
    <n v="6513.15"/>
    <x v="4"/>
    <x v="1"/>
    <x v="7"/>
    <s v="Q3"/>
    <n v="2025"/>
    <n v="0.19434609996374555"/>
    <s v="Medium"/>
  </r>
  <r>
    <n v="102473"/>
    <d v="2025-02-17T00:00:00"/>
    <s v="C3472"/>
    <s v="Rahul Kumar"/>
    <x v="3"/>
    <s v="West Bengal"/>
    <s v="Kolkata"/>
    <x v="6"/>
    <x v="0"/>
    <x v="3"/>
    <n v="3"/>
    <n v="11745"/>
    <n v="5"/>
    <n v="33473.25"/>
    <n v="27000"/>
    <n v="6473.25"/>
    <x v="0"/>
    <x v="2"/>
    <x v="3"/>
    <s v="Q1"/>
    <n v="2025"/>
    <n v="0.1933857632587215"/>
    <s v="Medium"/>
  </r>
  <r>
    <n v="102095"/>
    <d v="2025-04-20T00:00:00"/>
    <s v="C3094"/>
    <s v="Priya Sharma"/>
    <x v="1"/>
    <s v="Gujarat"/>
    <s v="Ahmedabad"/>
    <x v="0"/>
    <x v="0"/>
    <x v="3"/>
    <n v="3"/>
    <n v="11741"/>
    <n v="5"/>
    <n v="33461.85"/>
    <n v="27000"/>
    <n v="6461.85"/>
    <x v="2"/>
    <x v="0"/>
    <x v="5"/>
    <s v="Q2"/>
    <n v="2025"/>
    <n v="0.19311096069105566"/>
    <s v="Medium"/>
  </r>
  <r>
    <n v="101933"/>
    <d v="2025-06-28T00:00:00"/>
    <s v="C2932"/>
    <s v="Neha Gupta"/>
    <x v="2"/>
    <s v="Karnataka"/>
    <s v="Bengaluru"/>
    <x v="7"/>
    <x v="1"/>
    <x v="4"/>
    <n v="4"/>
    <n v="8362"/>
    <n v="0"/>
    <n v="33448"/>
    <n v="24000"/>
    <n v="9448"/>
    <x v="2"/>
    <x v="2"/>
    <x v="9"/>
    <s v="Q2"/>
    <n v="2025"/>
    <n v="0.28246830901698156"/>
    <s v="Medium"/>
  </r>
  <r>
    <n v="100041"/>
    <d v="2025-09-25T00:00:00"/>
    <s v="C1040"/>
    <s v="Aarav Sharma"/>
    <x v="0"/>
    <s v="Punjab"/>
    <s v="Ludhiana"/>
    <x v="2"/>
    <x v="0"/>
    <x v="3"/>
    <n v="3"/>
    <n v="12372"/>
    <n v="10"/>
    <n v="33404.400000000001"/>
    <n v="27000"/>
    <n v="6404.4"/>
    <x v="1"/>
    <x v="0"/>
    <x v="4"/>
    <s v="Q3"/>
    <n v="2025"/>
    <n v="0.19172324603944388"/>
    <s v="Medium"/>
  </r>
  <r>
    <n v="104826"/>
    <d v="2025-12-23T00:00:00"/>
    <s v="C5825"/>
    <s v="Arjun Rao"/>
    <x v="2"/>
    <s v="Karnataka"/>
    <s v="Bengaluru"/>
    <x v="3"/>
    <x v="0"/>
    <x v="3"/>
    <n v="3"/>
    <n v="11720"/>
    <n v="5"/>
    <n v="33402"/>
    <n v="27000"/>
    <n v="6402"/>
    <x v="0"/>
    <x v="0"/>
    <x v="11"/>
    <s v="Q4"/>
    <n v="2025"/>
    <n v="0.19166516975031436"/>
    <s v="Medium"/>
  </r>
  <r>
    <n v="102336"/>
    <d v="2025-09-23T00:00:00"/>
    <s v="C3335"/>
    <s v="Neha Kumar"/>
    <x v="0"/>
    <s v="Punjab"/>
    <s v="Ludhiana"/>
    <x v="2"/>
    <x v="0"/>
    <x v="3"/>
    <n v="3"/>
    <n v="11713"/>
    <n v="5"/>
    <n v="33382.050000000003"/>
    <n v="27000"/>
    <n v="6382.05"/>
    <x v="4"/>
    <x v="0"/>
    <x v="4"/>
    <s v="Q3"/>
    <n v="2025"/>
    <n v="0.19118208737929515"/>
    <s v="Medium"/>
  </r>
  <r>
    <n v="104291"/>
    <d v="2025-12-03T00:00:00"/>
    <s v="C5290"/>
    <s v="Divya Gupta"/>
    <x v="1"/>
    <s v="Maharashtra"/>
    <s v="Mumbai"/>
    <x v="7"/>
    <x v="1"/>
    <x v="4"/>
    <n v="5"/>
    <n v="8341"/>
    <n v="20"/>
    <n v="33364"/>
    <n v="30000"/>
    <n v="3364"/>
    <x v="0"/>
    <x v="1"/>
    <x v="11"/>
    <s v="Q4"/>
    <n v="2025"/>
    <n v="0.10082723894017503"/>
    <s v="Medium"/>
  </r>
  <r>
    <n v="100838"/>
    <d v="2025-07-16T00:00:00"/>
    <s v="C1837"/>
    <s v="Arjun Kumar"/>
    <x v="2"/>
    <s v="Telangana"/>
    <s v="Hyderabad"/>
    <x v="7"/>
    <x v="0"/>
    <x v="3"/>
    <n v="3"/>
    <n v="12352"/>
    <n v="10"/>
    <n v="33350.400000000001"/>
    <n v="27000"/>
    <n v="6350.4"/>
    <x v="3"/>
    <x v="1"/>
    <x v="7"/>
    <s v="Q3"/>
    <n v="2025"/>
    <n v="0.19041450777202071"/>
    <s v="Medium"/>
  </r>
  <r>
    <n v="101576"/>
    <d v="2025-08-06T00:00:00"/>
    <s v="C2575"/>
    <s v="Aarav Gupta"/>
    <x v="2"/>
    <s v="Telangana"/>
    <s v="Hyderabad"/>
    <x v="7"/>
    <x v="0"/>
    <x v="3"/>
    <n v="3"/>
    <n v="11690"/>
    <n v="5"/>
    <n v="33316.5"/>
    <n v="27000"/>
    <n v="6316.5"/>
    <x v="3"/>
    <x v="0"/>
    <x v="2"/>
    <s v="Q3"/>
    <n v="2025"/>
    <n v="0.18959074332537931"/>
    <s v="Medium"/>
  </r>
  <r>
    <n v="103086"/>
    <d v="2025-06-12T00:00:00"/>
    <s v="C4085"/>
    <s v="Divya Kumar"/>
    <x v="1"/>
    <s v="Gujarat"/>
    <s v="Ahmedabad"/>
    <x v="6"/>
    <x v="0"/>
    <x v="3"/>
    <n v="3"/>
    <n v="12338"/>
    <n v="10"/>
    <n v="33312.6"/>
    <n v="27000"/>
    <n v="6312.6"/>
    <x v="2"/>
    <x v="0"/>
    <x v="9"/>
    <s v="Q2"/>
    <n v="2025"/>
    <n v="0.1894958664289188"/>
    <s v="Medium"/>
  </r>
  <r>
    <n v="103438"/>
    <d v="2025-01-12T00:00:00"/>
    <s v="C4437"/>
    <s v="Pooja Rao"/>
    <x v="0"/>
    <s v="Delhi"/>
    <s v="New Delhi"/>
    <x v="1"/>
    <x v="1"/>
    <x v="4"/>
    <n v="4"/>
    <n v="8328"/>
    <n v="0"/>
    <n v="33312"/>
    <n v="24000"/>
    <n v="9312"/>
    <x v="2"/>
    <x v="1"/>
    <x v="8"/>
    <s v="Q1"/>
    <n v="2025"/>
    <n v="0.27953890489913547"/>
    <s v="Medium"/>
  </r>
  <r>
    <n v="102544"/>
    <d v="2025-03-07T00:00:00"/>
    <s v="C3543"/>
    <s v="Kiran Sharma"/>
    <x v="1"/>
    <s v="Gujarat"/>
    <s v="Ahmedabad"/>
    <x v="0"/>
    <x v="1"/>
    <x v="4"/>
    <n v="4"/>
    <n v="8753"/>
    <n v="5"/>
    <n v="33261.4"/>
    <n v="24000"/>
    <n v="9261.4"/>
    <x v="4"/>
    <x v="2"/>
    <x v="10"/>
    <s v="Q1"/>
    <n v="2025"/>
    <n v="0.27844287973446696"/>
    <s v="Medium"/>
  </r>
  <r>
    <n v="100931"/>
    <d v="2025-07-18T00:00:00"/>
    <s v="C1930"/>
    <s v="Neha Kumar"/>
    <x v="2"/>
    <s v="Telangana"/>
    <s v="Hyderabad"/>
    <x v="1"/>
    <x v="1"/>
    <x v="4"/>
    <n v="4"/>
    <n v="8748"/>
    <n v="5"/>
    <n v="33242.400000000001"/>
    <n v="24000"/>
    <n v="9242.4"/>
    <x v="0"/>
    <x v="0"/>
    <x v="7"/>
    <s v="Q3"/>
    <n v="2025"/>
    <n v="0.27803046711428775"/>
    <s v="Medium"/>
  </r>
  <r>
    <n v="103928"/>
    <d v="2025-02-04T00:00:00"/>
    <s v="C4927"/>
    <s v="Sneha Gupta"/>
    <x v="1"/>
    <s v="Maharashtra"/>
    <s v="Mumbai"/>
    <x v="2"/>
    <x v="1"/>
    <x v="4"/>
    <n v="4"/>
    <n v="8736"/>
    <n v="5"/>
    <n v="33196.800000000003"/>
    <n v="24000"/>
    <n v="9196.7999999999993"/>
    <x v="4"/>
    <x v="2"/>
    <x v="3"/>
    <s v="Q1"/>
    <n v="2025"/>
    <n v="0.27703875072296119"/>
    <s v="Medium"/>
  </r>
  <r>
    <n v="100502"/>
    <d v="2025-05-17T00:00:00"/>
    <s v="C1501"/>
    <s v="Aarav Reddy"/>
    <x v="0"/>
    <s v="Punjab"/>
    <s v="Ludhiana"/>
    <x v="2"/>
    <x v="1"/>
    <x v="4"/>
    <n v="4"/>
    <n v="8297"/>
    <n v="0"/>
    <n v="33188"/>
    <n v="24000"/>
    <n v="9188"/>
    <x v="2"/>
    <x v="0"/>
    <x v="6"/>
    <s v="Q2"/>
    <n v="2025"/>
    <n v="0.27684705315174157"/>
    <s v="Medium"/>
  </r>
  <r>
    <n v="101242"/>
    <d v="2025-08-12T00:00:00"/>
    <s v="C2241"/>
    <s v="Divya Patel"/>
    <x v="3"/>
    <s v="Odisha"/>
    <s v="Bhubaneswar"/>
    <x v="2"/>
    <x v="0"/>
    <x v="3"/>
    <n v="3"/>
    <n v="11636"/>
    <n v="5"/>
    <n v="33162.6"/>
    <n v="27000"/>
    <n v="6162.6"/>
    <x v="1"/>
    <x v="0"/>
    <x v="2"/>
    <s v="Q3"/>
    <n v="2025"/>
    <n v="0.18582982033978038"/>
    <s v="Medium"/>
  </r>
  <r>
    <n v="100356"/>
    <d v="2025-08-05T00:00:00"/>
    <s v="C1355"/>
    <s v="Rahul Patel"/>
    <x v="0"/>
    <s v="Delhi"/>
    <s v="New Delhi"/>
    <x v="1"/>
    <x v="0"/>
    <x v="3"/>
    <n v="3"/>
    <n v="12280"/>
    <n v="10"/>
    <n v="33156"/>
    <n v="27000"/>
    <n v="6156"/>
    <x v="4"/>
    <x v="0"/>
    <x v="2"/>
    <s v="Q3"/>
    <n v="2025"/>
    <n v="0.18566775244299674"/>
    <s v="Medium"/>
  </r>
  <r>
    <n v="102180"/>
    <d v="2025-03-14T00:00:00"/>
    <s v="C3179"/>
    <s v="Arjun Rao"/>
    <x v="2"/>
    <s v="Karnataka"/>
    <s v="Bengaluru"/>
    <x v="2"/>
    <x v="0"/>
    <x v="3"/>
    <n v="3"/>
    <n v="12279"/>
    <n v="10"/>
    <n v="33153.300000000003"/>
    <n v="27000"/>
    <n v="6153.3"/>
    <x v="1"/>
    <x v="0"/>
    <x v="10"/>
    <s v="Q1"/>
    <n v="2025"/>
    <n v="0.1856014333414773"/>
    <s v="Medium"/>
  </r>
  <r>
    <n v="101974"/>
    <d v="2025-10-18T00:00:00"/>
    <s v="C2973"/>
    <s v="Pooja Kumar"/>
    <x v="3"/>
    <s v="West Bengal"/>
    <s v="Kolkata"/>
    <x v="2"/>
    <x v="1"/>
    <x v="4"/>
    <n v="4"/>
    <n v="8286"/>
    <n v="0"/>
    <n v="33144"/>
    <n v="24000"/>
    <n v="9144"/>
    <x v="3"/>
    <x v="0"/>
    <x v="0"/>
    <s v="Q4"/>
    <n v="2025"/>
    <n v="0.27588703837798695"/>
    <s v="Medium"/>
  </r>
  <r>
    <n v="104377"/>
    <d v="2025-02-24T00:00:00"/>
    <s v="C5376"/>
    <s v="Aarav Gupta"/>
    <x v="3"/>
    <s v="West Bengal"/>
    <s v="Kolkata"/>
    <x v="6"/>
    <x v="0"/>
    <x v="3"/>
    <n v="3"/>
    <n v="12234"/>
    <n v="10"/>
    <n v="33031.800000000003"/>
    <n v="27000"/>
    <n v="6031.8"/>
    <x v="2"/>
    <x v="0"/>
    <x v="3"/>
    <s v="Q1"/>
    <n v="2025"/>
    <n v="0.1826058525420958"/>
    <s v="Medium"/>
  </r>
  <r>
    <n v="102203"/>
    <d v="2025-06-09T00:00:00"/>
    <s v="C3202"/>
    <s v="Sneha Reddy"/>
    <x v="2"/>
    <s v="Telangana"/>
    <s v="Hyderabad"/>
    <x v="1"/>
    <x v="0"/>
    <x v="3"/>
    <n v="3"/>
    <n v="11587"/>
    <n v="5"/>
    <n v="33022.949999999997"/>
    <n v="27000"/>
    <n v="6022.95"/>
    <x v="4"/>
    <x v="0"/>
    <x v="9"/>
    <s v="Q2"/>
    <n v="2025"/>
    <n v="0.18238679463827431"/>
    <s v="Medium"/>
  </r>
  <r>
    <n v="100412"/>
    <d v="2025-12-23T00:00:00"/>
    <s v="C1411"/>
    <s v="Rohit Gupta"/>
    <x v="2"/>
    <s v="Telangana"/>
    <s v="Hyderabad"/>
    <x v="1"/>
    <x v="0"/>
    <x v="3"/>
    <n v="3"/>
    <n v="12230"/>
    <n v="10"/>
    <n v="33021"/>
    <n v="27000"/>
    <n v="6021"/>
    <x v="2"/>
    <x v="1"/>
    <x v="11"/>
    <s v="Q4"/>
    <n v="2025"/>
    <n v="0.18233851185609157"/>
    <s v="Medium"/>
  </r>
  <r>
    <n v="103880"/>
    <d v="2025-11-18T00:00:00"/>
    <s v="C4879"/>
    <s v="Vikram Sharma"/>
    <x v="3"/>
    <s v="Odisha"/>
    <s v="Bhubaneswar"/>
    <x v="6"/>
    <x v="0"/>
    <x v="3"/>
    <n v="3"/>
    <n v="11586"/>
    <n v="5"/>
    <n v="33020.1"/>
    <n v="27000"/>
    <n v="6020.1"/>
    <x v="4"/>
    <x v="1"/>
    <x v="1"/>
    <s v="Q4"/>
    <n v="2025"/>
    <n v="0.18231622557169727"/>
    <s v="Medium"/>
  </r>
  <r>
    <n v="102394"/>
    <d v="2025-12-07T00:00:00"/>
    <s v="C3393"/>
    <s v="Kiran Kumar"/>
    <x v="1"/>
    <s v="Maharashtra"/>
    <s v="Mumbai"/>
    <x v="1"/>
    <x v="1"/>
    <x v="4"/>
    <n v="5"/>
    <n v="8251"/>
    <n v="20"/>
    <n v="33004"/>
    <n v="30000"/>
    <n v="3004"/>
    <x v="3"/>
    <x v="0"/>
    <x v="11"/>
    <s v="Q4"/>
    <n v="2025"/>
    <n v="9.1019270391467705E-2"/>
    <s v="Medium"/>
  </r>
  <r>
    <n v="102701"/>
    <d v="2025-06-28T00:00:00"/>
    <s v="C3700"/>
    <s v="Neha Sharma"/>
    <x v="0"/>
    <s v="Delhi"/>
    <s v="New Delhi"/>
    <x v="2"/>
    <x v="0"/>
    <x v="3"/>
    <n v="3"/>
    <n v="12219"/>
    <n v="10"/>
    <n v="32991.300000000003"/>
    <n v="27000"/>
    <n v="5991.3"/>
    <x v="0"/>
    <x v="1"/>
    <x v="9"/>
    <s v="Q2"/>
    <n v="2025"/>
    <n v="0.1816024224568295"/>
    <s v="Medium"/>
  </r>
  <r>
    <n v="103400"/>
    <d v="2025-10-16T00:00:00"/>
    <s v="C4399"/>
    <s v="Rahul Patel"/>
    <x v="1"/>
    <s v="Maharashtra"/>
    <s v="Mumbai"/>
    <x v="5"/>
    <x v="1"/>
    <x v="4"/>
    <n v="4"/>
    <n v="8240"/>
    <n v="0"/>
    <n v="32960"/>
    <n v="24000"/>
    <n v="8960"/>
    <x v="4"/>
    <x v="1"/>
    <x v="0"/>
    <s v="Q4"/>
    <n v="2025"/>
    <n v="0.27184466019417475"/>
    <s v="Medium"/>
  </r>
  <r>
    <n v="100244"/>
    <d v="2025-09-22T00:00:00"/>
    <s v="C1243"/>
    <s v="Vikram Kumar"/>
    <x v="3"/>
    <s v="West Bengal"/>
    <s v="Kolkata"/>
    <x v="6"/>
    <x v="0"/>
    <x v="3"/>
    <n v="3"/>
    <n v="11562"/>
    <n v="5"/>
    <n v="32951.699999999997"/>
    <n v="27000"/>
    <n v="5951.7"/>
    <x v="1"/>
    <x v="0"/>
    <x v="4"/>
    <s v="Q3"/>
    <n v="2025"/>
    <n v="0.1806189058531123"/>
    <s v="Medium"/>
  </r>
  <r>
    <n v="100526"/>
    <d v="2025-05-23T00:00:00"/>
    <s v="C1525"/>
    <s v="Kiran Gupta"/>
    <x v="1"/>
    <s v="Gujarat"/>
    <s v="Ahmedabad"/>
    <x v="5"/>
    <x v="1"/>
    <x v="4"/>
    <n v="4"/>
    <n v="8670"/>
    <n v="5"/>
    <n v="32946"/>
    <n v="24000"/>
    <n v="8946"/>
    <x v="0"/>
    <x v="0"/>
    <x v="6"/>
    <s v="Q2"/>
    <n v="2025"/>
    <n v="0.27153523948279001"/>
    <s v="Medium"/>
  </r>
  <r>
    <n v="102873"/>
    <d v="2025-04-06T00:00:00"/>
    <s v="C3872"/>
    <s v="Rahul Gupta"/>
    <x v="2"/>
    <s v="Karnataka"/>
    <s v="Bengaluru"/>
    <x v="5"/>
    <x v="0"/>
    <x v="3"/>
    <n v="3"/>
    <n v="11556"/>
    <n v="5"/>
    <n v="32934.6"/>
    <n v="27000"/>
    <n v="5934.6"/>
    <x v="0"/>
    <x v="0"/>
    <x v="5"/>
    <s v="Q2"/>
    <n v="2025"/>
    <n v="0.18019347434005575"/>
    <s v="Medium"/>
  </r>
  <r>
    <n v="101292"/>
    <d v="2025-05-02T00:00:00"/>
    <s v="C2291"/>
    <s v="Sneha Reddy"/>
    <x v="2"/>
    <s v="Karnataka"/>
    <s v="Bengaluru"/>
    <x v="7"/>
    <x v="1"/>
    <x v="4"/>
    <n v="4"/>
    <n v="8658"/>
    <n v="5"/>
    <n v="32900.400000000001"/>
    <n v="24000"/>
    <n v="8900.4"/>
    <x v="3"/>
    <x v="0"/>
    <x v="6"/>
    <s v="Q2"/>
    <n v="2025"/>
    <n v="0.27052558631505996"/>
    <s v="Medium"/>
  </r>
  <r>
    <n v="103911"/>
    <d v="2025-03-25T00:00:00"/>
    <s v="C4910"/>
    <s v="Rohit Patel"/>
    <x v="1"/>
    <s v="Gujarat"/>
    <s v="Ahmedabad"/>
    <x v="1"/>
    <x v="0"/>
    <x v="3"/>
    <n v="3"/>
    <n v="12182"/>
    <n v="10"/>
    <n v="32891.4"/>
    <n v="27000"/>
    <n v="5891.4"/>
    <x v="4"/>
    <x v="1"/>
    <x v="10"/>
    <s v="Q1"/>
    <n v="2025"/>
    <n v="0.17911672960105071"/>
    <s v="Medium"/>
  </r>
  <r>
    <n v="104145"/>
    <d v="2025-06-04T00:00:00"/>
    <s v="C5144"/>
    <s v="Pooja Sharma"/>
    <x v="3"/>
    <s v="West Bengal"/>
    <s v="Kolkata"/>
    <x v="0"/>
    <x v="1"/>
    <x v="4"/>
    <n v="4"/>
    <n v="8220"/>
    <n v="0"/>
    <n v="32880"/>
    <n v="24000"/>
    <n v="8880"/>
    <x v="1"/>
    <x v="0"/>
    <x v="9"/>
    <s v="Q2"/>
    <n v="2025"/>
    <n v="0.27007299270072993"/>
    <s v="Medium"/>
  </r>
  <r>
    <n v="104754"/>
    <d v="2025-09-12T00:00:00"/>
    <s v="C5753"/>
    <s v="Arjun Sharma"/>
    <x v="0"/>
    <s v="Delhi"/>
    <s v="New Delhi"/>
    <x v="5"/>
    <x v="1"/>
    <x v="4"/>
    <n v="4"/>
    <n v="8647"/>
    <n v="5"/>
    <n v="32858.6"/>
    <n v="24000"/>
    <n v="8858.6"/>
    <x v="0"/>
    <x v="2"/>
    <x v="4"/>
    <s v="Q3"/>
    <n v="2025"/>
    <n v="0.26959760914950731"/>
    <s v="Medium"/>
  </r>
  <r>
    <n v="104561"/>
    <d v="2025-11-05T00:00:00"/>
    <s v="C5560"/>
    <s v="Kiran Kumar"/>
    <x v="3"/>
    <s v="West Bengal"/>
    <s v="Kolkata"/>
    <x v="5"/>
    <x v="0"/>
    <x v="3"/>
    <n v="3"/>
    <n v="11525"/>
    <n v="5"/>
    <n v="32846.25"/>
    <n v="27000"/>
    <n v="5846.25"/>
    <x v="3"/>
    <x v="0"/>
    <x v="1"/>
    <s v="Q4"/>
    <n v="2025"/>
    <n v="0.17798835483502684"/>
    <s v="Medium"/>
  </r>
  <r>
    <n v="102480"/>
    <d v="2025-05-01T00:00:00"/>
    <s v="C3479"/>
    <s v="Rahul Gupta"/>
    <x v="1"/>
    <s v="Gujarat"/>
    <s v="Ahmedabad"/>
    <x v="5"/>
    <x v="1"/>
    <x v="4"/>
    <n v="4"/>
    <n v="8643"/>
    <n v="5"/>
    <n v="32843.4"/>
    <n v="24000"/>
    <n v="8843.4"/>
    <x v="4"/>
    <x v="0"/>
    <x v="6"/>
    <s v="Q2"/>
    <n v="2025"/>
    <n v="0.26925957726666544"/>
    <s v="Medium"/>
  </r>
  <r>
    <n v="102068"/>
    <d v="2025-05-10T00:00:00"/>
    <s v="C3067"/>
    <s v="Arjun Reddy"/>
    <x v="3"/>
    <s v="Odisha"/>
    <s v="Bhubaneswar"/>
    <x v="3"/>
    <x v="0"/>
    <x v="3"/>
    <n v="3"/>
    <n v="12162"/>
    <n v="10"/>
    <n v="32837.4"/>
    <n v="27000"/>
    <n v="5837.4"/>
    <x v="4"/>
    <x v="0"/>
    <x v="6"/>
    <s v="Q2"/>
    <n v="2025"/>
    <n v="0.17776681466864"/>
    <s v="Medium"/>
  </r>
  <r>
    <n v="100712"/>
    <d v="2025-03-23T00:00:00"/>
    <s v="C1711"/>
    <s v="Ananya Rao"/>
    <x v="2"/>
    <s v="Karnataka"/>
    <s v="Bengaluru"/>
    <x v="0"/>
    <x v="0"/>
    <x v="3"/>
    <n v="3"/>
    <n v="11503"/>
    <n v="5"/>
    <n v="32783.550000000003"/>
    <n v="27000"/>
    <n v="5783.55"/>
    <x v="4"/>
    <x v="0"/>
    <x v="10"/>
    <s v="Q1"/>
    <n v="2025"/>
    <n v="0.17641622094007511"/>
    <s v="Medium"/>
  </r>
  <r>
    <n v="102446"/>
    <d v="2025-11-16T00:00:00"/>
    <s v="C3445"/>
    <s v="Rohit Gupta"/>
    <x v="3"/>
    <s v="West Bengal"/>
    <s v="Kolkata"/>
    <x v="5"/>
    <x v="1"/>
    <x v="4"/>
    <n v="4"/>
    <n v="8624"/>
    <n v="5"/>
    <n v="32771.199999999997"/>
    <n v="24000"/>
    <n v="8771.2000000000007"/>
    <x v="1"/>
    <x v="2"/>
    <x v="1"/>
    <s v="Q4"/>
    <n v="2025"/>
    <n v="0.26764964358949328"/>
    <s v="Medium"/>
  </r>
  <r>
    <n v="100911"/>
    <d v="2025-04-23T00:00:00"/>
    <s v="C1910"/>
    <s v="Sneha Gupta"/>
    <x v="2"/>
    <s v="Telangana"/>
    <s v="Hyderabad"/>
    <x v="1"/>
    <x v="0"/>
    <x v="3"/>
    <n v="3"/>
    <n v="12137"/>
    <n v="10"/>
    <n v="32769.9"/>
    <n v="27000"/>
    <n v="5769.9"/>
    <x v="3"/>
    <x v="0"/>
    <x v="5"/>
    <s v="Q2"/>
    <n v="2025"/>
    <n v="0.17607316470297435"/>
    <s v="Medium"/>
  </r>
  <r>
    <n v="102385"/>
    <d v="2025-02-16T00:00:00"/>
    <s v="C3384"/>
    <s v="Ananya Reddy"/>
    <x v="0"/>
    <s v="Delhi"/>
    <s v="New Delhi"/>
    <x v="4"/>
    <x v="0"/>
    <x v="3"/>
    <n v="3"/>
    <n v="12133"/>
    <n v="10"/>
    <n v="32759.1"/>
    <n v="27000"/>
    <n v="5759.1"/>
    <x v="2"/>
    <x v="0"/>
    <x v="3"/>
    <s v="Q1"/>
    <n v="2025"/>
    <n v="0.17580153300914861"/>
    <s v="Medium"/>
  </r>
  <r>
    <n v="103173"/>
    <d v="2025-04-28T00:00:00"/>
    <s v="C4172"/>
    <s v="Aarav Patel"/>
    <x v="2"/>
    <s v="Karnataka"/>
    <s v="Bengaluru"/>
    <x v="1"/>
    <x v="0"/>
    <x v="3"/>
    <n v="3"/>
    <n v="12100"/>
    <n v="10"/>
    <n v="32670"/>
    <n v="27000"/>
    <n v="5670"/>
    <x v="1"/>
    <x v="2"/>
    <x v="5"/>
    <s v="Q2"/>
    <n v="2025"/>
    <n v="0.17355371900826447"/>
    <s v="Medium"/>
  </r>
  <r>
    <n v="104914"/>
    <d v="2025-05-06T00:00:00"/>
    <s v="C5913"/>
    <s v="Ananya Patel"/>
    <x v="3"/>
    <s v="West Bengal"/>
    <s v="Kolkata"/>
    <x v="5"/>
    <x v="0"/>
    <x v="3"/>
    <n v="3"/>
    <n v="12092"/>
    <n v="10"/>
    <n v="32648.400000000001"/>
    <n v="27000"/>
    <n v="5648.4"/>
    <x v="0"/>
    <x v="0"/>
    <x v="6"/>
    <s v="Q2"/>
    <n v="2025"/>
    <n v="0.17300694674164735"/>
    <s v="Medium"/>
  </r>
  <r>
    <n v="101638"/>
    <d v="2025-11-19T00:00:00"/>
    <s v="C2637"/>
    <s v="Aarav Reddy"/>
    <x v="1"/>
    <s v="Maharashtra"/>
    <s v="Mumbai"/>
    <x v="3"/>
    <x v="1"/>
    <x v="4"/>
    <n v="4"/>
    <n v="8156"/>
    <n v="0"/>
    <n v="32624"/>
    <n v="24000"/>
    <n v="8624"/>
    <x v="4"/>
    <x v="0"/>
    <x v="1"/>
    <s v="Q4"/>
    <n v="2025"/>
    <n v="0.26434526728788621"/>
    <s v="Medium"/>
  </r>
  <r>
    <n v="102830"/>
    <d v="2025-11-04T00:00:00"/>
    <s v="C3829"/>
    <s v="Pooja Sharma"/>
    <x v="1"/>
    <s v="Gujarat"/>
    <s v="Ahmedabad"/>
    <x v="7"/>
    <x v="1"/>
    <x v="4"/>
    <n v="5"/>
    <n v="8154"/>
    <n v="20"/>
    <n v="32616"/>
    <n v="30000"/>
    <n v="2616"/>
    <x v="2"/>
    <x v="1"/>
    <x v="1"/>
    <s v="Q4"/>
    <n v="2025"/>
    <n v="8.0206033848417957E-2"/>
    <s v="Medium"/>
  </r>
  <r>
    <n v="101745"/>
    <d v="2025-06-22T00:00:00"/>
    <s v="C2744"/>
    <s v="Sneha Gupta"/>
    <x v="2"/>
    <s v="Karnataka"/>
    <s v="Bengaluru"/>
    <x v="2"/>
    <x v="1"/>
    <x v="4"/>
    <n v="4"/>
    <n v="8144"/>
    <n v="0"/>
    <n v="32576"/>
    <n v="24000"/>
    <n v="8576"/>
    <x v="2"/>
    <x v="0"/>
    <x v="9"/>
    <s v="Q2"/>
    <n v="2025"/>
    <n v="0.26326129666011788"/>
    <s v="Medium"/>
  </r>
  <r>
    <n v="103395"/>
    <d v="2025-07-17T00:00:00"/>
    <s v="C4394"/>
    <s v="Kiran Reddy"/>
    <x v="3"/>
    <s v="Odisha"/>
    <s v="Bhubaneswar"/>
    <x v="2"/>
    <x v="1"/>
    <x v="4"/>
    <n v="4"/>
    <n v="8567"/>
    <n v="5"/>
    <n v="32554.6"/>
    <n v="24000"/>
    <n v="8554.6"/>
    <x v="1"/>
    <x v="1"/>
    <x v="7"/>
    <s v="Q3"/>
    <n v="2025"/>
    <n v="0.26277699618487099"/>
    <s v="Medium"/>
  </r>
  <r>
    <n v="104331"/>
    <d v="2025-07-27T00:00:00"/>
    <s v="C5330"/>
    <s v="Priya Kumar"/>
    <x v="1"/>
    <s v="Maharashtra"/>
    <s v="Mumbai"/>
    <x v="2"/>
    <x v="0"/>
    <x v="3"/>
    <n v="3"/>
    <n v="12046"/>
    <n v="10"/>
    <n v="32524.2"/>
    <n v="27000"/>
    <n v="5524.2"/>
    <x v="2"/>
    <x v="0"/>
    <x v="7"/>
    <s v="Q3"/>
    <n v="2025"/>
    <n v="0.16984891250207537"/>
    <s v="Medium"/>
  </r>
  <r>
    <n v="100168"/>
    <d v="2025-06-23T00:00:00"/>
    <s v="C1167"/>
    <s v="Ananya Kumar"/>
    <x v="1"/>
    <s v="Maharashtra"/>
    <s v="Mumbai"/>
    <x v="5"/>
    <x v="1"/>
    <x v="4"/>
    <n v="4"/>
    <n v="8120"/>
    <n v="0"/>
    <n v="32480"/>
    <n v="24000"/>
    <n v="8480"/>
    <x v="1"/>
    <x v="0"/>
    <x v="9"/>
    <s v="Q2"/>
    <n v="2025"/>
    <n v="0.26108374384236455"/>
    <s v="Medium"/>
  </r>
  <r>
    <n v="102694"/>
    <d v="2025-02-02T00:00:00"/>
    <s v="C3693"/>
    <s v="Pooja Kumar"/>
    <x v="3"/>
    <s v="West Bengal"/>
    <s v="Kolkata"/>
    <x v="7"/>
    <x v="1"/>
    <x v="4"/>
    <n v="4"/>
    <n v="8115"/>
    <n v="0"/>
    <n v="32460"/>
    <n v="24000"/>
    <n v="8460"/>
    <x v="2"/>
    <x v="0"/>
    <x v="3"/>
    <s v="Q1"/>
    <n v="2025"/>
    <n v="0.26062846580406657"/>
    <s v="Medium"/>
  </r>
  <r>
    <n v="104965"/>
    <d v="2025-10-16T00:00:00"/>
    <s v="C5964"/>
    <s v="Kiran Gupta"/>
    <x v="1"/>
    <s v="Maharashtra"/>
    <s v="Mumbai"/>
    <x v="4"/>
    <x v="1"/>
    <x v="4"/>
    <n v="5"/>
    <n v="8106"/>
    <n v="20"/>
    <n v="32424"/>
    <n v="30000"/>
    <n v="2424"/>
    <x v="2"/>
    <x v="0"/>
    <x v="0"/>
    <s v="Q4"/>
    <n v="2025"/>
    <n v="7.4759437453737976E-2"/>
    <s v="Medium"/>
  </r>
  <r>
    <n v="103520"/>
    <d v="2025-03-24T00:00:00"/>
    <s v="C4519"/>
    <s v="Kiran Reddy"/>
    <x v="0"/>
    <s v="Punjab"/>
    <s v="Ludhiana"/>
    <x v="0"/>
    <x v="1"/>
    <x v="4"/>
    <n v="5"/>
    <n v="8101"/>
    <n v="20"/>
    <n v="32404"/>
    <n v="30000"/>
    <n v="2404"/>
    <x v="3"/>
    <x v="2"/>
    <x v="10"/>
    <s v="Q1"/>
    <n v="2025"/>
    <n v="7.4188371805949879E-2"/>
    <s v="Medium"/>
  </r>
  <r>
    <n v="102926"/>
    <d v="2025-07-02T00:00:00"/>
    <s v="C3925"/>
    <s v="Priya Rao"/>
    <x v="3"/>
    <s v="Odisha"/>
    <s v="Bhubaneswar"/>
    <x v="7"/>
    <x v="0"/>
    <x v="3"/>
    <n v="3"/>
    <n v="11998"/>
    <n v="10"/>
    <n v="32394.6"/>
    <n v="27000"/>
    <n v="5394.6"/>
    <x v="0"/>
    <x v="1"/>
    <x v="7"/>
    <s v="Q3"/>
    <n v="2025"/>
    <n v="0.16652775462577099"/>
    <s v="Medium"/>
  </r>
  <r>
    <n v="101811"/>
    <d v="2025-04-11T00:00:00"/>
    <s v="C2810"/>
    <s v="Pooja Patel"/>
    <x v="0"/>
    <s v="Punjab"/>
    <s v="Ludhiana"/>
    <x v="5"/>
    <x v="1"/>
    <x v="4"/>
    <n v="4"/>
    <n v="8517"/>
    <n v="5"/>
    <n v="32364.6"/>
    <n v="24000"/>
    <n v="8364.6"/>
    <x v="0"/>
    <x v="0"/>
    <x v="5"/>
    <s v="Q2"/>
    <n v="2025"/>
    <n v="0.25844904618008568"/>
    <s v="Medium"/>
  </r>
  <r>
    <n v="103851"/>
    <d v="2025-03-02T00:00:00"/>
    <s v="C4850"/>
    <s v="Kiran Rao"/>
    <x v="1"/>
    <s v="Maharashtra"/>
    <s v="Mumbai"/>
    <x v="3"/>
    <x v="0"/>
    <x v="3"/>
    <n v="3"/>
    <n v="11985"/>
    <n v="10"/>
    <n v="32359.5"/>
    <n v="27000"/>
    <n v="5359.5"/>
    <x v="4"/>
    <x v="0"/>
    <x v="10"/>
    <s v="Q1"/>
    <n v="2025"/>
    <n v="0.16562369628702545"/>
    <s v="Medium"/>
  </r>
  <r>
    <n v="102644"/>
    <d v="2025-04-12T00:00:00"/>
    <s v="C3643"/>
    <s v="Aarav Reddy"/>
    <x v="1"/>
    <s v="Gujarat"/>
    <s v="Ahmedabad"/>
    <x v="4"/>
    <x v="1"/>
    <x v="4"/>
    <n v="4"/>
    <n v="8087"/>
    <n v="0"/>
    <n v="32348"/>
    <n v="24000"/>
    <n v="8348"/>
    <x v="2"/>
    <x v="1"/>
    <x v="5"/>
    <s v="Q2"/>
    <n v="2025"/>
    <n v="0.25806850500803757"/>
    <s v="Medium"/>
  </r>
  <r>
    <n v="100981"/>
    <d v="2025-03-05T00:00:00"/>
    <s v="C1980"/>
    <s v="Kiran Reddy"/>
    <x v="0"/>
    <s v="Delhi"/>
    <s v="New Delhi"/>
    <x v="6"/>
    <x v="0"/>
    <x v="3"/>
    <n v="3"/>
    <n v="11975"/>
    <n v="10"/>
    <n v="32332.5"/>
    <n v="27000"/>
    <n v="5332.5"/>
    <x v="2"/>
    <x v="0"/>
    <x v="10"/>
    <s v="Q1"/>
    <n v="2025"/>
    <n v="0.1649269311064718"/>
    <s v="Medium"/>
  </r>
  <r>
    <n v="104406"/>
    <d v="2025-03-07T00:00:00"/>
    <s v="C5405"/>
    <s v="Divya Patel"/>
    <x v="0"/>
    <s v="Delhi"/>
    <s v="New Delhi"/>
    <x v="4"/>
    <x v="0"/>
    <x v="3"/>
    <n v="3"/>
    <n v="11958"/>
    <n v="10"/>
    <n v="32286.6"/>
    <n v="27000"/>
    <n v="5286.6"/>
    <x v="1"/>
    <x v="2"/>
    <x v="10"/>
    <s v="Q1"/>
    <n v="2025"/>
    <n v="0.16373975581200872"/>
    <s v="Medium"/>
  </r>
  <r>
    <n v="102515"/>
    <d v="2025-09-08T00:00:00"/>
    <s v="C3514"/>
    <s v="Ananya Patel"/>
    <x v="3"/>
    <s v="West Bengal"/>
    <s v="Kolkata"/>
    <x v="3"/>
    <x v="1"/>
    <x v="4"/>
    <n v="5"/>
    <n v="8064"/>
    <n v="20"/>
    <n v="32256"/>
    <n v="30000"/>
    <n v="2256"/>
    <x v="1"/>
    <x v="2"/>
    <x v="4"/>
    <s v="Q3"/>
    <n v="2025"/>
    <n v="6.9940476190476192E-2"/>
    <s v="Medium"/>
  </r>
  <r>
    <n v="104183"/>
    <d v="2025-04-11T00:00:00"/>
    <s v="C5182"/>
    <s v="Sneha Rao"/>
    <x v="2"/>
    <s v="Karnataka"/>
    <s v="Bengaluru"/>
    <x v="0"/>
    <x v="0"/>
    <x v="3"/>
    <n v="3"/>
    <n v="11912"/>
    <n v="10"/>
    <n v="32162.400000000001"/>
    <n v="27000"/>
    <n v="5162.3999999999996"/>
    <x v="3"/>
    <x v="0"/>
    <x v="5"/>
    <s v="Q2"/>
    <n v="2025"/>
    <n v="0.16051040967092006"/>
    <s v="Medium"/>
  </r>
  <r>
    <n v="104166"/>
    <d v="2025-07-14T00:00:00"/>
    <s v="C5165"/>
    <s v="Arjun Rao"/>
    <x v="1"/>
    <s v="Gujarat"/>
    <s v="Ahmedabad"/>
    <x v="3"/>
    <x v="0"/>
    <x v="3"/>
    <n v="3"/>
    <n v="11901"/>
    <n v="10"/>
    <n v="32132.7"/>
    <n v="27000"/>
    <n v="5132.7"/>
    <x v="1"/>
    <x v="0"/>
    <x v="7"/>
    <s v="Q3"/>
    <n v="2025"/>
    <n v="0.15973447609444583"/>
    <s v="Medium"/>
  </r>
  <r>
    <n v="101026"/>
    <d v="2025-08-21T00:00:00"/>
    <s v="C2025"/>
    <s v="Pooja Sharma"/>
    <x v="3"/>
    <s v="West Bengal"/>
    <s v="Kolkata"/>
    <x v="6"/>
    <x v="1"/>
    <x v="4"/>
    <n v="4"/>
    <n v="8448"/>
    <n v="5"/>
    <n v="32102.400000000001"/>
    <n v="24000"/>
    <n v="8102.4"/>
    <x v="3"/>
    <x v="0"/>
    <x v="2"/>
    <s v="Q3"/>
    <n v="2025"/>
    <n v="0.25239234449760761"/>
    <s v="Medium"/>
  </r>
  <r>
    <n v="104695"/>
    <d v="2025-07-19T00:00:00"/>
    <s v="C5694"/>
    <s v="Ananya Gupta"/>
    <x v="1"/>
    <s v="Maharashtra"/>
    <s v="Mumbai"/>
    <x v="1"/>
    <x v="0"/>
    <x v="3"/>
    <n v="3"/>
    <n v="12497"/>
    <n v="15"/>
    <n v="31867.35"/>
    <n v="27000"/>
    <n v="4867.3500000000004"/>
    <x v="4"/>
    <x v="2"/>
    <x v="7"/>
    <s v="Q3"/>
    <n v="2025"/>
    <n v="0.15273783355064041"/>
    <s v="Medium"/>
  </r>
  <r>
    <n v="101279"/>
    <d v="2025-05-18T00:00:00"/>
    <s v="C2278"/>
    <s v="Rahul Reddy"/>
    <x v="3"/>
    <s v="Odisha"/>
    <s v="Bhubaneswar"/>
    <x v="4"/>
    <x v="0"/>
    <x v="3"/>
    <n v="3"/>
    <n v="12469"/>
    <n v="15"/>
    <n v="31795.95"/>
    <n v="27000"/>
    <n v="4795.95"/>
    <x v="4"/>
    <x v="0"/>
    <x v="6"/>
    <s v="Q2"/>
    <n v="2025"/>
    <n v="0.15083524788534389"/>
    <s v="Medium"/>
  </r>
  <r>
    <n v="103623"/>
    <d v="2025-01-15T00:00:00"/>
    <s v="C4622"/>
    <s v="Vikram Kumar"/>
    <x v="2"/>
    <s v="Telangana"/>
    <s v="Hyderabad"/>
    <x v="4"/>
    <x v="0"/>
    <x v="3"/>
    <n v="3"/>
    <n v="11731"/>
    <n v="10"/>
    <n v="31673.7"/>
    <n v="27000"/>
    <n v="4673.7"/>
    <x v="0"/>
    <x v="0"/>
    <x v="8"/>
    <s v="Q1"/>
    <n v="2025"/>
    <n v="0.1475577529622368"/>
    <s v="Medium"/>
  </r>
  <r>
    <n v="104485"/>
    <d v="2025-03-01T00:00:00"/>
    <s v="C5484"/>
    <s v="Rahul Sharma"/>
    <x v="3"/>
    <s v="West Bengal"/>
    <s v="Kolkata"/>
    <x v="7"/>
    <x v="0"/>
    <x v="3"/>
    <n v="3"/>
    <n v="11731"/>
    <n v="10"/>
    <n v="31673.7"/>
    <n v="27000"/>
    <n v="4673.7"/>
    <x v="3"/>
    <x v="0"/>
    <x v="10"/>
    <s v="Q1"/>
    <n v="2025"/>
    <n v="0.1475577529622368"/>
    <s v="Medium"/>
  </r>
  <r>
    <n v="101443"/>
    <d v="2025-07-14T00:00:00"/>
    <s v="C2442"/>
    <s v="Rahul Sharma"/>
    <x v="1"/>
    <s v="Gujarat"/>
    <s v="Ahmedabad"/>
    <x v="2"/>
    <x v="0"/>
    <x v="3"/>
    <n v="3"/>
    <n v="12398"/>
    <n v="15"/>
    <n v="31614.9"/>
    <n v="27000"/>
    <n v="4614.8999999999996"/>
    <x v="0"/>
    <x v="0"/>
    <x v="7"/>
    <s v="Q3"/>
    <n v="2025"/>
    <n v="0.14597231052446788"/>
    <s v="Medium"/>
  </r>
  <r>
    <n v="104751"/>
    <d v="2025-10-07T00:00:00"/>
    <s v="C5750"/>
    <s v="Sneha Patel"/>
    <x v="0"/>
    <s v="Punjab"/>
    <s v="Ludhiana"/>
    <x v="5"/>
    <x v="1"/>
    <x v="4"/>
    <n v="4"/>
    <n v="8316"/>
    <n v="5"/>
    <n v="31600.799999999999"/>
    <n v="24000"/>
    <n v="7600.8"/>
    <x v="0"/>
    <x v="2"/>
    <x v="0"/>
    <s v="Q4"/>
    <n v="2025"/>
    <n v="0.24052555631503"/>
    <s v="Medium"/>
  </r>
  <r>
    <n v="101653"/>
    <d v="2025-12-27T00:00:00"/>
    <s v="C2652"/>
    <s v="Pooja Gupta"/>
    <x v="1"/>
    <s v="Maharashtra"/>
    <s v="Mumbai"/>
    <x v="3"/>
    <x v="0"/>
    <x v="3"/>
    <n v="3"/>
    <n v="11676"/>
    <n v="10"/>
    <n v="31525.200000000001"/>
    <n v="27000"/>
    <n v="4525.2"/>
    <x v="1"/>
    <x v="0"/>
    <x v="11"/>
    <s v="Q4"/>
    <n v="2025"/>
    <n v="0.14354230900993489"/>
    <s v="Medium"/>
  </r>
  <r>
    <n v="101550"/>
    <d v="2025-04-02T00:00:00"/>
    <s v="C2549"/>
    <s v="Rahul Gupta"/>
    <x v="2"/>
    <s v="Telangana"/>
    <s v="Hyderabad"/>
    <x v="4"/>
    <x v="0"/>
    <x v="3"/>
    <n v="3"/>
    <n v="11672"/>
    <n v="10"/>
    <n v="31514.400000000001"/>
    <n v="27000"/>
    <n v="4514.3999999999996"/>
    <x v="0"/>
    <x v="1"/>
    <x v="5"/>
    <s v="Q2"/>
    <n v="2025"/>
    <n v="0.14324880054832076"/>
    <s v="Medium"/>
  </r>
  <r>
    <n v="104923"/>
    <d v="2025-10-19T00:00:00"/>
    <s v="C5922"/>
    <s v="Priya Gupta"/>
    <x v="1"/>
    <s v="Maharashtra"/>
    <s v="Mumbai"/>
    <x v="5"/>
    <x v="0"/>
    <x v="3"/>
    <n v="3"/>
    <n v="11657"/>
    <n v="10"/>
    <n v="31473.9"/>
    <n v="27000"/>
    <n v="4473.8999999999996"/>
    <x v="1"/>
    <x v="1"/>
    <x v="0"/>
    <s v="Q4"/>
    <n v="2025"/>
    <n v="0.14214634983271851"/>
    <s v="Medium"/>
  </r>
  <r>
    <n v="104544"/>
    <d v="2025-09-04T00:00:00"/>
    <s v="C5543"/>
    <s v="Vikram Reddy"/>
    <x v="1"/>
    <s v="Maharashtra"/>
    <s v="Mumbai"/>
    <x v="0"/>
    <x v="0"/>
    <x v="3"/>
    <n v="3"/>
    <n v="12313"/>
    <n v="15"/>
    <n v="31398.15"/>
    <n v="27000"/>
    <n v="4398.1499999999996"/>
    <x v="3"/>
    <x v="2"/>
    <x v="4"/>
    <s v="Q3"/>
    <n v="2025"/>
    <n v="0.14007672426560161"/>
    <s v="Medium"/>
  </r>
  <r>
    <n v="103545"/>
    <d v="2025-07-05T00:00:00"/>
    <s v="C4544"/>
    <s v="Neha Sharma"/>
    <x v="3"/>
    <s v="West Bengal"/>
    <s v="Kolkata"/>
    <x v="1"/>
    <x v="0"/>
    <x v="3"/>
    <n v="3"/>
    <n v="11627"/>
    <n v="10"/>
    <n v="31392.9"/>
    <n v="27000"/>
    <n v="4392.8999999999996"/>
    <x v="0"/>
    <x v="0"/>
    <x v="7"/>
    <s v="Q3"/>
    <n v="2025"/>
    <n v="0.13993291476735184"/>
    <s v="Medium"/>
  </r>
  <r>
    <n v="101396"/>
    <d v="2025-09-25T00:00:00"/>
    <s v="C2395"/>
    <s v="Vikram Patel"/>
    <x v="1"/>
    <s v="Gujarat"/>
    <s v="Ahmedabad"/>
    <x v="5"/>
    <x v="0"/>
    <x v="3"/>
    <n v="3"/>
    <n v="11604"/>
    <n v="10"/>
    <n v="31330.799999999999"/>
    <n v="27000"/>
    <n v="4330.8"/>
    <x v="3"/>
    <x v="0"/>
    <x v="4"/>
    <s v="Q3"/>
    <n v="2025"/>
    <n v="0.1382281971733885"/>
    <s v="Medium"/>
  </r>
  <r>
    <n v="102881"/>
    <d v="2025-04-24T00:00:00"/>
    <s v="C3880"/>
    <s v="Arjun Reddy"/>
    <x v="0"/>
    <s v="Delhi"/>
    <s v="New Delhi"/>
    <x v="0"/>
    <x v="1"/>
    <x v="4"/>
    <n v="4"/>
    <n v="8238"/>
    <n v="5"/>
    <n v="31304.400000000001"/>
    <n v="24000"/>
    <n v="7304.4"/>
    <x v="1"/>
    <x v="0"/>
    <x v="5"/>
    <s v="Q2"/>
    <n v="2025"/>
    <n v="0.23333461110898146"/>
    <s v="Medium"/>
  </r>
  <r>
    <n v="102101"/>
    <d v="2025-03-25T00:00:00"/>
    <s v="C3100"/>
    <s v="Divya Rao"/>
    <x v="1"/>
    <s v="Maharashtra"/>
    <s v="Mumbai"/>
    <x v="3"/>
    <x v="0"/>
    <x v="3"/>
    <n v="3"/>
    <n v="11589"/>
    <n v="10"/>
    <n v="31290.3"/>
    <n v="27000"/>
    <n v="4290.3"/>
    <x v="0"/>
    <x v="0"/>
    <x v="10"/>
    <s v="Q1"/>
    <n v="2025"/>
    <n v="0.1371127793597377"/>
    <s v="Medium"/>
  </r>
  <r>
    <n v="102024"/>
    <d v="2025-06-14T00:00:00"/>
    <s v="C3023"/>
    <s v="Rahul Patel"/>
    <x v="0"/>
    <s v="Punjab"/>
    <s v="Ludhiana"/>
    <x v="2"/>
    <x v="1"/>
    <x v="4"/>
    <n v="4"/>
    <n v="8232"/>
    <n v="5"/>
    <n v="31281.599999999999"/>
    <n v="24000"/>
    <n v="7281.6"/>
    <x v="2"/>
    <x v="2"/>
    <x v="9"/>
    <s v="Q2"/>
    <n v="2025"/>
    <n v="0.23277581709375481"/>
    <s v="Medium"/>
  </r>
  <r>
    <n v="103935"/>
    <d v="2025-01-01T00:00:00"/>
    <s v="C4934"/>
    <s v="Ananya Gupta"/>
    <x v="1"/>
    <s v="Gujarat"/>
    <s v="Ahmedabad"/>
    <x v="2"/>
    <x v="0"/>
    <x v="3"/>
    <n v="3"/>
    <n v="11577"/>
    <n v="10"/>
    <n v="31257.9"/>
    <n v="27000"/>
    <n v="4257.8999999999996"/>
    <x v="2"/>
    <x v="0"/>
    <x v="8"/>
    <s v="Q1"/>
    <n v="2025"/>
    <n v="0.13621836399758139"/>
    <s v="Medium"/>
  </r>
  <r>
    <n v="101881"/>
    <d v="2025-03-09T00:00:00"/>
    <s v="C2880"/>
    <s v="Aarav Reddy"/>
    <x v="1"/>
    <s v="Maharashtra"/>
    <s v="Mumbai"/>
    <x v="0"/>
    <x v="1"/>
    <x v="2"/>
    <n v="2"/>
    <n v="15493"/>
    <n v="0"/>
    <n v="30986"/>
    <n v="22000"/>
    <n v="8986"/>
    <x v="1"/>
    <x v="0"/>
    <x v="10"/>
    <s v="Q1"/>
    <n v="2025"/>
    <n v="0.29000193635835536"/>
    <s v="Medium"/>
  </r>
  <r>
    <n v="100479"/>
    <d v="2025-09-27T00:00:00"/>
    <s v="C1478"/>
    <s v="Pooja Patel"/>
    <x v="3"/>
    <s v="Odisha"/>
    <s v="Bhubaneswar"/>
    <x v="3"/>
    <x v="1"/>
    <x v="4"/>
    <n v="4"/>
    <n v="8604"/>
    <n v="10"/>
    <n v="30974.400000000001"/>
    <n v="24000"/>
    <n v="6974.4"/>
    <x v="4"/>
    <x v="0"/>
    <x v="4"/>
    <s v="Q3"/>
    <n v="2025"/>
    <n v="0.22516658918332555"/>
    <s v="Medium"/>
  </r>
  <r>
    <n v="104672"/>
    <d v="2025-06-13T00:00:00"/>
    <s v="C5671"/>
    <s v="Aarav Kumar"/>
    <x v="3"/>
    <s v="Odisha"/>
    <s v="Bhubaneswar"/>
    <x v="2"/>
    <x v="1"/>
    <x v="2"/>
    <n v="2"/>
    <n v="15464"/>
    <n v="0"/>
    <n v="30928"/>
    <n v="22000"/>
    <n v="8928"/>
    <x v="4"/>
    <x v="0"/>
    <x v="9"/>
    <s v="Q2"/>
    <n v="2025"/>
    <n v="0.28867046042421107"/>
    <s v="Medium"/>
  </r>
  <r>
    <n v="102984"/>
    <d v="2025-09-19T00:00:00"/>
    <s v="C3983"/>
    <s v="Neha Patel"/>
    <x v="0"/>
    <s v="Punjab"/>
    <s v="Ludhiana"/>
    <x v="5"/>
    <x v="1"/>
    <x v="2"/>
    <n v="2"/>
    <n v="15463"/>
    <n v="0"/>
    <n v="30926"/>
    <n v="22000"/>
    <n v="8926"/>
    <x v="1"/>
    <x v="0"/>
    <x v="4"/>
    <s v="Q3"/>
    <n v="2025"/>
    <n v="0.28862445838453082"/>
    <s v="Medium"/>
  </r>
  <r>
    <n v="100587"/>
    <d v="2025-10-10T00:00:00"/>
    <s v="C1586"/>
    <s v="Rohit Rao"/>
    <x v="2"/>
    <s v="Telangana"/>
    <s v="Hyderabad"/>
    <x v="6"/>
    <x v="1"/>
    <x v="4"/>
    <n v="4"/>
    <n v="8582"/>
    <n v="10"/>
    <n v="30895.200000000001"/>
    <n v="24000"/>
    <n v="6895.2"/>
    <x v="1"/>
    <x v="0"/>
    <x v="0"/>
    <s v="Q4"/>
    <n v="2025"/>
    <n v="0.22318029985240426"/>
    <s v="Medium"/>
  </r>
  <r>
    <n v="104980"/>
    <d v="2025-03-22T00:00:00"/>
    <s v="C5979"/>
    <s v="Sneha Sharma"/>
    <x v="1"/>
    <s v="Gujarat"/>
    <s v="Ahmedabad"/>
    <x v="1"/>
    <x v="1"/>
    <x v="2"/>
    <n v="2"/>
    <n v="15446"/>
    <n v="0"/>
    <n v="30892"/>
    <n v="22000"/>
    <n v="8892"/>
    <x v="4"/>
    <x v="0"/>
    <x v="10"/>
    <s v="Q1"/>
    <n v="2025"/>
    <n v="0.28784151236566102"/>
    <s v="Medium"/>
  </r>
  <r>
    <n v="100548"/>
    <d v="2025-03-04T00:00:00"/>
    <s v="C1547"/>
    <s v="Pooja Rao"/>
    <x v="0"/>
    <s v="Delhi"/>
    <s v="New Delhi"/>
    <x v="4"/>
    <x v="1"/>
    <x v="2"/>
    <n v="2"/>
    <n v="15434"/>
    <n v="0"/>
    <n v="30868"/>
    <n v="22000"/>
    <n v="8868"/>
    <x v="2"/>
    <x v="0"/>
    <x v="10"/>
    <s v="Q1"/>
    <n v="2025"/>
    <n v="0.28728780614228328"/>
    <s v="Medium"/>
  </r>
  <r>
    <n v="101897"/>
    <d v="2025-01-02T00:00:00"/>
    <s v="C2896"/>
    <s v="Arjun Sharma"/>
    <x v="1"/>
    <s v="Gujarat"/>
    <s v="Ahmedabad"/>
    <x v="5"/>
    <x v="1"/>
    <x v="4"/>
    <n v="4"/>
    <n v="8567"/>
    <n v="10"/>
    <n v="30841.200000000001"/>
    <n v="24000"/>
    <n v="6841.2"/>
    <x v="2"/>
    <x v="2"/>
    <x v="8"/>
    <s v="Q1"/>
    <n v="2025"/>
    <n v="0.22182016263958601"/>
    <s v="Medium"/>
  </r>
  <r>
    <n v="103949"/>
    <d v="2025-10-05T00:00:00"/>
    <s v="C4948"/>
    <s v="Sneha Gupta"/>
    <x v="3"/>
    <s v="Odisha"/>
    <s v="Bhubaneswar"/>
    <x v="0"/>
    <x v="0"/>
    <x v="3"/>
    <n v="3"/>
    <n v="12092"/>
    <n v="15"/>
    <n v="30834.6"/>
    <n v="27000"/>
    <n v="3834.6"/>
    <x v="2"/>
    <x v="0"/>
    <x v="0"/>
    <s v="Q4"/>
    <n v="2025"/>
    <n v="0.12436029654997957"/>
    <s v="Medium"/>
  </r>
  <r>
    <n v="101217"/>
    <d v="2025-03-23T00:00:00"/>
    <s v="C2216"/>
    <s v="Aarav Reddy"/>
    <x v="3"/>
    <s v="Odisha"/>
    <s v="Bhubaneswar"/>
    <x v="6"/>
    <x v="1"/>
    <x v="2"/>
    <n v="2"/>
    <n v="15376"/>
    <n v="0"/>
    <n v="30752"/>
    <n v="22000"/>
    <n v="8752"/>
    <x v="2"/>
    <x v="1"/>
    <x v="10"/>
    <s v="Q1"/>
    <n v="2025"/>
    <n v="0.28459937565036419"/>
    <s v="Medium"/>
  </r>
  <r>
    <n v="102761"/>
    <d v="2025-02-25T00:00:00"/>
    <s v="C3760"/>
    <s v="Aarav Rao"/>
    <x v="1"/>
    <s v="Gujarat"/>
    <s v="Ahmedabad"/>
    <x v="1"/>
    <x v="1"/>
    <x v="4"/>
    <n v="4"/>
    <n v="8525"/>
    <n v="10"/>
    <n v="30690"/>
    <n v="24000"/>
    <n v="6690"/>
    <x v="2"/>
    <x v="0"/>
    <x v="3"/>
    <s v="Q1"/>
    <n v="2025"/>
    <n v="0.21798631476050831"/>
    <s v="Medium"/>
  </r>
  <r>
    <n v="103022"/>
    <d v="2025-11-02T00:00:00"/>
    <s v="C4021"/>
    <s v="Rohit Patel"/>
    <x v="1"/>
    <s v="Maharashtra"/>
    <s v="Mumbai"/>
    <x v="5"/>
    <x v="0"/>
    <x v="3"/>
    <n v="3"/>
    <n v="12013"/>
    <n v="15"/>
    <n v="30633.15"/>
    <n v="27000"/>
    <n v="3633.15"/>
    <x v="1"/>
    <x v="0"/>
    <x v="1"/>
    <s v="Q4"/>
    <n v="2025"/>
    <n v="0.11860190675787505"/>
    <s v="Medium"/>
  </r>
  <r>
    <n v="100664"/>
    <d v="2025-05-08T00:00:00"/>
    <s v="C1663"/>
    <s v="Rahul Kumar"/>
    <x v="3"/>
    <s v="West Bengal"/>
    <s v="Kolkata"/>
    <x v="0"/>
    <x v="0"/>
    <x v="3"/>
    <n v="3"/>
    <n v="12010"/>
    <n v="15"/>
    <n v="30625.5"/>
    <n v="27000"/>
    <n v="3625.5"/>
    <x v="2"/>
    <x v="1"/>
    <x v="6"/>
    <s v="Q2"/>
    <n v="2025"/>
    <n v="0.11838174070627418"/>
    <s v="Medium"/>
  </r>
  <r>
    <n v="101512"/>
    <d v="2025-03-25T00:00:00"/>
    <s v="C2511"/>
    <s v="Sneha Sharma"/>
    <x v="2"/>
    <s v="Telangana"/>
    <s v="Hyderabad"/>
    <x v="1"/>
    <x v="1"/>
    <x v="2"/>
    <n v="2"/>
    <n v="15301"/>
    <n v="0"/>
    <n v="30602"/>
    <n v="22000"/>
    <n v="8602"/>
    <x v="4"/>
    <x v="0"/>
    <x v="10"/>
    <s v="Q1"/>
    <n v="2025"/>
    <n v="0.28109273903666426"/>
    <s v="Medium"/>
  </r>
  <r>
    <n v="103903"/>
    <d v="2025-02-09T00:00:00"/>
    <s v="C4902"/>
    <s v="Divya Reddy"/>
    <x v="1"/>
    <s v="Maharashtra"/>
    <s v="Mumbai"/>
    <x v="0"/>
    <x v="0"/>
    <x v="3"/>
    <n v="3"/>
    <n v="11997"/>
    <n v="15"/>
    <n v="30592.35"/>
    <n v="27000"/>
    <n v="3592.35"/>
    <x v="2"/>
    <x v="1"/>
    <x v="3"/>
    <s v="Q1"/>
    <n v="2025"/>
    <n v="0.11742641542738626"/>
    <s v="Medium"/>
  </r>
  <r>
    <n v="101767"/>
    <d v="2025-01-02T00:00:00"/>
    <s v="C2766"/>
    <s v="Ananya Reddy"/>
    <x v="3"/>
    <s v="West Bengal"/>
    <s v="Kolkata"/>
    <x v="4"/>
    <x v="1"/>
    <x v="4"/>
    <n v="4"/>
    <n v="8986"/>
    <n v="15"/>
    <n v="30552.400000000001"/>
    <n v="24000"/>
    <n v="6552.4"/>
    <x v="1"/>
    <x v="0"/>
    <x v="8"/>
    <s v="Q1"/>
    <n v="2025"/>
    <n v="0.21446433013445751"/>
    <s v="Medium"/>
  </r>
  <r>
    <n v="104250"/>
    <d v="2025-09-15T00:00:00"/>
    <s v="C5249"/>
    <s v="Aarav Reddy"/>
    <x v="3"/>
    <s v="West Bengal"/>
    <s v="Kolkata"/>
    <x v="3"/>
    <x v="1"/>
    <x v="4"/>
    <n v="4"/>
    <n v="8036"/>
    <n v="5"/>
    <n v="30536.799999999999"/>
    <n v="24000"/>
    <n v="6536.8"/>
    <x v="4"/>
    <x v="0"/>
    <x v="4"/>
    <s v="Q3"/>
    <n v="2025"/>
    <n v="0.214063032144822"/>
    <s v="Medium"/>
  </r>
  <r>
    <n v="103345"/>
    <d v="2025-10-10T00:00:00"/>
    <s v="C4344"/>
    <s v="Ananya Reddy"/>
    <x v="1"/>
    <s v="Maharashtra"/>
    <s v="Mumbai"/>
    <x v="0"/>
    <x v="0"/>
    <x v="3"/>
    <n v="3"/>
    <n v="11964"/>
    <n v="15"/>
    <n v="30508.2"/>
    <n v="27000"/>
    <n v="3508.2"/>
    <x v="1"/>
    <x v="1"/>
    <x v="0"/>
    <s v="Q4"/>
    <n v="2025"/>
    <n v="0.11499203492831435"/>
    <s v="Medium"/>
  </r>
  <r>
    <n v="104926"/>
    <d v="2025-01-24T00:00:00"/>
    <s v="C5925"/>
    <s v="Pooja Reddy"/>
    <x v="0"/>
    <s v="Punjab"/>
    <s v="Ludhiana"/>
    <x v="0"/>
    <x v="1"/>
    <x v="2"/>
    <n v="2"/>
    <n v="15254"/>
    <n v="0"/>
    <n v="30508"/>
    <n v="22000"/>
    <n v="8508"/>
    <x v="1"/>
    <x v="1"/>
    <x v="8"/>
    <s v="Q1"/>
    <n v="2025"/>
    <n v="0.27887767143044445"/>
    <s v="Medium"/>
  </r>
  <r>
    <n v="104521"/>
    <d v="2025-11-18T00:00:00"/>
    <s v="C5520"/>
    <s v="Arjun Sharma"/>
    <x v="0"/>
    <s v="Delhi"/>
    <s v="New Delhi"/>
    <x v="4"/>
    <x v="1"/>
    <x v="4"/>
    <n v="4"/>
    <n v="8466"/>
    <n v="10"/>
    <n v="30477.599999999999"/>
    <n v="24000"/>
    <n v="6477.6"/>
    <x v="2"/>
    <x v="0"/>
    <x v="1"/>
    <s v="Q4"/>
    <n v="2025"/>
    <n v="0.21253642019056621"/>
    <s v="Medium"/>
  </r>
  <r>
    <n v="103451"/>
    <d v="2025-10-08T00:00:00"/>
    <s v="C4450"/>
    <s v="Sneha Sharma"/>
    <x v="3"/>
    <s v="Odisha"/>
    <s v="Bhubaneswar"/>
    <x v="2"/>
    <x v="1"/>
    <x v="4"/>
    <n v="4"/>
    <n v="8953"/>
    <n v="15"/>
    <n v="30440.2"/>
    <n v="24000"/>
    <n v="6440.2"/>
    <x v="0"/>
    <x v="2"/>
    <x v="0"/>
    <s v="Q4"/>
    <n v="2025"/>
    <n v="0.21156891216220655"/>
    <s v="Medium"/>
  </r>
  <r>
    <n v="102081"/>
    <d v="2025-01-15T00:00:00"/>
    <s v="C3080"/>
    <s v="Priya Patel"/>
    <x v="2"/>
    <s v="Karnataka"/>
    <s v="Bengaluru"/>
    <x v="4"/>
    <x v="1"/>
    <x v="2"/>
    <n v="2"/>
    <n v="15215"/>
    <n v="0"/>
    <n v="30430"/>
    <n v="22000"/>
    <n v="8430"/>
    <x v="0"/>
    <x v="0"/>
    <x v="8"/>
    <s v="Q1"/>
    <n v="2025"/>
    <n v="0.2770292474531712"/>
    <s v="Medium"/>
  </r>
  <r>
    <n v="104203"/>
    <d v="2025-01-13T00:00:00"/>
    <s v="C5202"/>
    <s v="Kiran Kumar"/>
    <x v="1"/>
    <s v="Maharashtra"/>
    <s v="Mumbai"/>
    <x v="4"/>
    <x v="1"/>
    <x v="4"/>
    <n v="4"/>
    <n v="8948"/>
    <n v="15"/>
    <n v="30423.200000000001"/>
    <n v="24000"/>
    <n v="6423.2"/>
    <x v="3"/>
    <x v="0"/>
    <x v="8"/>
    <s v="Q1"/>
    <n v="2025"/>
    <n v="0.21112834941754977"/>
    <s v="Medium"/>
  </r>
  <r>
    <n v="103770"/>
    <d v="2025-07-21T00:00:00"/>
    <s v="C4769"/>
    <s v="Rohit Reddy"/>
    <x v="1"/>
    <s v="Gujarat"/>
    <s v="Ahmedabad"/>
    <x v="3"/>
    <x v="1"/>
    <x v="2"/>
    <n v="2"/>
    <n v="15202"/>
    <n v="0"/>
    <n v="30404"/>
    <n v="22000"/>
    <n v="8404"/>
    <x v="2"/>
    <x v="0"/>
    <x v="7"/>
    <s v="Q3"/>
    <n v="2025"/>
    <n v="0.27641099855282197"/>
    <s v="Medium"/>
  </r>
  <r>
    <n v="100843"/>
    <d v="2025-06-26T00:00:00"/>
    <s v="C1842"/>
    <s v="Sneha Rao"/>
    <x v="1"/>
    <s v="Maharashtra"/>
    <s v="Mumbai"/>
    <x v="2"/>
    <x v="0"/>
    <x v="3"/>
    <n v="3"/>
    <n v="11923"/>
    <n v="15"/>
    <n v="30403.65"/>
    <n v="27000"/>
    <n v="3403.65"/>
    <x v="4"/>
    <x v="0"/>
    <x v="9"/>
    <s v="Q2"/>
    <n v="2025"/>
    <n v="0.11194872984000276"/>
    <s v="Medium"/>
  </r>
  <r>
    <n v="102930"/>
    <d v="2025-12-23T00:00:00"/>
    <s v="C3929"/>
    <s v="Aarav Rao"/>
    <x v="1"/>
    <s v="Gujarat"/>
    <s v="Ahmedabad"/>
    <x v="0"/>
    <x v="1"/>
    <x v="4"/>
    <n v="4"/>
    <n v="8439"/>
    <n v="10"/>
    <n v="30380.400000000001"/>
    <n v="24000"/>
    <n v="6380.4"/>
    <x v="0"/>
    <x v="0"/>
    <x v="11"/>
    <s v="Q4"/>
    <n v="2025"/>
    <n v="0.21001698463483032"/>
    <s v="Medium"/>
  </r>
  <r>
    <n v="101201"/>
    <d v="2025-08-22T00:00:00"/>
    <s v="C2200"/>
    <s v="Pooja Reddy"/>
    <x v="2"/>
    <s v="Telangana"/>
    <s v="Hyderabad"/>
    <x v="3"/>
    <x v="1"/>
    <x v="2"/>
    <n v="2"/>
    <n v="15139"/>
    <n v="0"/>
    <n v="30278"/>
    <n v="22000"/>
    <n v="8278"/>
    <x v="0"/>
    <x v="0"/>
    <x v="2"/>
    <s v="Q3"/>
    <n v="2025"/>
    <n v="0.27339982825814124"/>
    <s v="Medium"/>
  </r>
  <r>
    <n v="102972"/>
    <d v="2025-12-11T00:00:00"/>
    <s v="C3971"/>
    <s v="Vikram Kumar"/>
    <x v="0"/>
    <s v="Delhi"/>
    <s v="New Delhi"/>
    <x v="1"/>
    <x v="0"/>
    <x v="3"/>
    <n v="3"/>
    <n v="11865"/>
    <n v="15"/>
    <n v="30255.75"/>
    <n v="27000"/>
    <n v="3255.75"/>
    <x v="2"/>
    <x v="0"/>
    <x v="11"/>
    <s v="Q4"/>
    <n v="2025"/>
    <n v="0.10760764482784264"/>
    <s v="Medium"/>
  </r>
  <r>
    <n v="103343"/>
    <d v="2025-04-18T00:00:00"/>
    <s v="C4342"/>
    <s v="Divya Kumar"/>
    <x v="3"/>
    <s v="West Bengal"/>
    <s v="Kolkata"/>
    <x v="5"/>
    <x v="1"/>
    <x v="4"/>
    <n v="4"/>
    <n v="8401"/>
    <n v="10"/>
    <n v="30243.599999999999"/>
    <n v="24000"/>
    <n v="6243.6"/>
    <x v="4"/>
    <x v="1"/>
    <x v="5"/>
    <s v="Q2"/>
    <n v="2025"/>
    <n v="0.20644367733999922"/>
    <s v="Medium"/>
  </r>
  <r>
    <n v="103849"/>
    <d v="2025-12-19T00:00:00"/>
    <s v="C4848"/>
    <s v="Rohit Patel"/>
    <x v="3"/>
    <s v="West Bengal"/>
    <s v="Kolkata"/>
    <x v="2"/>
    <x v="1"/>
    <x v="4"/>
    <n v="4"/>
    <n v="8877"/>
    <n v="15"/>
    <n v="30181.8"/>
    <n v="24000"/>
    <n v="6181.8"/>
    <x v="1"/>
    <x v="0"/>
    <x v="11"/>
    <s v="Q4"/>
    <n v="2025"/>
    <n v="0.20481879808361331"/>
    <s v="Medium"/>
  </r>
  <r>
    <n v="103668"/>
    <d v="2025-04-09T00:00:00"/>
    <s v="C4667"/>
    <s v="Vikram Rao"/>
    <x v="2"/>
    <s v="Karnataka"/>
    <s v="Bengaluru"/>
    <x v="1"/>
    <x v="0"/>
    <x v="3"/>
    <n v="3"/>
    <n v="11813"/>
    <n v="15"/>
    <n v="30123.15"/>
    <n v="27000"/>
    <n v="3123.15"/>
    <x v="4"/>
    <x v="0"/>
    <x v="5"/>
    <s v="Q2"/>
    <n v="2025"/>
    <n v="0.10367939607909531"/>
    <s v="Medium"/>
  </r>
  <r>
    <n v="103465"/>
    <d v="2025-06-09T00:00:00"/>
    <s v="C4464"/>
    <s v="Sneha Patel"/>
    <x v="0"/>
    <s v="Punjab"/>
    <s v="Ludhiana"/>
    <x v="1"/>
    <x v="0"/>
    <x v="3"/>
    <n v="3"/>
    <n v="11811"/>
    <n v="15"/>
    <n v="30118.05"/>
    <n v="27000"/>
    <n v="3118.05"/>
    <x v="4"/>
    <x v="2"/>
    <x v="9"/>
    <s v="Q2"/>
    <n v="2025"/>
    <n v="0.10352761881994353"/>
    <s v="Medium"/>
  </r>
  <r>
    <n v="101694"/>
    <d v="2025-11-19T00:00:00"/>
    <s v="C2693"/>
    <s v="Aarav Kumar"/>
    <x v="1"/>
    <s v="Maharashtra"/>
    <s v="Mumbai"/>
    <x v="0"/>
    <x v="1"/>
    <x v="4"/>
    <n v="4"/>
    <n v="8849"/>
    <n v="15"/>
    <n v="30086.6"/>
    <n v="24000"/>
    <n v="6086.6"/>
    <x v="2"/>
    <x v="1"/>
    <x v="1"/>
    <s v="Q4"/>
    <n v="2025"/>
    <n v="0.20230268624570408"/>
    <s v="Medium"/>
  </r>
  <r>
    <n v="104178"/>
    <d v="2025-07-25T00:00:00"/>
    <s v="C5177"/>
    <s v="Priya Kumar"/>
    <x v="0"/>
    <s v="Delhi"/>
    <s v="New Delhi"/>
    <x v="6"/>
    <x v="0"/>
    <x v="3"/>
    <n v="3"/>
    <n v="11795"/>
    <n v="15"/>
    <n v="30077.25"/>
    <n v="27000"/>
    <n v="3077.25"/>
    <x v="1"/>
    <x v="0"/>
    <x v="7"/>
    <s v="Q3"/>
    <n v="2025"/>
    <n v="0.10231154776450639"/>
    <s v="Medium"/>
  </r>
  <r>
    <n v="103501"/>
    <d v="2025-12-08T00:00:00"/>
    <s v="C4500"/>
    <s v="Kiran Patel"/>
    <x v="2"/>
    <s v="Telangana"/>
    <s v="Hyderabad"/>
    <x v="3"/>
    <x v="1"/>
    <x v="2"/>
    <n v="2"/>
    <n v="15036"/>
    <n v="0"/>
    <n v="30072"/>
    <n v="22000"/>
    <n v="8072"/>
    <x v="4"/>
    <x v="0"/>
    <x v="11"/>
    <s v="Q4"/>
    <n v="2025"/>
    <n v="0.26842245277999466"/>
    <s v="Medium"/>
  </r>
  <r>
    <n v="103751"/>
    <d v="2025-09-12T00:00:00"/>
    <s v="C4750"/>
    <s v="Aarav Reddy"/>
    <x v="3"/>
    <s v="West Bengal"/>
    <s v="Kolkata"/>
    <x v="3"/>
    <x v="1"/>
    <x v="2"/>
    <n v="2"/>
    <n v="15032"/>
    <n v="0"/>
    <n v="30064"/>
    <n v="22000"/>
    <n v="8064"/>
    <x v="0"/>
    <x v="2"/>
    <x v="4"/>
    <s v="Q3"/>
    <n v="2025"/>
    <n v="0.26822778073443321"/>
    <s v="Medium"/>
  </r>
  <r>
    <n v="104924"/>
    <d v="2025-09-02T00:00:00"/>
    <s v="C5923"/>
    <s v="Arjun Sharma"/>
    <x v="2"/>
    <s v="Telangana"/>
    <s v="Hyderabad"/>
    <x v="0"/>
    <x v="1"/>
    <x v="4"/>
    <n v="4"/>
    <n v="8338"/>
    <n v="10"/>
    <n v="30016.799999999999"/>
    <n v="24000"/>
    <n v="6016.8"/>
    <x v="0"/>
    <x v="0"/>
    <x v="4"/>
    <s v="Q3"/>
    <n v="2025"/>
    <n v="0.20044774926041417"/>
    <s v="Medium"/>
  </r>
  <r>
    <n v="101600"/>
    <d v="2025-09-01T00:00:00"/>
    <s v="C2599"/>
    <s v="Ananya Patel"/>
    <x v="2"/>
    <s v="Telangana"/>
    <s v="Hyderabad"/>
    <x v="7"/>
    <x v="1"/>
    <x v="2"/>
    <n v="2"/>
    <n v="15002"/>
    <n v="0"/>
    <n v="30004"/>
    <n v="22000"/>
    <n v="8004"/>
    <x v="3"/>
    <x v="0"/>
    <x v="4"/>
    <s v="Q3"/>
    <n v="2025"/>
    <n v="0.26676443140914546"/>
    <s v="Medium"/>
  </r>
  <r>
    <n v="103351"/>
    <d v="2025-03-14T00:00:00"/>
    <s v="C4350"/>
    <s v="Aarav Rao"/>
    <x v="2"/>
    <s v="Telangana"/>
    <s v="Hyderabad"/>
    <x v="2"/>
    <x v="0"/>
    <x v="3"/>
    <n v="3"/>
    <n v="11760"/>
    <n v="15"/>
    <n v="29988"/>
    <n v="27000"/>
    <n v="2988"/>
    <x v="4"/>
    <x v="2"/>
    <x v="10"/>
    <s v="Q1"/>
    <n v="2025"/>
    <n v="9.9639855942376954E-2"/>
    <s v="Medium"/>
  </r>
  <r>
    <n v="100407"/>
    <d v="2025-08-27T00:00:00"/>
    <s v="C1406"/>
    <s v="Neha Reddy"/>
    <x v="1"/>
    <s v="Gujarat"/>
    <s v="Ahmedabad"/>
    <x v="1"/>
    <x v="1"/>
    <x v="2"/>
    <n v="2"/>
    <n v="14968"/>
    <n v="0"/>
    <n v="29936"/>
    <n v="22000"/>
    <n v="7936"/>
    <x v="1"/>
    <x v="2"/>
    <x v="2"/>
    <s v="Q3"/>
    <n v="2025"/>
    <n v="0.2650988776055585"/>
    <s v="Medium"/>
  </r>
  <r>
    <n v="104601"/>
    <d v="2025-07-26T00:00:00"/>
    <s v="C5600"/>
    <s v="Rohit Rao"/>
    <x v="1"/>
    <s v="Gujarat"/>
    <s v="Ahmedabad"/>
    <x v="3"/>
    <x v="1"/>
    <x v="2"/>
    <n v="2"/>
    <n v="14962"/>
    <n v="0"/>
    <n v="29924"/>
    <n v="22000"/>
    <n v="7924"/>
    <x v="3"/>
    <x v="2"/>
    <x v="7"/>
    <s v="Q3"/>
    <n v="2025"/>
    <n v="0.26480417056543243"/>
    <s v="Medium"/>
  </r>
  <r>
    <n v="101516"/>
    <d v="2025-05-01T00:00:00"/>
    <s v="C2515"/>
    <s v="Pooja Sharma"/>
    <x v="3"/>
    <s v="West Bengal"/>
    <s v="Kolkata"/>
    <x v="5"/>
    <x v="0"/>
    <x v="3"/>
    <n v="3"/>
    <n v="12467"/>
    <n v="20"/>
    <n v="29920.799999999999"/>
    <n v="27000"/>
    <n v="2920.8"/>
    <x v="2"/>
    <x v="0"/>
    <x v="6"/>
    <s v="Q2"/>
    <n v="2025"/>
    <n v="9.76177107563969E-2"/>
    <s v="Medium"/>
  </r>
  <r>
    <n v="103134"/>
    <d v="2025-08-03T00:00:00"/>
    <s v="C4133"/>
    <s v="Pooja Patel"/>
    <x v="2"/>
    <s v="Karnataka"/>
    <s v="Bengaluru"/>
    <x v="1"/>
    <x v="0"/>
    <x v="3"/>
    <n v="3"/>
    <n v="11713"/>
    <n v="15"/>
    <n v="29868.15"/>
    <n v="27000"/>
    <n v="2868.15"/>
    <x v="2"/>
    <x v="0"/>
    <x v="2"/>
    <s v="Q3"/>
    <n v="2025"/>
    <n v="9.6027038835682824E-2"/>
    <s v="Medium"/>
  </r>
  <r>
    <n v="101162"/>
    <d v="2025-09-19T00:00:00"/>
    <s v="C2161"/>
    <s v="Rohit Patel"/>
    <x v="1"/>
    <s v="Gujarat"/>
    <s v="Ahmedabad"/>
    <x v="5"/>
    <x v="0"/>
    <x v="3"/>
    <n v="3"/>
    <n v="12427"/>
    <n v="20"/>
    <n v="29824.799999999999"/>
    <n v="27000"/>
    <n v="2824.8"/>
    <x v="4"/>
    <x v="0"/>
    <x v="4"/>
    <s v="Q3"/>
    <n v="2025"/>
    <n v="9.4713124647944E-2"/>
    <s v="Medium"/>
  </r>
  <r>
    <n v="104779"/>
    <d v="2025-07-10T00:00:00"/>
    <s v="C5778"/>
    <s v="Ananya Sharma"/>
    <x v="1"/>
    <s v="Maharashtra"/>
    <s v="Mumbai"/>
    <x v="1"/>
    <x v="0"/>
    <x v="3"/>
    <n v="3"/>
    <n v="11695"/>
    <n v="15"/>
    <n v="29822.25"/>
    <n v="27000"/>
    <n v="2822.25"/>
    <x v="4"/>
    <x v="1"/>
    <x v="7"/>
    <s v="Q3"/>
    <n v="2025"/>
    <n v="9.4635716620979304E-2"/>
    <s v="Medium"/>
  </r>
  <r>
    <n v="100563"/>
    <d v="2025-12-22T00:00:00"/>
    <s v="C1562"/>
    <s v="Ananya Gupta"/>
    <x v="2"/>
    <s v="Karnataka"/>
    <s v="Bengaluru"/>
    <x v="4"/>
    <x v="1"/>
    <x v="4"/>
    <n v="4"/>
    <n v="8274"/>
    <n v="10"/>
    <n v="29786.400000000001"/>
    <n v="24000"/>
    <n v="5786.4"/>
    <x v="2"/>
    <x v="0"/>
    <x v="11"/>
    <s v="Q4"/>
    <n v="2025"/>
    <n v="0.19426315365401658"/>
    <s v="Medium"/>
  </r>
  <r>
    <n v="103420"/>
    <d v="2025-07-23T00:00:00"/>
    <s v="C4419"/>
    <s v="Ananya Gupta"/>
    <x v="1"/>
    <s v="Maharashtra"/>
    <s v="Mumbai"/>
    <x v="2"/>
    <x v="1"/>
    <x v="2"/>
    <n v="2"/>
    <n v="14835"/>
    <n v="0"/>
    <n v="29670"/>
    <n v="22000"/>
    <n v="7670"/>
    <x v="4"/>
    <x v="2"/>
    <x v="7"/>
    <s v="Q3"/>
    <n v="2025"/>
    <n v="0.25851027974384899"/>
    <s v="Medium"/>
  </r>
  <r>
    <n v="101602"/>
    <d v="2025-06-14T00:00:00"/>
    <s v="C2601"/>
    <s v="Pooja Gupta"/>
    <x v="1"/>
    <s v="Maharashtra"/>
    <s v="Mumbai"/>
    <x v="5"/>
    <x v="1"/>
    <x v="4"/>
    <n v="4"/>
    <n v="8222"/>
    <n v="10"/>
    <n v="29599.200000000001"/>
    <n v="24000"/>
    <n v="5599.2"/>
    <x v="4"/>
    <x v="0"/>
    <x v="9"/>
    <s v="Q2"/>
    <n v="2025"/>
    <n v="0.18916727479121057"/>
    <s v="Medium"/>
  </r>
  <r>
    <n v="103736"/>
    <d v="2025-01-11T00:00:00"/>
    <s v="C4735"/>
    <s v="Rohit Patel"/>
    <x v="2"/>
    <s v="Telangana"/>
    <s v="Hyderabad"/>
    <x v="1"/>
    <x v="0"/>
    <x v="3"/>
    <n v="3"/>
    <n v="12314"/>
    <n v="20"/>
    <n v="29553.599999999999"/>
    <n v="27000"/>
    <n v="2553.6"/>
    <x v="2"/>
    <x v="2"/>
    <x v="8"/>
    <s v="Q1"/>
    <n v="2025"/>
    <n v="8.6405717070001622E-2"/>
    <s v="Medium"/>
  </r>
  <r>
    <n v="104207"/>
    <d v="2025-09-08T00:00:00"/>
    <s v="C5206"/>
    <s v="Rohit Reddy"/>
    <x v="0"/>
    <s v="Delhi"/>
    <s v="New Delhi"/>
    <x v="0"/>
    <x v="1"/>
    <x v="4"/>
    <n v="4"/>
    <n v="8691"/>
    <n v="15"/>
    <n v="29549.4"/>
    <n v="24000"/>
    <n v="5549.4"/>
    <x v="3"/>
    <x v="2"/>
    <x v="4"/>
    <s v="Q3"/>
    <n v="2025"/>
    <n v="0.18780076752827465"/>
    <s v="Medium"/>
  </r>
  <r>
    <n v="100752"/>
    <d v="2025-03-22T00:00:00"/>
    <s v="C1751"/>
    <s v="Divya Reddy"/>
    <x v="2"/>
    <s v="Telangana"/>
    <s v="Hyderabad"/>
    <x v="0"/>
    <x v="0"/>
    <x v="3"/>
    <n v="3"/>
    <n v="11582"/>
    <n v="15"/>
    <n v="29534.1"/>
    <n v="27000"/>
    <n v="2534.1"/>
    <x v="2"/>
    <x v="0"/>
    <x v="10"/>
    <s v="Q1"/>
    <n v="2025"/>
    <n v="8.5802513027314189E-2"/>
    <s v="Medium"/>
  </r>
  <r>
    <n v="104073"/>
    <d v="2025-05-22T00:00:00"/>
    <s v="C5072"/>
    <s v="Arjun Gupta"/>
    <x v="2"/>
    <s v="Telangana"/>
    <s v="Hyderabad"/>
    <x v="7"/>
    <x v="1"/>
    <x v="4"/>
    <n v="4"/>
    <n v="8673"/>
    <n v="15"/>
    <n v="29488.2"/>
    <n v="24000"/>
    <n v="5488.2"/>
    <x v="2"/>
    <x v="2"/>
    <x v="6"/>
    <s v="Q2"/>
    <n v="2025"/>
    <n v="0.18611512401570796"/>
    <s v="Medium"/>
  </r>
  <r>
    <n v="103639"/>
    <d v="2025-09-17T00:00:00"/>
    <s v="C4638"/>
    <s v="Neha Rao"/>
    <x v="2"/>
    <s v="Telangana"/>
    <s v="Hyderabad"/>
    <x v="7"/>
    <x v="1"/>
    <x v="4"/>
    <n v="4"/>
    <n v="8190"/>
    <n v="10"/>
    <n v="29484"/>
    <n v="24000"/>
    <n v="5484"/>
    <x v="2"/>
    <x v="0"/>
    <x v="4"/>
    <s v="Q3"/>
    <n v="2025"/>
    <n v="0.185999185999186"/>
    <s v="Medium"/>
  </r>
  <r>
    <n v="102058"/>
    <d v="2025-08-09T00:00:00"/>
    <s v="C3057"/>
    <s v="Priya Sharma"/>
    <x v="0"/>
    <s v="Delhi"/>
    <s v="New Delhi"/>
    <x v="2"/>
    <x v="1"/>
    <x v="4"/>
    <n v="4"/>
    <n v="8665"/>
    <n v="15"/>
    <n v="29461"/>
    <n v="24000"/>
    <n v="5461"/>
    <x v="0"/>
    <x v="0"/>
    <x v="2"/>
    <s v="Q3"/>
    <n v="2025"/>
    <n v="0.18536370116425105"/>
    <s v="Medium"/>
  </r>
  <r>
    <n v="104452"/>
    <d v="2025-09-25T00:00:00"/>
    <s v="C5451"/>
    <s v="Aarav Rao"/>
    <x v="2"/>
    <s v="Karnataka"/>
    <s v="Bengaluru"/>
    <x v="7"/>
    <x v="1"/>
    <x v="2"/>
    <n v="2"/>
    <n v="14729"/>
    <n v="0"/>
    <n v="29458"/>
    <n v="22000"/>
    <n v="7458"/>
    <x v="0"/>
    <x v="1"/>
    <x v="4"/>
    <s v="Q3"/>
    <n v="2025"/>
    <n v="0.25317401045556387"/>
    <s v="Medium"/>
  </r>
  <r>
    <n v="102066"/>
    <d v="2025-08-01T00:00:00"/>
    <s v="C3065"/>
    <s v="Divya Gupta"/>
    <x v="1"/>
    <s v="Maharashtra"/>
    <s v="Mumbai"/>
    <x v="3"/>
    <x v="1"/>
    <x v="2"/>
    <n v="2"/>
    <n v="15492"/>
    <n v="5"/>
    <n v="29434.799999999999"/>
    <n v="22000"/>
    <n v="7434.8"/>
    <x v="1"/>
    <x v="2"/>
    <x v="2"/>
    <s v="Q3"/>
    <n v="2025"/>
    <n v="0.25258537513419493"/>
    <s v="Medium"/>
  </r>
  <r>
    <n v="102018"/>
    <d v="2025-12-19T00:00:00"/>
    <s v="C3017"/>
    <s v="Ananya Rao"/>
    <x v="2"/>
    <s v="Karnataka"/>
    <s v="Bengaluru"/>
    <x v="0"/>
    <x v="1"/>
    <x v="2"/>
    <n v="2"/>
    <n v="14714"/>
    <n v="0"/>
    <n v="29428"/>
    <n v="22000"/>
    <n v="7428"/>
    <x v="1"/>
    <x v="0"/>
    <x v="11"/>
    <s v="Q4"/>
    <n v="2025"/>
    <n v="0.25241266820714964"/>
    <s v="Medium"/>
  </r>
  <r>
    <n v="100608"/>
    <d v="2025-05-01T00:00:00"/>
    <s v="C1607"/>
    <s v="Ananya Reddy"/>
    <x v="3"/>
    <s v="Odisha"/>
    <s v="Bhubaneswar"/>
    <x v="1"/>
    <x v="0"/>
    <x v="3"/>
    <n v="3"/>
    <n v="12257"/>
    <n v="20"/>
    <n v="29416.799999999999"/>
    <n v="27000"/>
    <n v="2416.8000000000002"/>
    <x v="1"/>
    <x v="0"/>
    <x v="6"/>
    <s v="Q2"/>
    <n v="2025"/>
    <n v="8.2157134698539622E-2"/>
    <s v="Medium"/>
  </r>
  <r>
    <n v="102049"/>
    <d v="2025-02-19T00:00:00"/>
    <s v="C3048"/>
    <s v="Kiran Sharma"/>
    <x v="0"/>
    <s v="Delhi"/>
    <s v="New Delhi"/>
    <x v="3"/>
    <x v="1"/>
    <x v="4"/>
    <n v="4"/>
    <n v="8642"/>
    <n v="15"/>
    <n v="29382.799999999999"/>
    <n v="24000"/>
    <n v="5382.8"/>
    <x v="0"/>
    <x v="0"/>
    <x v="3"/>
    <s v="Q1"/>
    <n v="2025"/>
    <n v="0.18319561103774998"/>
    <s v="Medium"/>
  </r>
  <r>
    <n v="103056"/>
    <d v="2025-04-15T00:00:00"/>
    <s v="C4055"/>
    <s v="Ananya Patel"/>
    <x v="0"/>
    <s v="Delhi"/>
    <s v="New Delhi"/>
    <x v="3"/>
    <x v="1"/>
    <x v="2"/>
    <n v="2"/>
    <n v="14674"/>
    <n v="0"/>
    <n v="29348"/>
    <n v="22000"/>
    <n v="7348"/>
    <x v="0"/>
    <x v="0"/>
    <x v="5"/>
    <s v="Q2"/>
    <n v="2025"/>
    <n v="0.25037481259370314"/>
    <s v="Medium"/>
  </r>
  <r>
    <n v="101802"/>
    <d v="2025-03-09T00:00:00"/>
    <s v="C2801"/>
    <s v="Priya Sharma"/>
    <x v="2"/>
    <s v="Telangana"/>
    <s v="Hyderabad"/>
    <x v="2"/>
    <x v="0"/>
    <x v="3"/>
    <n v="3"/>
    <n v="12224"/>
    <n v="20"/>
    <n v="29337.599999999999"/>
    <n v="27000"/>
    <n v="2337.6"/>
    <x v="2"/>
    <x v="2"/>
    <x v="10"/>
    <s v="Q1"/>
    <n v="2025"/>
    <n v="7.9679319371727744E-2"/>
    <s v="Medium"/>
  </r>
  <r>
    <n v="100632"/>
    <d v="2025-04-11T00:00:00"/>
    <s v="C1631"/>
    <s v="Aarav Reddy"/>
    <x v="0"/>
    <s v="Delhi"/>
    <s v="New Delhi"/>
    <x v="0"/>
    <x v="1"/>
    <x v="2"/>
    <n v="2"/>
    <n v="14666"/>
    <n v="0"/>
    <n v="29332"/>
    <n v="22000"/>
    <n v="7332"/>
    <x v="0"/>
    <x v="0"/>
    <x v="5"/>
    <s v="Q2"/>
    <n v="2025"/>
    <n v="0.24996590754125186"/>
    <s v="Medium"/>
  </r>
  <r>
    <n v="104612"/>
    <d v="2025-04-19T00:00:00"/>
    <s v="C5611"/>
    <s v="Divya Sharma"/>
    <x v="1"/>
    <s v="Maharashtra"/>
    <s v="Mumbai"/>
    <x v="6"/>
    <x v="1"/>
    <x v="2"/>
    <n v="2"/>
    <n v="15436"/>
    <n v="5"/>
    <n v="29328.400000000001"/>
    <n v="22000"/>
    <n v="7328.4"/>
    <x v="2"/>
    <x v="0"/>
    <x v="5"/>
    <s v="Q2"/>
    <n v="2025"/>
    <n v="0.24987384241895225"/>
    <s v="Medium"/>
  </r>
  <r>
    <n v="104804"/>
    <d v="2025-06-11T00:00:00"/>
    <s v="C5803"/>
    <s v="Rahul Rao"/>
    <x v="3"/>
    <s v="Odisha"/>
    <s v="Bhubaneswar"/>
    <x v="5"/>
    <x v="1"/>
    <x v="4"/>
    <n v="4"/>
    <n v="8626"/>
    <n v="15"/>
    <n v="29328.400000000001"/>
    <n v="24000"/>
    <n v="5328.4"/>
    <x v="0"/>
    <x v="1"/>
    <x v="9"/>
    <s v="Q2"/>
    <n v="2025"/>
    <n v="0.18168055536612973"/>
    <s v="Medium"/>
  </r>
  <r>
    <n v="103208"/>
    <d v="2025-01-02T00:00:00"/>
    <s v="C4207"/>
    <s v="Aarav Reddy"/>
    <x v="3"/>
    <s v="West Bengal"/>
    <s v="Kolkata"/>
    <x v="1"/>
    <x v="1"/>
    <x v="2"/>
    <n v="2"/>
    <n v="14656"/>
    <n v="0"/>
    <n v="29312"/>
    <n v="22000"/>
    <n v="7312"/>
    <x v="3"/>
    <x v="0"/>
    <x v="8"/>
    <s v="Q1"/>
    <n v="2025"/>
    <n v="0.24945414847161573"/>
    <s v="Medium"/>
  </r>
  <r>
    <n v="103503"/>
    <d v="2025-06-17T00:00:00"/>
    <s v="C4502"/>
    <s v="Priya Kumar"/>
    <x v="0"/>
    <s v="Punjab"/>
    <s v="Ludhiana"/>
    <x v="6"/>
    <x v="1"/>
    <x v="4"/>
    <n v="4"/>
    <n v="8611"/>
    <n v="15"/>
    <n v="29277.4"/>
    <n v="24000"/>
    <n v="5277.4"/>
    <x v="3"/>
    <x v="0"/>
    <x v="9"/>
    <s v="Q2"/>
    <n v="2025"/>
    <n v="0.18025507729511497"/>
    <s v="Medium"/>
  </r>
  <r>
    <n v="103534"/>
    <d v="2025-03-13T00:00:00"/>
    <s v="C4533"/>
    <s v="Divya Reddy"/>
    <x v="3"/>
    <s v="Odisha"/>
    <s v="Bhubaneswar"/>
    <x v="1"/>
    <x v="1"/>
    <x v="2"/>
    <n v="2"/>
    <n v="14623"/>
    <n v="0"/>
    <n v="29246"/>
    <n v="22000"/>
    <n v="7246"/>
    <x v="1"/>
    <x v="0"/>
    <x v="10"/>
    <s v="Q1"/>
    <n v="2025"/>
    <n v="0.24776037748751967"/>
    <s v="Medium"/>
  </r>
  <r>
    <n v="101177"/>
    <d v="2025-07-20T00:00:00"/>
    <s v="C2176"/>
    <s v="Vikram Gupta"/>
    <x v="2"/>
    <s v="Telangana"/>
    <s v="Hyderabad"/>
    <x v="4"/>
    <x v="1"/>
    <x v="2"/>
    <n v="2"/>
    <n v="15389"/>
    <n v="5"/>
    <n v="29239.1"/>
    <n v="22000"/>
    <n v="7239.1"/>
    <x v="2"/>
    <x v="2"/>
    <x v="7"/>
    <s v="Q3"/>
    <n v="2025"/>
    <n v="0.24758285993754942"/>
    <s v="Medium"/>
  </r>
  <r>
    <n v="101274"/>
    <d v="2025-05-26T00:00:00"/>
    <s v="C2273"/>
    <s v="Kiran Rao"/>
    <x v="3"/>
    <s v="West Bengal"/>
    <s v="Kolkata"/>
    <x v="1"/>
    <x v="1"/>
    <x v="2"/>
    <n v="2"/>
    <n v="14603"/>
    <n v="0"/>
    <n v="29206"/>
    <n v="22000"/>
    <n v="7206"/>
    <x v="1"/>
    <x v="0"/>
    <x v="6"/>
    <s v="Q2"/>
    <n v="2025"/>
    <n v="0.24673012394713414"/>
    <s v="Medium"/>
  </r>
  <r>
    <n v="100527"/>
    <d v="2025-03-10T00:00:00"/>
    <s v="C1526"/>
    <s v="Divya Rao"/>
    <x v="3"/>
    <s v="Odisha"/>
    <s v="Bhubaneswar"/>
    <x v="1"/>
    <x v="1"/>
    <x v="2"/>
    <n v="2"/>
    <n v="14582"/>
    <n v="0"/>
    <n v="29164"/>
    <n v="22000"/>
    <n v="7164"/>
    <x v="0"/>
    <x v="0"/>
    <x v="10"/>
    <s v="Q1"/>
    <n v="2025"/>
    <n v="0.24564531614319024"/>
    <s v="Medium"/>
  </r>
  <r>
    <n v="104996"/>
    <d v="2025-01-02T00:00:00"/>
    <s v="C5995"/>
    <s v="Kiran Kumar"/>
    <x v="0"/>
    <s v="Punjab"/>
    <s v="Ludhiana"/>
    <x v="0"/>
    <x v="1"/>
    <x v="4"/>
    <n v="4"/>
    <n v="8087"/>
    <n v="10"/>
    <n v="29113.200000000001"/>
    <n v="24000"/>
    <n v="5113.2"/>
    <x v="1"/>
    <x v="0"/>
    <x v="8"/>
    <s v="Q1"/>
    <n v="2025"/>
    <n v="0.17563167223115286"/>
    <s v="Medium"/>
  </r>
  <r>
    <n v="100697"/>
    <d v="2025-02-20T00:00:00"/>
    <s v="C1696"/>
    <s v="Arjun Sharma"/>
    <x v="1"/>
    <s v="Maharashtra"/>
    <s v="Mumbai"/>
    <x v="1"/>
    <x v="1"/>
    <x v="2"/>
    <n v="2"/>
    <n v="14550"/>
    <n v="0"/>
    <n v="29100"/>
    <n v="22000"/>
    <n v="7100"/>
    <x v="3"/>
    <x v="1"/>
    <x v="3"/>
    <s v="Q1"/>
    <n v="2025"/>
    <n v="0.24398625429553264"/>
    <s v="Medium"/>
  </r>
  <r>
    <n v="104860"/>
    <d v="2025-06-11T00:00:00"/>
    <s v="C5859"/>
    <s v="Rohit Kumar"/>
    <x v="3"/>
    <s v="West Bengal"/>
    <s v="Kolkata"/>
    <x v="0"/>
    <x v="0"/>
    <x v="3"/>
    <n v="3"/>
    <n v="12125"/>
    <n v="20"/>
    <n v="29100"/>
    <n v="27000"/>
    <n v="2100"/>
    <x v="2"/>
    <x v="2"/>
    <x v="9"/>
    <s v="Q2"/>
    <n v="2025"/>
    <n v="7.2164948453608241E-2"/>
    <s v="Medium"/>
  </r>
  <r>
    <n v="100781"/>
    <d v="2025-02-05T00:00:00"/>
    <s v="C1780"/>
    <s v="Sneha Gupta"/>
    <x v="0"/>
    <s v="Delhi"/>
    <s v="New Delhi"/>
    <x v="3"/>
    <x v="0"/>
    <x v="3"/>
    <n v="3"/>
    <n v="12114"/>
    <n v="20"/>
    <n v="29073.599999999999"/>
    <n v="27000"/>
    <n v="2073.6"/>
    <x v="0"/>
    <x v="0"/>
    <x v="3"/>
    <s v="Q1"/>
    <n v="2025"/>
    <n v="7.1322436849925702E-2"/>
    <s v="Medium"/>
  </r>
  <r>
    <n v="103151"/>
    <d v="2025-05-22T00:00:00"/>
    <s v="C4150"/>
    <s v="Pooja Kumar"/>
    <x v="0"/>
    <s v="Punjab"/>
    <s v="Ludhiana"/>
    <x v="0"/>
    <x v="1"/>
    <x v="2"/>
    <n v="2"/>
    <n v="14526"/>
    <n v="0"/>
    <n v="29052"/>
    <n v="22000"/>
    <n v="7052"/>
    <x v="3"/>
    <x v="2"/>
    <x v="6"/>
    <s v="Q2"/>
    <n v="2025"/>
    <n v="0.24273716095277434"/>
    <s v="Medium"/>
  </r>
  <r>
    <n v="101938"/>
    <d v="2025-08-18T00:00:00"/>
    <s v="C2937"/>
    <s v="Arjun Patel"/>
    <x v="1"/>
    <s v="Maharashtra"/>
    <s v="Mumbai"/>
    <x v="1"/>
    <x v="1"/>
    <x v="2"/>
    <n v="2"/>
    <n v="15287"/>
    <n v="5"/>
    <n v="29045.3"/>
    <n v="22000"/>
    <n v="7045.3"/>
    <x v="2"/>
    <x v="0"/>
    <x v="2"/>
    <s v="Q3"/>
    <n v="2025"/>
    <n v="0.24256247998815644"/>
    <s v="Medium"/>
  </r>
  <r>
    <n v="100294"/>
    <d v="2025-02-22T00:00:00"/>
    <s v="C1293"/>
    <s v="Neha Sharma"/>
    <x v="2"/>
    <s v="Telangana"/>
    <s v="Hyderabad"/>
    <x v="7"/>
    <x v="1"/>
    <x v="4"/>
    <n v="4"/>
    <n v="8067"/>
    <n v="10"/>
    <n v="29041.200000000001"/>
    <n v="24000"/>
    <n v="5041.2"/>
    <x v="4"/>
    <x v="1"/>
    <x v="3"/>
    <s v="Q1"/>
    <n v="2025"/>
    <n v="0.17358786826990619"/>
    <s v="Medium"/>
  </r>
  <r>
    <n v="100620"/>
    <d v="2025-03-21T00:00:00"/>
    <s v="C1619"/>
    <s v="Arjun Rao"/>
    <x v="2"/>
    <s v="Telangana"/>
    <s v="Hyderabad"/>
    <x v="0"/>
    <x v="0"/>
    <x v="3"/>
    <n v="3"/>
    <n v="12092"/>
    <n v="20"/>
    <n v="29020.799999999999"/>
    <n v="27000"/>
    <n v="2020.8"/>
    <x v="3"/>
    <x v="1"/>
    <x v="10"/>
    <s v="Q1"/>
    <n v="2025"/>
    <n v="6.9632815084353289E-2"/>
    <s v="Medium"/>
  </r>
  <r>
    <n v="103997"/>
    <d v="2025-09-23T00:00:00"/>
    <s v="C4996"/>
    <s v="Vikram Rao"/>
    <x v="0"/>
    <s v="Delhi"/>
    <s v="New Delhi"/>
    <x v="3"/>
    <x v="1"/>
    <x v="2"/>
    <n v="2"/>
    <n v="15224"/>
    <n v="5"/>
    <n v="28925.599999999999"/>
    <n v="22000"/>
    <n v="6925.6"/>
    <x v="4"/>
    <x v="0"/>
    <x v="4"/>
    <s v="Q3"/>
    <n v="2025"/>
    <n v="0.23942804989351996"/>
    <s v="Medium"/>
  </r>
  <r>
    <n v="104846"/>
    <d v="2025-11-02T00:00:00"/>
    <s v="C5845"/>
    <s v="Ananya Gupta"/>
    <x v="3"/>
    <s v="West Bengal"/>
    <s v="Kolkata"/>
    <x v="5"/>
    <x v="0"/>
    <x v="3"/>
    <n v="3"/>
    <n v="12044"/>
    <n v="20"/>
    <n v="28905.599999999999"/>
    <n v="27000"/>
    <n v="1905.6"/>
    <x v="1"/>
    <x v="2"/>
    <x v="1"/>
    <s v="Q4"/>
    <n v="2025"/>
    <n v="6.5924941879774157E-2"/>
    <s v="Medium"/>
  </r>
  <r>
    <n v="104682"/>
    <d v="2025-05-02T00:00:00"/>
    <s v="C5681"/>
    <s v="Ananya Reddy"/>
    <x v="3"/>
    <s v="Odisha"/>
    <s v="Bhubaneswar"/>
    <x v="3"/>
    <x v="1"/>
    <x v="2"/>
    <n v="2"/>
    <n v="15212"/>
    <n v="5"/>
    <n v="28902.799999999999"/>
    <n v="22000"/>
    <n v="6902.8"/>
    <x v="3"/>
    <x v="1"/>
    <x v="6"/>
    <s v="Q2"/>
    <n v="2025"/>
    <n v="0.23882807202070389"/>
    <s v="Medium"/>
  </r>
  <r>
    <n v="103074"/>
    <d v="2025-07-03T00:00:00"/>
    <s v="C4073"/>
    <s v="Aarav Patel"/>
    <x v="1"/>
    <s v="Gujarat"/>
    <s v="Ahmedabad"/>
    <x v="2"/>
    <x v="1"/>
    <x v="2"/>
    <n v="2"/>
    <n v="15174"/>
    <n v="5"/>
    <n v="28830.6"/>
    <n v="22000"/>
    <n v="6830.6"/>
    <x v="1"/>
    <x v="0"/>
    <x v="7"/>
    <s v="Q3"/>
    <n v="2025"/>
    <n v="0.2369218816118985"/>
    <s v="Medium"/>
  </r>
  <r>
    <n v="102199"/>
    <d v="2025-12-25T00:00:00"/>
    <s v="C3198"/>
    <s v="Ananya Gupta"/>
    <x v="3"/>
    <s v="Odisha"/>
    <s v="Bhubaneswar"/>
    <x v="0"/>
    <x v="0"/>
    <x v="3"/>
    <n v="3"/>
    <n v="11996"/>
    <n v="20"/>
    <n v="28790.400000000001"/>
    <n v="27000"/>
    <n v="1790.4"/>
    <x v="2"/>
    <x v="1"/>
    <x v="11"/>
    <s v="Q4"/>
    <n v="2025"/>
    <n v="6.2187395798599533E-2"/>
    <s v="Medium"/>
  </r>
  <r>
    <n v="104653"/>
    <d v="2025-08-07T00:00:00"/>
    <s v="C5652"/>
    <s v="Pooja Kumar"/>
    <x v="3"/>
    <s v="Odisha"/>
    <s v="Bhubaneswar"/>
    <x v="1"/>
    <x v="1"/>
    <x v="4"/>
    <n v="4"/>
    <n v="8988"/>
    <n v="20"/>
    <n v="28761.599999999999"/>
    <n v="24000"/>
    <n v="4761.6000000000004"/>
    <x v="2"/>
    <x v="0"/>
    <x v="2"/>
    <s v="Q3"/>
    <n v="2025"/>
    <n v="0.16555407209612819"/>
    <s v="Medium"/>
  </r>
  <r>
    <n v="102121"/>
    <d v="2025-04-02T00:00:00"/>
    <s v="C3120"/>
    <s v="Sneha Sharma"/>
    <x v="1"/>
    <s v="Gujarat"/>
    <s v="Ahmedabad"/>
    <x v="6"/>
    <x v="1"/>
    <x v="2"/>
    <n v="2"/>
    <n v="15120"/>
    <n v="5"/>
    <n v="28728"/>
    <n v="22000"/>
    <n v="6728"/>
    <x v="0"/>
    <x v="0"/>
    <x v="5"/>
    <s v="Q2"/>
    <n v="2025"/>
    <n v="0.23419660261765524"/>
    <s v="Medium"/>
  </r>
  <r>
    <n v="104117"/>
    <d v="2025-12-26T00:00:00"/>
    <s v="C5116"/>
    <s v="Rohit Kumar"/>
    <x v="1"/>
    <s v="Maharashtra"/>
    <s v="Mumbai"/>
    <x v="3"/>
    <x v="1"/>
    <x v="4"/>
    <n v="4"/>
    <n v="8449"/>
    <n v="15"/>
    <n v="28726.6"/>
    <n v="24000"/>
    <n v="4726.6000000000004"/>
    <x v="0"/>
    <x v="0"/>
    <x v="11"/>
    <s v="Q4"/>
    <n v="2025"/>
    <n v="0.16453739739474915"/>
    <s v="Medium"/>
  </r>
  <r>
    <n v="102458"/>
    <d v="2025-11-03T00:00:00"/>
    <s v="C3457"/>
    <s v="Ananya Kumar"/>
    <x v="3"/>
    <s v="West Bengal"/>
    <s v="Kolkata"/>
    <x v="7"/>
    <x v="1"/>
    <x v="4"/>
    <n v="4"/>
    <n v="8974"/>
    <n v="20"/>
    <n v="28716.799999999999"/>
    <n v="24000"/>
    <n v="4716.8"/>
    <x v="1"/>
    <x v="2"/>
    <x v="1"/>
    <s v="Q4"/>
    <n v="2025"/>
    <n v="0.16425228437708939"/>
    <s v="Medium"/>
  </r>
  <r>
    <n v="104928"/>
    <d v="2025-06-27T00:00:00"/>
    <s v="C5927"/>
    <s v="Rahul Reddy"/>
    <x v="2"/>
    <s v="Karnataka"/>
    <s v="Bengaluru"/>
    <x v="6"/>
    <x v="0"/>
    <x v="3"/>
    <n v="3"/>
    <n v="11955"/>
    <n v="20"/>
    <n v="28692"/>
    <n v="27000"/>
    <n v="1692"/>
    <x v="0"/>
    <x v="0"/>
    <x v="9"/>
    <s v="Q2"/>
    <n v="2025"/>
    <n v="5.8971141781681308E-2"/>
    <s v="Medium"/>
  </r>
  <r>
    <n v="103596"/>
    <d v="2025-10-09T00:00:00"/>
    <s v="C4595"/>
    <s v="Divya Sharma"/>
    <x v="2"/>
    <s v="Karnataka"/>
    <s v="Bengaluru"/>
    <x v="6"/>
    <x v="1"/>
    <x v="4"/>
    <n v="4"/>
    <n v="8426"/>
    <n v="15"/>
    <n v="28648.400000000001"/>
    <n v="24000"/>
    <n v="4648.3999999999996"/>
    <x v="4"/>
    <x v="1"/>
    <x v="0"/>
    <s v="Q4"/>
    <n v="2025"/>
    <n v="0.16225687996537327"/>
    <s v="Medium"/>
  </r>
  <r>
    <n v="100124"/>
    <d v="2025-03-01T00:00:00"/>
    <s v="C1123"/>
    <s v="Arjun Gupta"/>
    <x v="1"/>
    <s v="Maharashtra"/>
    <s v="Mumbai"/>
    <x v="7"/>
    <x v="1"/>
    <x v="4"/>
    <n v="4"/>
    <n v="8418"/>
    <n v="15"/>
    <n v="28621.200000000001"/>
    <n v="24000"/>
    <n v="4621.2"/>
    <x v="3"/>
    <x v="2"/>
    <x v="10"/>
    <s v="Q1"/>
    <n v="2025"/>
    <n v="0.16146073539893505"/>
    <s v="Medium"/>
  </r>
  <r>
    <n v="104440"/>
    <d v="2025-12-04T00:00:00"/>
    <s v="C5439"/>
    <s v="Sneha Rao"/>
    <x v="2"/>
    <s v="Telangana"/>
    <s v="Hyderabad"/>
    <x v="2"/>
    <x v="1"/>
    <x v="4"/>
    <n v="4"/>
    <n v="8416"/>
    <n v="15"/>
    <n v="28614.400000000001"/>
    <n v="24000"/>
    <n v="4614.3999999999996"/>
    <x v="2"/>
    <x v="0"/>
    <x v="11"/>
    <s v="Q4"/>
    <n v="2025"/>
    <n v="0.16126146276000894"/>
    <s v="Medium"/>
  </r>
  <r>
    <n v="104421"/>
    <d v="2025-12-13T00:00:00"/>
    <s v="C5420"/>
    <s v="Rahul Rao"/>
    <x v="3"/>
    <s v="West Bengal"/>
    <s v="Kolkata"/>
    <x v="6"/>
    <x v="1"/>
    <x v="2"/>
    <n v="2"/>
    <n v="15044"/>
    <n v="5"/>
    <n v="28583.599999999999"/>
    <n v="22000"/>
    <n v="6583.6"/>
    <x v="2"/>
    <x v="0"/>
    <x v="11"/>
    <s v="Q4"/>
    <n v="2025"/>
    <n v="0.23032788032298243"/>
    <s v="Medium"/>
  </r>
  <r>
    <n v="102009"/>
    <d v="2025-09-16T00:00:00"/>
    <s v="C3008"/>
    <s v="Ananya Rao"/>
    <x v="0"/>
    <s v="Punjab"/>
    <s v="Ludhiana"/>
    <x v="4"/>
    <x v="1"/>
    <x v="2"/>
    <n v="2"/>
    <n v="15036"/>
    <n v="5"/>
    <n v="28568.400000000001"/>
    <n v="22000"/>
    <n v="6568.4"/>
    <x v="4"/>
    <x v="0"/>
    <x v="4"/>
    <s v="Q3"/>
    <n v="2025"/>
    <n v="0.22991837134736279"/>
    <s v="Medium"/>
  </r>
  <r>
    <n v="103020"/>
    <d v="2025-10-22T00:00:00"/>
    <s v="C4019"/>
    <s v="Divya Gupta"/>
    <x v="1"/>
    <s v="Maharashtra"/>
    <s v="Mumbai"/>
    <x v="4"/>
    <x v="0"/>
    <x v="3"/>
    <n v="3"/>
    <n v="11898"/>
    <n v="20"/>
    <n v="28555.200000000001"/>
    <n v="27000"/>
    <n v="1555.2"/>
    <x v="2"/>
    <x v="0"/>
    <x v="0"/>
    <s v="Q4"/>
    <n v="2025"/>
    <n v="5.4462934947049922E-2"/>
    <s v="Medium"/>
  </r>
  <r>
    <n v="103814"/>
    <d v="2025-07-05T00:00:00"/>
    <s v="C4813"/>
    <s v="Rohit Kumar"/>
    <x v="2"/>
    <s v="Telangana"/>
    <s v="Hyderabad"/>
    <x v="3"/>
    <x v="1"/>
    <x v="2"/>
    <n v="2"/>
    <n v="15016"/>
    <n v="5"/>
    <n v="28530.400000000001"/>
    <n v="22000"/>
    <n v="6530.4"/>
    <x v="4"/>
    <x v="0"/>
    <x v="7"/>
    <s v="Q3"/>
    <n v="2025"/>
    <n v="0.22889268990270026"/>
    <s v="Medium"/>
  </r>
  <r>
    <n v="104850"/>
    <d v="2025-10-03T00:00:00"/>
    <s v="C5849"/>
    <s v="Vikram Reddy"/>
    <x v="1"/>
    <s v="Maharashtra"/>
    <s v="Mumbai"/>
    <x v="0"/>
    <x v="2"/>
    <x v="5"/>
    <n v="10"/>
    <n v="3000"/>
    <n v="5"/>
    <n v="28500"/>
    <n v="16000"/>
    <n v="12500"/>
    <x v="1"/>
    <x v="0"/>
    <x v="0"/>
    <s v="Q4"/>
    <n v="2025"/>
    <n v="0.43859649122807015"/>
    <s v="Medium"/>
  </r>
  <r>
    <n v="104599"/>
    <d v="2025-07-22T00:00:00"/>
    <s v="C5598"/>
    <s v="Rohit Reddy"/>
    <x v="1"/>
    <s v="Gujarat"/>
    <s v="Ahmedabad"/>
    <x v="7"/>
    <x v="1"/>
    <x v="2"/>
    <n v="2"/>
    <n v="14994"/>
    <n v="5"/>
    <n v="28488.6"/>
    <n v="22000"/>
    <n v="6488.6"/>
    <x v="4"/>
    <x v="0"/>
    <x v="7"/>
    <s v="Q3"/>
    <n v="2025"/>
    <n v="0.22776127995057674"/>
    <s v="Medium"/>
  </r>
  <r>
    <n v="101285"/>
    <d v="2025-02-26T00:00:00"/>
    <s v="C2284"/>
    <s v="Priya Gupta"/>
    <x v="2"/>
    <s v="Karnataka"/>
    <s v="Bengaluru"/>
    <x v="6"/>
    <x v="0"/>
    <x v="3"/>
    <n v="3"/>
    <n v="11868"/>
    <n v="20"/>
    <n v="28483.200000000001"/>
    <n v="27000"/>
    <n v="1483.2"/>
    <x v="2"/>
    <x v="0"/>
    <x v="3"/>
    <s v="Q1"/>
    <n v="2025"/>
    <n v="5.2072800808897875E-2"/>
    <s v="Medium"/>
  </r>
  <r>
    <n v="103704"/>
    <d v="2025-11-24T00:00:00"/>
    <s v="C4703"/>
    <s v="Ananya Reddy"/>
    <x v="1"/>
    <s v="Gujarat"/>
    <s v="Ahmedabad"/>
    <x v="4"/>
    <x v="1"/>
    <x v="4"/>
    <n v="4"/>
    <n v="8377"/>
    <n v="15"/>
    <n v="28481.8"/>
    <n v="24000"/>
    <n v="4481.8"/>
    <x v="1"/>
    <x v="0"/>
    <x v="1"/>
    <s v="Q4"/>
    <n v="2025"/>
    <n v="0.15735662774122422"/>
    <s v="Medium"/>
  </r>
  <r>
    <n v="100298"/>
    <d v="2025-05-17T00:00:00"/>
    <s v="C1297"/>
    <s v="Aarav Rao"/>
    <x v="0"/>
    <s v="Punjab"/>
    <s v="Ludhiana"/>
    <x v="3"/>
    <x v="0"/>
    <x v="3"/>
    <n v="3"/>
    <n v="11857"/>
    <n v="20"/>
    <n v="28456.799999999999"/>
    <n v="27000"/>
    <n v="1456.8"/>
    <x v="0"/>
    <x v="0"/>
    <x v="6"/>
    <s v="Q2"/>
    <n v="2025"/>
    <n v="5.1193387872143038E-2"/>
    <s v="Medium"/>
  </r>
  <r>
    <n v="100392"/>
    <d v="2025-03-12T00:00:00"/>
    <s v="C1391"/>
    <s v="Rohit Rao"/>
    <x v="2"/>
    <s v="Telangana"/>
    <s v="Hyderabad"/>
    <x v="7"/>
    <x v="1"/>
    <x v="2"/>
    <n v="2"/>
    <n v="14973"/>
    <n v="5"/>
    <n v="28448.7"/>
    <n v="22000"/>
    <n v="6448.7"/>
    <x v="3"/>
    <x v="0"/>
    <x v="10"/>
    <s v="Q1"/>
    <n v="2025"/>
    <n v="0.22667819619174162"/>
    <s v="Medium"/>
  </r>
  <r>
    <n v="104511"/>
    <d v="2025-06-15T00:00:00"/>
    <s v="C5510"/>
    <s v="Rahul Gupta"/>
    <x v="1"/>
    <s v="Gujarat"/>
    <s v="Ahmedabad"/>
    <x v="3"/>
    <x v="1"/>
    <x v="2"/>
    <n v="2"/>
    <n v="14962"/>
    <n v="5"/>
    <n v="28427.8"/>
    <n v="22000"/>
    <n v="6427.8"/>
    <x v="4"/>
    <x v="2"/>
    <x v="9"/>
    <s v="Q2"/>
    <n v="2025"/>
    <n v="0.22610965322677098"/>
    <s v="Medium"/>
  </r>
  <r>
    <n v="101707"/>
    <d v="2025-12-05T00:00:00"/>
    <s v="C2706"/>
    <s v="Priya Reddy"/>
    <x v="2"/>
    <s v="Karnataka"/>
    <s v="Bengaluru"/>
    <x v="1"/>
    <x v="1"/>
    <x v="2"/>
    <n v="2"/>
    <n v="14959"/>
    <n v="5"/>
    <n v="28422.1"/>
    <n v="22000"/>
    <n v="6422.1"/>
    <x v="3"/>
    <x v="2"/>
    <x v="11"/>
    <s v="Q4"/>
    <n v="2025"/>
    <n v="0.22595445093782657"/>
    <s v="Medium"/>
  </r>
  <r>
    <n v="103219"/>
    <d v="2025-02-28T00:00:00"/>
    <s v="C4218"/>
    <s v="Kiran Reddy"/>
    <x v="0"/>
    <s v="Delhi"/>
    <s v="New Delhi"/>
    <x v="7"/>
    <x v="1"/>
    <x v="2"/>
    <n v="2"/>
    <n v="14952"/>
    <n v="5"/>
    <n v="28408.799999999999"/>
    <n v="22000"/>
    <n v="6408.8"/>
    <x v="1"/>
    <x v="0"/>
    <x v="3"/>
    <s v="Q1"/>
    <n v="2025"/>
    <n v="0.22559207006279747"/>
    <s v="Medium"/>
  </r>
  <r>
    <n v="103280"/>
    <d v="2025-03-18T00:00:00"/>
    <s v="C4279"/>
    <s v="Aarav Rao"/>
    <x v="3"/>
    <s v="Odisha"/>
    <s v="Bhubaneswar"/>
    <x v="7"/>
    <x v="1"/>
    <x v="2"/>
    <n v="2"/>
    <n v="14947"/>
    <n v="5"/>
    <n v="28399.3"/>
    <n v="22000"/>
    <n v="6399.3"/>
    <x v="1"/>
    <x v="2"/>
    <x v="10"/>
    <s v="Q1"/>
    <n v="2025"/>
    <n v="0.22533301877158946"/>
    <s v="Medium"/>
  </r>
  <r>
    <n v="103865"/>
    <d v="2025-01-18T00:00:00"/>
    <s v="C4864"/>
    <s v="Divya Gupta"/>
    <x v="1"/>
    <s v="Gujarat"/>
    <s v="Ahmedabad"/>
    <x v="5"/>
    <x v="1"/>
    <x v="2"/>
    <n v="2"/>
    <n v="14935"/>
    <n v="5"/>
    <n v="28376.5"/>
    <n v="22000"/>
    <n v="6376.5"/>
    <x v="0"/>
    <x v="0"/>
    <x v="8"/>
    <s v="Q1"/>
    <n v="2025"/>
    <n v="0.22471058798653815"/>
    <s v="Medium"/>
  </r>
  <r>
    <n v="100602"/>
    <d v="2025-03-05T00:00:00"/>
    <s v="C1601"/>
    <s v="Ananya Kumar"/>
    <x v="3"/>
    <s v="Odisha"/>
    <s v="Bhubaneswar"/>
    <x v="3"/>
    <x v="1"/>
    <x v="2"/>
    <n v="2"/>
    <n v="14874"/>
    <n v="5"/>
    <n v="28260.6"/>
    <n v="22000"/>
    <n v="6260.6"/>
    <x v="4"/>
    <x v="0"/>
    <x v="10"/>
    <s v="Q1"/>
    <n v="2025"/>
    <n v="0.22153103614219091"/>
    <s v="Medium"/>
  </r>
  <r>
    <n v="103245"/>
    <d v="2025-03-21T00:00:00"/>
    <s v="C4244"/>
    <s v="Rohit Rao"/>
    <x v="3"/>
    <s v="West Bengal"/>
    <s v="Kolkata"/>
    <x v="2"/>
    <x v="0"/>
    <x v="3"/>
    <n v="3"/>
    <n v="11757"/>
    <n v="20"/>
    <n v="28216.799999999999"/>
    <n v="27000"/>
    <n v="1216.8"/>
    <x v="1"/>
    <x v="0"/>
    <x v="10"/>
    <s v="Q1"/>
    <n v="2025"/>
    <n v="4.3123245725950499E-2"/>
    <s v="Medium"/>
  </r>
  <r>
    <n v="101903"/>
    <d v="2025-12-06T00:00:00"/>
    <s v="C2902"/>
    <s v="Kiran Gupta"/>
    <x v="2"/>
    <s v="Karnataka"/>
    <s v="Bengaluru"/>
    <x v="5"/>
    <x v="1"/>
    <x v="4"/>
    <n v="4"/>
    <n v="8809"/>
    <n v="20"/>
    <n v="28188.799999999999"/>
    <n v="24000"/>
    <n v="4188.8"/>
    <x v="4"/>
    <x v="2"/>
    <x v="11"/>
    <s v="Q4"/>
    <n v="2025"/>
    <n v="0.14859802474741743"/>
    <s v="Medium"/>
  </r>
  <r>
    <n v="101378"/>
    <d v="2025-04-16T00:00:00"/>
    <s v="C2377"/>
    <s v="Kiran Sharma"/>
    <x v="1"/>
    <s v="Maharashtra"/>
    <s v="Mumbai"/>
    <x v="5"/>
    <x v="0"/>
    <x v="3"/>
    <n v="3"/>
    <n v="11727"/>
    <n v="20"/>
    <n v="28144.799999999999"/>
    <n v="27000"/>
    <n v="1144.8"/>
    <x v="0"/>
    <x v="0"/>
    <x v="5"/>
    <s v="Q2"/>
    <n v="2025"/>
    <n v="4.0675364543361472E-2"/>
    <s v="Medium"/>
  </r>
  <r>
    <n v="101031"/>
    <d v="2025-04-01T00:00:00"/>
    <s v="C2030"/>
    <s v="Rohit Kumar"/>
    <x v="1"/>
    <s v="Maharashtra"/>
    <s v="Mumbai"/>
    <x v="0"/>
    <x v="1"/>
    <x v="2"/>
    <n v="2"/>
    <n v="14756"/>
    <n v="5"/>
    <n v="28036.400000000001"/>
    <n v="22000"/>
    <n v="6036.4"/>
    <x v="2"/>
    <x v="0"/>
    <x v="5"/>
    <s v="Q2"/>
    <n v="2025"/>
    <n v="0.21530581672397309"/>
    <s v="Medium"/>
  </r>
  <r>
    <n v="104832"/>
    <d v="2025-01-13T00:00:00"/>
    <s v="C5831"/>
    <s v="Aarav Sharma"/>
    <x v="1"/>
    <s v="Maharashtra"/>
    <s v="Mumbai"/>
    <x v="6"/>
    <x v="1"/>
    <x v="4"/>
    <n v="4"/>
    <n v="8243"/>
    <n v="15"/>
    <n v="28026.2"/>
    <n v="24000"/>
    <n v="4026.2"/>
    <x v="3"/>
    <x v="0"/>
    <x v="8"/>
    <s v="Q1"/>
    <n v="2025"/>
    <n v="0.14365843389399918"/>
    <s v="Medium"/>
  </r>
  <r>
    <n v="104781"/>
    <d v="2025-05-12T00:00:00"/>
    <s v="C5780"/>
    <s v="Divya Reddy"/>
    <x v="2"/>
    <s v="Telangana"/>
    <s v="Hyderabad"/>
    <x v="1"/>
    <x v="0"/>
    <x v="3"/>
    <n v="3"/>
    <n v="11672"/>
    <n v="20"/>
    <n v="28012.799999999999"/>
    <n v="27000"/>
    <n v="1012.8"/>
    <x v="1"/>
    <x v="0"/>
    <x v="6"/>
    <s v="Q2"/>
    <n v="2025"/>
    <n v="3.6154900616860865E-2"/>
    <s v="Medium"/>
  </r>
  <r>
    <n v="102156"/>
    <d v="2025-09-06T00:00:00"/>
    <s v="C3155"/>
    <s v="Arjun Patel"/>
    <x v="3"/>
    <s v="Odisha"/>
    <s v="Bhubaneswar"/>
    <x v="6"/>
    <x v="1"/>
    <x v="4"/>
    <n v="4"/>
    <n v="8741"/>
    <n v="20"/>
    <n v="27971.200000000001"/>
    <n v="24000"/>
    <n v="3971.2"/>
    <x v="0"/>
    <x v="0"/>
    <x v="4"/>
    <s v="Q3"/>
    <n v="2025"/>
    <n v="0.14197460244823246"/>
    <s v="Medium"/>
  </r>
  <r>
    <n v="102504"/>
    <d v="2025-04-07T00:00:00"/>
    <s v="C3503"/>
    <s v="Pooja Rao"/>
    <x v="0"/>
    <s v="Punjab"/>
    <s v="Ludhiana"/>
    <x v="5"/>
    <x v="1"/>
    <x v="4"/>
    <n v="4"/>
    <n v="8740"/>
    <n v="20"/>
    <n v="27968"/>
    <n v="24000"/>
    <n v="3968"/>
    <x v="2"/>
    <x v="0"/>
    <x v="5"/>
    <s v="Q2"/>
    <n v="2025"/>
    <n v="0.14187643020594964"/>
    <s v="Medium"/>
  </r>
  <r>
    <n v="103806"/>
    <d v="2025-09-12T00:00:00"/>
    <s v="C4805"/>
    <s v="Priya Kumar"/>
    <x v="3"/>
    <s v="Odisha"/>
    <s v="Bhubaneswar"/>
    <x v="1"/>
    <x v="1"/>
    <x v="4"/>
    <n v="4"/>
    <n v="8726"/>
    <n v="20"/>
    <n v="27923.200000000001"/>
    <n v="24000"/>
    <n v="3923.2"/>
    <x v="2"/>
    <x v="1"/>
    <x v="4"/>
    <s v="Q3"/>
    <n v="2025"/>
    <n v="0.14049965619986246"/>
    <s v="Medium"/>
  </r>
  <r>
    <n v="102192"/>
    <d v="2025-05-28T00:00:00"/>
    <s v="C3191"/>
    <s v="Divya Patel"/>
    <x v="2"/>
    <s v="Telangana"/>
    <s v="Hyderabad"/>
    <x v="1"/>
    <x v="1"/>
    <x v="4"/>
    <n v="4"/>
    <n v="8723"/>
    <n v="20"/>
    <n v="27913.599999999999"/>
    <n v="24000"/>
    <n v="3913.6"/>
    <x v="1"/>
    <x v="0"/>
    <x v="6"/>
    <s v="Q2"/>
    <n v="2025"/>
    <n v="0.14020405823684512"/>
    <s v="Medium"/>
  </r>
  <r>
    <n v="102939"/>
    <d v="2025-02-21T00:00:00"/>
    <s v="C3938"/>
    <s v="Kiran Sharma"/>
    <x v="0"/>
    <s v="Delhi"/>
    <s v="New Delhi"/>
    <x v="7"/>
    <x v="0"/>
    <x v="3"/>
    <n v="3"/>
    <n v="11630"/>
    <n v="20"/>
    <n v="27912"/>
    <n v="27000"/>
    <n v="912"/>
    <x v="0"/>
    <x v="0"/>
    <x v="3"/>
    <s v="Q1"/>
    <n v="2025"/>
    <n v="3.2674118658641442E-2"/>
    <s v="Medium"/>
  </r>
  <r>
    <n v="104408"/>
    <d v="2025-07-17T00:00:00"/>
    <s v="C5407"/>
    <s v="Kiran Sharma"/>
    <x v="2"/>
    <s v="Telangana"/>
    <s v="Hyderabad"/>
    <x v="4"/>
    <x v="1"/>
    <x v="2"/>
    <n v="2"/>
    <n v="15499"/>
    <n v="10"/>
    <n v="27898.2"/>
    <n v="22000"/>
    <n v="5898.2"/>
    <x v="2"/>
    <x v="0"/>
    <x v="7"/>
    <s v="Q3"/>
    <n v="2025"/>
    <n v="0.21141865783455563"/>
    <s v="Medium"/>
  </r>
  <r>
    <n v="100367"/>
    <d v="2025-02-06T00:00:00"/>
    <s v="C1366"/>
    <s v="Vikram Rao"/>
    <x v="3"/>
    <s v="West Bengal"/>
    <s v="Kolkata"/>
    <x v="5"/>
    <x v="1"/>
    <x v="4"/>
    <n v="4"/>
    <n v="8197"/>
    <n v="15"/>
    <n v="27869.8"/>
    <n v="24000"/>
    <n v="3869.8"/>
    <x v="1"/>
    <x v="1"/>
    <x v="3"/>
    <s v="Q1"/>
    <n v="2025"/>
    <n v="0.13885280841627856"/>
    <s v="Medium"/>
  </r>
  <r>
    <n v="102973"/>
    <d v="2025-07-25T00:00:00"/>
    <s v="C3972"/>
    <s v="Neha Patel"/>
    <x v="2"/>
    <s v="Telangana"/>
    <s v="Hyderabad"/>
    <x v="2"/>
    <x v="1"/>
    <x v="4"/>
    <n v="4"/>
    <n v="8700"/>
    <n v="20"/>
    <n v="27840"/>
    <n v="24000"/>
    <n v="3840"/>
    <x v="3"/>
    <x v="1"/>
    <x v="7"/>
    <s v="Q3"/>
    <n v="2025"/>
    <n v="0.13793103448275862"/>
    <s v="Medium"/>
  </r>
  <r>
    <n v="101772"/>
    <d v="2025-08-04T00:00:00"/>
    <s v="C2771"/>
    <s v="Priya Kumar"/>
    <x v="1"/>
    <s v="Gujarat"/>
    <s v="Ahmedabad"/>
    <x v="0"/>
    <x v="1"/>
    <x v="4"/>
    <n v="4"/>
    <n v="8188"/>
    <n v="15"/>
    <n v="27839.200000000001"/>
    <n v="24000"/>
    <n v="3839.2"/>
    <x v="3"/>
    <x v="1"/>
    <x v="2"/>
    <s v="Q3"/>
    <n v="2025"/>
    <n v="0.13790626167418604"/>
    <s v="Medium"/>
  </r>
  <r>
    <n v="101959"/>
    <d v="2025-12-19T00:00:00"/>
    <s v="C2958"/>
    <s v="Aarav Sharma"/>
    <x v="3"/>
    <s v="Odisha"/>
    <s v="Bhubaneswar"/>
    <x v="6"/>
    <x v="1"/>
    <x v="4"/>
    <n v="4"/>
    <n v="8179"/>
    <n v="15"/>
    <n v="27808.6"/>
    <n v="24000"/>
    <n v="3808.6"/>
    <x v="3"/>
    <x v="0"/>
    <x v="11"/>
    <s v="Q4"/>
    <n v="2025"/>
    <n v="0.1369576318117417"/>
    <s v="Medium"/>
  </r>
  <r>
    <n v="103287"/>
    <d v="2025-07-02T00:00:00"/>
    <s v="C4286"/>
    <s v="Arjun Rao"/>
    <x v="2"/>
    <s v="Telangana"/>
    <s v="Hyderabad"/>
    <x v="6"/>
    <x v="1"/>
    <x v="4"/>
    <n v="4"/>
    <n v="8173"/>
    <n v="15"/>
    <n v="27788.2"/>
    <n v="24000"/>
    <n v="3788.2"/>
    <x v="0"/>
    <x v="2"/>
    <x v="7"/>
    <s v="Q3"/>
    <n v="2025"/>
    <n v="0.13632405121598376"/>
    <s v="Medium"/>
  </r>
  <r>
    <n v="101035"/>
    <d v="2025-02-26T00:00:00"/>
    <s v="C2034"/>
    <s v="Kiran Reddy"/>
    <x v="3"/>
    <s v="West Bengal"/>
    <s v="Kolkata"/>
    <x v="1"/>
    <x v="1"/>
    <x v="4"/>
    <n v="4"/>
    <n v="8171"/>
    <n v="15"/>
    <n v="27781.4"/>
    <n v="24000"/>
    <n v="3781.4"/>
    <x v="1"/>
    <x v="0"/>
    <x v="3"/>
    <s v="Q1"/>
    <n v="2025"/>
    <n v="0.13611265091032129"/>
    <s v="Medium"/>
  </r>
  <r>
    <n v="100046"/>
    <d v="2025-02-11T00:00:00"/>
    <s v="C1045"/>
    <s v="Rahul Kumar"/>
    <x v="1"/>
    <s v="Gujarat"/>
    <s v="Ahmedabad"/>
    <x v="0"/>
    <x v="1"/>
    <x v="2"/>
    <n v="2"/>
    <n v="14615"/>
    <n v="5"/>
    <n v="27768.5"/>
    <n v="22000"/>
    <n v="5768.5"/>
    <x v="1"/>
    <x v="2"/>
    <x v="3"/>
    <s v="Q1"/>
    <n v="2025"/>
    <n v="0.20773538361812846"/>
    <s v="Medium"/>
  </r>
  <r>
    <n v="100836"/>
    <d v="2025-07-18T00:00:00"/>
    <s v="C1835"/>
    <s v="Aarav Kumar"/>
    <x v="1"/>
    <s v="Maharashtra"/>
    <s v="Mumbai"/>
    <x v="6"/>
    <x v="1"/>
    <x v="2"/>
    <n v="2"/>
    <n v="15404"/>
    <n v="10"/>
    <n v="27727.200000000001"/>
    <n v="22000"/>
    <n v="5727.2"/>
    <x v="1"/>
    <x v="2"/>
    <x v="7"/>
    <s v="Q3"/>
    <n v="2025"/>
    <n v="0.20655529588274329"/>
    <s v="Medium"/>
  </r>
  <r>
    <n v="100273"/>
    <d v="2025-07-26T00:00:00"/>
    <s v="C1272"/>
    <s v="Rohit Gupta"/>
    <x v="0"/>
    <s v="Punjab"/>
    <s v="Ludhiana"/>
    <x v="0"/>
    <x v="1"/>
    <x v="2"/>
    <n v="2"/>
    <n v="14536"/>
    <n v="5"/>
    <n v="27618.400000000001"/>
    <n v="22000"/>
    <n v="5618.4"/>
    <x v="3"/>
    <x v="2"/>
    <x v="7"/>
    <s v="Q3"/>
    <n v="2025"/>
    <n v="0.20342959765953131"/>
    <s v="Medium"/>
  </r>
  <r>
    <n v="101149"/>
    <d v="2025-12-07T00:00:00"/>
    <s v="C2148"/>
    <s v="Kiran Kumar"/>
    <x v="2"/>
    <s v="Telangana"/>
    <s v="Hyderabad"/>
    <x v="5"/>
    <x v="1"/>
    <x v="4"/>
    <n v="4"/>
    <n v="8095"/>
    <n v="15"/>
    <n v="27523"/>
    <n v="24000"/>
    <n v="3523"/>
    <x v="1"/>
    <x v="0"/>
    <x v="11"/>
    <s v="Q4"/>
    <n v="2025"/>
    <n v="0.12800203466191912"/>
    <s v="Medium"/>
  </r>
  <r>
    <n v="104424"/>
    <d v="2025-12-06T00:00:00"/>
    <s v="C5423"/>
    <s v="Priya Reddy"/>
    <x v="3"/>
    <s v="Odisha"/>
    <s v="Bhubaneswar"/>
    <x v="5"/>
    <x v="1"/>
    <x v="4"/>
    <n v="4"/>
    <n v="8091"/>
    <n v="15"/>
    <n v="27509.4"/>
    <n v="24000"/>
    <n v="3509.4"/>
    <x v="4"/>
    <x v="1"/>
    <x v="11"/>
    <s v="Q4"/>
    <n v="2025"/>
    <n v="0.12757093938799102"/>
    <s v="Medium"/>
  </r>
  <r>
    <n v="103956"/>
    <d v="2025-02-15T00:00:00"/>
    <s v="C4955"/>
    <s v="Rohit Reddy"/>
    <x v="2"/>
    <s v="Karnataka"/>
    <s v="Bengaluru"/>
    <x v="3"/>
    <x v="1"/>
    <x v="4"/>
    <n v="4"/>
    <n v="8585"/>
    <n v="20"/>
    <n v="27472"/>
    <n v="24000"/>
    <n v="3472"/>
    <x v="1"/>
    <x v="1"/>
    <x v="3"/>
    <s v="Q1"/>
    <n v="2025"/>
    <n v="0.12638322655794992"/>
    <s v="Medium"/>
  </r>
  <r>
    <n v="104121"/>
    <d v="2025-05-16T00:00:00"/>
    <s v="C5120"/>
    <s v="Vikram Reddy"/>
    <x v="2"/>
    <s v="Karnataka"/>
    <s v="Bengaluru"/>
    <x v="6"/>
    <x v="1"/>
    <x v="2"/>
    <n v="2"/>
    <n v="15256"/>
    <n v="10"/>
    <n v="27460.799999999999"/>
    <n v="22000"/>
    <n v="5460.8"/>
    <x v="1"/>
    <x v="2"/>
    <x v="6"/>
    <s v="Q2"/>
    <n v="2025"/>
    <n v="0.19885800850667135"/>
    <s v="Medium"/>
  </r>
  <r>
    <n v="100698"/>
    <d v="2025-09-25T00:00:00"/>
    <s v="C1697"/>
    <s v="Rohit Rao"/>
    <x v="0"/>
    <s v="Delhi"/>
    <s v="New Delhi"/>
    <x v="0"/>
    <x v="1"/>
    <x v="2"/>
    <n v="2"/>
    <n v="15234"/>
    <n v="10"/>
    <n v="27421.200000000001"/>
    <n v="22000"/>
    <n v="5421.2"/>
    <x v="1"/>
    <x v="0"/>
    <x v="4"/>
    <s v="Q3"/>
    <n v="2025"/>
    <n v="0.19770104882353798"/>
    <s v="Medium"/>
  </r>
  <r>
    <n v="104273"/>
    <d v="2025-06-24T00:00:00"/>
    <s v="C5272"/>
    <s v="Kiran Gupta"/>
    <x v="0"/>
    <s v="Punjab"/>
    <s v="Ludhiana"/>
    <x v="4"/>
    <x v="1"/>
    <x v="2"/>
    <n v="2"/>
    <n v="15223"/>
    <n v="10"/>
    <n v="27401.4"/>
    <n v="22000"/>
    <n v="5401.4"/>
    <x v="3"/>
    <x v="0"/>
    <x v="9"/>
    <s v="Q2"/>
    <n v="2025"/>
    <n v="0.19712131496930813"/>
    <s v="Medium"/>
  </r>
  <r>
    <n v="103129"/>
    <d v="2025-03-28T00:00:00"/>
    <s v="C4128"/>
    <s v="Rohit Patel"/>
    <x v="2"/>
    <s v="Karnataka"/>
    <s v="Bengaluru"/>
    <x v="2"/>
    <x v="1"/>
    <x v="4"/>
    <n v="4"/>
    <n v="8050"/>
    <n v="15"/>
    <n v="27370"/>
    <n v="24000"/>
    <n v="3370"/>
    <x v="4"/>
    <x v="0"/>
    <x v="10"/>
    <s v="Q1"/>
    <n v="2025"/>
    <n v="0.12312751187431495"/>
    <s v="Medium"/>
  </r>
  <r>
    <n v="102346"/>
    <d v="2025-03-19T00:00:00"/>
    <s v="C3345"/>
    <s v="Sneha Patel"/>
    <x v="1"/>
    <s v="Gujarat"/>
    <s v="Ahmedabad"/>
    <x v="2"/>
    <x v="1"/>
    <x v="2"/>
    <n v="2"/>
    <n v="15199"/>
    <n v="10"/>
    <n v="27358.2"/>
    <n v="22000"/>
    <n v="5358.2"/>
    <x v="1"/>
    <x v="0"/>
    <x v="10"/>
    <s v="Q1"/>
    <n v="2025"/>
    <n v="0.19585352837540479"/>
    <s v="Medium"/>
  </r>
  <r>
    <n v="100510"/>
    <d v="2025-07-05T00:00:00"/>
    <s v="C1509"/>
    <s v="Priya Sharma"/>
    <x v="2"/>
    <s v="Karnataka"/>
    <s v="Bengaluru"/>
    <x v="0"/>
    <x v="1"/>
    <x v="4"/>
    <n v="4"/>
    <n v="8531"/>
    <n v="20"/>
    <n v="27299.200000000001"/>
    <n v="24000"/>
    <n v="3299.2"/>
    <x v="4"/>
    <x v="0"/>
    <x v="7"/>
    <s v="Q3"/>
    <n v="2025"/>
    <n v="0.12085335834017114"/>
    <s v="Medium"/>
  </r>
  <r>
    <n v="100449"/>
    <d v="2025-08-24T00:00:00"/>
    <s v="C1448"/>
    <s v="Vikram Patel"/>
    <x v="1"/>
    <s v="Gujarat"/>
    <s v="Ahmedabad"/>
    <x v="0"/>
    <x v="1"/>
    <x v="4"/>
    <n v="4"/>
    <n v="8526"/>
    <n v="20"/>
    <n v="27283.200000000001"/>
    <n v="24000"/>
    <n v="3283.2"/>
    <x v="1"/>
    <x v="0"/>
    <x v="2"/>
    <s v="Q3"/>
    <n v="2025"/>
    <n v="0.1203377902885292"/>
    <s v="Medium"/>
  </r>
  <r>
    <n v="104825"/>
    <d v="2025-01-16T00:00:00"/>
    <s v="C5824"/>
    <s v="Rohit Rao"/>
    <x v="2"/>
    <s v="Karnataka"/>
    <s v="Bengaluru"/>
    <x v="1"/>
    <x v="1"/>
    <x v="4"/>
    <n v="4"/>
    <n v="8510"/>
    <n v="20"/>
    <n v="27232"/>
    <n v="24000"/>
    <n v="3232"/>
    <x v="3"/>
    <x v="0"/>
    <x v="8"/>
    <s v="Q1"/>
    <n v="2025"/>
    <n v="0.11868390129259694"/>
    <s v="Medium"/>
  </r>
  <r>
    <n v="100054"/>
    <d v="2025-08-09T00:00:00"/>
    <s v="C1053"/>
    <s v="Divya Rao"/>
    <x v="3"/>
    <s v="West Bengal"/>
    <s v="Kolkata"/>
    <x v="3"/>
    <x v="1"/>
    <x v="2"/>
    <n v="2"/>
    <n v="15111"/>
    <n v="10"/>
    <n v="27199.8"/>
    <n v="22000"/>
    <n v="5199.8"/>
    <x v="0"/>
    <x v="0"/>
    <x v="2"/>
    <s v="Q3"/>
    <n v="2025"/>
    <n v="0.19117052331267143"/>
    <s v="Medium"/>
  </r>
  <r>
    <n v="103830"/>
    <d v="2025-07-08T00:00:00"/>
    <s v="C4829"/>
    <s v="Arjun Kumar"/>
    <x v="3"/>
    <s v="Odisha"/>
    <s v="Bhubaneswar"/>
    <x v="7"/>
    <x v="1"/>
    <x v="2"/>
    <n v="2"/>
    <n v="15097"/>
    <n v="10"/>
    <n v="27174.6"/>
    <n v="22000"/>
    <n v="5174.6000000000004"/>
    <x v="3"/>
    <x v="0"/>
    <x v="7"/>
    <s v="Q3"/>
    <n v="2025"/>
    <n v="0.19042046617061523"/>
    <s v="Medium"/>
  </r>
  <r>
    <n v="103201"/>
    <d v="2025-11-26T00:00:00"/>
    <s v="C4200"/>
    <s v="Sneha Patel"/>
    <x v="0"/>
    <s v="Delhi"/>
    <s v="New Delhi"/>
    <x v="5"/>
    <x v="1"/>
    <x v="4"/>
    <n v="4"/>
    <n v="8483"/>
    <n v="20"/>
    <n v="27145.599999999999"/>
    <n v="24000"/>
    <n v="3145.6"/>
    <x v="2"/>
    <x v="2"/>
    <x v="1"/>
    <s v="Q4"/>
    <n v="2025"/>
    <n v="0.1158788164564423"/>
    <s v="Medium"/>
  </r>
  <r>
    <n v="100687"/>
    <d v="2025-04-27T00:00:00"/>
    <s v="C1686"/>
    <s v="Ananya Gupta"/>
    <x v="3"/>
    <s v="West Bengal"/>
    <s v="Kolkata"/>
    <x v="3"/>
    <x v="1"/>
    <x v="2"/>
    <n v="2"/>
    <n v="15056"/>
    <n v="10"/>
    <n v="27100.799999999999"/>
    <n v="22000"/>
    <n v="5100.8"/>
    <x v="0"/>
    <x v="0"/>
    <x v="5"/>
    <s v="Q2"/>
    <n v="2025"/>
    <n v="0.18821584602668556"/>
    <s v="Medium"/>
  </r>
  <r>
    <n v="101872"/>
    <d v="2025-05-21T00:00:00"/>
    <s v="C2871"/>
    <s v="Priya Rao"/>
    <x v="3"/>
    <s v="West Bengal"/>
    <s v="Kolkata"/>
    <x v="6"/>
    <x v="1"/>
    <x v="4"/>
    <n v="4"/>
    <n v="8456"/>
    <n v="20"/>
    <n v="27059.200000000001"/>
    <n v="24000"/>
    <n v="3059.2"/>
    <x v="4"/>
    <x v="1"/>
    <x v="6"/>
    <s v="Q2"/>
    <n v="2025"/>
    <n v="0.11305581835383159"/>
    <s v="Medium"/>
  </r>
  <r>
    <n v="102534"/>
    <d v="2025-06-24T00:00:00"/>
    <s v="C3533"/>
    <s v="Aarav Sharma"/>
    <x v="1"/>
    <s v="Gujarat"/>
    <s v="Ahmedabad"/>
    <x v="3"/>
    <x v="1"/>
    <x v="2"/>
    <n v="2"/>
    <n v="15008"/>
    <n v="10"/>
    <n v="27014.400000000001"/>
    <n v="22000"/>
    <n v="5014.3999999999996"/>
    <x v="4"/>
    <x v="0"/>
    <x v="9"/>
    <s v="Q2"/>
    <n v="2025"/>
    <n v="0.18561952144041693"/>
    <s v="Medium"/>
  </r>
  <r>
    <n v="103308"/>
    <d v="2025-11-21T00:00:00"/>
    <s v="C4307"/>
    <s v="Sneha Sharma"/>
    <x v="1"/>
    <s v="Gujarat"/>
    <s v="Ahmedabad"/>
    <x v="2"/>
    <x v="2"/>
    <x v="5"/>
    <n v="10"/>
    <n v="2997"/>
    <n v="10"/>
    <n v="26973"/>
    <n v="16000"/>
    <n v="10973"/>
    <x v="0"/>
    <x v="0"/>
    <x v="1"/>
    <s v="Q4"/>
    <n v="2025"/>
    <n v="0.40681422162903647"/>
    <s v="Medium"/>
  </r>
  <r>
    <n v="100282"/>
    <d v="2025-12-20T00:00:00"/>
    <s v="C1281"/>
    <s v="Pooja Patel"/>
    <x v="1"/>
    <s v="Gujarat"/>
    <s v="Ahmedabad"/>
    <x v="5"/>
    <x v="1"/>
    <x v="4"/>
    <n v="4"/>
    <n v="8412"/>
    <n v="20"/>
    <n v="26918.400000000001"/>
    <n v="24000"/>
    <n v="2918.4"/>
    <x v="2"/>
    <x v="0"/>
    <x v="11"/>
    <s v="Q4"/>
    <n v="2025"/>
    <n v="0.10841654778887304"/>
    <s v="Medium"/>
  </r>
  <r>
    <n v="100988"/>
    <d v="2025-11-03T00:00:00"/>
    <s v="C1987"/>
    <s v="Arjun Rao"/>
    <x v="3"/>
    <s v="West Bengal"/>
    <s v="Kolkata"/>
    <x v="7"/>
    <x v="1"/>
    <x v="4"/>
    <n v="3"/>
    <n v="8971"/>
    <n v="0"/>
    <n v="26913"/>
    <n v="18000"/>
    <n v="8913"/>
    <x v="0"/>
    <x v="2"/>
    <x v="1"/>
    <s v="Q4"/>
    <n v="2025"/>
    <n v="0.33117824099877385"/>
    <s v="Medium"/>
  </r>
  <r>
    <n v="104674"/>
    <d v="2025-09-09T00:00:00"/>
    <s v="C5673"/>
    <s v="Divya Sharma"/>
    <x v="1"/>
    <s v="Maharashtra"/>
    <s v="Mumbai"/>
    <x v="0"/>
    <x v="1"/>
    <x v="2"/>
    <n v="2"/>
    <n v="14914"/>
    <n v="10"/>
    <n v="26845.200000000001"/>
    <n v="22000"/>
    <n v="4845.2"/>
    <x v="2"/>
    <x v="0"/>
    <x v="4"/>
    <s v="Q3"/>
    <n v="2025"/>
    <n v="0.18048664193226349"/>
    <s v="Medium"/>
  </r>
  <r>
    <n v="102786"/>
    <d v="2025-03-16T00:00:00"/>
    <s v="C3785"/>
    <s v="Rahul Reddy"/>
    <x v="3"/>
    <s v="Odisha"/>
    <s v="Bhubaneswar"/>
    <x v="6"/>
    <x v="1"/>
    <x v="4"/>
    <n v="4"/>
    <n v="8376"/>
    <n v="20"/>
    <n v="26803.200000000001"/>
    <n v="24000"/>
    <n v="2803.2"/>
    <x v="3"/>
    <x v="0"/>
    <x v="10"/>
    <s v="Q1"/>
    <n v="2025"/>
    <n v="0.10458452722063036"/>
    <s v="Medium"/>
  </r>
  <r>
    <n v="103409"/>
    <d v="2025-10-02T00:00:00"/>
    <s v="C4408"/>
    <s v="Aarav Kumar"/>
    <x v="2"/>
    <s v="Telangana"/>
    <s v="Hyderabad"/>
    <x v="6"/>
    <x v="2"/>
    <x v="5"/>
    <n v="9"/>
    <n v="2974"/>
    <n v="0"/>
    <n v="26766"/>
    <n v="14400"/>
    <n v="12366"/>
    <x v="0"/>
    <x v="1"/>
    <x v="0"/>
    <s v="Q4"/>
    <n v="2025"/>
    <n v="0.46200403496973774"/>
    <s v="Medium"/>
  </r>
  <r>
    <n v="101006"/>
    <d v="2025-10-13T00:00:00"/>
    <s v="C2005"/>
    <s v="Rahul Patel"/>
    <x v="0"/>
    <s v="Delhi"/>
    <s v="New Delhi"/>
    <x v="3"/>
    <x v="1"/>
    <x v="4"/>
    <n v="4"/>
    <n v="8359"/>
    <n v="20"/>
    <n v="26748.799999999999"/>
    <n v="24000"/>
    <n v="2748.8"/>
    <x v="3"/>
    <x v="0"/>
    <x v="0"/>
    <s v="Q4"/>
    <n v="2025"/>
    <n v="0.1027634884555569"/>
    <s v="Medium"/>
  </r>
  <r>
    <n v="102105"/>
    <d v="2025-11-02T00:00:00"/>
    <s v="C3104"/>
    <s v="Divya Sharma"/>
    <x v="1"/>
    <s v="Maharashtra"/>
    <s v="Mumbai"/>
    <x v="2"/>
    <x v="1"/>
    <x v="4"/>
    <n v="4"/>
    <n v="8357"/>
    <n v="20"/>
    <n v="26742.400000000001"/>
    <n v="24000"/>
    <n v="2742.4"/>
    <x v="2"/>
    <x v="1"/>
    <x v="1"/>
    <s v="Q4"/>
    <n v="2025"/>
    <n v="0.10254876151729089"/>
    <s v="Medium"/>
  </r>
  <r>
    <n v="100919"/>
    <d v="2025-06-01T00:00:00"/>
    <s v="C1918"/>
    <s v="Divya Kumar"/>
    <x v="3"/>
    <s v="Odisha"/>
    <s v="Bhubaneswar"/>
    <x v="0"/>
    <x v="1"/>
    <x v="2"/>
    <n v="2"/>
    <n v="14790"/>
    <n v="10"/>
    <n v="26622"/>
    <n v="22000"/>
    <n v="4622"/>
    <x v="2"/>
    <x v="1"/>
    <x v="9"/>
    <s v="Q2"/>
    <n v="2025"/>
    <n v="0.17361580647584704"/>
    <s v="Medium"/>
  </r>
  <r>
    <n v="102991"/>
    <d v="2025-12-26T00:00:00"/>
    <s v="C3990"/>
    <s v="Arjun Sharma"/>
    <x v="2"/>
    <s v="Karnataka"/>
    <s v="Bengaluru"/>
    <x v="3"/>
    <x v="1"/>
    <x v="4"/>
    <n v="4"/>
    <n v="8315"/>
    <n v="20"/>
    <n v="26608"/>
    <n v="24000"/>
    <n v="2608"/>
    <x v="0"/>
    <x v="2"/>
    <x v="11"/>
    <s v="Q4"/>
    <n v="2025"/>
    <n v="9.8015634395670473E-2"/>
    <s v="Medium"/>
  </r>
  <r>
    <n v="103709"/>
    <d v="2025-05-04T00:00:00"/>
    <s v="C4708"/>
    <s v="Sneha Kumar"/>
    <x v="1"/>
    <s v="Maharashtra"/>
    <s v="Mumbai"/>
    <x v="4"/>
    <x v="1"/>
    <x v="4"/>
    <n v="3"/>
    <n v="8830"/>
    <n v="0"/>
    <n v="26490"/>
    <n v="18000"/>
    <n v="8490"/>
    <x v="3"/>
    <x v="0"/>
    <x v="6"/>
    <s v="Q2"/>
    <n v="2025"/>
    <n v="0.32049830124575313"/>
    <s v="Medium"/>
  </r>
  <r>
    <n v="102587"/>
    <d v="2025-08-09T00:00:00"/>
    <s v="C3586"/>
    <s v="Ananya Kumar"/>
    <x v="1"/>
    <s v="Gujarat"/>
    <s v="Ahmedabad"/>
    <x v="5"/>
    <x v="1"/>
    <x v="2"/>
    <n v="2"/>
    <n v="14715"/>
    <n v="10"/>
    <n v="26487"/>
    <n v="22000"/>
    <n v="4487"/>
    <x v="4"/>
    <x v="0"/>
    <x v="2"/>
    <s v="Q3"/>
    <n v="2025"/>
    <n v="0.16940385849662098"/>
    <s v="Medium"/>
  </r>
  <r>
    <n v="104329"/>
    <d v="2025-09-25T00:00:00"/>
    <s v="C5328"/>
    <s v="Divya Rao"/>
    <x v="2"/>
    <s v="Karnataka"/>
    <s v="Bengaluru"/>
    <x v="6"/>
    <x v="1"/>
    <x v="2"/>
    <n v="2"/>
    <n v="14655"/>
    <n v="10"/>
    <n v="26379"/>
    <n v="22000"/>
    <n v="4379"/>
    <x v="0"/>
    <x v="0"/>
    <x v="4"/>
    <s v="Q3"/>
    <n v="2025"/>
    <n v="0.16600326016907388"/>
    <s v="Medium"/>
  </r>
  <r>
    <n v="102774"/>
    <d v="2025-09-19T00:00:00"/>
    <s v="C3773"/>
    <s v="Rohit Patel"/>
    <x v="3"/>
    <s v="Odisha"/>
    <s v="Bhubaneswar"/>
    <x v="6"/>
    <x v="1"/>
    <x v="2"/>
    <n v="2"/>
    <n v="14649"/>
    <n v="10"/>
    <n v="26368.2"/>
    <n v="22000"/>
    <n v="4368.2"/>
    <x v="0"/>
    <x v="0"/>
    <x v="4"/>
    <s v="Q3"/>
    <n v="2025"/>
    <n v="0.16566166822156991"/>
    <s v="Medium"/>
  </r>
  <r>
    <n v="100925"/>
    <d v="2025-08-02T00:00:00"/>
    <s v="C1924"/>
    <s v="Pooja Kumar"/>
    <x v="2"/>
    <s v="Karnataka"/>
    <s v="Bengaluru"/>
    <x v="2"/>
    <x v="1"/>
    <x v="2"/>
    <n v="2"/>
    <n v="14638"/>
    <n v="10"/>
    <n v="26348.400000000001"/>
    <n v="22000"/>
    <n v="4348.3999999999996"/>
    <x v="4"/>
    <x v="2"/>
    <x v="2"/>
    <s v="Q3"/>
    <n v="2025"/>
    <n v="0.16503468901337459"/>
    <s v="Medium"/>
  </r>
  <r>
    <n v="101651"/>
    <d v="2025-06-17T00:00:00"/>
    <s v="C2650"/>
    <s v="Divya Kumar"/>
    <x v="3"/>
    <s v="Odisha"/>
    <s v="Bhubaneswar"/>
    <x v="0"/>
    <x v="1"/>
    <x v="2"/>
    <n v="2"/>
    <n v="15490"/>
    <n v="15"/>
    <n v="26333"/>
    <n v="22000"/>
    <n v="4333"/>
    <x v="1"/>
    <x v="0"/>
    <x v="9"/>
    <s v="Q2"/>
    <n v="2025"/>
    <n v="0.16454638666312232"/>
    <s v="Medium"/>
  </r>
  <r>
    <n v="104276"/>
    <d v="2025-08-06T00:00:00"/>
    <s v="C5275"/>
    <s v="Priya Reddy"/>
    <x v="3"/>
    <s v="Odisha"/>
    <s v="Bhubaneswar"/>
    <x v="6"/>
    <x v="1"/>
    <x v="2"/>
    <n v="2"/>
    <n v="15481"/>
    <n v="15"/>
    <n v="26317.7"/>
    <n v="22000"/>
    <n v="4317.7"/>
    <x v="2"/>
    <x v="0"/>
    <x v="2"/>
    <s v="Q3"/>
    <n v="2025"/>
    <n v="0.16406068919396449"/>
    <s v="Medium"/>
  </r>
  <r>
    <n v="104122"/>
    <d v="2025-06-19T00:00:00"/>
    <s v="C5121"/>
    <s v="Divya Gupta"/>
    <x v="0"/>
    <s v="Delhi"/>
    <s v="New Delhi"/>
    <x v="1"/>
    <x v="1"/>
    <x v="2"/>
    <n v="2"/>
    <n v="14602"/>
    <n v="10"/>
    <n v="26283.599999999999"/>
    <n v="22000"/>
    <n v="4283.6000000000004"/>
    <x v="1"/>
    <x v="0"/>
    <x v="9"/>
    <s v="Q2"/>
    <n v="2025"/>
    <n v="0.16297615242965197"/>
    <s v="Medium"/>
  </r>
  <r>
    <n v="104017"/>
    <d v="2025-09-28T00:00:00"/>
    <s v="C5016"/>
    <s v="Rohit Rao"/>
    <x v="2"/>
    <s v="Telangana"/>
    <s v="Hyderabad"/>
    <x v="4"/>
    <x v="1"/>
    <x v="4"/>
    <n v="4"/>
    <n v="8211"/>
    <n v="20"/>
    <n v="26275.200000000001"/>
    <n v="24000"/>
    <n v="2275.1999999999998"/>
    <x v="3"/>
    <x v="2"/>
    <x v="4"/>
    <s v="Q3"/>
    <n v="2025"/>
    <n v="8.6591158202411395E-2"/>
    <s v="Medium"/>
  </r>
  <r>
    <n v="101946"/>
    <d v="2025-06-07T00:00:00"/>
    <s v="C2945"/>
    <s v="Arjun Kumar"/>
    <x v="2"/>
    <s v="Karnataka"/>
    <s v="Bengaluru"/>
    <x v="6"/>
    <x v="1"/>
    <x v="4"/>
    <n v="4"/>
    <n v="8202"/>
    <n v="20"/>
    <n v="26246.400000000001"/>
    <n v="24000"/>
    <n v="2246.4"/>
    <x v="2"/>
    <x v="0"/>
    <x v="9"/>
    <s v="Q2"/>
    <n v="2025"/>
    <n v="8.5588880760790048E-2"/>
    <s v="Medium"/>
  </r>
  <r>
    <n v="103260"/>
    <d v="2025-07-08T00:00:00"/>
    <s v="C4259"/>
    <s v="Kiran Rao"/>
    <x v="0"/>
    <s v="Punjab"/>
    <s v="Ludhiana"/>
    <x v="3"/>
    <x v="1"/>
    <x v="2"/>
    <n v="2"/>
    <n v="15407"/>
    <n v="15"/>
    <n v="26191.9"/>
    <n v="22000"/>
    <n v="4191.8999999999996"/>
    <x v="4"/>
    <x v="0"/>
    <x v="7"/>
    <s v="Q3"/>
    <n v="2025"/>
    <n v="0.16004566297214021"/>
    <s v="Medium"/>
  </r>
  <r>
    <n v="100345"/>
    <d v="2025-03-19T00:00:00"/>
    <s v="C1344"/>
    <s v="Neha Sharma"/>
    <x v="3"/>
    <s v="West Bengal"/>
    <s v="Kolkata"/>
    <x v="0"/>
    <x v="1"/>
    <x v="2"/>
    <n v="2"/>
    <n v="14550"/>
    <n v="10"/>
    <n v="26190"/>
    <n v="22000"/>
    <n v="4190"/>
    <x v="1"/>
    <x v="2"/>
    <x v="10"/>
    <s v="Q1"/>
    <n v="2025"/>
    <n v="0.15998472699503627"/>
    <s v="Medium"/>
  </r>
  <r>
    <n v="101559"/>
    <d v="2025-04-15T00:00:00"/>
    <s v="C2558"/>
    <s v="Vikram Sharma"/>
    <x v="1"/>
    <s v="Gujarat"/>
    <s v="Ahmedabad"/>
    <x v="5"/>
    <x v="1"/>
    <x v="4"/>
    <n v="4"/>
    <n v="8182"/>
    <n v="20"/>
    <n v="26182.400000000001"/>
    <n v="24000"/>
    <n v="2182.4"/>
    <x v="3"/>
    <x v="0"/>
    <x v="5"/>
    <s v="Q2"/>
    <n v="2025"/>
    <n v="8.3353703251038871E-2"/>
    <s v="Medium"/>
  </r>
  <r>
    <n v="104623"/>
    <d v="2025-09-18T00:00:00"/>
    <s v="C5622"/>
    <s v="Rahul Reddy"/>
    <x v="0"/>
    <s v="Punjab"/>
    <s v="Ludhiana"/>
    <x v="4"/>
    <x v="1"/>
    <x v="2"/>
    <n v="2"/>
    <n v="15400"/>
    <n v="15"/>
    <n v="26180"/>
    <n v="22000"/>
    <n v="4180"/>
    <x v="1"/>
    <x v="0"/>
    <x v="4"/>
    <s v="Q3"/>
    <n v="2025"/>
    <n v="0.15966386554621848"/>
    <s v="Medium"/>
  </r>
  <r>
    <n v="102075"/>
    <d v="2025-12-10T00:00:00"/>
    <s v="C3074"/>
    <s v="Priya Rao"/>
    <x v="1"/>
    <s v="Gujarat"/>
    <s v="Ahmedabad"/>
    <x v="4"/>
    <x v="1"/>
    <x v="4"/>
    <n v="4"/>
    <n v="8180"/>
    <n v="20"/>
    <n v="26176"/>
    <n v="24000"/>
    <n v="2176"/>
    <x v="0"/>
    <x v="2"/>
    <x v="11"/>
    <s v="Q4"/>
    <n v="2025"/>
    <n v="8.3129584352078234E-2"/>
    <s v="Medium"/>
  </r>
  <r>
    <n v="104271"/>
    <d v="2025-02-21T00:00:00"/>
    <s v="C5270"/>
    <s v="Arjun Sharma"/>
    <x v="3"/>
    <s v="Odisha"/>
    <s v="Bhubaneswar"/>
    <x v="7"/>
    <x v="1"/>
    <x v="2"/>
    <n v="2"/>
    <n v="15369"/>
    <n v="15"/>
    <n v="26127.3"/>
    <n v="22000"/>
    <n v="4127.3"/>
    <x v="3"/>
    <x v="1"/>
    <x v="3"/>
    <s v="Q1"/>
    <n v="2025"/>
    <n v="0.1579688678125945"/>
    <s v="Medium"/>
  </r>
  <r>
    <n v="104750"/>
    <d v="2025-10-14T00:00:00"/>
    <s v="C5749"/>
    <s v="Arjun Rao"/>
    <x v="2"/>
    <s v="Telangana"/>
    <s v="Hyderabad"/>
    <x v="3"/>
    <x v="2"/>
    <x v="5"/>
    <n v="9"/>
    <n v="2895"/>
    <n v="0"/>
    <n v="26055"/>
    <n v="14400"/>
    <n v="11655"/>
    <x v="3"/>
    <x v="2"/>
    <x v="0"/>
    <s v="Q4"/>
    <n v="2025"/>
    <n v="0.44732297063903281"/>
    <s v="Medium"/>
  </r>
  <r>
    <n v="102002"/>
    <d v="2025-08-21T00:00:00"/>
    <s v="C3001"/>
    <s v="Priya Patel"/>
    <x v="3"/>
    <s v="Odisha"/>
    <s v="Bhubaneswar"/>
    <x v="3"/>
    <x v="1"/>
    <x v="2"/>
    <n v="2"/>
    <n v="15312"/>
    <n v="15"/>
    <n v="26030.400000000001"/>
    <n v="22000"/>
    <n v="4030.4"/>
    <x v="1"/>
    <x v="0"/>
    <x v="2"/>
    <s v="Q3"/>
    <n v="2025"/>
    <n v="0.15483434753211628"/>
    <s v="Medium"/>
  </r>
  <r>
    <n v="102395"/>
    <d v="2025-11-26T00:00:00"/>
    <s v="C3394"/>
    <s v="Ananya Sharma"/>
    <x v="0"/>
    <s v="Punjab"/>
    <s v="Ludhiana"/>
    <x v="0"/>
    <x v="2"/>
    <x v="5"/>
    <n v="9"/>
    <n v="2890"/>
    <n v="0"/>
    <n v="26010"/>
    <n v="14400"/>
    <n v="11610"/>
    <x v="2"/>
    <x v="0"/>
    <x v="1"/>
    <s v="Q4"/>
    <n v="2025"/>
    <n v="0.44636678200692043"/>
    <s v="Medium"/>
  </r>
  <r>
    <n v="104863"/>
    <d v="2025-06-04T00:00:00"/>
    <s v="C5862"/>
    <s v="Kiran Patel"/>
    <x v="3"/>
    <s v="West Bengal"/>
    <s v="Kolkata"/>
    <x v="7"/>
    <x v="1"/>
    <x v="4"/>
    <n v="3"/>
    <n v="8652"/>
    <n v="0"/>
    <n v="25956"/>
    <n v="18000"/>
    <n v="7956"/>
    <x v="0"/>
    <x v="1"/>
    <x v="9"/>
    <s v="Q2"/>
    <n v="2025"/>
    <n v="0.30651872399445212"/>
    <s v="Medium"/>
  </r>
  <r>
    <n v="104542"/>
    <d v="2025-03-25T00:00:00"/>
    <s v="C5541"/>
    <s v="Aarav Kumar"/>
    <x v="1"/>
    <s v="Gujarat"/>
    <s v="Ahmedabad"/>
    <x v="7"/>
    <x v="1"/>
    <x v="2"/>
    <n v="2"/>
    <n v="15220"/>
    <n v="15"/>
    <n v="25874"/>
    <n v="22000"/>
    <n v="3874"/>
    <x v="0"/>
    <x v="0"/>
    <x v="10"/>
    <s v="Q1"/>
    <n v="2025"/>
    <n v="0.14972559325964288"/>
    <s v="Medium"/>
  </r>
  <r>
    <n v="103631"/>
    <d v="2025-04-20T00:00:00"/>
    <s v="C4630"/>
    <s v="Neha Sharma"/>
    <x v="1"/>
    <s v="Maharashtra"/>
    <s v="Mumbai"/>
    <x v="3"/>
    <x v="1"/>
    <x v="4"/>
    <n v="3"/>
    <n v="8603"/>
    <n v="0"/>
    <n v="25809"/>
    <n v="18000"/>
    <n v="7809"/>
    <x v="1"/>
    <x v="0"/>
    <x v="5"/>
    <s v="Q2"/>
    <n v="2025"/>
    <n v="0.30256887132395677"/>
    <s v="Medium"/>
  </r>
  <r>
    <n v="102099"/>
    <d v="2025-10-02T00:00:00"/>
    <s v="C3098"/>
    <s v="Neha Reddy"/>
    <x v="2"/>
    <s v="Karnataka"/>
    <s v="Bengaluru"/>
    <x v="0"/>
    <x v="1"/>
    <x v="4"/>
    <n v="3"/>
    <n v="8591"/>
    <n v="0"/>
    <n v="25773"/>
    <n v="18000"/>
    <n v="7773"/>
    <x v="1"/>
    <x v="0"/>
    <x v="0"/>
    <s v="Q4"/>
    <n v="2025"/>
    <n v="0.30159469211966011"/>
    <s v="Medium"/>
  </r>
  <r>
    <n v="103214"/>
    <d v="2025-11-23T00:00:00"/>
    <s v="C4213"/>
    <s v="Vikram Gupta"/>
    <x v="0"/>
    <s v="Punjab"/>
    <s v="Ludhiana"/>
    <x v="0"/>
    <x v="2"/>
    <x v="5"/>
    <n v="10"/>
    <n v="2559"/>
    <n v="0"/>
    <n v="25590"/>
    <n v="16000"/>
    <n v="9590"/>
    <x v="3"/>
    <x v="1"/>
    <x v="1"/>
    <s v="Q4"/>
    <n v="2025"/>
    <n v="0.37475576397030091"/>
    <s v="Medium"/>
  </r>
  <r>
    <n v="101207"/>
    <d v="2025-05-10T00:00:00"/>
    <s v="C2206"/>
    <s v="Sneha Gupta"/>
    <x v="1"/>
    <s v="Maharashtra"/>
    <s v="Mumbai"/>
    <x v="6"/>
    <x v="1"/>
    <x v="2"/>
    <n v="2"/>
    <n v="15050"/>
    <n v="15"/>
    <n v="25585"/>
    <n v="22000"/>
    <n v="3585"/>
    <x v="2"/>
    <x v="0"/>
    <x v="6"/>
    <s v="Q2"/>
    <n v="2025"/>
    <n v="0.14012116474496775"/>
    <s v="Medium"/>
  </r>
  <r>
    <n v="103712"/>
    <d v="2025-01-23T00:00:00"/>
    <s v="C4711"/>
    <s v="Sneha Patel"/>
    <x v="1"/>
    <s v="Gujarat"/>
    <s v="Ahmedabad"/>
    <x v="6"/>
    <x v="1"/>
    <x v="2"/>
    <n v="2"/>
    <n v="15002"/>
    <n v="15"/>
    <n v="25503.4"/>
    <n v="22000"/>
    <n v="3503.4"/>
    <x v="4"/>
    <x v="2"/>
    <x v="8"/>
    <s v="Q1"/>
    <n v="2025"/>
    <n v="0.13736991930487699"/>
    <s v="Medium"/>
  </r>
  <r>
    <n v="103298"/>
    <d v="2025-04-20T00:00:00"/>
    <s v="C4297"/>
    <s v="Divya Sharma"/>
    <x v="1"/>
    <s v="Maharashtra"/>
    <s v="Mumbai"/>
    <x v="4"/>
    <x v="1"/>
    <x v="4"/>
    <n v="3"/>
    <n v="8481"/>
    <n v="0"/>
    <n v="25443"/>
    <n v="18000"/>
    <n v="7443"/>
    <x v="1"/>
    <x v="0"/>
    <x v="5"/>
    <s v="Q2"/>
    <n v="2025"/>
    <n v="0.29253625751680229"/>
    <s v="Medium"/>
  </r>
  <r>
    <n v="100897"/>
    <d v="2025-04-03T00:00:00"/>
    <s v="C1896"/>
    <s v="Divya Rao"/>
    <x v="1"/>
    <s v="Maharashtra"/>
    <s v="Mumbai"/>
    <x v="2"/>
    <x v="1"/>
    <x v="2"/>
    <n v="2"/>
    <n v="14921"/>
    <n v="15"/>
    <n v="25365.7"/>
    <n v="22000"/>
    <n v="3365.7"/>
    <x v="4"/>
    <x v="0"/>
    <x v="5"/>
    <s v="Q2"/>
    <n v="2025"/>
    <n v="0.13268705377734499"/>
    <s v="Medium"/>
  </r>
  <r>
    <n v="103350"/>
    <d v="2025-10-02T00:00:00"/>
    <s v="C4349"/>
    <s v="Pooja Reddy"/>
    <x v="2"/>
    <s v="Telangana"/>
    <s v="Hyderabad"/>
    <x v="3"/>
    <x v="1"/>
    <x v="4"/>
    <n v="3"/>
    <n v="8895"/>
    <n v="5"/>
    <n v="25350.75"/>
    <n v="18000"/>
    <n v="7350.75"/>
    <x v="4"/>
    <x v="0"/>
    <x v="0"/>
    <s v="Q4"/>
    <n v="2025"/>
    <n v="0.28996183544865539"/>
    <s v="Medium"/>
  </r>
  <r>
    <n v="103755"/>
    <d v="2025-07-07T00:00:00"/>
    <s v="C4754"/>
    <s v="Rahul Sharma"/>
    <x v="2"/>
    <s v="Karnataka"/>
    <s v="Bengaluru"/>
    <x v="2"/>
    <x v="1"/>
    <x v="2"/>
    <n v="2"/>
    <n v="14889"/>
    <n v="15"/>
    <n v="25311.3"/>
    <n v="22000"/>
    <n v="3311.3"/>
    <x v="2"/>
    <x v="0"/>
    <x v="7"/>
    <s v="Q3"/>
    <n v="2025"/>
    <n v="0.13082299210234166"/>
    <s v="Medium"/>
  </r>
  <r>
    <n v="101204"/>
    <d v="2025-08-10T00:00:00"/>
    <s v="C2203"/>
    <s v="Ananya Patel"/>
    <x v="2"/>
    <s v="Karnataka"/>
    <s v="Bengaluru"/>
    <x v="2"/>
    <x v="1"/>
    <x v="2"/>
    <n v="2"/>
    <n v="14832"/>
    <n v="15"/>
    <n v="25214.400000000001"/>
    <n v="22000"/>
    <n v="3214.4"/>
    <x v="0"/>
    <x v="0"/>
    <x v="2"/>
    <s v="Q3"/>
    <n v="2025"/>
    <n v="0.12748270829367345"/>
    <s v="Medium"/>
  </r>
  <r>
    <n v="100857"/>
    <d v="2025-05-16T00:00:00"/>
    <s v="C1856"/>
    <s v="Pooja Rao"/>
    <x v="1"/>
    <s v="Gujarat"/>
    <s v="Ahmedabad"/>
    <x v="5"/>
    <x v="1"/>
    <x v="2"/>
    <n v="2"/>
    <n v="14807"/>
    <n v="15"/>
    <n v="25171.9"/>
    <n v="22000"/>
    <n v="3171.9"/>
    <x v="0"/>
    <x v="2"/>
    <x v="6"/>
    <s v="Q2"/>
    <n v="2025"/>
    <n v="0.12600955827728538"/>
    <s v="Medium"/>
  </r>
  <r>
    <n v="102332"/>
    <d v="2025-03-14T00:00:00"/>
    <s v="C3331"/>
    <s v="Vikram Sharma"/>
    <x v="3"/>
    <s v="Odisha"/>
    <s v="Bhubaneswar"/>
    <x v="2"/>
    <x v="1"/>
    <x v="4"/>
    <n v="3"/>
    <n v="8810"/>
    <n v="5"/>
    <n v="25108.5"/>
    <n v="18000"/>
    <n v="7108.5"/>
    <x v="2"/>
    <x v="2"/>
    <x v="10"/>
    <s v="Q1"/>
    <n v="2025"/>
    <n v="0.28311129697114523"/>
    <s v="Medium"/>
  </r>
  <r>
    <n v="101491"/>
    <d v="2025-12-11T00:00:00"/>
    <s v="C2490"/>
    <s v="Divya Patel"/>
    <x v="1"/>
    <s v="Maharashtra"/>
    <s v="Mumbai"/>
    <x v="1"/>
    <x v="1"/>
    <x v="4"/>
    <n v="3"/>
    <n v="8789"/>
    <n v="5"/>
    <n v="25048.65"/>
    <n v="18000"/>
    <n v="7048.65"/>
    <x v="3"/>
    <x v="2"/>
    <x v="11"/>
    <s v="Q4"/>
    <n v="2025"/>
    <n v="0.28139839871609845"/>
    <s v="Medium"/>
  </r>
  <r>
    <n v="104056"/>
    <d v="2025-10-28T00:00:00"/>
    <s v="C5055"/>
    <s v="Kiran Patel"/>
    <x v="3"/>
    <s v="Odisha"/>
    <s v="Bhubaneswar"/>
    <x v="4"/>
    <x v="2"/>
    <x v="5"/>
    <n v="10"/>
    <n v="2935"/>
    <n v="15"/>
    <n v="24947.5"/>
    <n v="16000"/>
    <n v="8947.5"/>
    <x v="1"/>
    <x v="0"/>
    <x v="0"/>
    <s v="Q4"/>
    <n v="2025"/>
    <n v="0.35865317166048705"/>
    <s v="Medium"/>
  </r>
  <r>
    <n v="101751"/>
    <d v="2025-06-23T00:00:00"/>
    <s v="C2750"/>
    <s v="Aarav Kumar"/>
    <x v="0"/>
    <s v="Delhi"/>
    <s v="New Delhi"/>
    <x v="3"/>
    <x v="0"/>
    <x v="3"/>
    <n v="2"/>
    <n v="12450"/>
    <n v="0"/>
    <n v="24900"/>
    <n v="18000"/>
    <n v="6900"/>
    <x v="2"/>
    <x v="0"/>
    <x v="9"/>
    <s v="Q2"/>
    <n v="2025"/>
    <n v="0.27710843373493976"/>
    <s v="Medium"/>
  </r>
  <r>
    <n v="104757"/>
    <d v="2025-08-02T00:00:00"/>
    <s v="C5756"/>
    <s v="Divya Patel"/>
    <x v="0"/>
    <s v="Delhi"/>
    <s v="New Delhi"/>
    <x v="6"/>
    <x v="1"/>
    <x v="4"/>
    <n v="3"/>
    <n v="8298"/>
    <n v="0"/>
    <n v="24894"/>
    <n v="18000"/>
    <n v="6894"/>
    <x v="3"/>
    <x v="0"/>
    <x v="2"/>
    <s v="Q3"/>
    <n v="2025"/>
    <n v="0.2769342010122921"/>
    <s v="Medium"/>
  </r>
  <r>
    <n v="104109"/>
    <d v="2025-05-09T00:00:00"/>
    <s v="C5108"/>
    <s v="Kiran Kumar"/>
    <x v="1"/>
    <s v="Maharashtra"/>
    <s v="Mumbai"/>
    <x v="7"/>
    <x v="1"/>
    <x v="2"/>
    <n v="2"/>
    <n v="14643"/>
    <n v="15"/>
    <n v="24893.1"/>
    <n v="22000"/>
    <n v="2893.1"/>
    <x v="3"/>
    <x v="0"/>
    <x v="6"/>
    <s v="Q2"/>
    <n v="2025"/>
    <n v="0.11622096082850268"/>
    <s v="Medium"/>
  </r>
  <r>
    <n v="102607"/>
    <d v="2025-12-07T00:00:00"/>
    <s v="C3606"/>
    <s v="Priya Rao"/>
    <x v="3"/>
    <s v="Odisha"/>
    <s v="Bhubaneswar"/>
    <x v="6"/>
    <x v="0"/>
    <x v="3"/>
    <n v="2"/>
    <n v="12405"/>
    <n v="0"/>
    <n v="24810"/>
    <n v="18000"/>
    <n v="6810"/>
    <x v="2"/>
    <x v="0"/>
    <x v="11"/>
    <s v="Q4"/>
    <n v="2025"/>
    <n v="0.27448609431680776"/>
    <s v="Medium"/>
  </r>
  <r>
    <n v="100365"/>
    <d v="2025-03-23T00:00:00"/>
    <s v="C1364"/>
    <s v="Divya Reddy"/>
    <x v="2"/>
    <s v="Telangana"/>
    <s v="Hyderabad"/>
    <x v="2"/>
    <x v="1"/>
    <x v="2"/>
    <n v="2"/>
    <n v="14583"/>
    <n v="15"/>
    <n v="24791.1"/>
    <n v="22000"/>
    <n v="2791.1"/>
    <x v="3"/>
    <x v="0"/>
    <x v="10"/>
    <s v="Q1"/>
    <n v="2025"/>
    <n v="0.11258475823985221"/>
    <s v="Medium"/>
  </r>
  <r>
    <n v="100393"/>
    <d v="2025-01-10T00:00:00"/>
    <s v="C1392"/>
    <s v="Arjun Patel"/>
    <x v="1"/>
    <s v="Gujarat"/>
    <s v="Ahmedabad"/>
    <x v="4"/>
    <x v="1"/>
    <x v="2"/>
    <n v="2"/>
    <n v="14544"/>
    <n v="15"/>
    <n v="24724.799999999999"/>
    <n v="22000"/>
    <n v="2724.8"/>
    <x v="3"/>
    <x v="0"/>
    <x v="8"/>
    <s v="Q1"/>
    <n v="2025"/>
    <n v="0.11020513816087492"/>
    <s v="Medium"/>
  </r>
  <r>
    <n v="100343"/>
    <d v="2025-06-02T00:00:00"/>
    <s v="C1342"/>
    <s v="Neha Gupta"/>
    <x v="0"/>
    <s v="Punjab"/>
    <s v="Ludhiana"/>
    <x v="4"/>
    <x v="1"/>
    <x v="4"/>
    <n v="3"/>
    <n v="8649"/>
    <n v="5"/>
    <n v="24649.65"/>
    <n v="18000"/>
    <n v="6649.65"/>
    <x v="0"/>
    <x v="2"/>
    <x v="9"/>
    <s v="Q2"/>
    <n v="2025"/>
    <n v="0.26976650784088207"/>
    <s v="Medium"/>
  </r>
  <r>
    <n v="102916"/>
    <d v="2025-02-22T00:00:00"/>
    <s v="C3915"/>
    <s v="Arjun Rao"/>
    <x v="3"/>
    <s v="West Bengal"/>
    <s v="Kolkata"/>
    <x v="3"/>
    <x v="0"/>
    <x v="3"/>
    <n v="2"/>
    <n v="12308"/>
    <n v="0"/>
    <n v="24616"/>
    <n v="18000"/>
    <n v="6616"/>
    <x v="0"/>
    <x v="0"/>
    <x v="3"/>
    <s v="Q1"/>
    <n v="2025"/>
    <n v="0.26876828079298015"/>
    <s v="Medium"/>
  </r>
  <r>
    <n v="100262"/>
    <d v="2025-02-16T00:00:00"/>
    <s v="C1261"/>
    <s v="Rohit Sharma"/>
    <x v="1"/>
    <s v="Maharashtra"/>
    <s v="Mumbai"/>
    <x v="7"/>
    <x v="0"/>
    <x v="3"/>
    <n v="2"/>
    <n v="12305"/>
    <n v="0"/>
    <n v="24610"/>
    <n v="18000"/>
    <n v="6610"/>
    <x v="4"/>
    <x v="0"/>
    <x v="3"/>
    <s v="Q1"/>
    <n v="2025"/>
    <n v="0.26859000406338884"/>
    <s v="Medium"/>
  </r>
  <r>
    <n v="104508"/>
    <d v="2025-07-18T00:00:00"/>
    <s v="C5507"/>
    <s v="Neha Patel"/>
    <x v="3"/>
    <s v="Odisha"/>
    <s v="Bhubaneswar"/>
    <x v="4"/>
    <x v="1"/>
    <x v="2"/>
    <n v="2"/>
    <n v="15371"/>
    <n v="20"/>
    <n v="24593.599999999999"/>
    <n v="22000"/>
    <n v="2593.6"/>
    <x v="4"/>
    <x v="0"/>
    <x v="7"/>
    <s v="Q3"/>
    <n v="2025"/>
    <n v="0.105458330622601"/>
    <s v="Medium"/>
  </r>
  <r>
    <n v="101230"/>
    <d v="2025-10-01T00:00:00"/>
    <s v="C2229"/>
    <s v="Divya Patel"/>
    <x v="0"/>
    <s v="Delhi"/>
    <s v="New Delhi"/>
    <x v="4"/>
    <x v="2"/>
    <x v="5"/>
    <n v="9"/>
    <n v="2730"/>
    <n v="0"/>
    <n v="24570"/>
    <n v="14400"/>
    <n v="10170"/>
    <x v="0"/>
    <x v="0"/>
    <x v="0"/>
    <s v="Q4"/>
    <n v="2025"/>
    <n v="0.41391941391941389"/>
    <s v="Medium"/>
  </r>
  <r>
    <n v="100506"/>
    <d v="2025-02-14T00:00:00"/>
    <s v="C1505"/>
    <s v="Divya Rao"/>
    <x v="0"/>
    <s v="Punjab"/>
    <s v="Ludhiana"/>
    <x v="0"/>
    <x v="0"/>
    <x v="3"/>
    <n v="2"/>
    <n v="12276"/>
    <n v="0"/>
    <n v="24552"/>
    <n v="18000"/>
    <n v="6552"/>
    <x v="3"/>
    <x v="0"/>
    <x v="3"/>
    <s v="Q1"/>
    <n v="2025"/>
    <n v="0.26686217008797652"/>
    <s v="Medium"/>
  </r>
  <r>
    <n v="102945"/>
    <d v="2025-05-07T00:00:00"/>
    <s v="C3944"/>
    <s v="Pooja Sharma"/>
    <x v="3"/>
    <s v="Odisha"/>
    <s v="Bhubaneswar"/>
    <x v="3"/>
    <x v="1"/>
    <x v="2"/>
    <n v="2"/>
    <n v="15338"/>
    <n v="20"/>
    <n v="24540.799999999999"/>
    <n v="22000"/>
    <n v="2540.8000000000002"/>
    <x v="2"/>
    <x v="2"/>
    <x v="6"/>
    <s v="Q2"/>
    <n v="2025"/>
    <n v="0.10353370713261183"/>
    <s v="Medium"/>
  </r>
  <r>
    <n v="104946"/>
    <d v="2025-02-05T00:00:00"/>
    <s v="C5945"/>
    <s v="Rohit Gupta"/>
    <x v="1"/>
    <s v="Maharashtra"/>
    <s v="Mumbai"/>
    <x v="0"/>
    <x v="1"/>
    <x v="2"/>
    <n v="2"/>
    <n v="15331"/>
    <n v="20"/>
    <n v="24529.599999999999"/>
    <n v="22000"/>
    <n v="2529.6"/>
    <x v="3"/>
    <x v="1"/>
    <x v="3"/>
    <s v="Q1"/>
    <n v="2025"/>
    <n v="0.10312438849390125"/>
    <s v="Medium"/>
  </r>
  <r>
    <n v="104708"/>
    <d v="2025-08-26T00:00:00"/>
    <s v="C5707"/>
    <s v="Vikram Sharma"/>
    <x v="2"/>
    <s v="Telangana"/>
    <s v="Hyderabad"/>
    <x v="6"/>
    <x v="1"/>
    <x v="2"/>
    <n v="2"/>
    <n v="15308"/>
    <n v="20"/>
    <n v="24492.799999999999"/>
    <n v="22000"/>
    <n v="2492.8000000000002"/>
    <x v="4"/>
    <x v="0"/>
    <x v="2"/>
    <s v="Q3"/>
    <n v="2025"/>
    <n v="0.10177684870655868"/>
    <s v="Medium"/>
  </r>
  <r>
    <n v="104774"/>
    <d v="2025-07-04T00:00:00"/>
    <s v="C5773"/>
    <s v="Ananya Kumar"/>
    <x v="2"/>
    <s v="Telangana"/>
    <s v="Hyderabad"/>
    <x v="6"/>
    <x v="1"/>
    <x v="4"/>
    <n v="3"/>
    <n v="8576"/>
    <n v="5"/>
    <n v="24441.599999999999"/>
    <n v="18000"/>
    <n v="6441.6"/>
    <x v="0"/>
    <x v="1"/>
    <x v="7"/>
    <s v="Q3"/>
    <n v="2025"/>
    <n v="0.26355066771406133"/>
    <s v="Medium"/>
  </r>
  <r>
    <n v="104419"/>
    <d v="2025-10-19T00:00:00"/>
    <s v="C5418"/>
    <s v="Arjun Patel"/>
    <x v="0"/>
    <s v="Punjab"/>
    <s v="Ludhiana"/>
    <x v="6"/>
    <x v="2"/>
    <x v="5"/>
    <n v="9"/>
    <n v="2714"/>
    <n v="0"/>
    <n v="24426"/>
    <n v="14400"/>
    <n v="10026"/>
    <x v="2"/>
    <x v="0"/>
    <x v="0"/>
    <s v="Q4"/>
    <n v="2025"/>
    <n v="0.41046425939572584"/>
    <s v="Medium"/>
  </r>
  <r>
    <n v="101596"/>
    <d v="2025-02-19T00:00:00"/>
    <s v="C2595"/>
    <s v="Neha Reddy"/>
    <x v="1"/>
    <s v="Gujarat"/>
    <s v="Ahmedabad"/>
    <x v="7"/>
    <x v="1"/>
    <x v="4"/>
    <n v="3"/>
    <n v="8560"/>
    <n v="5"/>
    <n v="24396"/>
    <n v="18000"/>
    <n v="6396"/>
    <x v="3"/>
    <x v="0"/>
    <x v="3"/>
    <s v="Q1"/>
    <n v="2025"/>
    <n v="0.26217412690605019"/>
    <s v="Medium"/>
  </r>
  <r>
    <n v="103916"/>
    <d v="2025-05-17T00:00:00"/>
    <s v="C4915"/>
    <s v="Priya Patel"/>
    <x v="3"/>
    <s v="West Bengal"/>
    <s v="Kolkata"/>
    <x v="3"/>
    <x v="1"/>
    <x v="4"/>
    <n v="3"/>
    <n v="8123"/>
    <n v="0"/>
    <n v="24369"/>
    <n v="18000"/>
    <n v="6369"/>
    <x v="4"/>
    <x v="2"/>
    <x v="6"/>
    <s v="Q2"/>
    <n v="2025"/>
    <n v="0.26135664163486394"/>
    <s v="Medium"/>
  </r>
  <r>
    <n v="101964"/>
    <d v="2025-10-22T00:00:00"/>
    <s v="C2963"/>
    <s v="Vikram Rao"/>
    <x v="2"/>
    <s v="Telangana"/>
    <s v="Hyderabad"/>
    <x v="3"/>
    <x v="2"/>
    <x v="5"/>
    <n v="10"/>
    <n v="2864"/>
    <n v="15"/>
    <n v="24344"/>
    <n v="16000"/>
    <n v="8344"/>
    <x v="2"/>
    <x v="0"/>
    <x v="0"/>
    <s v="Q4"/>
    <n v="2025"/>
    <n v="0.34275386132106472"/>
    <s v="Medium"/>
  </r>
  <r>
    <n v="104319"/>
    <d v="2025-06-27T00:00:00"/>
    <s v="C5318"/>
    <s v="Priya Patel"/>
    <x v="0"/>
    <s v="Delhi"/>
    <s v="New Delhi"/>
    <x v="6"/>
    <x v="1"/>
    <x v="4"/>
    <n v="3"/>
    <n v="8102"/>
    <n v="0"/>
    <n v="24306"/>
    <n v="18000"/>
    <n v="6306"/>
    <x v="1"/>
    <x v="0"/>
    <x v="9"/>
    <s v="Q2"/>
    <n v="2025"/>
    <n v="0.25944211305850406"/>
    <s v="Medium"/>
  </r>
  <r>
    <n v="104231"/>
    <d v="2025-06-21T00:00:00"/>
    <s v="C5230"/>
    <s v="Neha Rao"/>
    <x v="0"/>
    <s v="Delhi"/>
    <s v="New Delhi"/>
    <x v="2"/>
    <x v="1"/>
    <x v="4"/>
    <n v="3"/>
    <n v="8525"/>
    <n v="5"/>
    <n v="24296.25"/>
    <n v="18000"/>
    <n v="6296.25"/>
    <x v="0"/>
    <x v="0"/>
    <x v="9"/>
    <s v="Q2"/>
    <n v="2025"/>
    <n v="0.25914492977311315"/>
    <s v="Medium"/>
  </r>
  <r>
    <n v="102802"/>
    <d v="2025-06-11T00:00:00"/>
    <s v="C3801"/>
    <s v="Kiran Rao"/>
    <x v="3"/>
    <s v="West Bengal"/>
    <s v="Kolkata"/>
    <x v="7"/>
    <x v="1"/>
    <x v="4"/>
    <n v="3"/>
    <n v="8096"/>
    <n v="0"/>
    <n v="24288"/>
    <n v="18000"/>
    <n v="6288"/>
    <x v="3"/>
    <x v="2"/>
    <x v="9"/>
    <s v="Q2"/>
    <n v="2025"/>
    <n v="0.25889328063241107"/>
    <s v="Medium"/>
  </r>
  <r>
    <n v="102467"/>
    <d v="2025-03-08T00:00:00"/>
    <s v="C3466"/>
    <s v="Vikram Patel"/>
    <x v="2"/>
    <s v="Telangana"/>
    <s v="Hyderabad"/>
    <x v="3"/>
    <x v="1"/>
    <x v="4"/>
    <n v="3"/>
    <n v="8990"/>
    <n v="10"/>
    <n v="24273"/>
    <n v="18000"/>
    <n v="6273"/>
    <x v="4"/>
    <x v="2"/>
    <x v="10"/>
    <s v="Q1"/>
    <n v="2025"/>
    <n v="0.25843529847979235"/>
    <s v="Medium"/>
  </r>
  <r>
    <n v="101786"/>
    <d v="2025-08-10T00:00:00"/>
    <s v="C2785"/>
    <s v="Kiran Patel"/>
    <x v="0"/>
    <s v="Delhi"/>
    <s v="New Delhi"/>
    <x v="5"/>
    <x v="1"/>
    <x v="4"/>
    <n v="3"/>
    <n v="8515"/>
    <n v="5"/>
    <n v="24267.75"/>
    <n v="18000"/>
    <n v="6267.75"/>
    <x v="3"/>
    <x v="1"/>
    <x v="2"/>
    <s v="Q3"/>
    <n v="2025"/>
    <n v="0.25827487097073276"/>
    <s v="Medium"/>
  </r>
  <r>
    <n v="104700"/>
    <d v="2025-03-27T00:00:00"/>
    <s v="C5699"/>
    <s v="Rohit Gupta"/>
    <x v="1"/>
    <s v="Gujarat"/>
    <s v="Ahmedabad"/>
    <x v="3"/>
    <x v="1"/>
    <x v="4"/>
    <n v="3"/>
    <n v="8504"/>
    <n v="5"/>
    <n v="24236.400000000001"/>
    <n v="18000"/>
    <n v="6236.4"/>
    <x v="3"/>
    <x v="0"/>
    <x v="10"/>
    <s v="Q1"/>
    <n v="2025"/>
    <n v="0.25731544288755753"/>
    <s v="Medium"/>
  </r>
  <r>
    <n v="101046"/>
    <d v="2025-03-12T00:00:00"/>
    <s v="C2045"/>
    <s v="Vikram Sharma"/>
    <x v="0"/>
    <s v="Punjab"/>
    <s v="Ludhiana"/>
    <x v="0"/>
    <x v="0"/>
    <x v="3"/>
    <n v="2"/>
    <n v="12112"/>
    <n v="0"/>
    <n v="24224"/>
    <n v="18000"/>
    <n v="6224"/>
    <x v="4"/>
    <x v="0"/>
    <x v="10"/>
    <s v="Q1"/>
    <n v="2025"/>
    <n v="0.25693527080581241"/>
    <s v="Medium"/>
  </r>
  <r>
    <n v="104048"/>
    <d v="2025-10-07T00:00:00"/>
    <s v="C5047"/>
    <s v="Rohit Rao"/>
    <x v="1"/>
    <s v="Maharashtra"/>
    <s v="Mumbai"/>
    <x v="4"/>
    <x v="2"/>
    <x v="5"/>
    <n v="9"/>
    <n v="2984"/>
    <n v="10"/>
    <n v="24170.400000000001"/>
    <n v="14400"/>
    <n v="9770.4"/>
    <x v="3"/>
    <x v="0"/>
    <x v="0"/>
    <s v="Q4"/>
    <n v="2025"/>
    <n v="0.40422996723264815"/>
    <s v="Medium"/>
  </r>
  <r>
    <n v="103224"/>
    <d v="2025-02-13T00:00:00"/>
    <s v="C4223"/>
    <s v="Arjun Reddy"/>
    <x v="3"/>
    <s v="Odisha"/>
    <s v="Bhubaneswar"/>
    <x v="5"/>
    <x v="1"/>
    <x v="4"/>
    <n v="3"/>
    <n v="8934"/>
    <n v="10"/>
    <n v="24121.8"/>
    <n v="18000"/>
    <n v="6121.8"/>
    <x v="4"/>
    <x v="0"/>
    <x v="3"/>
    <s v="Q1"/>
    <n v="2025"/>
    <n v="0.25378703081859566"/>
    <s v="Medium"/>
  </r>
  <r>
    <n v="102946"/>
    <d v="2025-05-04T00:00:00"/>
    <s v="C3945"/>
    <s v="Priya Rao"/>
    <x v="3"/>
    <s v="West Bengal"/>
    <s v="Kolkata"/>
    <x v="3"/>
    <x v="1"/>
    <x v="4"/>
    <n v="3"/>
    <n v="8017"/>
    <n v="0"/>
    <n v="24051"/>
    <n v="18000"/>
    <n v="6051"/>
    <x v="3"/>
    <x v="0"/>
    <x v="6"/>
    <s v="Q2"/>
    <n v="2025"/>
    <n v="0.25159037046276661"/>
    <s v="Medium"/>
  </r>
  <r>
    <n v="100122"/>
    <d v="2025-03-08T00:00:00"/>
    <s v="C1121"/>
    <s v="Priya Sharma"/>
    <x v="2"/>
    <s v="Telangana"/>
    <s v="Hyderabad"/>
    <x v="0"/>
    <x v="1"/>
    <x v="4"/>
    <n v="3"/>
    <n v="8906"/>
    <n v="10"/>
    <n v="24046.2"/>
    <n v="18000"/>
    <n v="6046.2"/>
    <x v="2"/>
    <x v="0"/>
    <x v="10"/>
    <s v="Q1"/>
    <n v="2025"/>
    <n v="0.25144097612096711"/>
    <s v="Medium"/>
  </r>
  <r>
    <n v="103241"/>
    <d v="2025-03-03T00:00:00"/>
    <s v="C4240"/>
    <s v="Divya Sharma"/>
    <x v="2"/>
    <s v="Telangana"/>
    <s v="Hyderabad"/>
    <x v="0"/>
    <x v="0"/>
    <x v="3"/>
    <n v="2"/>
    <n v="12008"/>
    <n v="0"/>
    <n v="24016"/>
    <n v="18000"/>
    <n v="6016"/>
    <x v="2"/>
    <x v="0"/>
    <x v="10"/>
    <s v="Q1"/>
    <n v="2025"/>
    <n v="0.25049966688874081"/>
    <s v="Medium"/>
  </r>
  <r>
    <n v="102635"/>
    <d v="2025-02-05T00:00:00"/>
    <s v="C3634"/>
    <s v="Kiran Rao"/>
    <x v="3"/>
    <s v="Odisha"/>
    <s v="Bhubaneswar"/>
    <x v="4"/>
    <x v="1"/>
    <x v="2"/>
    <n v="2"/>
    <n v="15004"/>
    <n v="20"/>
    <n v="24006.400000000001"/>
    <n v="22000"/>
    <n v="2006.4"/>
    <x v="2"/>
    <x v="0"/>
    <x v="3"/>
    <s v="Q1"/>
    <n v="2025"/>
    <n v="8.357771260997067E-2"/>
    <s v="Medium"/>
  </r>
  <r>
    <n v="101193"/>
    <d v="2025-09-20T00:00:00"/>
    <s v="C2192"/>
    <s v="Divya Rao"/>
    <x v="2"/>
    <s v="Karnataka"/>
    <s v="Bengaluru"/>
    <x v="0"/>
    <x v="1"/>
    <x v="4"/>
    <n v="3"/>
    <n v="8002"/>
    <n v="0"/>
    <n v="24006"/>
    <n v="18000"/>
    <n v="6006"/>
    <x v="2"/>
    <x v="0"/>
    <x v="4"/>
    <s v="Q3"/>
    <n v="2025"/>
    <n v="0.25018745313671581"/>
    <s v="Medium"/>
  </r>
  <r>
    <n v="104581"/>
    <d v="2025-09-10T00:00:00"/>
    <s v="C5580"/>
    <s v="Arjun Patel"/>
    <x v="0"/>
    <s v="Delhi"/>
    <s v="New Delhi"/>
    <x v="4"/>
    <x v="0"/>
    <x v="3"/>
    <n v="2"/>
    <n v="12000"/>
    <n v="0"/>
    <n v="24000"/>
    <n v="18000"/>
    <n v="6000"/>
    <x v="4"/>
    <x v="0"/>
    <x v="4"/>
    <s v="Q3"/>
    <n v="2025"/>
    <n v="0.25"/>
    <s v="Medium"/>
  </r>
  <r>
    <n v="104097"/>
    <d v="2025-09-26T00:00:00"/>
    <s v="C5096"/>
    <s v="Rohit Gupta"/>
    <x v="2"/>
    <s v="Karnataka"/>
    <s v="Bengaluru"/>
    <x v="4"/>
    <x v="1"/>
    <x v="2"/>
    <n v="2"/>
    <n v="14991"/>
    <n v="20"/>
    <n v="23985.599999999999"/>
    <n v="22000"/>
    <n v="1985.6"/>
    <x v="1"/>
    <x v="0"/>
    <x v="4"/>
    <s v="Q3"/>
    <n v="2025"/>
    <n v="8.2783003135214459E-2"/>
    <s v="Medium"/>
  </r>
  <r>
    <n v="101874"/>
    <d v="2025-12-01T00:00:00"/>
    <s v="C2873"/>
    <s v="Pooja Sharma"/>
    <x v="1"/>
    <s v="Gujarat"/>
    <s v="Ahmedabad"/>
    <x v="0"/>
    <x v="1"/>
    <x v="2"/>
    <n v="2"/>
    <n v="14947"/>
    <n v="20"/>
    <n v="23915.200000000001"/>
    <n v="22000"/>
    <n v="1915.2"/>
    <x v="2"/>
    <x v="1"/>
    <x v="11"/>
    <s v="Q4"/>
    <n v="2025"/>
    <n v="8.0082959791262454E-2"/>
    <s v="Medium"/>
  </r>
  <r>
    <n v="102118"/>
    <d v="2025-10-11T00:00:00"/>
    <s v="C3117"/>
    <s v="Pooja Reddy"/>
    <x v="0"/>
    <s v="Punjab"/>
    <s v="Ludhiana"/>
    <x v="1"/>
    <x v="1"/>
    <x v="4"/>
    <n v="3"/>
    <n v="8385"/>
    <n v="5"/>
    <n v="23897.25"/>
    <n v="18000"/>
    <n v="5897.25"/>
    <x v="0"/>
    <x v="1"/>
    <x v="0"/>
    <s v="Q4"/>
    <n v="2025"/>
    <n v="0.24677525656717822"/>
    <s v="Medium"/>
  </r>
  <r>
    <n v="103988"/>
    <d v="2025-04-03T00:00:00"/>
    <s v="C4987"/>
    <s v="Priya Sharma"/>
    <x v="0"/>
    <s v="Delhi"/>
    <s v="New Delhi"/>
    <x v="0"/>
    <x v="1"/>
    <x v="4"/>
    <n v="3"/>
    <n v="8344"/>
    <n v="5"/>
    <n v="23780.400000000001"/>
    <n v="18000"/>
    <n v="5780.4"/>
    <x v="3"/>
    <x v="0"/>
    <x v="5"/>
    <s v="Q2"/>
    <n v="2025"/>
    <n v="0.24307412827370437"/>
    <s v="Medium"/>
  </r>
  <r>
    <n v="101834"/>
    <d v="2025-05-23T00:00:00"/>
    <s v="C2833"/>
    <s v="Arjun Kumar"/>
    <x v="3"/>
    <s v="Odisha"/>
    <s v="Bhubaneswar"/>
    <x v="2"/>
    <x v="0"/>
    <x v="3"/>
    <n v="2"/>
    <n v="11877"/>
    <n v="0"/>
    <n v="23754"/>
    <n v="18000"/>
    <n v="5754"/>
    <x v="1"/>
    <x v="0"/>
    <x v="6"/>
    <s v="Q2"/>
    <n v="2025"/>
    <n v="0.24223288709270019"/>
    <s v="Medium"/>
  </r>
  <r>
    <n v="103101"/>
    <d v="2025-04-25T00:00:00"/>
    <s v="C4100"/>
    <s v="Priya Gupta"/>
    <x v="1"/>
    <s v="Maharashtra"/>
    <s v="Mumbai"/>
    <x v="4"/>
    <x v="1"/>
    <x v="2"/>
    <n v="2"/>
    <n v="14843"/>
    <n v="20"/>
    <n v="23748.799999999999"/>
    <n v="22000"/>
    <n v="1748.8"/>
    <x v="4"/>
    <x v="0"/>
    <x v="5"/>
    <s v="Q2"/>
    <n v="2025"/>
    <n v="7.3637404837297041E-2"/>
    <s v="Medium"/>
  </r>
  <r>
    <n v="103242"/>
    <d v="2025-04-13T00:00:00"/>
    <s v="C4241"/>
    <s v="Vikram Rao"/>
    <x v="0"/>
    <s v="Punjab"/>
    <s v="Ludhiana"/>
    <x v="0"/>
    <x v="1"/>
    <x v="2"/>
    <n v="2"/>
    <n v="14831"/>
    <n v="20"/>
    <n v="23729.599999999999"/>
    <n v="22000"/>
    <n v="1729.6"/>
    <x v="3"/>
    <x v="0"/>
    <x v="5"/>
    <s v="Q2"/>
    <n v="2025"/>
    <n v="7.2887870002022792E-2"/>
    <s v="Medium"/>
  </r>
  <r>
    <n v="104930"/>
    <d v="2025-02-22T00:00:00"/>
    <s v="C5929"/>
    <s v="Sneha Patel"/>
    <x v="1"/>
    <s v="Gujarat"/>
    <s v="Ahmedabad"/>
    <x v="6"/>
    <x v="1"/>
    <x v="2"/>
    <n v="2"/>
    <n v="14823"/>
    <n v="20"/>
    <n v="23716.799999999999"/>
    <n v="22000"/>
    <n v="1716.8"/>
    <x v="0"/>
    <x v="0"/>
    <x v="3"/>
    <s v="Q1"/>
    <n v="2025"/>
    <n v="7.2387505902988605E-2"/>
    <s v="Medium"/>
  </r>
  <r>
    <n v="103713"/>
    <d v="2025-06-20T00:00:00"/>
    <s v="C4712"/>
    <s v="Pooja Kumar"/>
    <x v="2"/>
    <s v="Telangana"/>
    <s v="Hyderabad"/>
    <x v="5"/>
    <x v="0"/>
    <x v="3"/>
    <n v="2"/>
    <n v="12482"/>
    <n v="5"/>
    <n v="23715.8"/>
    <n v="18000"/>
    <n v="5715.8"/>
    <x v="0"/>
    <x v="0"/>
    <x v="9"/>
    <s v="Q2"/>
    <n v="2025"/>
    <n v="0.24101232089999075"/>
    <s v="Medium"/>
  </r>
  <r>
    <n v="102854"/>
    <d v="2025-01-28T00:00:00"/>
    <s v="C3853"/>
    <s v="Sneha Kumar"/>
    <x v="2"/>
    <s v="Telangana"/>
    <s v="Hyderabad"/>
    <x v="6"/>
    <x v="0"/>
    <x v="3"/>
    <n v="2"/>
    <n v="12473"/>
    <n v="5"/>
    <n v="23698.7"/>
    <n v="18000"/>
    <n v="5698.7"/>
    <x v="2"/>
    <x v="1"/>
    <x v="8"/>
    <s v="Q1"/>
    <n v="2025"/>
    <n v="0.24046466683826537"/>
    <s v="Medium"/>
  </r>
  <r>
    <n v="104724"/>
    <d v="2025-04-19T00:00:00"/>
    <s v="C5723"/>
    <s v="Pooja Gupta"/>
    <x v="2"/>
    <s v="Telangana"/>
    <s v="Hyderabad"/>
    <x v="5"/>
    <x v="0"/>
    <x v="3"/>
    <n v="2"/>
    <n v="12461"/>
    <n v="5"/>
    <n v="23675.9"/>
    <n v="18000"/>
    <n v="5675.9"/>
    <x v="1"/>
    <x v="0"/>
    <x v="5"/>
    <s v="Q2"/>
    <n v="2025"/>
    <n v="0.2397332308381096"/>
    <s v="Medium"/>
  </r>
  <r>
    <n v="103424"/>
    <d v="2025-01-20T00:00:00"/>
    <s v="C4423"/>
    <s v="Neha Kumar"/>
    <x v="1"/>
    <s v="Gujarat"/>
    <s v="Ahmedabad"/>
    <x v="6"/>
    <x v="0"/>
    <x v="3"/>
    <n v="2"/>
    <n v="12460"/>
    <n v="5"/>
    <n v="23674"/>
    <n v="18000"/>
    <n v="5674"/>
    <x v="1"/>
    <x v="0"/>
    <x v="8"/>
    <s v="Q1"/>
    <n v="2025"/>
    <n v="0.23967221424347385"/>
    <s v="Medium"/>
  </r>
  <r>
    <n v="103097"/>
    <d v="2025-05-12T00:00:00"/>
    <s v="C4096"/>
    <s v="Priya Sharma"/>
    <x v="2"/>
    <s v="Telangana"/>
    <s v="Hyderabad"/>
    <x v="4"/>
    <x v="1"/>
    <x v="4"/>
    <n v="3"/>
    <n v="8305"/>
    <n v="5"/>
    <n v="23669.25"/>
    <n v="18000"/>
    <n v="5669.25"/>
    <x v="1"/>
    <x v="0"/>
    <x v="6"/>
    <s v="Q2"/>
    <n v="2025"/>
    <n v="0.23951962989955322"/>
    <s v="Medium"/>
  </r>
  <r>
    <n v="100178"/>
    <d v="2025-04-21T00:00:00"/>
    <s v="C1177"/>
    <s v="Rohit Kumar"/>
    <x v="1"/>
    <s v="Gujarat"/>
    <s v="Ahmedabad"/>
    <x v="1"/>
    <x v="1"/>
    <x v="2"/>
    <n v="2"/>
    <n v="14793"/>
    <n v="20"/>
    <n v="23668.799999999999"/>
    <n v="22000"/>
    <n v="1668.8"/>
    <x v="0"/>
    <x v="0"/>
    <x v="5"/>
    <s v="Q2"/>
    <n v="2025"/>
    <n v="7.0506320557020219E-2"/>
    <s v="Medium"/>
  </r>
  <r>
    <n v="103259"/>
    <d v="2025-08-16T00:00:00"/>
    <s v="C4258"/>
    <s v="Neha Gupta"/>
    <x v="3"/>
    <s v="West Bengal"/>
    <s v="Kolkata"/>
    <x v="1"/>
    <x v="0"/>
    <x v="3"/>
    <n v="2"/>
    <n v="11821"/>
    <n v="0"/>
    <n v="23642"/>
    <n v="18000"/>
    <n v="5642"/>
    <x v="0"/>
    <x v="0"/>
    <x v="2"/>
    <s v="Q3"/>
    <n v="2025"/>
    <n v="0.23864309280094748"/>
    <s v="Medium"/>
  </r>
  <r>
    <n v="100713"/>
    <d v="2025-04-20T00:00:00"/>
    <s v="C1712"/>
    <s v="Divya Reddy"/>
    <x v="0"/>
    <s v="Delhi"/>
    <s v="New Delhi"/>
    <x v="2"/>
    <x v="1"/>
    <x v="2"/>
    <n v="2"/>
    <n v="14772"/>
    <n v="20"/>
    <n v="23635.200000000001"/>
    <n v="22000"/>
    <n v="1635.2"/>
    <x v="4"/>
    <x v="1"/>
    <x v="5"/>
    <s v="Q2"/>
    <n v="2025"/>
    <n v="6.9184944489574865E-2"/>
    <s v="Medium"/>
  </r>
  <r>
    <n v="102653"/>
    <d v="2025-06-20T00:00:00"/>
    <s v="C3652"/>
    <s v="Neha Sharma"/>
    <x v="0"/>
    <s v="Delhi"/>
    <s v="New Delhi"/>
    <x v="2"/>
    <x v="1"/>
    <x v="2"/>
    <n v="2"/>
    <n v="14772"/>
    <n v="20"/>
    <n v="23635.200000000001"/>
    <n v="22000"/>
    <n v="1635.2"/>
    <x v="2"/>
    <x v="1"/>
    <x v="9"/>
    <s v="Q2"/>
    <n v="2025"/>
    <n v="6.9184944489574865E-2"/>
    <s v="Medium"/>
  </r>
  <r>
    <n v="103650"/>
    <d v="2025-03-20T00:00:00"/>
    <s v="C4649"/>
    <s v="Arjun Sharma"/>
    <x v="2"/>
    <s v="Telangana"/>
    <s v="Hyderabad"/>
    <x v="5"/>
    <x v="0"/>
    <x v="3"/>
    <n v="2"/>
    <n v="11804"/>
    <n v="0"/>
    <n v="23608"/>
    <n v="18000"/>
    <n v="5608"/>
    <x v="1"/>
    <x v="0"/>
    <x v="10"/>
    <s v="Q1"/>
    <n v="2025"/>
    <n v="0.2375465943747882"/>
    <s v="Medium"/>
  </r>
  <r>
    <n v="102250"/>
    <d v="2025-06-24T00:00:00"/>
    <s v="C3249"/>
    <s v="Rohit Kumar"/>
    <x v="1"/>
    <s v="Maharashtra"/>
    <s v="Mumbai"/>
    <x v="1"/>
    <x v="1"/>
    <x v="2"/>
    <n v="2"/>
    <n v="14751"/>
    <n v="20"/>
    <n v="23601.599999999999"/>
    <n v="22000"/>
    <n v="1601.6"/>
    <x v="0"/>
    <x v="0"/>
    <x v="9"/>
    <s v="Q2"/>
    <n v="2025"/>
    <n v="6.7859806114839674E-2"/>
    <s v="Medium"/>
  </r>
  <r>
    <n v="104722"/>
    <d v="2025-08-07T00:00:00"/>
    <s v="C5721"/>
    <s v="Ananya Sharma"/>
    <x v="2"/>
    <s v="Telangana"/>
    <s v="Hyderabad"/>
    <x v="1"/>
    <x v="1"/>
    <x v="4"/>
    <n v="3"/>
    <n v="8740"/>
    <n v="10"/>
    <n v="23598"/>
    <n v="18000"/>
    <n v="5598"/>
    <x v="4"/>
    <x v="0"/>
    <x v="2"/>
    <s v="Q3"/>
    <n v="2025"/>
    <n v="0.23722349351639971"/>
    <s v="Medium"/>
  </r>
  <r>
    <n v="100512"/>
    <d v="2025-03-01T00:00:00"/>
    <s v="C1511"/>
    <s v="Pooja Sharma"/>
    <x v="2"/>
    <s v="Telangana"/>
    <s v="Hyderabad"/>
    <x v="6"/>
    <x v="0"/>
    <x v="3"/>
    <n v="2"/>
    <n v="11796"/>
    <n v="0"/>
    <n v="23592"/>
    <n v="18000"/>
    <n v="5592"/>
    <x v="0"/>
    <x v="1"/>
    <x v="10"/>
    <s v="Q1"/>
    <n v="2025"/>
    <n v="0.23702950152594099"/>
    <s v="Medium"/>
  </r>
  <r>
    <n v="100179"/>
    <d v="2025-11-05T00:00:00"/>
    <s v="C1178"/>
    <s v="Neha Kumar"/>
    <x v="3"/>
    <s v="West Bengal"/>
    <s v="Kolkata"/>
    <x v="6"/>
    <x v="2"/>
    <x v="5"/>
    <n v="9"/>
    <n v="2617"/>
    <n v="0"/>
    <n v="23553"/>
    <n v="14400"/>
    <n v="9153"/>
    <x v="0"/>
    <x v="1"/>
    <x v="1"/>
    <s v="Q4"/>
    <n v="2025"/>
    <n v="0.38861291555215893"/>
    <s v="Medium"/>
  </r>
  <r>
    <n v="103681"/>
    <d v="2025-09-15T00:00:00"/>
    <s v="C4680"/>
    <s v="Rahul Patel"/>
    <x v="3"/>
    <s v="West Bengal"/>
    <s v="Kolkata"/>
    <x v="5"/>
    <x v="1"/>
    <x v="4"/>
    <n v="3"/>
    <n v="8721"/>
    <n v="10"/>
    <n v="23546.7"/>
    <n v="18000"/>
    <n v="5546.7"/>
    <x v="3"/>
    <x v="0"/>
    <x v="4"/>
    <s v="Q3"/>
    <n v="2025"/>
    <n v="0.23556167106218703"/>
    <s v="Medium"/>
  </r>
  <r>
    <n v="100232"/>
    <d v="2025-09-14T00:00:00"/>
    <s v="C1231"/>
    <s v="Sneha Reddy"/>
    <x v="0"/>
    <s v="Delhi"/>
    <s v="New Delhi"/>
    <x v="3"/>
    <x v="0"/>
    <x v="3"/>
    <n v="2"/>
    <n v="11771"/>
    <n v="0"/>
    <n v="23542"/>
    <n v="18000"/>
    <n v="5542"/>
    <x v="1"/>
    <x v="1"/>
    <x v="4"/>
    <s v="Q3"/>
    <n v="2025"/>
    <n v="0.23540905615495711"/>
    <s v="Medium"/>
  </r>
  <r>
    <n v="100017"/>
    <d v="2025-05-15T00:00:00"/>
    <s v="C1016"/>
    <s v="Kiran Kumar"/>
    <x v="1"/>
    <s v="Maharashtra"/>
    <s v="Mumbai"/>
    <x v="5"/>
    <x v="0"/>
    <x v="3"/>
    <n v="2"/>
    <n v="12376"/>
    <n v="5"/>
    <n v="23514.400000000001"/>
    <n v="18000"/>
    <n v="5514.4"/>
    <x v="0"/>
    <x v="1"/>
    <x v="6"/>
    <s v="Q2"/>
    <n v="2025"/>
    <n v="0.23451161841254717"/>
    <s v="Medium"/>
  </r>
  <r>
    <n v="100131"/>
    <d v="2025-04-18T00:00:00"/>
    <s v="C1130"/>
    <s v="Pooja Patel"/>
    <x v="3"/>
    <s v="Odisha"/>
    <s v="Bhubaneswar"/>
    <x v="4"/>
    <x v="1"/>
    <x v="4"/>
    <n v="3"/>
    <n v="8246"/>
    <n v="5"/>
    <n v="23501.1"/>
    <n v="18000"/>
    <n v="5501.1"/>
    <x v="3"/>
    <x v="1"/>
    <x v="5"/>
    <s v="Q2"/>
    <n v="2025"/>
    <n v="0.2340784048406245"/>
    <s v="Medium"/>
  </r>
  <r>
    <n v="102331"/>
    <d v="2025-08-27T00:00:00"/>
    <s v="C3330"/>
    <s v="Priya Rao"/>
    <x v="2"/>
    <s v="Telangana"/>
    <s v="Hyderabad"/>
    <x v="7"/>
    <x v="0"/>
    <x v="3"/>
    <n v="2"/>
    <n v="11747"/>
    <n v="0"/>
    <n v="23494"/>
    <n v="18000"/>
    <n v="5494"/>
    <x v="4"/>
    <x v="1"/>
    <x v="2"/>
    <s v="Q3"/>
    <n v="2025"/>
    <n v="0.23384693964416448"/>
    <s v="Medium"/>
  </r>
  <r>
    <n v="103942"/>
    <d v="2025-01-04T00:00:00"/>
    <s v="C4941"/>
    <s v="Rahul Rao"/>
    <x v="1"/>
    <s v="Maharashtra"/>
    <s v="Mumbai"/>
    <x v="5"/>
    <x v="1"/>
    <x v="2"/>
    <n v="2"/>
    <n v="14681"/>
    <n v="20"/>
    <n v="23489.599999999999"/>
    <n v="22000"/>
    <n v="1489.6"/>
    <x v="3"/>
    <x v="0"/>
    <x v="8"/>
    <s v="Q1"/>
    <n v="2025"/>
    <n v="6.3415298685375654E-2"/>
    <s v="Medium"/>
  </r>
  <r>
    <n v="100740"/>
    <d v="2025-03-06T00:00:00"/>
    <s v="C1739"/>
    <s v="Ananya Gupta"/>
    <x v="2"/>
    <s v="Karnataka"/>
    <s v="Bengaluru"/>
    <x v="7"/>
    <x v="0"/>
    <x v="3"/>
    <n v="2"/>
    <n v="11741"/>
    <n v="0"/>
    <n v="23482"/>
    <n v="18000"/>
    <n v="5482"/>
    <x v="3"/>
    <x v="0"/>
    <x v="10"/>
    <s v="Q1"/>
    <n v="2025"/>
    <n v="0.23345541265650285"/>
    <s v="Medium"/>
  </r>
  <r>
    <n v="104913"/>
    <d v="2025-08-06T00:00:00"/>
    <s v="C5912"/>
    <s v="Rohit Reddy"/>
    <x v="2"/>
    <s v="Karnataka"/>
    <s v="Bengaluru"/>
    <x v="1"/>
    <x v="1"/>
    <x v="4"/>
    <n v="3"/>
    <n v="8236"/>
    <n v="5"/>
    <n v="23472.6"/>
    <n v="18000"/>
    <n v="5472.6"/>
    <x v="3"/>
    <x v="2"/>
    <x v="2"/>
    <s v="Q3"/>
    <n v="2025"/>
    <n v="0.23314843690089726"/>
    <s v="Medium"/>
  </r>
  <r>
    <n v="102046"/>
    <d v="2025-02-18T00:00:00"/>
    <s v="C3045"/>
    <s v="Priya Gupta"/>
    <x v="1"/>
    <s v="Gujarat"/>
    <s v="Ahmedabad"/>
    <x v="0"/>
    <x v="0"/>
    <x v="3"/>
    <n v="2"/>
    <n v="12350"/>
    <n v="5"/>
    <n v="23465"/>
    <n v="18000"/>
    <n v="5465"/>
    <x v="1"/>
    <x v="1"/>
    <x v="3"/>
    <s v="Q1"/>
    <n v="2025"/>
    <n v="0.23290006392499468"/>
    <s v="Medium"/>
  </r>
  <r>
    <n v="101097"/>
    <d v="2025-11-21T00:00:00"/>
    <s v="C2096"/>
    <s v="Aarav Sharma"/>
    <x v="2"/>
    <s v="Karnataka"/>
    <s v="Bengaluru"/>
    <x v="6"/>
    <x v="2"/>
    <x v="5"/>
    <n v="10"/>
    <n v="2933"/>
    <n v="20"/>
    <n v="23464"/>
    <n v="16000"/>
    <n v="7464"/>
    <x v="1"/>
    <x v="1"/>
    <x v="1"/>
    <s v="Q4"/>
    <n v="2025"/>
    <n v="0.31810433003750427"/>
    <s v="Medium"/>
  </r>
  <r>
    <n v="103967"/>
    <d v="2025-12-09T00:00:00"/>
    <s v="C4966"/>
    <s v="Divya Kumar"/>
    <x v="2"/>
    <s v="Telangana"/>
    <s v="Hyderabad"/>
    <x v="1"/>
    <x v="1"/>
    <x v="2"/>
    <n v="2"/>
    <n v="14664"/>
    <n v="20"/>
    <n v="23462.400000000001"/>
    <n v="22000"/>
    <n v="1462.4"/>
    <x v="0"/>
    <x v="0"/>
    <x v="11"/>
    <s v="Q4"/>
    <n v="2025"/>
    <n v="6.232951445717403E-2"/>
    <s v="Medium"/>
  </r>
  <r>
    <n v="104576"/>
    <d v="2025-05-09T00:00:00"/>
    <s v="C5575"/>
    <s v="Rahul Reddy"/>
    <x v="1"/>
    <s v="Maharashtra"/>
    <s v="Mumbai"/>
    <x v="0"/>
    <x v="1"/>
    <x v="4"/>
    <n v="3"/>
    <n v="8223"/>
    <n v="5"/>
    <n v="23435.55"/>
    <n v="18000"/>
    <n v="5435.55"/>
    <x v="1"/>
    <x v="0"/>
    <x v="6"/>
    <s v="Q2"/>
    <n v="2025"/>
    <n v="0.23193609708327734"/>
    <s v="Medium"/>
  </r>
  <r>
    <n v="103334"/>
    <d v="2025-11-15T00:00:00"/>
    <s v="C4333"/>
    <s v="Pooja Patel"/>
    <x v="3"/>
    <s v="West Bengal"/>
    <s v="Kolkata"/>
    <x v="2"/>
    <x v="1"/>
    <x v="4"/>
    <n v="3"/>
    <n v="8219"/>
    <n v="5"/>
    <n v="23424.15"/>
    <n v="18000"/>
    <n v="5424.15"/>
    <x v="4"/>
    <x v="0"/>
    <x v="1"/>
    <s v="Q4"/>
    <n v="2025"/>
    <n v="0.2315622978848752"/>
    <s v="Medium"/>
  </r>
  <r>
    <n v="103353"/>
    <d v="2025-07-20T00:00:00"/>
    <s v="C4352"/>
    <s v="Arjun Sharma"/>
    <x v="0"/>
    <s v="Punjab"/>
    <s v="Ludhiana"/>
    <x v="0"/>
    <x v="1"/>
    <x v="4"/>
    <n v="3"/>
    <n v="8218"/>
    <n v="5"/>
    <n v="23421.3"/>
    <n v="18000"/>
    <n v="5421.3"/>
    <x v="1"/>
    <x v="1"/>
    <x v="7"/>
    <s v="Q3"/>
    <n v="2025"/>
    <n v="0.23146879122849714"/>
    <s v="Medium"/>
  </r>
  <r>
    <n v="102956"/>
    <d v="2025-01-03T00:00:00"/>
    <s v="C3955"/>
    <s v="Rahul Reddy"/>
    <x v="2"/>
    <s v="Karnataka"/>
    <s v="Bengaluru"/>
    <x v="7"/>
    <x v="0"/>
    <x v="3"/>
    <n v="2"/>
    <n v="12321"/>
    <n v="5"/>
    <n v="23409.9"/>
    <n v="18000"/>
    <n v="5409.9"/>
    <x v="2"/>
    <x v="2"/>
    <x v="8"/>
    <s v="Q1"/>
    <n v="2025"/>
    <n v="0.23109453692668483"/>
    <s v="Medium"/>
  </r>
  <r>
    <n v="103007"/>
    <d v="2025-08-15T00:00:00"/>
    <s v="C4006"/>
    <s v="Aarav Reddy"/>
    <x v="0"/>
    <s v="Delhi"/>
    <s v="New Delhi"/>
    <x v="1"/>
    <x v="0"/>
    <x v="3"/>
    <n v="2"/>
    <n v="12307"/>
    <n v="5"/>
    <n v="23383.3"/>
    <n v="18000"/>
    <n v="5383.3"/>
    <x v="4"/>
    <x v="0"/>
    <x v="2"/>
    <s v="Q3"/>
    <n v="2025"/>
    <n v="0.23021985776173595"/>
    <s v="Medium"/>
  </r>
  <r>
    <n v="104507"/>
    <d v="2025-06-21T00:00:00"/>
    <s v="C5506"/>
    <s v="Vikram Gupta"/>
    <x v="0"/>
    <s v="Punjab"/>
    <s v="Ludhiana"/>
    <x v="2"/>
    <x v="1"/>
    <x v="4"/>
    <n v="3"/>
    <n v="8183"/>
    <n v="5"/>
    <n v="23321.55"/>
    <n v="18000"/>
    <n v="5321.55"/>
    <x v="0"/>
    <x v="1"/>
    <x v="9"/>
    <s v="Q2"/>
    <n v="2025"/>
    <n v="0.22818166030988507"/>
    <s v="Medium"/>
  </r>
  <r>
    <n v="101042"/>
    <d v="2025-03-02T00:00:00"/>
    <s v="C2041"/>
    <s v="Neha Reddy"/>
    <x v="1"/>
    <s v="Maharashtra"/>
    <s v="Mumbai"/>
    <x v="1"/>
    <x v="0"/>
    <x v="3"/>
    <n v="2"/>
    <n v="12272"/>
    <n v="5"/>
    <n v="23316.799999999999"/>
    <n v="18000"/>
    <n v="5316.8"/>
    <x v="2"/>
    <x v="2"/>
    <x v="10"/>
    <s v="Q1"/>
    <n v="2025"/>
    <n v="0.22802442873807729"/>
    <s v="Medium"/>
  </r>
  <r>
    <n v="103816"/>
    <d v="2025-01-11T00:00:00"/>
    <s v="C4815"/>
    <s v="Divya Rao"/>
    <x v="0"/>
    <s v="Punjab"/>
    <s v="Ludhiana"/>
    <x v="4"/>
    <x v="1"/>
    <x v="4"/>
    <n v="3"/>
    <n v="8175"/>
    <n v="5"/>
    <n v="23298.75"/>
    <n v="18000"/>
    <n v="5298.75"/>
    <x v="1"/>
    <x v="0"/>
    <x v="8"/>
    <s v="Q1"/>
    <n v="2025"/>
    <n v="0.22742636407532593"/>
    <s v="Medium"/>
  </r>
  <r>
    <n v="104101"/>
    <d v="2025-04-05T00:00:00"/>
    <s v="C5100"/>
    <s v="Ananya Sharma"/>
    <x v="0"/>
    <s v="Delhi"/>
    <s v="New Delhi"/>
    <x v="5"/>
    <x v="1"/>
    <x v="2"/>
    <n v="2"/>
    <n v="14540"/>
    <n v="20"/>
    <n v="23264"/>
    <n v="22000"/>
    <n v="1264"/>
    <x v="3"/>
    <x v="0"/>
    <x v="5"/>
    <s v="Q2"/>
    <n v="2025"/>
    <n v="5.4332874828060526E-2"/>
    <s v="Medium"/>
  </r>
  <r>
    <n v="101395"/>
    <d v="2025-10-01T00:00:00"/>
    <s v="C2394"/>
    <s v="Sneha Reddy"/>
    <x v="1"/>
    <s v="Maharashtra"/>
    <s v="Mumbai"/>
    <x v="6"/>
    <x v="1"/>
    <x v="4"/>
    <n v="3"/>
    <n v="8615"/>
    <n v="10"/>
    <n v="23260.5"/>
    <n v="18000"/>
    <n v="5260.5"/>
    <x v="2"/>
    <x v="0"/>
    <x v="0"/>
    <s v="Q4"/>
    <n v="2025"/>
    <n v="0.2261559295801896"/>
    <s v="Medium"/>
  </r>
  <r>
    <n v="102866"/>
    <d v="2025-08-12T00:00:00"/>
    <s v="C3865"/>
    <s v="Aarav Rao"/>
    <x v="0"/>
    <s v="Delhi"/>
    <s v="New Delhi"/>
    <x v="1"/>
    <x v="1"/>
    <x v="4"/>
    <n v="3"/>
    <n v="8142"/>
    <n v="5"/>
    <n v="23204.7"/>
    <n v="18000"/>
    <n v="5204.7"/>
    <x v="2"/>
    <x v="0"/>
    <x v="2"/>
    <s v="Q3"/>
    <n v="2025"/>
    <n v="0.22429507815227087"/>
    <s v="Medium"/>
  </r>
  <r>
    <n v="104911"/>
    <d v="2025-05-24T00:00:00"/>
    <s v="C5910"/>
    <s v="Rohit Kumar"/>
    <x v="3"/>
    <s v="West Bengal"/>
    <s v="Kolkata"/>
    <x v="2"/>
    <x v="0"/>
    <x v="3"/>
    <n v="2"/>
    <n v="12212"/>
    <n v="5"/>
    <n v="23202.799999999999"/>
    <n v="18000"/>
    <n v="5202.8"/>
    <x v="0"/>
    <x v="0"/>
    <x v="6"/>
    <s v="Q2"/>
    <n v="2025"/>
    <n v="0.22423155826020999"/>
    <s v="Medium"/>
  </r>
  <r>
    <n v="100354"/>
    <d v="2025-07-17T00:00:00"/>
    <s v="C1353"/>
    <s v="Kiran Rao"/>
    <x v="0"/>
    <s v="Delhi"/>
    <s v="New Delhi"/>
    <x v="1"/>
    <x v="0"/>
    <x v="3"/>
    <n v="2"/>
    <n v="11562"/>
    <n v="0"/>
    <n v="23124"/>
    <n v="18000"/>
    <n v="5124"/>
    <x v="4"/>
    <x v="2"/>
    <x v="7"/>
    <s v="Q3"/>
    <n v="2025"/>
    <n v="0.22158796056045668"/>
    <s v="Medium"/>
  </r>
  <r>
    <n v="100330"/>
    <d v="2025-03-13T00:00:00"/>
    <s v="C1329"/>
    <s v="Vikram Patel"/>
    <x v="2"/>
    <s v="Telangana"/>
    <s v="Hyderabad"/>
    <x v="2"/>
    <x v="1"/>
    <x v="4"/>
    <n v="3"/>
    <n v="8552"/>
    <n v="10"/>
    <n v="23090.400000000001"/>
    <n v="18000"/>
    <n v="5090.3999999999996"/>
    <x v="0"/>
    <x v="0"/>
    <x v="10"/>
    <s v="Q1"/>
    <n v="2025"/>
    <n v="0.22045525413158712"/>
    <s v="Medium"/>
  </r>
  <r>
    <n v="100553"/>
    <d v="2025-05-18T00:00:00"/>
    <s v="C1552"/>
    <s v="Divya Patel"/>
    <x v="2"/>
    <s v="Karnataka"/>
    <s v="Bengaluru"/>
    <x v="3"/>
    <x v="1"/>
    <x v="4"/>
    <n v="3"/>
    <n v="8545"/>
    <n v="10"/>
    <n v="23071.5"/>
    <n v="18000"/>
    <n v="5071.5"/>
    <x v="0"/>
    <x v="1"/>
    <x v="6"/>
    <s v="Q2"/>
    <n v="2025"/>
    <n v="0.21981665691437488"/>
    <s v="Medium"/>
  </r>
  <r>
    <n v="103538"/>
    <d v="2025-04-21T00:00:00"/>
    <s v="C4537"/>
    <s v="Kiran Patel"/>
    <x v="0"/>
    <s v="Punjab"/>
    <s v="Ludhiana"/>
    <x v="6"/>
    <x v="1"/>
    <x v="4"/>
    <n v="3"/>
    <n v="8095"/>
    <n v="5"/>
    <n v="23070.75"/>
    <n v="18000"/>
    <n v="5070.75"/>
    <x v="4"/>
    <x v="2"/>
    <x v="5"/>
    <s v="Q2"/>
    <n v="2025"/>
    <n v="0.21979129417119078"/>
    <s v="Medium"/>
  </r>
  <r>
    <n v="104743"/>
    <d v="2025-07-03T00:00:00"/>
    <s v="C5742"/>
    <s v="Rahul Gupta"/>
    <x v="1"/>
    <s v="Gujarat"/>
    <s v="Ahmedabad"/>
    <x v="7"/>
    <x v="0"/>
    <x v="3"/>
    <n v="2"/>
    <n v="12125"/>
    <n v="5"/>
    <n v="23037.5"/>
    <n v="18000"/>
    <n v="5037.5"/>
    <x v="0"/>
    <x v="0"/>
    <x v="7"/>
    <s v="Q3"/>
    <n v="2025"/>
    <n v="0.21866521975040695"/>
    <s v="Medium"/>
  </r>
  <r>
    <n v="102175"/>
    <d v="2025-01-09T00:00:00"/>
    <s v="C3174"/>
    <s v="Sneha Patel"/>
    <x v="1"/>
    <s v="Gujarat"/>
    <s v="Ahmedabad"/>
    <x v="0"/>
    <x v="1"/>
    <x v="4"/>
    <n v="3"/>
    <n v="8081"/>
    <n v="5"/>
    <n v="23030.85"/>
    <n v="18000"/>
    <n v="5030.8500000000004"/>
    <x v="1"/>
    <x v="0"/>
    <x v="8"/>
    <s v="Q1"/>
    <n v="2025"/>
    <n v="0.21843961469073006"/>
    <s v="Medium"/>
  </r>
  <r>
    <n v="102348"/>
    <d v="2025-01-11T00:00:00"/>
    <s v="C3347"/>
    <s v="Arjun Gupta"/>
    <x v="3"/>
    <s v="West Bengal"/>
    <s v="Kolkata"/>
    <x v="2"/>
    <x v="1"/>
    <x v="4"/>
    <n v="3"/>
    <n v="8075"/>
    <n v="5"/>
    <n v="23013.75"/>
    <n v="18000"/>
    <n v="5013.75"/>
    <x v="3"/>
    <x v="0"/>
    <x v="8"/>
    <s v="Q1"/>
    <n v="2025"/>
    <n v="0.21785888870783771"/>
    <s v="Medium"/>
  </r>
  <r>
    <n v="100660"/>
    <d v="2025-03-05T00:00:00"/>
    <s v="C1659"/>
    <s v="Rohit Kumar"/>
    <x v="0"/>
    <s v="Punjab"/>
    <s v="Ludhiana"/>
    <x v="0"/>
    <x v="0"/>
    <x v="3"/>
    <n v="2"/>
    <n v="11503"/>
    <n v="0"/>
    <n v="23006"/>
    <n v="18000"/>
    <n v="5006"/>
    <x v="4"/>
    <x v="2"/>
    <x v="10"/>
    <s v="Q1"/>
    <n v="2025"/>
    <n v="0.21759540989307138"/>
    <s v="Medium"/>
  </r>
  <r>
    <n v="101138"/>
    <d v="2025-10-07T00:00:00"/>
    <s v="C2137"/>
    <s v="Neha Kumar"/>
    <x v="0"/>
    <s v="Delhi"/>
    <s v="New Delhi"/>
    <x v="3"/>
    <x v="2"/>
    <x v="5"/>
    <n v="9"/>
    <n v="2836"/>
    <n v="10"/>
    <n v="22971.599999999999"/>
    <n v="14400"/>
    <n v="8571.6"/>
    <x v="2"/>
    <x v="0"/>
    <x v="0"/>
    <s v="Q4"/>
    <n v="2025"/>
    <n v="0.37313900642532521"/>
    <s v="Medium"/>
  </r>
  <r>
    <n v="104457"/>
    <d v="2025-04-12T00:00:00"/>
    <s v="C5456"/>
    <s v="Pooja Patel"/>
    <x v="2"/>
    <s v="Karnataka"/>
    <s v="Bengaluru"/>
    <x v="3"/>
    <x v="1"/>
    <x v="4"/>
    <n v="3"/>
    <n v="8470"/>
    <n v="10"/>
    <n v="22869"/>
    <n v="18000"/>
    <n v="4869"/>
    <x v="2"/>
    <x v="0"/>
    <x v="5"/>
    <s v="Q2"/>
    <n v="2025"/>
    <n v="0.21290830381739473"/>
    <s v="Medium"/>
  </r>
  <r>
    <n v="102846"/>
    <d v="2025-07-18T00:00:00"/>
    <s v="C3845"/>
    <s v="Pooja Patel"/>
    <x v="3"/>
    <s v="West Bengal"/>
    <s v="Kolkata"/>
    <x v="6"/>
    <x v="0"/>
    <x v="3"/>
    <n v="2"/>
    <n v="12006"/>
    <n v="5"/>
    <n v="22811.4"/>
    <n v="18000"/>
    <n v="4811.3999999999996"/>
    <x v="0"/>
    <x v="0"/>
    <x v="7"/>
    <s v="Q3"/>
    <n v="2025"/>
    <n v="0.21092085536179275"/>
    <s v="Medium"/>
  </r>
  <r>
    <n v="100001"/>
    <d v="2025-03-03T00:00:00"/>
    <s v="C1000"/>
    <s v="Kiran Rao"/>
    <x v="3"/>
    <s v="West Bengal"/>
    <s v="Kolkata"/>
    <x v="5"/>
    <x v="1"/>
    <x v="4"/>
    <n v="3"/>
    <n v="8001"/>
    <n v="5"/>
    <n v="22802.85"/>
    <n v="18000"/>
    <n v="4802.8500000000004"/>
    <x v="0"/>
    <x v="0"/>
    <x v="10"/>
    <s v="Q1"/>
    <n v="2025"/>
    <n v="0.21062498766601545"/>
    <s v="Medium"/>
  </r>
  <r>
    <n v="102678"/>
    <d v="2025-08-11T00:00:00"/>
    <s v="C3677"/>
    <s v="Vikram Patel"/>
    <x v="1"/>
    <s v="Maharashtra"/>
    <s v="Mumbai"/>
    <x v="6"/>
    <x v="1"/>
    <x v="4"/>
    <n v="3"/>
    <n v="8938"/>
    <n v="15"/>
    <n v="22791.9"/>
    <n v="18000"/>
    <n v="4791.8999999999996"/>
    <x v="1"/>
    <x v="1"/>
    <x v="2"/>
    <s v="Q3"/>
    <n v="2025"/>
    <n v="0.21024574519895223"/>
    <s v="Medium"/>
  </r>
  <r>
    <n v="102812"/>
    <d v="2025-05-07T00:00:00"/>
    <s v="C3811"/>
    <s v="Pooja Rao"/>
    <x v="2"/>
    <s v="Karnataka"/>
    <s v="Bengaluru"/>
    <x v="1"/>
    <x v="0"/>
    <x v="3"/>
    <n v="2"/>
    <n v="11993"/>
    <n v="5"/>
    <n v="22786.7"/>
    <n v="18000"/>
    <n v="4786.7"/>
    <x v="4"/>
    <x v="2"/>
    <x v="6"/>
    <s v="Q2"/>
    <n v="2025"/>
    <n v="0.21006552067653497"/>
    <s v="Medium"/>
  </r>
  <r>
    <n v="102484"/>
    <d v="2025-07-28T00:00:00"/>
    <s v="C3483"/>
    <s v="Arjun Rao"/>
    <x v="2"/>
    <s v="Telangana"/>
    <s v="Hyderabad"/>
    <x v="1"/>
    <x v="0"/>
    <x v="3"/>
    <n v="2"/>
    <n v="11982"/>
    <n v="5"/>
    <n v="22765.8"/>
    <n v="18000"/>
    <n v="4765.8"/>
    <x v="2"/>
    <x v="1"/>
    <x v="7"/>
    <s v="Q3"/>
    <n v="2025"/>
    <n v="0.20934032627889204"/>
    <s v="Medium"/>
  </r>
  <r>
    <n v="101624"/>
    <d v="2025-12-16T00:00:00"/>
    <s v="C2623"/>
    <s v="Arjun Gupta"/>
    <x v="0"/>
    <s v="Punjab"/>
    <s v="Ludhiana"/>
    <x v="5"/>
    <x v="0"/>
    <x v="3"/>
    <n v="2"/>
    <n v="11952"/>
    <n v="5"/>
    <n v="22708.799999999999"/>
    <n v="18000"/>
    <n v="4708.8"/>
    <x v="4"/>
    <x v="0"/>
    <x v="11"/>
    <s v="Q4"/>
    <n v="2025"/>
    <n v="0.20735573874445151"/>
    <s v="Medium"/>
  </r>
  <r>
    <n v="102921"/>
    <d v="2025-10-06T00:00:00"/>
    <s v="C3920"/>
    <s v="Arjun Reddy"/>
    <x v="3"/>
    <s v="Odisha"/>
    <s v="Bhubaneswar"/>
    <x v="4"/>
    <x v="1"/>
    <x v="4"/>
    <n v="3"/>
    <n v="8895"/>
    <n v="15"/>
    <n v="22682.25"/>
    <n v="18000"/>
    <n v="4682.25"/>
    <x v="0"/>
    <x v="1"/>
    <x v="0"/>
    <s v="Q4"/>
    <n v="2025"/>
    <n v="0.20642793373673246"/>
    <s v="Medium"/>
  </r>
  <r>
    <n v="103515"/>
    <d v="2025-11-14T00:00:00"/>
    <s v="C4514"/>
    <s v="Pooja Patel"/>
    <x v="3"/>
    <s v="Odisha"/>
    <s v="Bhubaneswar"/>
    <x v="7"/>
    <x v="2"/>
    <x v="5"/>
    <n v="9"/>
    <n v="2963"/>
    <n v="15"/>
    <n v="22666.95"/>
    <n v="14400"/>
    <n v="8266.9500000000007"/>
    <x v="3"/>
    <x v="0"/>
    <x v="1"/>
    <s v="Q4"/>
    <n v="2025"/>
    <n v="0.3647138234301483"/>
    <s v="Medium"/>
  </r>
  <r>
    <n v="101399"/>
    <d v="2025-09-09T00:00:00"/>
    <s v="C2398"/>
    <s v="Rahul Gupta"/>
    <x v="0"/>
    <s v="Punjab"/>
    <s v="Ludhiana"/>
    <x v="6"/>
    <x v="1"/>
    <x v="4"/>
    <n v="3"/>
    <n v="8378"/>
    <n v="10"/>
    <n v="22620.6"/>
    <n v="18000"/>
    <n v="4620.6000000000004"/>
    <x v="4"/>
    <x v="2"/>
    <x v="4"/>
    <s v="Q3"/>
    <n v="2025"/>
    <n v="0.2042651388557333"/>
    <s v="Medium"/>
  </r>
  <r>
    <n v="100785"/>
    <d v="2025-04-23T00:00:00"/>
    <s v="C1784"/>
    <s v="Arjun Rao"/>
    <x v="0"/>
    <s v="Punjab"/>
    <s v="Ludhiana"/>
    <x v="4"/>
    <x v="1"/>
    <x v="4"/>
    <n v="3"/>
    <n v="8373"/>
    <n v="10"/>
    <n v="22607.1"/>
    <n v="18000"/>
    <n v="4607.1000000000004"/>
    <x v="0"/>
    <x v="0"/>
    <x v="5"/>
    <s v="Q2"/>
    <n v="2025"/>
    <n v="0.203789959791393"/>
    <s v="Medium"/>
  </r>
  <r>
    <n v="101762"/>
    <d v="2025-01-02T00:00:00"/>
    <s v="C2761"/>
    <s v="Aarav Gupta"/>
    <x v="3"/>
    <s v="West Bengal"/>
    <s v="Kolkata"/>
    <x v="1"/>
    <x v="0"/>
    <x v="3"/>
    <n v="2"/>
    <n v="11886"/>
    <n v="5"/>
    <n v="22583.4"/>
    <n v="18000"/>
    <n v="4583.3999999999996"/>
    <x v="2"/>
    <x v="0"/>
    <x v="8"/>
    <s v="Q1"/>
    <n v="2025"/>
    <n v="0.20295438242248728"/>
    <s v="Medium"/>
  </r>
  <r>
    <n v="103130"/>
    <d v="2025-08-27T00:00:00"/>
    <s v="C4129"/>
    <s v="Arjun Sharma"/>
    <x v="1"/>
    <s v="Maharashtra"/>
    <s v="Mumbai"/>
    <x v="1"/>
    <x v="1"/>
    <x v="4"/>
    <n v="3"/>
    <n v="8851"/>
    <n v="15"/>
    <n v="22570.05"/>
    <n v="18000"/>
    <n v="4570.05"/>
    <x v="3"/>
    <x v="2"/>
    <x v="2"/>
    <s v="Q3"/>
    <n v="2025"/>
    <n v="0.20248293645782797"/>
    <s v="Medium"/>
  </r>
  <r>
    <n v="102954"/>
    <d v="2025-09-20T00:00:00"/>
    <s v="C3953"/>
    <s v="Rohit Sharma"/>
    <x v="0"/>
    <s v="Delhi"/>
    <s v="New Delhi"/>
    <x v="1"/>
    <x v="1"/>
    <x v="4"/>
    <n v="3"/>
    <n v="8358"/>
    <n v="10"/>
    <n v="22566.6"/>
    <n v="18000"/>
    <n v="4566.6000000000004"/>
    <x v="3"/>
    <x v="0"/>
    <x v="4"/>
    <s v="Q3"/>
    <n v="2025"/>
    <n v="0.20236101140623758"/>
    <s v="Medium"/>
  </r>
  <r>
    <n v="103181"/>
    <d v="2025-08-03T00:00:00"/>
    <s v="C4180"/>
    <s v="Pooja Rao"/>
    <x v="0"/>
    <s v="Punjab"/>
    <s v="Ludhiana"/>
    <x v="5"/>
    <x v="0"/>
    <x v="3"/>
    <n v="2"/>
    <n v="12500"/>
    <n v="10"/>
    <n v="22500"/>
    <n v="18000"/>
    <n v="4500"/>
    <x v="4"/>
    <x v="2"/>
    <x v="2"/>
    <s v="Q3"/>
    <n v="2025"/>
    <n v="0.2"/>
    <s v="Medium"/>
  </r>
  <r>
    <n v="100082"/>
    <d v="2025-01-01T00:00:00"/>
    <s v="C1081"/>
    <s v="Kiran Kumar"/>
    <x v="3"/>
    <s v="Odisha"/>
    <s v="Bhubaneswar"/>
    <x v="3"/>
    <x v="0"/>
    <x v="3"/>
    <n v="2"/>
    <n v="11818"/>
    <n v="5"/>
    <n v="22454.2"/>
    <n v="18000"/>
    <n v="4454.2"/>
    <x v="2"/>
    <x v="2"/>
    <x v="8"/>
    <s v="Q1"/>
    <n v="2025"/>
    <n v="0.1983682340052195"/>
    <s v="Medium"/>
  </r>
  <r>
    <n v="101372"/>
    <d v="2025-09-04T00:00:00"/>
    <s v="C2371"/>
    <s v="Aarav Rao"/>
    <x v="2"/>
    <s v="Telangana"/>
    <s v="Hyderabad"/>
    <x v="5"/>
    <x v="1"/>
    <x v="4"/>
    <n v="3"/>
    <n v="8802"/>
    <n v="15"/>
    <n v="22445.1"/>
    <n v="18000"/>
    <n v="4445.1000000000004"/>
    <x v="0"/>
    <x v="0"/>
    <x v="4"/>
    <s v="Q3"/>
    <n v="2025"/>
    <n v="0.19804322547014719"/>
    <s v="Medium"/>
  </r>
  <r>
    <n v="102115"/>
    <d v="2025-12-17T00:00:00"/>
    <s v="C3114"/>
    <s v="Ananya Patel"/>
    <x v="1"/>
    <s v="Gujarat"/>
    <s v="Ahmedabad"/>
    <x v="3"/>
    <x v="1"/>
    <x v="4"/>
    <n v="3"/>
    <n v="8801"/>
    <n v="15"/>
    <n v="22442.55"/>
    <n v="18000"/>
    <n v="4442.55"/>
    <x v="1"/>
    <x v="0"/>
    <x v="11"/>
    <s v="Q4"/>
    <n v="2025"/>
    <n v="0.19795210437316615"/>
    <s v="Medium"/>
  </r>
  <r>
    <n v="100055"/>
    <d v="2025-01-04T00:00:00"/>
    <s v="C1054"/>
    <s v="Sneha Reddy"/>
    <x v="3"/>
    <s v="Odisha"/>
    <s v="Bhubaneswar"/>
    <x v="5"/>
    <x v="0"/>
    <x v="3"/>
    <n v="2"/>
    <n v="11805"/>
    <n v="5"/>
    <n v="22429.5"/>
    <n v="18000"/>
    <n v="4429.5"/>
    <x v="1"/>
    <x v="0"/>
    <x v="8"/>
    <s v="Q1"/>
    <n v="2025"/>
    <n v="0.19748545442386142"/>
    <s v="Medium"/>
  </r>
  <r>
    <n v="101911"/>
    <d v="2025-09-23T00:00:00"/>
    <s v="C2910"/>
    <s v="Rahul Sharma"/>
    <x v="0"/>
    <s v="Punjab"/>
    <s v="Ludhiana"/>
    <x v="6"/>
    <x v="0"/>
    <x v="3"/>
    <n v="2"/>
    <n v="12446"/>
    <n v="10"/>
    <n v="22402.799999999999"/>
    <n v="18000"/>
    <n v="4402.8"/>
    <x v="1"/>
    <x v="0"/>
    <x v="4"/>
    <s v="Q3"/>
    <n v="2025"/>
    <n v="0.19652900530290857"/>
    <s v="Medium"/>
  </r>
  <r>
    <n v="102927"/>
    <d v="2025-11-08T00:00:00"/>
    <s v="C3926"/>
    <s v="Priya Gupta"/>
    <x v="3"/>
    <s v="West Bengal"/>
    <s v="Kolkata"/>
    <x v="7"/>
    <x v="2"/>
    <x v="5"/>
    <n v="9"/>
    <n v="2928"/>
    <n v="15"/>
    <n v="22399.200000000001"/>
    <n v="14400"/>
    <n v="7999.2"/>
    <x v="3"/>
    <x v="2"/>
    <x v="1"/>
    <s v="Q4"/>
    <n v="2025"/>
    <n v="0.35711989713918352"/>
    <s v="Medium"/>
  </r>
  <r>
    <n v="102637"/>
    <d v="2025-12-01T00:00:00"/>
    <s v="C3636"/>
    <s v="Sneha Gupta"/>
    <x v="0"/>
    <s v="Punjab"/>
    <s v="Ludhiana"/>
    <x v="6"/>
    <x v="0"/>
    <x v="3"/>
    <n v="2"/>
    <n v="11785"/>
    <n v="5"/>
    <n v="22391.5"/>
    <n v="18000"/>
    <n v="4391.5"/>
    <x v="1"/>
    <x v="0"/>
    <x v="11"/>
    <s v="Q4"/>
    <n v="2025"/>
    <n v="0.1961235290177076"/>
    <s v="Medium"/>
  </r>
  <r>
    <n v="102681"/>
    <d v="2025-05-23T00:00:00"/>
    <s v="C3680"/>
    <s v="Neha Reddy"/>
    <x v="0"/>
    <s v="Delhi"/>
    <s v="New Delhi"/>
    <x v="6"/>
    <x v="0"/>
    <x v="1"/>
    <n v="1"/>
    <n v="22390"/>
    <n v="0"/>
    <n v="22390"/>
    <n v="17000"/>
    <n v="5390"/>
    <x v="0"/>
    <x v="0"/>
    <x v="6"/>
    <s v="Q2"/>
    <n v="2025"/>
    <n v="0.24073246985261276"/>
    <s v="Medium"/>
  </r>
  <r>
    <n v="103136"/>
    <d v="2025-04-15T00:00:00"/>
    <s v="C4135"/>
    <s v="Neha Sharma"/>
    <x v="0"/>
    <s v="Delhi"/>
    <s v="New Delhi"/>
    <x v="3"/>
    <x v="0"/>
    <x v="3"/>
    <n v="2"/>
    <n v="11777"/>
    <n v="5"/>
    <n v="22376.3"/>
    <n v="18000"/>
    <n v="4376.3"/>
    <x v="3"/>
    <x v="0"/>
    <x v="5"/>
    <s v="Q2"/>
    <n v="2025"/>
    <n v="0.19557746365574291"/>
    <s v="Medium"/>
  </r>
  <r>
    <n v="102424"/>
    <d v="2025-01-24T00:00:00"/>
    <s v="C3423"/>
    <s v="Arjun Reddy"/>
    <x v="0"/>
    <s v="Punjab"/>
    <s v="Ludhiana"/>
    <x v="5"/>
    <x v="0"/>
    <x v="1"/>
    <n v="1"/>
    <n v="22368"/>
    <n v="0"/>
    <n v="22368"/>
    <n v="17000"/>
    <n v="5368"/>
    <x v="1"/>
    <x v="2"/>
    <x v="8"/>
    <s v="Q1"/>
    <n v="2025"/>
    <n v="0.2399856938483548"/>
    <s v="Medium"/>
  </r>
  <r>
    <n v="102220"/>
    <d v="2025-09-25T00:00:00"/>
    <s v="C3219"/>
    <s v="Rohit Gupta"/>
    <x v="1"/>
    <s v="Maharashtra"/>
    <s v="Mumbai"/>
    <x v="7"/>
    <x v="1"/>
    <x v="4"/>
    <n v="3"/>
    <n v="8766"/>
    <n v="15"/>
    <n v="22353.3"/>
    <n v="18000"/>
    <n v="4353.3"/>
    <x v="4"/>
    <x v="0"/>
    <x v="4"/>
    <s v="Q3"/>
    <n v="2025"/>
    <n v="0.19474976849055844"/>
    <s v="Medium"/>
  </r>
  <r>
    <n v="104635"/>
    <d v="2025-09-23T00:00:00"/>
    <s v="C5634"/>
    <s v="Sneha Gupta"/>
    <x v="3"/>
    <s v="West Bengal"/>
    <s v="Kolkata"/>
    <x v="4"/>
    <x v="0"/>
    <x v="1"/>
    <n v="1"/>
    <n v="22331"/>
    <n v="0"/>
    <n v="22331"/>
    <n v="17000"/>
    <n v="5331"/>
    <x v="3"/>
    <x v="0"/>
    <x v="4"/>
    <s v="Q3"/>
    <n v="2025"/>
    <n v="0.23872643410505576"/>
    <s v="Medium"/>
  </r>
  <r>
    <n v="103339"/>
    <d v="2025-06-28T00:00:00"/>
    <s v="C4338"/>
    <s v="Vikram Rao"/>
    <x v="2"/>
    <s v="Karnataka"/>
    <s v="Bengaluru"/>
    <x v="2"/>
    <x v="0"/>
    <x v="1"/>
    <n v="1"/>
    <n v="22312"/>
    <n v="0"/>
    <n v="22312"/>
    <n v="17000"/>
    <n v="5312"/>
    <x v="0"/>
    <x v="0"/>
    <x v="9"/>
    <s v="Q2"/>
    <n v="2025"/>
    <n v="0.23807816421656508"/>
    <s v="Medium"/>
  </r>
  <r>
    <n v="100253"/>
    <d v="2025-03-19T00:00:00"/>
    <s v="C1252"/>
    <s v="Rohit Rao"/>
    <x v="1"/>
    <s v="Maharashtra"/>
    <s v="Mumbai"/>
    <x v="7"/>
    <x v="0"/>
    <x v="3"/>
    <n v="2"/>
    <n v="12384"/>
    <n v="10"/>
    <n v="22291.200000000001"/>
    <n v="18000"/>
    <n v="4291.2"/>
    <x v="0"/>
    <x v="0"/>
    <x v="10"/>
    <s v="Q1"/>
    <n v="2025"/>
    <n v="0.19250645994832039"/>
    <s v="Medium"/>
  </r>
  <r>
    <n v="101977"/>
    <d v="2025-07-20T00:00:00"/>
    <s v="C2976"/>
    <s v="Kiran Gupta"/>
    <x v="3"/>
    <s v="West Bengal"/>
    <s v="Kolkata"/>
    <x v="4"/>
    <x v="0"/>
    <x v="3"/>
    <n v="2"/>
    <n v="12381"/>
    <n v="10"/>
    <n v="22285.8"/>
    <n v="18000"/>
    <n v="4285.8"/>
    <x v="0"/>
    <x v="0"/>
    <x v="7"/>
    <s v="Q3"/>
    <n v="2025"/>
    <n v="0.19231079880461999"/>
    <s v="Medium"/>
  </r>
  <r>
    <n v="102838"/>
    <d v="2025-06-10T00:00:00"/>
    <s v="C3837"/>
    <s v="Sneha Gupta"/>
    <x v="3"/>
    <s v="West Bengal"/>
    <s v="Kolkata"/>
    <x v="2"/>
    <x v="0"/>
    <x v="3"/>
    <n v="2"/>
    <n v="12369"/>
    <n v="10"/>
    <n v="22264.2"/>
    <n v="18000"/>
    <n v="4264.2"/>
    <x v="0"/>
    <x v="0"/>
    <x v="9"/>
    <s v="Q2"/>
    <n v="2025"/>
    <n v="0.19152720510954804"/>
    <s v="Medium"/>
  </r>
  <r>
    <n v="103575"/>
    <d v="2025-05-24T00:00:00"/>
    <s v="C4574"/>
    <s v="Divya Sharma"/>
    <x v="3"/>
    <s v="Odisha"/>
    <s v="Bhubaneswar"/>
    <x v="6"/>
    <x v="0"/>
    <x v="3"/>
    <n v="2"/>
    <n v="12358"/>
    <n v="10"/>
    <n v="22244.400000000001"/>
    <n v="18000"/>
    <n v="4244.3999999999996"/>
    <x v="4"/>
    <x v="1"/>
    <x v="6"/>
    <s v="Q2"/>
    <n v="2025"/>
    <n v="0.19080757404110696"/>
    <s v="Medium"/>
  </r>
  <r>
    <n v="100467"/>
    <d v="2025-01-09T00:00:00"/>
    <s v="C1466"/>
    <s v="Aarav Sharma"/>
    <x v="2"/>
    <s v="Karnataka"/>
    <s v="Bengaluru"/>
    <x v="1"/>
    <x v="0"/>
    <x v="1"/>
    <n v="1"/>
    <n v="22237"/>
    <n v="0"/>
    <n v="22237"/>
    <n v="17000"/>
    <n v="5237"/>
    <x v="4"/>
    <x v="0"/>
    <x v="8"/>
    <s v="Q1"/>
    <n v="2025"/>
    <n v="0.23550838692269641"/>
    <s v="Medium"/>
  </r>
  <r>
    <n v="100964"/>
    <d v="2025-02-22T00:00:00"/>
    <s v="C1963"/>
    <s v="Aarav Gupta"/>
    <x v="3"/>
    <s v="West Bengal"/>
    <s v="Kolkata"/>
    <x v="7"/>
    <x v="0"/>
    <x v="1"/>
    <n v="1"/>
    <n v="22228"/>
    <n v="0"/>
    <n v="22228"/>
    <n v="17000"/>
    <n v="5228"/>
    <x v="4"/>
    <x v="1"/>
    <x v="3"/>
    <s v="Q1"/>
    <n v="2025"/>
    <n v="0.23519884829944215"/>
    <s v="Medium"/>
  </r>
  <r>
    <n v="103581"/>
    <d v="2025-03-26T00:00:00"/>
    <s v="C4580"/>
    <s v="Vikram Kumar"/>
    <x v="2"/>
    <s v="Karnataka"/>
    <s v="Bengaluru"/>
    <x v="2"/>
    <x v="0"/>
    <x v="1"/>
    <n v="1"/>
    <n v="22217"/>
    <n v="0"/>
    <n v="22217"/>
    <n v="17000"/>
    <n v="5217"/>
    <x v="1"/>
    <x v="1"/>
    <x v="10"/>
    <s v="Q1"/>
    <n v="2025"/>
    <n v="0.23482018274294458"/>
    <s v="Medium"/>
  </r>
  <r>
    <n v="100872"/>
    <d v="2025-07-18T00:00:00"/>
    <s v="C1871"/>
    <s v="Aarav Patel"/>
    <x v="2"/>
    <s v="Karnataka"/>
    <s v="Bengaluru"/>
    <x v="2"/>
    <x v="0"/>
    <x v="3"/>
    <n v="2"/>
    <n v="12336"/>
    <n v="10"/>
    <n v="22204.799999999999"/>
    <n v="18000"/>
    <n v="4204.8"/>
    <x v="0"/>
    <x v="2"/>
    <x v="7"/>
    <s v="Q3"/>
    <n v="2025"/>
    <n v="0.18936446173800262"/>
    <s v="Medium"/>
  </r>
  <r>
    <n v="100646"/>
    <d v="2025-05-09T00:00:00"/>
    <s v="C1645"/>
    <s v="Pooja Patel"/>
    <x v="2"/>
    <s v="Karnataka"/>
    <s v="Bengaluru"/>
    <x v="0"/>
    <x v="0"/>
    <x v="1"/>
    <n v="1"/>
    <n v="22191"/>
    <n v="0"/>
    <n v="22191"/>
    <n v="17000"/>
    <n v="5191"/>
    <x v="0"/>
    <x v="1"/>
    <x v="6"/>
    <s v="Q2"/>
    <n v="2025"/>
    <n v="0.23392366274615836"/>
    <s v="Medium"/>
  </r>
  <r>
    <n v="103702"/>
    <d v="2025-07-27T00:00:00"/>
    <s v="C4701"/>
    <s v="Sneha Rao"/>
    <x v="3"/>
    <s v="West Bengal"/>
    <s v="Kolkata"/>
    <x v="7"/>
    <x v="0"/>
    <x v="1"/>
    <n v="1"/>
    <n v="22163"/>
    <n v="0"/>
    <n v="22163"/>
    <n v="17000"/>
    <n v="5163"/>
    <x v="1"/>
    <x v="0"/>
    <x v="7"/>
    <s v="Q3"/>
    <n v="2025"/>
    <n v="0.23295582727970041"/>
    <s v="Medium"/>
  </r>
  <r>
    <n v="103818"/>
    <d v="2025-07-14T00:00:00"/>
    <s v="C4817"/>
    <s v="Rohit Rao"/>
    <x v="0"/>
    <s v="Punjab"/>
    <s v="Ludhiana"/>
    <x v="0"/>
    <x v="0"/>
    <x v="3"/>
    <n v="2"/>
    <n v="12288"/>
    <n v="10"/>
    <n v="22118.400000000001"/>
    <n v="18000"/>
    <n v="4118.3999999999996"/>
    <x v="3"/>
    <x v="0"/>
    <x v="7"/>
    <s v="Q3"/>
    <n v="2025"/>
    <n v="0.18619791666666663"/>
    <s v="Medium"/>
  </r>
  <r>
    <n v="102964"/>
    <d v="2025-02-12T00:00:00"/>
    <s v="C3963"/>
    <s v="Arjun Gupta"/>
    <x v="0"/>
    <s v="Punjab"/>
    <s v="Ludhiana"/>
    <x v="1"/>
    <x v="0"/>
    <x v="1"/>
    <n v="1"/>
    <n v="22108"/>
    <n v="0"/>
    <n v="22108"/>
    <n v="17000"/>
    <n v="5108"/>
    <x v="2"/>
    <x v="0"/>
    <x v="3"/>
    <s v="Q1"/>
    <n v="2025"/>
    <n v="0.23104758458476571"/>
    <s v="Medium"/>
  </r>
  <r>
    <n v="102366"/>
    <d v="2025-03-19T00:00:00"/>
    <s v="C3365"/>
    <s v="Pooja Kumar"/>
    <x v="2"/>
    <s v="Karnataka"/>
    <s v="Bengaluru"/>
    <x v="4"/>
    <x v="0"/>
    <x v="3"/>
    <n v="2"/>
    <n v="12280"/>
    <n v="10"/>
    <n v="22104"/>
    <n v="18000"/>
    <n v="4104"/>
    <x v="3"/>
    <x v="0"/>
    <x v="10"/>
    <s v="Q1"/>
    <n v="2025"/>
    <n v="0.18566775244299674"/>
    <s v="Medium"/>
  </r>
  <r>
    <n v="100334"/>
    <d v="2025-05-02T00:00:00"/>
    <s v="C1333"/>
    <s v="Pooja Gupta"/>
    <x v="1"/>
    <s v="Gujarat"/>
    <s v="Ahmedabad"/>
    <x v="1"/>
    <x v="0"/>
    <x v="3"/>
    <n v="2"/>
    <n v="11611"/>
    <n v="5"/>
    <n v="22060.9"/>
    <n v="18000"/>
    <n v="4060.9"/>
    <x v="0"/>
    <x v="1"/>
    <x v="6"/>
    <s v="Q2"/>
    <n v="2025"/>
    <n v="0.18407680557003567"/>
    <s v="Medium"/>
  </r>
  <r>
    <n v="102370"/>
    <d v="2025-03-03T00:00:00"/>
    <s v="C3369"/>
    <s v="Priya Gupta"/>
    <x v="2"/>
    <s v="Karnataka"/>
    <s v="Bengaluru"/>
    <x v="7"/>
    <x v="1"/>
    <x v="4"/>
    <n v="3"/>
    <n v="8169"/>
    <n v="10"/>
    <n v="22056.3"/>
    <n v="18000"/>
    <n v="4056.3"/>
    <x v="2"/>
    <x v="2"/>
    <x v="10"/>
    <s v="Q1"/>
    <n v="2025"/>
    <n v="0.18390663891949241"/>
    <s v="Medium"/>
  </r>
  <r>
    <n v="101371"/>
    <d v="2025-10-01T00:00:00"/>
    <s v="C2370"/>
    <s v="Neha Gupta"/>
    <x v="2"/>
    <s v="Karnataka"/>
    <s v="Bengaluru"/>
    <x v="3"/>
    <x v="2"/>
    <x v="5"/>
    <n v="10"/>
    <n v="2754"/>
    <n v="20"/>
    <n v="22032"/>
    <n v="16000"/>
    <n v="6032"/>
    <x v="2"/>
    <x v="1"/>
    <x v="0"/>
    <s v="Q4"/>
    <n v="2025"/>
    <n v="0.27378358750907772"/>
    <s v="Medium"/>
  </r>
  <r>
    <n v="100406"/>
    <d v="2025-07-24T00:00:00"/>
    <s v="C1405"/>
    <s v="Neha Kumar"/>
    <x v="2"/>
    <s v="Telangana"/>
    <s v="Hyderabad"/>
    <x v="5"/>
    <x v="0"/>
    <x v="3"/>
    <n v="2"/>
    <n v="12227"/>
    <n v="10"/>
    <n v="22008.6"/>
    <n v="18000"/>
    <n v="4008.6"/>
    <x v="0"/>
    <x v="0"/>
    <x v="7"/>
    <s v="Q3"/>
    <n v="2025"/>
    <n v="0.18213789155148444"/>
    <s v="Medium"/>
  </r>
  <r>
    <n v="102067"/>
    <d v="2025-04-13T00:00:00"/>
    <s v="C3066"/>
    <s v="Rahul Kumar"/>
    <x v="3"/>
    <s v="West Bengal"/>
    <s v="Kolkata"/>
    <x v="1"/>
    <x v="0"/>
    <x v="1"/>
    <n v="1"/>
    <n v="21964"/>
    <n v="0"/>
    <n v="21964"/>
    <n v="17000"/>
    <n v="4964"/>
    <x v="3"/>
    <x v="2"/>
    <x v="5"/>
    <s v="Q2"/>
    <n v="2025"/>
    <n v="0.2260061919504644"/>
    <s v="Medium"/>
  </r>
  <r>
    <n v="104332"/>
    <d v="2025-09-13T00:00:00"/>
    <s v="C5331"/>
    <s v="Divya Rao"/>
    <x v="2"/>
    <s v="Telangana"/>
    <s v="Hyderabad"/>
    <x v="6"/>
    <x v="1"/>
    <x v="4"/>
    <n v="3"/>
    <n v="8611"/>
    <n v="15"/>
    <n v="21958.05"/>
    <n v="18000"/>
    <n v="3958.05"/>
    <x v="2"/>
    <x v="0"/>
    <x v="4"/>
    <s v="Q3"/>
    <n v="2025"/>
    <n v="0.18025507729511503"/>
    <s v="Medium"/>
  </r>
  <r>
    <n v="101241"/>
    <d v="2025-09-15T00:00:00"/>
    <s v="C2240"/>
    <s v="Kiran Patel"/>
    <x v="2"/>
    <s v="Karnataka"/>
    <s v="Bengaluru"/>
    <x v="7"/>
    <x v="0"/>
    <x v="1"/>
    <n v="1"/>
    <n v="21948"/>
    <n v="0"/>
    <n v="21948"/>
    <n v="17000"/>
    <n v="4948"/>
    <x v="1"/>
    <x v="0"/>
    <x v="4"/>
    <s v="Q3"/>
    <n v="2025"/>
    <n v="0.22544195370876619"/>
    <s v="Medium"/>
  </r>
  <r>
    <n v="101948"/>
    <d v="2025-10-01T00:00:00"/>
    <s v="C2947"/>
    <s v="Rohit Sharma"/>
    <x v="3"/>
    <s v="Odisha"/>
    <s v="Bhubaneswar"/>
    <x v="5"/>
    <x v="2"/>
    <x v="5"/>
    <n v="8"/>
    <n v="2742"/>
    <n v="0"/>
    <n v="21936"/>
    <n v="12800"/>
    <n v="9136"/>
    <x v="3"/>
    <x v="0"/>
    <x v="0"/>
    <s v="Q4"/>
    <n v="2025"/>
    <n v="0.41648431801604668"/>
    <s v="Medium"/>
  </r>
  <r>
    <n v="101863"/>
    <d v="2025-01-13T00:00:00"/>
    <s v="C2862"/>
    <s v="Rahul Gupta"/>
    <x v="3"/>
    <s v="West Bengal"/>
    <s v="Kolkata"/>
    <x v="0"/>
    <x v="0"/>
    <x v="1"/>
    <n v="1"/>
    <n v="21927"/>
    <n v="0"/>
    <n v="21927"/>
    <n v="17000"/>
    <n v="4927"/>
    <x v="1"/>
    <x v="0"/>
    <x v="8"/>
    <s v="Q1"/>
    <n v="2025"/>
    <n v="0.22470014137820951"/>
    <s v="Medium"/>
  </r>
  <r>
    <n v="104831"/>
    <d v="2025-04-04T00:00:00"/>
    <s v="C5830"/>
    <s v="Priya Rao"/>
    <x v="3"/>
    <s v="Odisha"/>
    <s v="Bhubaneswar"/>
    <x v="4"/>
    <x v="1"/>
    <x v="4"/>
    <n v="3"/>
    <n v="8592"/>
    <n v="15"/>
    <n v="21909.599999999999"/>
    <n v="18000"/>
    <n v="3909.6"/>
    <x v="2"/>
    <x v="1"/>
    <x v="5"/>
    <s v="Q2"/>
    <n v="2025"/>
    <n v="0.17844232665133092"/>
    <s v="Medium"/>
  </r>
  <r>
    <n v="104912"/>
    <d v="2025-06-28T00:00:00"/>
    <s v="C5911"/>
    <s v="Sneha Kumar"/>
    <x v="2"/>
    <s v="Telangana"/>
    <s v="Hyderabad"/>
    <x v="6"/>
    <x v="0"/>
    <x v="1"/>
    <n v="1"/>
    <n v="21899"/>
    <n v="0"/>
    <n v="21899"/>
    <n v="17000"/>
    <n v="4899"/>
    <x v="3"/>
    <x v="1"/>
    <x v="9"/>
    <s v="Q2"/>
    <n v="2025"/>
    <n v="0.22370884515274669"/>
    <s v="Medium"/>
  </r>
  <r>
    <n v="104200"/>
    <d v="2025-05-05T00:00:00"/>
    <s v="C5199"/>
    <s v="Sneha Kumar"/>
    <x v="3"/>
    <s v="Odisha"/>
    <s v="Bhubaneswar"/>
    <x v="3"/>
    <x v="0"/>
    <x v="3"/>
    <n v="2"/>
    <n v="11519"/>
    <n v="5"/>
    <n v="21886.1"/>
    <n v="18000"/>
    <n v="3886.1"/>
    <x v="4"/>
    <x v="1"/>
    <x v="6"/>
    <s v="Q2"/>
    <n v="2025"/>
    <n v="0.17756018660245546"/>
    <s v="Medium"/>
  </r>
  <r>
    <n v="104655"/>
    <d v="2025-08-19T00:00:00"/>
    <s v="C5654"/>
    <s v="Priya Sharma"/>
    <x v="1"/>
    <s v="Maharashtra"/>
    <s v="Mumbai"/>
    <x v="2"/>
    <x v="1"/>
    <x v="4"/>
    <n v="3"/>
    <n v="8104"/>
    <n v="10"/>
    <n v="21880.799999999999"/>
    <n v="18000"/>
    <n v="3880.8"/>
    <x v="1"/>
    <x v="2"/>
    <x v="2"/>
    <s v="Q3"/>
    <n v="2025"/>
    <n v="0.17736097400460679"/>
    <s v="Medium"/>
  </r>
  <r>
    <n v="104554"/>
    <d v="2025-06-24T00:00:00"/>
    <s v="C5553"/>
    <s v="Vikram Gupta"/>
    <x v="3"/>
    <s v="West Bengal"/>
    <s v="Kolkata"/>
    <x v="5"/>
    <x v="1"/>
    <x v="4"/>
    <n v="3"/>
    <n v="8079"/>
    <n v="10"/>
    <n v="21813.3"/>
    <n v="18000"/>
    <n v="3813.3"/>
    <x v="3"/>
    <x v="0"/>
    <x v="9"/>
    <s v="Q2"/>
    <n v="2025"/>
    <n v="0.17481536493790487"/>
    <s v="Medium"/>
  </r>
  <r>
    <n v="100080"/>
    <d v="2025-02-09T00:00:00"/>
    <s v="C1079"/>
    <s v="Aarav Rao"/>
    <x v="0"/>
    <s v="Delhi"/>
    <s v="New Delhi"/>
    <x v="1"/>
    <x v="0"/>
    <x v="3"/>
    <n v="2"/>
    <n v="12111"/>
    <n v="10"/>
    <n v="21799.8"/>
    <n v="18000"/>
    <n v="3799.8"/>
    <x v="1"/>
    <x v="0"/>
    <x v="3"/>
    <s v="Q1"/>
    <n v="2025"/>
    <n v="0.17430435141606807"/>
    <s v="Medium"/>
  </r>
  <r>
    <n v="104135"/>
    <d v="2025-03-16T00:00:00"/>
    <s v="C5134"/>
    <s v="Aarav Reddy"/>
    <x v="0"/>
    <s v="Punjab"/>
    <s v="Ludhiana"/>
    <x v="1"/>
    <x v="0"/>
    <x v="1"/>
    <n v="1"/>
    <n v="21793"/>
    <n v="0"/>
    <n v="21793"/>
    <n v="17000"/>
    <n v="4793"/>
    <x v="3"/>
    <x v="0"/>
    <x v="10"/>
    <s v="Q1"/>
    <n v="2025"/>
    <n v="0.21993300601110449"/>
    <s v="Medium"/>
  </r>
  <r>
    <n v="101229"/>
    <d v="2025-08-20T00:00:00"/>
    <s v="C2228"/>
    <s v="Sneha Kumar"/>
    <x v="0"/>
    <s v="Punjab"/>
    <s v="Ludhiana"/>
    <x v="4"/>
    <x v="1"/>
    <x v="4"/>
    <n v="3"/>
    <n v="8070"/>
    <n v="10"/>
    <n v="21789"/>
    <n v="18000"/>
    <n v="3789"/>
    <x v="0"/>
    <x v="0"/>
    <x v="2"/>
    <s v="Q3"/>
    <n v="2025"/>
    <n v="0.17389508467575382"/>
    <s v="Medium"/>
  </r>
  <r>
    <n v="103107"/>
    <d v="2025-02-06T00:00:00"/>
    <s v="C4106"/>
    <s v="Neha Rao"/>
    <x v="3"/>
    <s v="West Bengal"/>
    <s v="Kolkata"/>
    <x v="5"/>
    <x v="0"/>
    <x v="1"/>
    <n v="1"/>
    <n v="21788"/>
    <n v="0"/>
    <n v="21788"/>
    <n v="17000"/>
    <n v="4788"/>
    <x v="3"/>
    <x v="0"/>
    <x v="3"/>
    <s v="Q1"/>
    <n v="2025"/>
    <n v="0.21975399302368276"/>
    <s v="Medium"/>
  </r>
  <r>
    <n v="104997"/>
    <d v="2025-08-12T00:00:00"/>
    <s v="C5996"/>
    <s v="Arjun Rao"/>
    <x v="0"/>
    <s v="Punjab"/>
    <s v="Ludhiana"/>
    <x v="7"/>
    <x v="1"/>
    <x v="4"/>
    <n v="3"/>
    <n v="8069"/>
    <n v="10"/>
    <n v="21786.3"/>
    <n v="18000"/>
    <n v="3786.3"/>
    <x v="4"/>
    <x v="0"/>
    <x v="2"/>
    <s v="Q3"/>
    <n v="2025"/>
    <n v="0.17379270458958154"/>
    <s v="Medium"/>
  </r>
  <r>
    <n v="100576"/>
    <d v="2025-11-23T00:00:00"/>
    <s v="C1575"/>
    <s v="Pooja Sharma"/>
    <x v="3"/>
    <s v="West Bengal"/>
    <s v="Kolkata"/>
    <x v="0"/>
    <x v="2"/>
    <x v="5"/>
    <n v="9"/>
    <n v="2540"/>
    <n v="5"/>
    <n v="21717"/>
    <n v="14400"/>
    <n v="7317"/>
    <x v="2"/>
    <x v="2"/>
    <x v="1"/>
    <s v="Q4"/>
    <n v="2025"/>
    <n v="0.33692498963945294"/>
    <s v="Medium"/>
  </r>
  <r>
    <n v="100361"/>
    <d v="2025-08-04T00:00:00"/>
    <s v="C1360"/>
    <s v="Neha Rao"/>
    <x v="0"/>
    <s v="Delhi"/>
    <s v="New Delhi"/>
    <x v="0"/>
    <x v="0"/>
    <x v="3"/>
    <n v="2"/>
    <n v="12060"/>
    <n v="10"/>
    <n v="21708"/>
    <n v="18000"/>
    <n v="3708"/>
    <x v="1"/>
    <x v="0"/>
    <x v="2"/>
    <s v="Q3"/>
    <n v="2025"/>
    <n v="0.17081260364842454"/>
    <s v="Medium"/>
  </r>
  <r>
    <n v="104357"/>
    <d v="2025-02-15T00:00:00"/>
    <s v="C5356"/>
    <s v="Neha Rao"/>
    <x v="2"/>
    <s v="Karnataka"/>
    <s v="Bengaluru"/>
    <x v="6"/>
    <x v="0"/>
    <x v="1"/>
    <n v="1"/>
    <n v="21660"/>
    <n v="0"/>
    <n v="21660"/>
    <n v="17000"/>
    <n v="4660"/>
    <x v="4"/>
    <x v="0"/>
    <x v="3"/>
    <s v="Q1"/>
    <n v="2025"/>
    <n v="0.21514312096029548"/>
    <s v="Medium"/>
  </r>
  <r>
    <n v="102221"/>
    <d v="2025-11-26T00:00:00"/>
    <s v="C3220"/>
    <s v="Neha Gupta"/>
    <x v="2"/>
    <s v="Telangana"/>
    <s v="Hyderabad"/>
    <x v="4"/>
    <x v="2"/>
    <x v="5"/>
    <n v="9"/>
    <n v="2401"/>
    <n v="0"/>
    <n v="21609"/>
    <n v="14400"/>
    <n v="7209"/>
    <x v="3"/>
    <x v="0"/>
    <x v="1"/>
    <s v="Q4"/>
    <n v="2025"/>
    <n v="0.33361099541857558"/>
    <s v="Medium"/>
  </r>
  <r>
    <n v="101038"/>
    <d v="2025-01-10T00:00:00"/>
    <s v="C2037"/>
    <s v="Pooja Reddy"/>
    <x v="3"/>
    <s v="West Bengal"/>
    <s v="Kolkata"/>
    <x v="0"/>
    <x v="1"/>
    <x v="4"/>
    <n v="3"/>
    <n v="8460"/>
    <n v="15"/>
    <n v="21573"/>
    <n v="18000"/>
    <n v="3573"/>
    <x v="3"/>
    <x v="1"/>
    <x v="8"/>
    <s v="Q1"/>
    <n v="2025"/>
    <n v="0.16562369628702545"/>
    <s v="Medium"/>
  </r>
  <r>
    <n v="104567"/>
    <d v="2025-03-26T00:00:00"/>
    <s v="C5566"/>
    <s v="Sneha Reddy"/>
    <x v="0"/>
    <s v="Delhi"/>
    <s v="New Delhi"/>
    <x v="3"/>
    <x v="0"/>
    <x v="1"/>
    <n v="1"/>
    <n v="21568"/>
    <n v="0"/>
    <n v="21568"/>
    <n v="17000"/>
    <n v="4568"/>
    <x v="4"/>
    <x v="0"/>
    <x v="10"/>
    <s v="Q1"/>
    <n v="2025"/>
    <n v="0.21179525222551929"/>
    <s v="Medium"/>
  </r>
  <r>
    <n v="103766"/>
    <d v="2025-06-04T00:00:00"/>
    <s v="C4765"/>
    <s v="Kiran Patel"/>
    <x v="1"/>
    <s v="Gujarat"/>
    <s v="Ahmedabad"/>
    <x v="5"/>
    <x v="1"/>
    <x v="4"/>
    <n v="3"/>
    <n v="8966"/>
    <n v="20"/>
    <n v="21518.400000000001"/>
    <n v="18000"/>
    <n v="3518.4"/>
    <x v="4"/>
    <x v="0"/>
    <x v="9"/>
    <s v="Q2"/>
    <n v="2025"/>
    <n v="0.16350658041490074"/>
    <s v="Medium"/>
  </r>
  <r>
    <n v="103594"/>
    <d v="2025-08-26T00:00:00"/>
    <s v="C4593"/>
    <s v="Rahul Reddy"/>
    <x v="1"/>
    <s v="Gujarat"/>
    <s v="Ahmedabad"/>
    <x v="2"/>
    <x v="0"/>
    <x v="3"/>
    <n v="2"/>
    <n v="11938"/>
    <n v="10"/>
    <n v="21488.400000000001"/>
    <n v="18000"/>
    <n v="3488.4"/>
    <x v="2"/>
    <x v="0"/>
    <x v="2"/>
    <s v="Q3"/>
    <n v="2025"/>
    <n v="0.16233875020941529"/>
    <s v="Medium"/>
  </r>
  <r>
    <n v="103987"/>
    <d v="2025-06-19T00:00:00"/>
    <s v="C4986"/>
    <s v="Rohit Rao"/>
    <x v="1"/>
    <s v="Gujarat"/>
    <s v="Ahmedabad"/>
    <x v="1"/>
    <x v="1"/>
    <x v="4"/>
    <n v="3"/>
    <n v="8410"/>
    <n v="15"/>
    <n v="21445.5"/>
    <n v="18000"/>
    <n v="3445.5"/>
    <x v="0"/>
    <x v="0"/>
    <x v="9"/>
    <s v="Q2"/>
    <n v="2025"/>
    <n v="0.16066307616982584"/>
    <s v="Medium"/>
  </r>
  <r>
    <n v="104574"/>
    <d v="2025-04-16T00:00:00"/>
    <s v="C5573"/>
    <s v="Vikram Patel"/>
    <x v="3"/>
    <s v="Odisha"/>
    <s v="Bhubaneswar"/>
    <x v="1"/>
    <x v="1"/>
    <x v="4"/>
    <n v="3"/>
    <n v="8923"/>
    <n v="20"/>
    <n v="21415.200000000001"/>
    <n v="18000"/>
    <n v="3415.2"/>
    <x v="3"/>
    <x v="2"/>
    <x v="5"/>
    <s v="Q2"/>
    <n v="2025"/>
    <n v="0.15947551271993723"/>
    <s v="Medium"/>
  </r>
  <r>
    <n v="102160"/>
    <d v="2025-08-17T00:00:00"/>
    <s v="C3159"/>
    <s v="Ananya Reddy"/>
    <x v="1"/>
    <s v="Gujarat"/>
    <s v="Ahmedabad"/>
    <x v="3"/>
    <x v="1"/>
    <x v="4"/>
    <n v="3"/>
    <n v="8390"/>
    <n v="15"/>
    <n v="21394.5"/>
    <n v="18000"/>
    <n v="3394.5"/>
    <x v="4"/>
    <x v="2"/>
    <x v="2"/>
    <s v="Q3"/>
    <n v="2025"/>
    <n v="0.15866227301409241"/>
    <s v="Medium"/>
  </r>
  <r>
    <n v="102291"/>
    <d v="2025-07-08T00:00:00"/>
    <s v="C3290"/>
    <s v="Priya Gupta"/>
    <x v="3"/>
    <s v="West Bengal"/>
    <s v="Kolkata"/>
    <x v="4"/>
    <x v="1"/>
    <x v="4"/>
    <n v="3"/>
    <n v="8386"/>
    <n v="15"/>
    <n v="21384.3"/>
    <n v="18000"/>
    <n v="3384.3"/>
    <x v="0"/>
    <x v="1"/>
    <x v="7"/>
    <s v="Q3"/>
    <n v="2025"/>
    <n v="0.15826096715814875"/>
    <s v="Medium"/>
  </r>
  <r>
    <n v="104301"/>
    <d v="2025-03-23T00:00:00"/>
    <s v="C5300"/>
    <s v="Sneha Sharma"/>
    <x v="1"/>
    <s v="Maharashtra"/>
    <s v="Mumbai"/>
    <x v="7"/>
    <x v="0"/>
    <x v="1"/>
    <n v="1"/>
    <n v="22492"/>
    <n v="5"/>
    <n v="21367.4"/>
    <n v="17000"/>
    <n v="4367.3999999999996"/>
    <x v="3"/>
    <x v="0"/>
    <x v="10"/>
    <s v="Q1"/>
    <n v="2025"/>
    <n v="0.20439548096633187"/>
    <s v="Medium"/>
  </r>
  <r>
    <n v="103327"/>
    <d v="2025-03-05T00:00:00"/>
    <s v="C4326"/>
    <s v="Kiran Reddy"/>
    <x v="0"/>
    <s v="Delhi"/>
    <s v="New Delhi"/>
    <x v="4"/>
    <x v="0"/>
    <x v="3"/>
    <n v="2"/>
    <n v="11870"/>
    <n v="10"/>
    <n v="21366"/>
    <n v="18000"/>
    <n v="3366"/>
    <x v="2"/>
    <x v="0"/>
    <x v="10"/>
    <s v="Q1"/>
    <n v="2025"/>
    <n v="0.15754001684919966"/>
    <s v="Medium"/>
  </r>
  <r>
    <n v="102719"/>
    <d v="2025-08-17T00:00:00"/>
    <s v="C3718"/>
    <s v="Rohit Gupta"/>
    <x v="1"/>
    <s v="Gujarat"/>
    <s v="Ahmedabad"/>
    <x v="3"/>
    <x v="1"/>
    <x v="4"/>
    <n v="3"/>
    <n v="8373"/>
    <n v="15"/>
    <n v="21351.15"/>
    <n v="18000"/>
    <n v="3351.15"/>
    <x v="3"/>
    <x v="0"/>
    <x v="2"/>
    <s v="Q3"/>
    <n v="2025"/>
    <n v="0.15695407507323961"/>
    <s v="Medium"/>
  </r>
  <r>
    <n v="100692"/>
    <d v="2025-12-14T00:00:00"/>
    <s v="C1691"/>
    <s v="Rahul Sharma"/>
    <x v="2"/>
    <s v="Karnataka"/>
    <s v="Bengaluru"/>
    <x v="1"/>
    <x v="0"/>
    <x v="3"/>
    <n v="2"/>
    <n v="11815"/>
    <n v="10"/>
    <n v="21267"/>
    <n v="18000"/>
    <n v="3267"/>
    <x v="3"/>
    <x v="2"/>
    <x v="11"/>
    <s v="Q4"/>
    <n v="2025"/>
    <n v="0.15361828184511214"/>
    <s v="Medium"/>
  </r>
  <r>
    <n v="104306"/>
    <d v="2025-03-11T00:00:00"/>
    <s v="C5305"/>
    <s v="Sneha Reddy"/>
    <x v="2"/>
    <s v="Karnataka"/>
    <s v="Bengaluru"/>
    <x v="6"/>
    <x v="0"/>
    <x v="1"/>
    <n v="1"/>
    <n v="22367"/>
    <n v="5"/>
    <n v="21248.65"/>
    <n v="17000"/>
    <n v="4248.6499999999996"/>
    <x v="0"/>
    <x v="2"/>
    <x v="10"/>
    <s v="Q1"/>
    <n v="2025"/>
    <n v="0.19994917324159414"/>
    <s v="Medium"/>
  </r>
  <r>
    <n v="100852"/>
    <d v="2025-02-23T00:00:00"/>
    <s v="C1851"/>
    <s v="Sneha Sharma"/>
    <x v="1"/>
    <s v="Gujarat"/>
    <s v="Ahmedabad"/>
    <x v="6"/>
    <x v="0"/>
    <x v="3"/>
    <n v="2"/>
    <n v="12483"/>
    <n v="15"/>
    <n v="21221.1"/>
    <n v="18000"/>
    <n v="3221.1"/>
    <x v="0"/>
    <x v="1"/>
    <x v="3"/>
    <s v="Q1"/>
    <n v="2025"/>
    <n v="0.15178760761694729"/>
    <s v="Medium"/>
  </r>
  <r>
    <n v="102410"/>
    <d v="2025-08-22T00:00:00"/>
    <s v="C3409"/>
    <s v="Arjun Patel"/>
    <x v="3"/>
    <s v="West Bengal"/>
    <s v="Kolkata"/>
    <x v="3"/>
    <x v="0"/>
    <x v="3"/>
    <n v="2"/>
    <n v="12477"/>
    <n v="15"/>
    <n v="21210.9"/>
    <n v="18000"/>
    <n v="3210.9"/>
    <x v="3"/>
    <x v="2"/>
    <x v="2"/>
    <s v="Q3"/>
    <n v="2025"/>
    <n v="0.15137971514645771"/>
    <s v="Medium"/>
  </r>
  <r>
    <n v="100889"/>
    <d v="2025-04-18T00:00:00"/>
    <s v="C1888"/>
    <s v="Ananya Rao"/>
    <x v="1"/>
    <s v="Maharashtra"/>
    <s v="Mumbai"/>
    <x v="2"/>
    <x v="0"/>
    <x v="1"/>
    <n v="1"/>
    <n v="22322"/>
    <n v="5"/>
    <n v="21205.9"/>
    <n v="17000"/>
    <n v="4205.8999999999996"/>
    <x v="2"/>
    <x v="2"/>
    <x v="5"/>
    <s v="Q2"/>
    <n v="2025"/>
    <n v="0.19833631206409533"/>
    <s v="Medium"/>
  </r>
  <r>
    <n v="103221"/>
    <d v="2025-11-07T00:00:00"/>
    <s v="C4220"/>
    <s v="Ananya Patel"/>
    <x v="0"/>
    <s v="Delhi"/>
    <s v="New Delhi"/>
    <x v="6"/>
    <x v="1"/>
    <x v="4"/>
    <n v="3"/>
    <n v="8308"/>
    <n v="15"/>
    <n v="21185.4"/>
    <n v="18000"/>
    <n v="3185.4"/>
    <x v="2"/>
    <x v="1"/>
    <x v="1"/>
    <s v="Q4"/>
    <n v="2025"/>
    <n v="0.15035826559800616"/>
    <s v="Medium"/>
  </r>
  <r>
    <n v="100351"/>
    <d v="2025-05-26T00:00:00"/>
    <s v="C1350"/>
    <s v="Rohit Patel"/>
    <x v="0"/>
    <s v="Delhi"/>
    <s v="New Delhi"/>
    <x v="0"/>
    <x v="0"/>
    <x v="1"/>
    <n v="1"/>
    <n v="22285"/>
    <n v="5"/>
    <n v="21170.75"/>
    <n v="17000"/>
    <n v="4170.75"/>
    <x v="2"/>
    <x v="2"/>
    <x v="6"/>
    <s v="Q2"/>
    <n v="2025"/>
    <n v="0.19700530212675507"/>
    <s v="Medium"/>
  </r>
  <r>
    <n v="103370"/>
    <d v="2025-07-17T00:00:00"/>
    <s v="C4369"/>
    <s v="Neha Sharma"/>
    <x v="3"/>
    <s v="West Bengal"/>
    <s v="Kolkata"/>
    <x v="7"/>
    <x v="1"/>
    <x v="4"/>
    <n v="3"/>
    <n v="8299"/>
    <n v="15"/>
    <n v="21162.45"/>
    <n v="18000"/>
    <n v="3162.45"/>
    <x v="4"/>
    <x v="1"/>
    <x v="7"/>
    <s v="Q3"/>
    <n v="2025"/>
    <n v="0.14943685631862094"/>
    <s v="Medium"/>
  </r>
  <r>
    <n v="103089"/>
    <d v="2025-06-20T00:00:00"/>
    <s v="C4088"/>
    <s v="Pooja Reddy"/>
    <x v="3"/>
    <s v="Odisha"/>
    <s v="Bhubaneswar"/>
    <x v="7"/>
    <x v="0"/>
    <x v="1"/>
    <n v="1"/>
    <n v="22254"/>
    <n v="5"/>
    <n v="21141.3"/>
    <n v="17000"/>
    <n v="4141.3"/>
    <x v="2"/>
    <x v="2"/>
    <x v="9"/>
    <s v="Q2"/>
    <n v="2025"/>
    <n v="0.19588672408981475"/>
    <s v="Medium"/>
  </r>
  <r>
    <n v="103842"/>
    <d v="2025-04-16T00:00:00"/>
    <s v="C4841"/>
    <s v="Kiran Sharma"/>
    <x v="3"/>
    <s v="West Bengal"/>
    <s v="Kolkata"/>
    <x v="7"/>
    <x v="0"/>
    <x v="3"/>
    <n v="2"/>
    <n v="12432"/>
    <n v="15"/>
    <n v="21134.400000000001"/>
    <n v="18000"/>
    <n v="3134.4"/>
    <x v="1"/>
    <x v="0"/>
    <x v="5"/>
    <s v="Q2"/>
    <n v="2025"/>
    <n v="0.14830797183738359"/>
    <s v="Medium"/>
  </r>
  <r>
    <n v="101113"/>
    <d v="2025-09-14T00:00:00"/>
    <s v="C2112"/>
    <s v="Ananya Sharma"/>
    <x v="0"/>
    <s v="Delhi"/>
    <s v="New Delhi"/>
    <x v="1"/>
    <x v="1"/>
    <x v="4"/>
    <n v="3"/>
    <n v="8286"/>
    <n v="15"/>
    <n v="21129.3"/>
    <n v="18000"/>
    <n v="3129.3"/>
    <x v="0"/>
    <x v="0"/>
    <x v="4"/>
    <s v="Q3"/>
    <n v="2025"/>
    <n v="0.14810239809174938"/>
    <s v="Medium"/>
  </r>
  <r>
    <n v="101375"/>
    <d v="2025-04-13T00:00:00"/>
    <s v="C2374"/>
    <s v="Rahul Rao"/>
    <x v="1"/>
    <s v="Maharashtra"/>
    <s v="Mumbai"/>
    <x v="7"/>
    <x v="0"/>
    <x v="3"/>
    <n v="2"/>
    <n v="11736"/>
    <n v="10"/>
    <n v="21124.799999999999"/>
    <n v="18000"/>
    <n v="3124.8"/>
    <x v="2"/>
    <x v="0"/>
    <x v="5"/>
    <s v="Q2"/>
    <n v="2025"/>
    <n v="0.14792092706203136"/>
    <s v="Medium"/>
  </r>
  <r>
    <n v="103231"/>
    <d v="2025-06-24T00:00:00"/>
    <s v="C4230"/>
    <s v="Aarav Patel"/>
    <x v="2"/>
    <s v="Telangana"/>
    <s v="Hyderabad"/>
    <x v="6"/>
    <x v="1"/>
    <x v="4"/>
    <n v="3"/>
    <n v="8278"/>
    <n v="15"/>
    <n v="21108.9"/>
    <n v="18000"/>
    <n v="3108.9"/>
    <x v="0"/>
    <x v="0"/>
    <x v="9"/>
    <s v="Q2"/>
    <n v="2025"/>
    <n v="0.14727910975939057"/>
    <s v="Medium"/>
  </r>
  <r>
    <n v="100208"/>
    <d v="2025-11-21T00:00:00"/>
    <s v="C1207"/>
    <s v="Rahul Gupta"/>
    <x v="1"/>
    <s v="Gujarat"/>
    <s v="Ahmedabad"/>
    <x v="1"/>
    <x v="2"/>
    <x v="5"/>
    <n v="9"/>
    <n v="2758"/>
    <n v="15"/>
    <n v="21098.7"/>
    <n v="14400"/>
    <n v="6698.7"/>
    <x v="1"/>
    <x v="0"/>
    <x v="1"/>
    <s v="Q4"/>
    <n v="2025"/>
    <n v="0.31749349485987288"/>
    <s v="Medium"/>
  </r>
  <r>
    <n v="102936"/>
    <d v="2025-04-02T00:00:00"/>
    <s v="C3935"/>
    <s v="Rohit Sharma"/>
    <x v="1"/>
    <s v="Maharashtra"/>
    <s v="Mumbai"/>
    <x v="1"/>
    <x v="0"/>
    <x v="1"/>
    <n v="1"/>
    <n v="22209"/>
    <n v="5"/>
    <n v="21098.55"/>
    <n v="17000"/>
    <n v="4098.55"/>
    <x v="3"/>
    <x v="1"/>
    <x v="5"/>
    <s v="Q2"/>
    <n v="2025"/>
    <n v="0.19425742527330078"/>
    <s v="Medium"/>
  </r>
  <r>
    <n v="100543"/>
    <d v="2025-10-15T00:00:00"/>
    <s v="C1542"/>
    <s v="Kiran Patel"/>
    <x v="0"/>
    <s v="Punjab"/>
    <s v="Ludhiana"/>
    <x v="4"/>
    <x v="2"/>
    <x v="5"/>
    <n v="10"/>
    <n v="2344"/>
    <n v="10"/>
    <n v="21096"/>
    <n v="16000"/>
    <n v="5096"/>
    <x v="3"/>
    <x v="0"/>
    <x v="0"/>
    <s v="Q4"/>
    <n v="2025"/>
    <n v="0.2415623814941221"/>
    <s v="Medium"/>
  </r>
  <r>
    <n v="101308"/>
    <d v="2025-12-13T00:00:00"/>
    <s v="C2307"/>
    <s v="Rahul Reddy"/>
    <x v="1"/>
    <s v="Gujarat"/>
    <s v="Ahmedabad"/>
    <x v="3"/>
    <x v="0"/>
    <x v="1"/>
    <n v="1"/>
    <n v="22152"/>
    <n v="5"/>
    <n v="21044.400000000001"/>
    <n v="17000"/>
    <n v="4044.4"/>
    <x v="0"/>
    <x v="2"/>
    <x v="11"/>
    <s v="Q4"/>
    <n v="2025"/>
    <n v="0.19218414400030412"/>
    <s v="Medium"/>
  </r>
  <r>
    <n v="104346"/>
    <d v="2025-08-06T00:00:00"/>
    <s v="C5345"/>
    <s v="Priya Sharma"/>
    <x v="3"/>
    <s v="Odisha"/>
    <s v="Bhubaneswar"/>
    <x v="7"/>
    <x v="0"/>
    <x v="3"/>
    <n v="2"/>
    <n v="12372"/>
    <n v="15"/>
    <n v="21032.400000000001"/>
    <n v="18000"/>
    <n v="3032.4"/>
    <x v="0"/>
    <x v="1"/>
    <x v="2"/>
    <s v="Q3"/>
    <n v="2025"/>
    <n v="0.14417755462999943"/>
    <s v="Medium"/>
  </r>
  <r>
    <n v="104562"/>
    <d v="2025-07-10T00:00:00"/>
    <s v="C5561"/>
    <s v="Vikram Kumar"/>
    <x v="3"/>
    <s v="Odisha"/>
    <s v="Bhubaneswar"/>
    <x v="1"/>
    <x v="0"/>
    <x v="1"/>
    <n v="1"/>
    <n v="22122"/>
    <n v="5"/>
    <n v="21015.9"/>
    <n v="17000"/>
    <n v="4015.9"/>
    <x v="0"/>
    <x v="0"/>
    <x v="7"/>
    <s v="Q3"/>
    <n v="2025"/>
    <n v="0.19108865192544691"/>
    <s v="Medium"/>
  </r>
  <r>
    <n v="103154"/>
    <d v="2025-07-21T00:00:00"/>
    <s v="C4153"/>
    <s v="Ananya Patel"/>
    <x v="3"/>
    <s v="West Bengal"/>
    <s v="Kolkata"/>
    <x v="0"/>
    <x v="0"/>
    <x v="3"/>
    <n v="2"/>
    <n v="12352"/>
    <n v="15"/>
    <n v="20998.400000000001"/>
    <n v="18000"/>
    <n v="2998.4"/>
    <x v="4"/>
    <x v="0"/>
    <x v="7"/>
    <s v="Q3"/>
    <n v="2025"/>
    <n v="0.14279183175861018"/>
    <s v="Medium"/>
  </r>
  <r>
    <n v="104907"/>
    <d v="2025-10-24T00:00:00"/>
    <s v="C5906"/>
    <s v="Pooja Rao"/>
    <x v="1"/>
    <s v="Maharashtra"/>
    <s v="Mumbai"/>
    <x v="7"/>
    <x v="2"/>
    <x v="5"/>
    <n v="10"/>
    <n v="2209"/>
    <n v="5"/>
    <n v="20985.5"/>
    <n v="16000"/>
    <n v="4985.5"/>
    <x v="3"/>
    <x v="0"/>
    <x v="0"/>
    <s v="Q4"/>
    <n v="2025"/>
    <n v="0.2375687975030378"/>
    <s v="Medium"/>
  </r>
  <r>
    <n v="100069"/>
    <d v="2025-06-04T00:00:00"/>
    <s v="C1068"/>
    <s v="Kiran Gupta"/>
    <x v="1"/>
    <s v="Gujarat"/>
    <s v="Ahmedabad"/>
    <x v="6"/>
    <x v="1"/>
    <x v="4"/>
    <n v="3"/>
    <n v="8742"/>
    <n v="20"/>
    <n v="20980.799999999999"/>
    <n v="18000"/>
    <n v="2980.8"/>
    <x v="1"/>
    <x v="0"/>
    <x v="9"/>
    <s v="Q2"/>
    <n v="2025"/>
    <n v="0.14207275223061086"/>
    <s v="Medium"/>
  </r>
  <r>
    <n v="103450"/>
    <d v="2025-01-05T00:00:00"/>
    <s v="C4449"/>
    <s v="Sneha Reddy"/>
    <x v="2"/>
    <s v="Karnataka"/>
    <s v="Bengaluru"/>
    <x v="2"/>
    <x v="1"/>
    <x v="4"/>
    <n v="3"/>
    <n v="8741"/>
    <n v="20"/>
    <n v="20978.400000000001"/>
    <n v="18000"/>
    <n v="2978.4"/>
    <x v="4"/>
    <x v="1"/>
    <x v="8"/>
    <s v="Q1"/>
    <n v="2025"/>
    <n v="0.14197460244823246"/>
    <s v="Medium"/>
  </r>
  <r>
    <n v="104987"/>
    <d v="2025-05-14T00:00:00"/>
    <s v="C5986"/>
    <s v="Pooja Reddy"/>
    <x v="3"/>
    <s v="Odisha"/>
    <s v="Bhubaneswar"/>
    <x v="6"/>
    <x v="0"/>
    <x v="3"/>
    <n v="2"/>
    <n v="12329"/>
    <n v="15"/>
    <n v="20959.3"/>
    <n v="18000"/>
    <n v="2959.3"/>
    <x v="3"/>
    <x v="0"/>
    <x v="6"/>
    <s v="Q2"/>
    <n v="2025"/>
    <n v="0.14119269250404357"/>
    <s v="Medium"/>
  </r>
  <r>
    <n v="103482"/>
    <d v="2025-02-09T00:00:00"/>
    <s v="C4481"/>
    <s v="Arjun Gupta"/>
    <x v="0"/>
    <s v="Punjab"/>
    <s v="Ludhiana"/>
    <x v="5"/>
    <x v="1"/>
    <x v="4"/>
    <n v="3"/>
    <n v="8732"/>
    <n v="20"/>
    <n v="20956.8"/>
    <n v="18000"/>
    <n v="2956.8"/>
    <x v="3"/>
    <x v="0"/>
    <x v="3"/>
    <s v="Q1"/>
    <n v="2025"/>
    <n v="0.14109024278515805"/>
    <s v="Medium"/>
  </r>
  <r>
    <n v="101427"/>
    <d v="2025-04-20T00:00:00"/>
    <s v="C2426"/>
    <s v="Priya Rao"/>
    <x v="3"/>
    <s v="Odisha"/>
    <s v="Bhubaneswar"/>
    <x v="0"/>
    <x v="0"/>
    <x v="3"/>
    <n v="2"/>
    <n v="12325"/>
    <n v="15"/>
    <n v="20952.5"/>
    <n v="18000"/>
    <n v="2952.5"/>
    <x v="3"/>
    <x v="2"/>
    <x v="5"/>
    <s v="Q2"/>
    <n v="2025"/>
    <n v="0.1409139720797041"/>
    <s v="Medium"/>
  </r>
  <r>
    <n v="100312"/>
    <d v="2025-11-18T00:00:00"/>
    <s v="C1311"/>
    <s v="Sneha Patel"/>
    <x v="0"/>
    <s v="Punjab"/>
    <s v="Ludhiana"/>
    <x v="6"/>
    <x v="2"/>
    <x v="5"/>
    <n v="10"/>
    <n v="2326"/>
    <n v="10"/>
    <n v="20934"/>
    <n v="16000"/>
    <n v="4934"/>
    <x v="0"/>
    <x v="1"/>
    <x v="1"/>
    <s v="Q4"/>
    <n v="2025"/>
    <n v="0.23569313079201298"/>
    <s v="Medium"/>
  </r>
  <r>
    <n v="102212"/>
    <d v="2025-09-12T00:00:00"/>
    <s v="C3211"/>
    <s v="Neha Reddy"/>
    <x v="3"/>
    <s v="Odisha"/>
    <s v="Bhubaneswar"/>
    <x v="2"/>
    <x v="0"/>
    <x v="1"/>
    <n v="1"/>
    <n v="22031"/>
    <n v="5"/>
    <n v="20929.45"/>
    <n v="17000"/>
    <n v="3929.45"/>
    <x v="2"/>
    <x v="0"/>
    <x v="4"/>
    <s v="Q3"/>
    <n v="2025"/>
    <n v="0.18774740855588654"/>
    <s v="Medium"/>
  </r>
  <r>
    <n v="104411"/>
    <d v="2025-03-03T00:00:00"/>
    <s v="C5410"/>
    <s v="Ananya Rao"/>
    <x v="2"/>
    <s v="Telangana"/>
    <s v="Hyderabad"/>
    <x v="4"/>
    <x v="0"/>
    <x v="1"/>
    <n v="1"/>
    <n v="22030"/>
    <n v="5"/>
    <n v="20928.5"/>
    <n v="17000"/>
    <n v="3928.5"/>
    <x v="0"/>
    <x v="1"/>
    <x v="10"/>
    <s v="Q1"/>
    <n v="2025"/>
    <n v="0.18771053826122275"/>
    <s v="Medium"/>
  </r>
  <r>
    <n v="102994"/>
    <d v="2025-12-02T00:00:00"/>
    <s v="C3993"/>
    <s v="Sneha Gupta"/>
    <x v="1"/>
    <s v="Maharashtra"/>
    <s v="Mumbai"/>
    <x v="1"/>
    <x v="1"/>
    <x v="4"/>
    <n v="3"/>
    <n v="8204"/>
    <n v="15"/>
    <n v="20920.2"/>
    <n v="18000"/>
    <n v="2920.2"/>
    <x v="1"/>
    <x v="0"/>
    <x v="11"/>
    <s v="Q4"/>
    <n v="2025"/>
    <n v="0.13958757564459229"/>
    <s v="Medium"/>
  </r>
  <r>
    <n v="102852"/>
    <d v="2025-08-15T00:00:00"/>
    <s v="C3851"/>
    <s v="Pooja Rao"/>
    <x v="3"/>
    <s v="West Bengal"/>
    <s v="Kolkata"/>
    <x v="7"/>
    <x v="1"/>
    <x v="4"/>
    <n v="3"/>
    <n v="8716"/>
    <n v="20"/>
    <n v="20918.400000000001"/>
    <n v="18000"/>
    <n v="2918.4"/>
    <x v="3"/>
    <x v="0"/>
    <x v="2"/>
    <s v="Q3"/>
    <n v="2025"/>
    <n v="0.13951353832033042"/>
    <s v="Medium"/>
  </r>
  <r>
    <n v="101850"/>
    <d v="2025-08-24T00:00:00"/>
    <s v="C2849"/>
    <s v="Pooja Kumar"/>
    <x v="3"/>
    <s v="West Bengal"/>
    <s v="Kolkata"/>
    <x v="1"/>
    <x v="1"/>
    <x v="4"/>
    <n v="3"/>
    <n v="8203"/>
    <n v="15"/>
    <n v="20917.650000000001"/>
    <n v="18000"/>
    <n v="2917.65"/>
    <x v="1"/>
    <x v="0"/>
    <x v="2"/>
    <s v="Q3"/>
    <n v="2025"/>
    <n v="0.139482685674538"/>
    <s v="Medium"/>
  </r>
  <r>
    <n v="104790"/>
    <d v="2025-09-11T00:00:00"/>
    <s v="C5789"/>
    <s v="Vikram Sharma"/>
    <x v="1"/>
    <s v="Maharashtra"/>
    <s v="Mumbai"/>
    <x v="0"/>
    <x v="0"/>
    <x v="3"/>
    <n v="2"/>
    <n v="11616"/>
    <n v="10"/>
    <n v="20908.8"/>
    <n v="18000"/>
    <n v="2908.8"/>
    <x v="1"/>
    <x v="0"/>
    <x v="4"/>
    <s v="Q3"/>
    <n v="2025"/>
    <n v="0.1391184573002755"/>
    <s v="Medium"/>
  </r>
  <r>
    <n v="103292"/>
    <d v="2025-12-24T00:00:00"/>
    <s v="C4291"/>
    <s v="Rohit Patel"/>
    <x v="3"/>
    <s v="Odisha"/>
    <s v="Bhubaneswar"/>
    <x v="1"/>
    <x v="0"/>
    <x v="1"/>
    <n v="1"/>
    <n v="22004"/>
    <n v="5"/>
    <n v="20903.8"/>
    <n v="17000"/>
    <n v="3903.8"/>
    <x v="2"/>
    <x v="0"/>
    <x v="11"/>
    <s v="Q4"/>
    <n v="2025"/>
    <n v="0.18675073431624872"/>
    <s v="Medium"/>
  </r>
  <r>
    <n v="100817"/>
    <d v="2025-01-11T00:00:00"/>
    <s v="C1816"/>
    <s v="Rahul Kumar"/>
    <x v="1"/>
    <s v="Gujarat"/>
    <s v="Ahmedabad"/>
    <x v="3"/>
    <x v="0"/>
    <x v="3"/>
    <n v="2"/>
    <n v="12291"/>
    <n v="15"/>
    <n v="20894.7"/>
    <n v="18000"/>
    <n v="2894.7"/>
    <x v="0"/>
    <x v="0"/>
    <x v="8"/>
    <s v="Q1"/>
    <n v="2025"/>
    <n v="0.13853752386968943"/>
    <s v="Medium"/>
  </r>
  <r>
    <n v="100805"/>
    <d v="2025-01-21T00:00:00"/>
    <s v="C1804"/>
    <s v="Kiran Sharma"/>
    <x v="0"/>
    <s v="Punjab"/>
    <s v="Ludhiana"/>
    <x v="0"/>
    <x v="0"/>
    <x v="1"/>
    <n v="1"/>
    <n v="21989"/>
    <n v="5"/>
    <n v="20889.55"/>
    <n v="17000"/>
    <n v="3889.55"/>
    <x v="2"/>
    <x v="1"/>
    <x v="8"/>
    <s v="Q1"/>
    <n v="2025"/>
    <n v="0.18619596879779604"/>
    <s v="Medium"/>
  </r>
  <r>
    <n v="104667"/>
    <d v="2025-03-06T00:00:00"/>
    <s v="C5666"/>
    <s v="Ananya Kumar"/>
    <x v="3"/>
    <s v="West Bengal"/>
    <s v="Kolkata"/>
    <x v="3"/>
    <x v="0"/>
    <x v="3"/>
    <n v="2"/>
    <n v="11589"/>
    <n v="10"/>
    <n v="20860.2"/>
    <n v="18000"/>
    <n v="2860.2"/>
    <x v="1"/>
    <x v="2"/>
    <x v="10"/>
    <s v="Q1"/>
    <n v="2025"/>
    <n v="0.13711277935973767"/>
    <s v="Medium"/>
  </r>
  <r>
    <n v="100110"/>
    <d v="2025-02-02T00:00:00"/>
    <s v="C1109"/>
    <s v="Kiran Rao"/>
    <x v="1"/>
    <s v="Maharashtra"/>
    <s v="Mumbai"/>
    <x v="4"/>
    <x v="0"/>
    <x v="1"/>
    <n v="1"/>
    <n v="21958"/>
    <n v="5"/>
    <n v="20860.099999999999"/>
    <n v="17000"/>
    <n v="3860.1"/>
    <x v="2"/>
    <x v="0"/>
    <x v="3"/>
    <s v="Q1"/>
    <n v="2025"/>
    <n v="0.18504705154817092"/>
    <s v="Medium"/>
  </r>
  <r>
    <n v="102146"/>
    <d v="2025-04-22T00:00:00"/>
    <s v="C3145"/>
    <s v="Aarav Rao"/>
    <x v="2"/>
    <s v="Karnataka"/>
    <s v="Bengaluru"/>
    <x v="7"/>
    <x v="1"/>
    <x v="4"/>
    <n v="3"/>
    <n v="8686"/>
    <n v="20"/>
    <n v="20846.400000000001"/>
    <n v="18000"/>
    <n v="2846.4"/>
    <x v="1"/>
    <x v="0"/>
    <x v="5"/>
    <s v="Q2"/>
    <n v="2025"/>
    <n v="0.13654156113285745"/>
    <s v="Medium"/>
  </r>
  <r>
    <n v="101059"/>
    <d v="2025-07-14T00:00:00"/>
    <s v="C2058"/>
    <s v="Ananya Kumar"/>
    <x v="1"/>
    <s v="Maharashtra"/>
    <s v="Mumbai"/>
    <x v="6"/>
    <x v="0"/>
    <x v="3"/>
    <n v="2"/>
    <n v="11577"/>
    <n v="10"/>
    <n v="20838.599999999999"/>
    <n v="18000"/>
    <n v="2838.6"/>
    <x v="4"/>
    <x v="0"/>
    <x v="7"/>
    <s v="Q3"/>
    <n v="2025"/>
    <n v="0.13621836399758142"/>
    <s v="Medium"/>
  </r>
  <r>
    <n v="104566"/>
    <d v="2025-08-24T00:00:00"/>
    <s v="C5565"/>
    <s v="Kiran Gupta"/>
    <x v="1"/>
    <s v="Gujarat"/>
    <s v="Ahmedabad"/>
    <x v="5"/>
    <x v="0"/>
    <x v="3"/>
    <n v="2"/>
    <n v="12257"/>
    <n v="15"/>
    <n v="20836.900000000001"/>
    <n v="18000"/>
    <n v="2836.9"/>
    <x v="4"/>
    <x v="0"/>
    <x v="2"/>
    <s v="Q3"/>
    <n v="2025"/>
    <n v="0.13614789148097844"/>
    <s v="Medium"/>
  </r>
  <r>
    <n v="101191"/>
    <d v="2025-04-01T00:00:00"/>
    <s v="C2190"/>
    <s v="Vikram Patel"/>
    <x v="3"/>
    <s v="West Bengal"/>
    <s v="Kolkata"/>
    <x v="4"/>
    <x v="0"/>
    <x v="3"/>
    <n v="2"/>
    <n v="12235"/>
    <n v="15"/>
    <n v="20799.5"/>
    <n v="18000"/>
    <n v="2799.5"/>
    <x v="3"/>
    <x v="1"/>
    <x v="5"/>
    <s v="Q2"/>
    <n v="2025"/>
    <n v="0.13459458160051924"/>
    <s v="Medium"/>
  </r>
  <r>
    <n v="103621"/>
    <d v="2025-03-23T00:00:00"/>
    <s v="C4620"/>
    <s v="Pooja Gupta"/>
    <x v="3"/>
    <s v="West Bengal"/>
    <s v="Kolkata"/>
    <x v="4"/>
    <x v="0"/>
    <x v="1"/>
    <n v="1"/>
    <n v="21892"/>
    <n v="5"/>
    <n v="20797.400000000001"/>
    <n v="17000"/>
    <n v="3797.4"/>
    <x v="0"/>
    <x v="2"/>
    <x v="10"/>
    <s v="Q1"/>
    <n v="2025"/>
    <n v="0.18259013145874003"/>
    <s v="Medium"/>
  </r>
  <r>
    <n v="100862"/>
    <d v="2025-01-07T00:00:00"/>
    <s v="C1861"/>
    <s v="Kiran Reddy"/>
    <x v="3"/>
    <s v="West Bengal"/>
    <s v="Kolkata"/>
    <x v="0"/>
    <x v="0"/>
    <x v="3"/>
    <n v="2"/>
    <n v="12226"/>
    <n v="15"/>
    <n v="20784.2"/>
    <n v="18000"/>
    <n v="2784.2"/>
    <x v="2"/>
    <x v="2"/>
    <x v="8"/>
    <s v="Q1"/>
    <n v="2025"/>
    <n v="0.13395752542796932"/>
    <s v="Medium"/>
  </r>
  <r>
    <n v="103744"/>
    <d v="2025-04-06T00:00:00"/>
    <s v="C4743"/>
    <s v="Arjun Kumar"/>
    <x v="0"/>
    <s v="Delhi"/>
    <s v="New Delhi"/>
    <x v="0"/>
    <x v="0"/>
    <x v="3"/>
    <n v="2"/>
    <n v="12220"/>
    <n v="15"/>
    <n v="20774"/>
    <n v="18000"/>
    <n v="2774"/>
    <x v="4"/>
    <x v="2"/>
    <x v="5"/>
    <s v="Q2"/>
    <n v="2025"/>
    <n v="0.13353229999037258"/>
    <s v="Medium"/>
  </r>
  <r>
    <n v="104578"/>
    <d v="2025-12-14T00:00:00"/>
    <s v="C5577"/>
    <s v="Arjun Kumar"/>
    <x v="2"/>
    <s v="Telangana"/>
    <s v="Hyderabad"/>
    <x v="5"/>
    <x v="0"/>
    <x v="3"/>
    <n v="2"/>
    <n v="11541"/>
    <n v="10"/>
    <n v="20773.8"/>
    <n v="18000"/>
    <n v="2773.8"/>
    <x v="0"/>
    <x v="1"/>
    <x v="11"/>
    <s v="Q4"/>
    <n v="2025"/>
    <n v="0.13352395806255959"/>
    <s v="Medium"/>
  </r>
  <r>
    <n v="102027"/>
    <d v="2025-01-08T00:00:00"/>
    <s v="C3026"/>
    <s v="Rohit Gupta"/>
    <x v="1"/>
    <s v="Maharashtra"/>
    <s v="Mumbai"/>
    <x v="2"/>
    <x v="0"/>
    <x v="3"/>
    <n v="2"/>
    <n v="12218"/>
    <n v="15"/>
    <n v="20770.599999999999"/>
    <n v="18000"/>
    <n v="2770.6"/>
    <x v="3"/>
    <x v="1"/>
    <x v="8"/>
    <s v="Q1"/>
    <n v="2025"/>
    <n v="0.13339046536932009"/>
    <s v="Medium"/>
  </r>
  <r>
    <n v="100370"/>
    <d v="2025-05-10T00:00:00"/>
    <s v="C1369"/>
    <s v="Vikram Gupta"/>
    <x v="2"/>
    <s v="Karnataka"/>
    <s v="Bengaluru"/>
    <x v="4"/>
    <x v="0"/>
    <x v="3"/>
    <n v="2"/>
    <n v="12214"/>
    <n v="15"/>
    <n v="20763.8"/>
    <n v="18000"/>
    <n v="2763.8"/>
    <x v="3"/>
    <x v="0"/>
    <x v="6"/>
    <s v="Q2"/>
    <n v="2025"/>
    <n v="0.13310665677766115"/>
    <s v="Medium"/>
  </r>
  <r>
    <n v="104512"/>
    <d v="2025-01-04T00:00:00"/>
    <s v="C5511"/>
    <s v="Aarav Patel"/>
    <x v="1"/>
    <s v="Gujarat"/>
    <s v="Ahmedabad"/>
    <x v="7"/>
    <x v="0"/>
    <x v="3"/>
    <n v="2"/>
    <n v="12211"/>
    <n v="15"/>
    <n v="20758.7"/>
    <n v="18000"/>
    <n v="2758.7"/>
    <x v="4"/>
    <x v="0"/>
    <x v="8"/>
    <s v="Q1"/>
    <n v="2025"/>
    <n v="0.13289367831318916"/>
    <s v="Medium"/>
  </r>
  <r>
    <n v="102676"/>
    <d v="2025-05-24T00:00:00"/>
    <s v="C3675"/>
    <s v="Kiran Gupta"/>
    <x v="3"/>
    <s v="West Bengal"/>
    <s v="Kolkata"/>
    <x v="1"/>
    <x v="1"/>
    <x v="4"/>
    <n v="3"/>
    <n v="8649"/>
    <n v="20"/>
    <n v="20757.599999999999"/>
    <n v="18000"/>
    <n v="2757.6"/>
    <x v="1"/>
    <x v="0"/>
    <x v="6"/>
    <s v="Q2"/>
    <n v="2025"/>
    <n v="0.13284772806104753"/>
    <s v="Medium"/>
  </r>
  <r>
    <n v="100002"/>
    <d v="2025-06-24T00:00:00"/>
    <s v="C1001"/>
    <s v="Rohit Rao"/>
    <x v="1"/>
    <s v="Gujarat"/>
    <s v="Ahmedabad"/>
    <x v="1"/>
    <x v="1"/>
    <x v="4"/>
    <n v="3"/>
    <n v="8646"/>
    <n v="20"/>
    <n v="20750.400000000001"/>
    <n v="18000"/>
    <n v="2750.4"/>
    <x v="0"/>
    <x v="0"/>
    <x v="9"/>
    <s v="Q2"/>
    <n v="2025"/>
    <n v="0.13254684247050658"/>
    <s v="Medium"/>
  </r>
  <r>
    <n v="104875"/>
    <d v="2025-03-18T00:00:00"/>
    <s v="C5874"/>
    <s v="Vikram Kumar"/>
    <x v="2"/>
    <s v="Karnataka"/>
    <s v="Bengaluru"/>
    <x v="2"/>
    <x v="0"/>
    <x v="1"/>
    <n v="1"/>
    <n v="21826"/>
    <n v="5"/>
    <n v="20734.7"/>
    <n v="17000"/>
    <n v="3734.7"/>
    <x v="0"/>
    <x v="0"/>
    <x v="10"/>
    <s v="Q1"/>
    <n v="2025"/>
    <n v="0.18011835232725815"/>
    <s v="Medium"/>
  </r>
  <r>
    <n v="102396"/>
    <d v="2025-11-25T00:00:00"/>
    <s v="C3395"/>
    <s v="Arjun Sharma"/>
    <x v="1"/>
    <s v="Gujarat"/>
    <s v="Ahmedabad"/>
    <x v="6"/>
    <x v="2"/>
    <x v="5"/>
    <n v="10"/>
    <n v="2072"/>
    <n v="0"/>
    <n v="20720"/>
    <n v="16000"/>
    <n v="4720"/>
    <x v="4"/>
    <x v="2"/>
    <x v="1"/>
    <s v="Q4"/>
    <n v="2025"/>
    <n v="0.22779922779922779"/>
    <s v="Medium"/>
  </r>
  <r>
    <n v="100486"/>
    <d v="2025-01-14T00:00:00"/>
    <s v="C1485"/>
    <s v="Pooja Kumar"/>
    <x v="0"/>
    <s v="Delhi"/>
    <s v="New Delhi"/>
    <x v="1"/>
    <x v="0"/>
    <x v="3"/>
    <n v="2"/>
    <n v="12188"/>
    <n v="15"/>
    <n v="20719.599999999999"/>
    <n v="18000"/>
    <n v="2719.6"/>
    <x v="0"/>
    <x v="0"/>
    <x v="8"/>
    <s v="Q1"/>
    <n v="2025"/>
    <n v="0.13125736018069847"/>
    <s v="Medium"/>
  </r>
  <r>
    <n v="104714"/>
    <d v="2025-02-28T00:00:00"/>
    <s v="C5713"/>
    <s v="Aarav Sharma"/>
    <x v="3"/>
    <s v="West Bengal"/>
    <s v="Kolkata"/>
    <x v="4"/>
    <x v="0"/>
    <x v="1"/>
    <n v="1"/>
    <n v="21793"/>
    <n v="5"/>
    <n v="20703.349999999999"/>
    <n v="17000"/>
    <n v="3703.35"/>
    <x v="3"/>
    <x v="2"/>
    <x v="3"/>
    <s v="Q1"/>
    <n v="2025"/>
    <n v="0.17887684843274157"/>
    <s v="Medium"/>
  </r>
  <r>
    <n v="104265"/>
    <d v="2025-08-09T00:00:00"/>
    <s v="C5264"/>
    <s v="Kiran Sharma"/>
    <x v="2"/>
    <s v="Karnataka"/>
    <s v="Bengaluru"/>
    <x v="4"/>
    <x v="0"/>
    <x v="1"/>
    <n v="1"/>
    <n v="21769"/>
    <n v="5"/>
    <n v="20680.55"/>
    <n v="17000"/>
    <n v="3680.55"/>
    <x v="1"/>
    <x v="0"/>
    <x v="2"/>
    <s v="Q3"/>
    <n v="2025"/>
    <n v="0.1779715723227864"/>
    <s v="Medium"/>
  </r>
  <r>
    <n v="102617"/>
    <d v="2025-09-28T00:00:00"/>
    <s v="C3616"/>
    <s v="Divya Patel"/>
    <x v="1"/>
    <s v="Maharashtra"/>
    <s v="Mumbai"/>
    <x v="3"/>
    <x v="0"/>
    <x v="1"/>
    <n v="1"/>
    <n v="21756"/>
    <n v="5"/>
    <n v="20668.2"/>
    <n v="17000"/>
    <n v="3668.2"/>
    <x v="3"/>
    <x v="0"/>
    <x v="4"/>
    <s v="Q3"/>
    <n v="2025"/>
    <n v="0.17748038048789927"/>
    <s v="Medium"/>
  </r>
  <r>
    <n v="102911"/>
    <d v="2025-02-24T00:00:00"/>
    <s v="C3910"/>
    <s v="Kiran Reddy"/>
    <x v="3"/>
    <s v="Odisha"/>
    <s v="Bhubaneswar"/>
    <x v="1"/>
    <x v="0"/>
    <x v="3"/>
    <n v="2"/>
    <n v="12154"/>
    <n v="15"/>
    <n v="20661.8"/>
    <n v="18000"/>
    <n v="2661.8"/>
    <x v="4"/>
    <x v="2"/>
    <x v="3"/>
    <s v="Q1"/>
    <n v="2025"/>
    <n v="0.12882711090030879"/>
    <s v="Medium"/>
  </r>
  <r>
    <n v="100924"/>
    <d v="2025-12-07T00:00:00"/>
    <s v="C1923"/>
    <s v="Priya Kumar"/>
    <x v="1"/>
    <s v="Maharashtra"/>
    <s v="Mumbai"/>
    <x v="6"/>
    <x v="0"/>
    <x v="3"/>
    <n v="2"/>
    <n v="12134"/>
    <n v="15"/>
    <n v="20627.8"/>
    <n v="18000"/>
    <n v="2627.8"/>
    <x v="1"/>
    <x v="1"/>
    <x v="11"/>
    <s v="Q4"/>
    <n v="2025"/>
    <n v="0.12739119052928574"/>
    <s v="Medium"/>
  </r>
  <r>
    <n v="104108"/>
    <d v="2025-02-05T00:00:00"/>
    <s v="C5107"/>
    <s v="Sneha Rao"/>
    <x v="0"/>
    <s v="Delhi"/>
    <s v="New Delhi"/>
    <x v="1"/>
    <x v="0"/>
    <x v="1"/>
    <n v="1"/>
    <n v="21708"/>
    <n v="5"/>
    <n v="20622.599999999999"/>
    <n v="17000"/>
    <n v="3622.6"/>
    <x v="1"/>
    <x v="0"/>
    <x v="3"/>
    <s v="Q1"/>
    <n v="2025"/>
    <n v="0.17566165274989576"/>
    <s v="Medium"/>
  </r>
  <r>
    <n v="101407"/>
    <d v="2025-06-26T00:00:00"/>
    <s v="C2406"/>
    <s v="Arjun Patel"/>
    <x v="3"/>
    <s v="Odisha"/>
    <s v="Bhubaneswar"/>
    <x v="1"/>
    <x v="1"/>
    <x v="4"/>
    <n v="3"/>
    <n v="8588"/>
    <n v="20"/>
    <n v="20611.2"/>
    <n v="18000"/>
    <n v="2611.1999999999998"/>
    <x v="1"/>
    <x v="0"/>
    <x v="9"/>
    <s v="Q2"/>
    <n v="2025"/>
    <n v="0.12668840242198415"/>
    <s v="Medium"/>
  </r>
  <r>
    <n v="100809"/>
    <d v="2025-07-20T00:00:00"/>
    <s v="C1808"/>
    <s v="Kiran Gupta"/>
    <x v="1"/>
    <s v="Gujarat"/>
    <s v="Ahmedabad"/>
    <x v="6"/>
    <x v="1"/>
    <x v="4"/>
    <n v="3"/>
    <n v="8582"/>
    <n v="20"/>
    <n v="20596.8"/>
    <n v="18000"/>
    <n v="2596.8000000000002"/>
    <x v="2"/>
    <x v="1"/>
    <x v="7"/>
    <s v="Q3"/>
    <n v="2025"/>
    <n v="0.12607783733395481"/>
    <s v="Medium"/>
  </r>
  <r>
    <n v="100480"/>
    <d v="2025-07-08T00:00:00"/>
    <s v="C1479"/>
    <s v="Rahul Reddy"/>
    <x v="2"/>
    <s v="Telangana"/>
    <s v="Hyderabad"/>
    <x v="4"/>
    <x v="0"/>
    <x v="1"/>
    <n v="1"/>
    <n v="21654"/>
    <n v="5"/>
    <n v="20571.3"/>
    <n v="17000"/>
    <n v="3571.3"/>
    <x v="2"/>
    <x v="0"/>
    <x v="7"/>
    <s v="Q3"/>
    <n v="2025"/>
    <n v="0.17360594614827454"/>
    <s v="Medium"/>
  </r>
  <r>
    <n v="101381"/>
    <d v="2025-05-09T00:00:00"/>
    <s v="C2380"/>
    <s v="Vikram Rao"/>
    <x v="2"/>
    <s v="Karnataka"/>
    <s v="Bengaluru"/>
    <x v="4"/>
    <x v="1"/>
    <x v="4"/>
    <n v="3"/>
    <n v="8562"/>
    <n v="20"/>
    <n v="20548.8"/>
    <n v="18000"/>
    <n v="2548.8000000000002"/>
    <x v="0"/>
    <x v="1"/>
    <x v="6"/>
    <s v="Q2"/>
    <n v="2025"/>
    <n v="0.12403644008409251"/>
    <s v="Medium"/>
  </r>
  <r>
    <n v="101379"/>
    <d v="2025-04-27T00:00:00"/>
    <s v="C2378"/>
    <s v="Priya Gupta"/>
    <x v="1"/>
    <s v="Maharashtra"/>
    <s v="Mumbai"/>
    <x v="5"/>
    <x v="0"/>
    <x v="3"/>
    <n v="2"/>
    <n v="12057"/>
    <n v="15"/>
    <n v="20496.900000000001"/>
    <n v="18000"/>
    <n v="2496.9"/>
    <x v="4"/>
    <x v="1"/>
    <x v="5"/>
    <s v="Q2"/>
    <n v="2025"/>
    <n v="0.12181842132224872"/>
    <s v="Medium"/>
  </r>
  <r>
    <n v="101228"/>
    <d v="2025-06-25T00:00:00"/>
    <s v="C2227"/>
    <s v="Kiran Sharma"/>
    <x v="0"/>
    <s v="Punjab"/>
    <s v="Ludhiana"/>
    <x v="3"/>
    <x v="1"/>
    <x v="4"/>
    <n v="3"/>
    <n v="8540"/>
    <n v="20"/>
    <n v="20496"/>
    <n v="18000"/>
    <n v="2496"/>
    <x v="2"/>
    <x v="0"/>
    <x v="9"/>
    <s v="Q2"/>
    <n v="2025"/>
    <n v="0.12177985948477751"/>
    <s v="Medium"/>
  </r>
  <r>
    <n v="103421"/>
    <d v="2025-11-24T00:00:00"/>
    <s v="C4420"/>
    <s v="Vikram Sharma"/>
    <x v="2"/>
    <s v="Telangana"/>
    <s v="Hyderabad"/>
    <x v="4"/>
    <x v="1"/>
    <x v="4"/>
    <n v="3"/>
    <n v="8537"/>
    <n v="20"/>
    <n v="20488.8"/>
    <n v="18000"/>
    <n v="2488.8000000000002"/>
    <x v="0"/>
    <x v="0"/>
    <x v="1"/>
    <s v="Q4"/>
    <n v="2025"/>
    <n v="0.12147124282534849"/>
    <s v="Medium"/>
  </r>
  <r>
    <n v="102277"/>
    <d v="2025-04-17T00:00:00"/>
    <s v="C3276"/>
    <s v="Arjun Rao"/>
    <x v="2"/>
    <s v="Telangana"/>
    <s v="Hyderabad"/>
    <x v="0"/>
    <x v="0"/>
    <x v="3"/>
    <n v="2"/>
    <n v="12051"/>
    <n v="15"/>
    <n v="20486.7"/>
    <n v="18000"/>
    <n v="2486.6999999999998"/>
    <x v="2"/>
    <x v="0"/>
    <x v="5"/>
    <s v="Q2"/>
    <n v="2025"/>
    <n v="0.12138118877125158"/>
    <s v="Medium"/>
  </r>
  <r>
    <n v="100378"/>
    <d v="2025-09-11T00:00:00"/>
    <s v="C1377"/>
    <s v="Vikram Rao"/>
    <x v="0"/>
    <s v="Delhi"/>
    <s v="New Delhi"/>
    <x v="3"/>
    <x v="0"/>
    <x v="3"/>
    <n v="2"/>
    <n v="12003"/>
    <n v="15"/>
    <n v="20405.099999999999"/>
    <n v="18000"/>
    <n v="2405.1"/>
    <x v="1"/>
    <x v="1"/>
    <x v="4"/>
    <s v="Q3"/>
    <n v="2025"/>
    <n v="0.11786759192554803"/>
    <s v="Medium"/>
  </r>
  <r>
    <n v="102689"/>
    <d v="2025-02-11T00:00:00"/>
    <s v="C3688"/>
    <s v="Priya Rao"/>
    <x v="1"/>
    <s v="Maharashtra"/>
    <s v="Mumbai"/>
    <x v="2"/>
    <x v="0"/>
    <x v="3"/>
    <n v="2"/>
    <n v="11991"/>
    <n v="15"/>
    <n v="20384.7"/>
    <n v="18000"/>
    <n v="2384.6999999999998"/>
    <x v="0"/>
    <x v="0"/>
    <x v="3"/>
    <s v="Q1"/>
    <n v="2025"/>
    <n v="0.11698479742159559"/>
    <s v="Medium"/>
  </r>
  <r>
    <n v="101570"/>
    <d v="2025-04-06T00:00:00"/>
    <s v="C2569"/>
    <s v="Vikram Reddy"/>
    <x v="3"/>
    <s v="West Bengal"/>
    <s v="Kolkata"/>
    <x v="2"/>
    <x v="1"/>
    <x v="4"/>
    <n v="3"/>
    <n v="8484"/>
    <n v="20"/>
    <n v="20361.599999999999"/>
    <n v="18000"/>
    <n v="2361.6"/>
    <x v="0"/>
    <x v="0"/>
    <x v="5"/>
    <s v="Q2"/>
    <n v="2025"/>
    <n v="0.11598302687411599"/>
    <s v="Medium"/>
  </r>
  <r>
    <n v="101517"/>
    <d v="2025-06-20T00:00:00"/>
    <s v="C2516"/>
    <s v="Neha Reddy"/>
    <x v="1"/>
    <s v="Gujarat"/>
    <s v="Ahmedabad"/>
    <x v="3"/>
    <x v="0"/>
    <x v="3"/>
    <n v="2"/>
    <n v="11960"/>
    <n v="15"/>
    <n v="20332"/>
    <n v="18000"/>
    <n v="2332"/>
    <x v="0"/>
    <x v="0"/>
    <x v="9"/>
    <s v="Q2"/>
    <n v="2025"/>
    <n v="0.11469604564233721"/>
    <s v="Medium"/>
  </r>
  <r>
    <n v="103944"/>
    <d v="2025-11-24T00:00:00"/>
    <s v="C4943"/>
    <s v="Priya Gupta"/>
    <x v="2"/>
    <s v="Telangana"/>
    <s v="Hyderabad"/>
    <x v="1"/>
    <x v="2"/>
    <x v="5"/>
    <n v="8"/>
    <n v="2989"/>
    <n v="15"/>
    <n v="20325.2"/>
    <n v="12800"/>
    <n v="7525.2"/>
    <x v="1"/>
    <x v="0"/>
    <x v="1"/>
    <s v="Q4"/>
    <n v="2025"/>
    <n v="0.37023989923838385"/>
    <s v="Medium"/>
  </r>
  <r>
    <n v="101072"/>
    <d v="2025-10-11T00:00:00"/>
    <s v="C2071"/>
    <s v="Sneha Gupta"/>
    <x v="3"/>
    <s v="West Bengal"/>
    <s v="Kolkata"/>
    <x v="2"/>
    <x v="2"/>
    <x v="5"/>
    <n v="8"/>
    <n v="2817"/>
    <n v="10"/>
    <n v="20282.400000000001"/>
    <n v="12800"/>
    <n v="7482.4"/>
    <x v="3"/>
    <x v="0"/>
    <x v="0"/>
    <s v="Q4"/>
    <n v="2025"/>
    <n v="0.36891097700469366"/>
    <s v="Medium"/>
  </r>
  <r>
    <n v="102862"/>
    <d v="2025-03-05T00:00:00"/>
    <s v="C3861"/>
    <s v="Priya Patel"/>
    <x v="1"/>
    <s v="Maharashtra"/>
    <s v="Mumbai"/>
    <x v="5"/>
    <x v="0"/>
    <x v="1"/>
    <n v="1"/>
    <n v="22448"/>
    <n v="10"/>
    <n v="20203.2"/>
    <n v="17000"/>
    <n v="3203.2"/>
    <x v="4"/>
    <x v="0"/>
    <x v="10"/>
    <s v="Q1"/>
    <n v="2025"/>
    <n v="0.15854914073018134"/>
    <s v="Medium"/>
  </r>
  <r>
    <n v="104529"/>
    <d v="2025-08-02T00:00:00"/>
    <s v="C5528"/>
    <s v="Aarav Gupta"/>
    <x v="2"/>
    <s v="Karnataka"/>
    <s v="Bengaluru"/>
    <x v="3"/>
    <x v="0"/>
    <x v="1"/>
    <n v="1"/>
    <n v="22444"/>
    <n v="10"/>
    <n v="20199.599999999999"/>
    <n v="17000"/>
    <n v="3199.6"/>
    <x v="0"/>
    <x v="0"/>
    <x v="2"/>
    <s v="Q3"/>
    <n v="2025"/>
    <n v="0.15839917622131133"/>
    <s v="Medium"/>
  </r>
  <r>
    <n v="100230"/>
    <d v="2025-05-28T00:00:00"/>
    <s v="C1229"/>
    <s v="Rahul Reddy"/>
    <x v="0"/>
    <s v="Punjab"/>
    <s v="Ludhiana"/>
    <x v="4"/>
    <x v="0"/>
    <x v="1"/>
    <n v="1"/>
    <n v="22414"/>
    <n v="10"/>
    <n v="20172.599999999999"/>
    <n v="17000"/>
    <n v="3172.6"/>
    <x v="3"/>
    <x v="1"/>
    <x v="6"/>
    <s v="Q2"/>
    <n v="2025"/>
    <n v="0.15727273628585309"/>
    <s v="Medium"/>
  </r>
  <r>
    <n v="101005"/>
    <d v="2025-06-17T00:00:00"/>
    <s v="C2004"/>
    <s v="Neha Kumar"/>
    <x v="0"/>
    <s v="Punjab"/>
    <s v="Ludhiana"/>
    <x v="3"/>
    <x v="0"/>
    <x v="1"/>
    <n v="1"/>
    <n v="22352"/>
    <n v="10"/>
    <n v="20116.8"/>
    <n v="17000"/>
    <n v="3116.8"/>
    <x v="0"/>
    <x v="0"/>
    <x v="9"/>
    <s v="Q2"/>
    <n v="2025"/>
    <n v="0.15493517855722583"/>
    <s v="Medium"/>
  </r>
  <r>
    <n v="102272"/>
    <d v="2025-09-06T00:00:00"/>
    <s v="C3271"/>
    <s v="Kiran Patel"/>
    <x v="3"/>
    <s v="West Bengal"/>
    <s v="Kolkata"/>
    <x v="6"/>
    <x v="0"/>
    <x v="1"/>
    <n v="1"/>
    <n v="22340"/>
    <n v="10"/>
    <n v="20106"/>
    <n v="17000"/>
    <n v="3106"/>
    <x v="2"/>
    <x v="0"/>
    <x v="4"/>
    <s v="Q3"/>
    <n v="2025"/>
    <n v="0.15448124937829505"/>
    <s v="Medium"/>
  </r>
  <r>
    <n v="101982"/>
    <d v="2025-08-23T00:00:00"/>
    <s v="C2981"/>
    <s v="Aarav Patel"/>
    <x v="1"/>
    <s v="Maharashtra"/>
    <s v="Mumbai"/>
    <x v="7"/>
    <x v="1"/>
    <x v="4"/>
    <n v="3"/>
    <n v="8356"/>
    <n v="20"/>
    <n v="20054.400000000001"/>
    <n v="18000"/>
    <n v="2054.4"/>
    <x v="4"/>
    <x v="1"/>
    <x v="2"/>
    <s v="Q3"/>
    <n v="2025"/>
    <n v="0.10244135950215413"/>
    <s v="Medium"/>
  </r>
  <r>
    <n v="101086"/>
    <d v="2025-11-25T00:00:00"/>
    <s v="C2085"/>
    <s v="Rahul Patel"/>
    <x v="0"/>
    <s v="Delhi"/>
    <s v="New Delhi"/>
    <x v="5"/>
    <x v="2"/>
    <x v="5"/>
    <n v="9"/>
    <n v="2474"/>
    <n v="10"/>
    <n v="20039.400000000001"/>
    <n v="14400"/>
    <n v="5639.4"/>
    <x v="2"/>
    <x v="0"/>
    <x v="1"/>
    <s v="Q4"/>
    <n v="2025"/>
    <n v="0.28141561124584563"/>
    <s v="Medium"/>
  </r>
  <r>
    <n v="104011"/>
    <d v="2025-01-28T00:00:00"/>
    <s v="C5010"/>
    <s v="Rohit Patel"/>
    <x v="2"/>
    <s v="Karnataka"/>
    <s v="Bengaluru"/>
    <x v="1"/>
    <x v="0"/>
    <x v="1"/>
    <n v="1"/>
    <n v="22259"/>
    <n v="10"/>
    <n v="20033.099999999999"/>
    <n v="17000"/>
    <n v="3033.1"/>
    <x v="0"/>
    <x v="0"/>
    <x v="8"/>
    <s v="Q1"/>
    <n v="2025"/>
    <n v="0.15140442567550705"/>
    <s v="Medium"/>
  </r>
  <r>
    <n v="103618"/>
    <d v="2025-09-21T00:00:00"/>
    <s v="C4617"/>
    <s v="Kiran Patel"/>
    <x v="2"/>
    <s v="Karnataka"/>
    <s v="Bengaluru"/>
    <x v="5"/>
    <x v="0"/>
    <x v="3"/>
    <n v="2"/>
    <n v="11772"/>
    <n v="15"/>
    <n v="20012.400000000001"/>
    <n v="18000"/>
    <n v="2012.4"/>
    <x v="4"/>
    <x v="0"/>
    <x v="4"/>
    <s v="Q3"/>
    <n v="2025"/>
    <n v="0.10055765425436229"/>
    <s v="Medium"/>
  </r>
  <r>
    <n v="103870"/>
    <d v="2025-12-09T00:00:00"/>
    <s v="C4869"/>
    <s v="Rohit Patel"/>
    <x v="1"/>
    <s v="Gujarat"/>
    <s v="Ahmedabad"/>
    <x v="4"/>
    <x v="0"/>
    <x v="1"/>
    <n v="1"/>
    <n v="22229"/>
    <n v="10"/>
    <n v="20006.099999999999"/>
    <n v="17000"/>
    <n v="3006.1"/>
    <x v="3"/>
    <x v="0"/>
    <x v="11"/>
    <s v="Q4"/>
    <n v="2025"/>
    <n v="0.15025917095285937"/>
    <s v="Medium"/>
  </r>
  <r>
    <n v="103855"/>
    <d v="2025-03-16T00:00:00"/>
    <s v="C4854"/>
    <s v="Kiran Sharma"/>
    <x v="0"/>
    <s v="Delhi"/>
    <s v="New Delhi"/>
    <x v="1"/>
    <x v="0"/>
    <x v="1"/>
    <n v="1"/>
    <n v="22225"/>
    <n v="10"/>
    <n v="20002.5"/>
    <n v="17000"/>
    <n v="3002.5"/>
    <x v="0"/>
    <x v="0"/>
    <x v="10"/>
    <s v="Q1"/>
    <n v="2025"/>
    <n v="0.15010623672040996"/>
    <s v="Medium"/>
  </r>
  <r>
    <n v="101373"/>
    <d v="2025-03-19T00:00:00"/>
    <s v="C2372"/>
    <s v="Pooja Sharma"/>
    <x v="3"/>
    <s v="Odisha"/>
    <s v="Bhubaneswar"/>
    <x v="1"/>
    <x v="0"/>
    <x v="3"/>
    <n v="2"/>
    <n v="12494"/>
    <n v="20"/>
    <n v="19990.400000000001"/>
    <n v="18000"/>
    <n v="1990.4"/>
    <x v="3"/>
    <x v="0"/>
    <x v="10"/>
    <s v="Q1"/>
    <n v="2025"/>
    <n v="9.9567792540419392E-2"/>
    <s v="Medium"/>
  </r>
  <r>
    <n v="104057"/>
    <d v="2025-10-25T00:00:00"/>
    <s v="C5056"/>
    <s v="Rohit Sharma"/>
    <x v="0"/>
    <s v="Delhi"/>
    <s v="New Delhi"/>
    <x v="7"/>
    <x v="2"/>
    <x v="5"/>
    <n v="9"/>
    <n v="2336"/>
    <n v="5"/>
    <n v="19972.8"/>
    <n v="14400"/>
    <n v="5572.8"/>
    <x v="4"/>
    <x v="1"/>
    <x v="0"/>
    <s v="Q4"/>
    <n v="2025"/>
    <n v="0.27901946647440523"/>
    <s v="Medium"/>
  </r>
  <r>
    <n v="103567"/>
    <d v="2025-09-02T00:00:00"/>
    <s v="C4566"/>
    <s v="Priya Gupta"/>
    <x v="1"/>
    <s v="Gujarat"/>
    <s v="Ahmedabad"/>
    <x v="7"/>
    <x v="0"/>
    <x v="1"/>
    <n v="1"/>
    <n v="22142"/>
    <n v="10"/>
    <n v="19927.8"/>
    <n v="17000"/>
    <n v="2927.8"/>
    <x v="3"/>
    <x v="1"/>
    <x v="4"/>
    <s v="Q3"/>
    <n v="2025"/>
    <n v="0.14692038258111784"/>
    <s v="Medium"/>
  </r>
  <r>
    <n v="103955"/>
    <d v="2025-02-14T00:00:00"/>
    <s v="C4954"/>
    <s v="Priya Sharma"/>
    <x v="1"/>
    <s v="Gujarat"/>
    <s v="Ahmedabad"/>
    <x v="7"/>
    <x v="1"/>
    <x v="4"/>
    <n v="3"/>
    <n v="8288"/>
    <n v="20"/>
    <n v="19891.2"/>
    <n v="18000"/>
    <n v="1891.2"/>
    <x v="3"/>
    <x v="1"/>
    <x v="3"/>
    <s v="Q1"/>
    <n v="2025"/>
    <n v="9.5077220077220082E-2"/>
    <s v="Medium"/>
  </r>
  <r>
    <n v="100551"/>
    <d v="2025-06-12T00:00:00"/>
    <s v="C1550"/>
    <s v="Rahul Patel"/>
    <x v="3"/>
    <s v="West Bengal"/>
    <s v="Kolkata"/>
    <x v="0"/>
    <x v="0"/>
    <x v="3"/>
    <n v="2"/>
    <n v="12421"/>
    <n v="20"/>
    <n v="19873.599999999999"/>
    <n v="18000"/>
    <n v="1873.6"/>
    <x v="4"/>
    <x v="0"/>
    <x v="9"/>
    <s v="Q2"/>
    <n v="2025"/>
    <n v="9.4275823202640691E-2"/>
    <s v="Medium"/>
  </r>
  <r>
    <n v="103684"/>
    <d v="2025-01-07T00:00:00"/>
    <s v="C4683"/>
    <s v="Neha Gupta"/>
    <x v="1"/>
    <s v="Maharashtra"/>
    <s v="Mumbai"/>
    <x v="5"/>
    <x v="0"/>
    <x v="3"/>
    <n v="2"/>
    <n v="12415"/>
    <n v="20"/>
    <n v="19864"/>
    <n v="18000"/>
    <n v="1864"/>
    <x v="1"/>
    <x v="0"/>
    <x v="8"/>
    <s v="Q1"/>
    <n v="2025"/>
    <n v="9.3838099073701164E-2"/>
    <s v="Medium"/>
  </r>
  <r>
    <n v="104894"/>
    <d v="2025-10-12T00:00:00"/>
    <s v="C5893"/>
    <s v="Aarav Reddy"/>
    <x v="1"/>
    <s v="Gujarat"/>
    <s v="Ahmedabad"/>
    <x v="0"/>
    <x v="1"/>
    <x v="4"/>
    <n v="3"/>
    <n v="8268"/>
    <n v="20"/>
    <n v="19843.2"/>
    <n v="18000"/>
    <n v="1843.2"/>
    <x v="2"/>
    <x v="1"/>
    <x v="0"/>
    <s v="Q4"/>
    <n v="2025"/>
    <n v="9.2888243831640058E-2"/>
    <s v="Medium"/>
  </r>
  <r>
    <n v="103774"/>
    <d v="2025-08-13T00:00:00"/>
    <s v="C4773"/>
    <s v="Pooja Gupta"/>
    <x v="2"/>
    <s v="Karnataka"/>
    <s v="Bengaluru"/>
    <x v="5"/>
    <x v="0"/>
    <x v="1"/>
    <n v="1"/>
    <n v="22043"/>
    <n v="10"/>
    <n v="19838.7"/>
    <n v="17000"/>
    <n v="2838.7"/>
    <x v="1"/>
    <x v="0"/>
    <x v="2"/>
    <s v="Q3"/>
    <n v="2025"/>
    <n v="0.14308901288894937"/>
    <s v="Medium"/>
  </r>
  <r>
    <n v="103170"/>
    <d v="2025-08-08T00:00:00"/>
    <s v="C4169"/>
    <s v="Vikram Patel"/>
    <x v="0"/>
    <s v="Delhi"/>
    <s v="New Delhi"/>
    <x v="5"/>
    <x v="1"/>
    <x v="4"/>
    <n v="3"/>
    <n v="8261"/>
    <n v="20"/>
    <n v="19826.400000000001"/>
    <n v="18000"/>
    <n v="1826.4"/>
    <x v="4"/>
    <x v="1"/>
    <x v="2"/>
    <s v="Q3"/>
    <n v="2025"/>
    <n v="9.2119598111608761E-2"/>
    <s v="Medium"/>
  </r>
  <r>
    <n v="100675"/>
    <d v="2025-10-16T00:00:00"/>
    <s v="C1674"/>
    <s v="Kiran Reddy"/>
    <x v="1"/>
    <s v="Maharashtra"/>
    <s v="Mumbai"/>
    <x v="7"/>
    <x v="2"/>
    <x v="6"/>
    <n v="10"/>
    <n v="1978"/>
    <n v="0"/>
    <n v="19780"/>
    <n v="9000"/>
    <n v="10780"/>
    <x v="2"/>
    <x v="0"/>
    <x v="0"/>
    <s v="Q4"/>
    <n v="2025"/>
    <n v="0.54499494438827101"/>
    <s v="Medium"/>
  </r>
  <r>
    <n v="101898"/>
    <d v="2025-09-07T00:00:00"/>
    <s v="C2897"/>
    <s v="Sneha Sharma"/>
    <x v="1"/>
    <s v="Gujarat"/>
    <s v="Ahmedabad"/>
    <x v="1"/>
    <x v="0"/>
    <x v="3"/>
    <n v="2"/>
    <n v="11632"/>
    <n v="15"/>
    <n v="19774.400000000001"/>
    <n v="18000"/>
    <n v="1774.4"/>
    <x v="4"/>
    <x v="0"/>
    <x v="4"/>
    <s v="Q3"/>
    <n v="2025"/>
    <n v="8.9732178978881791E-2"/>
    <s v="Medium"/>
  </r>
  <r>
    <n v="103270"/>
    <d v="2025-05-14T00:00:00"/>
    <s v="C4269"/>
    <s v="Pooja Reddy"/>
    <x v="2"/>
    <s v="Telangana"/>
    <s v="Hyderabad"/>
    <x v="5"/>
    <x v="1"/>
    <x v="4"/>
    <n v="3"/>
    <n v="8230"/>
    <n v="20"/>
    <n v="19752"/>
    <n v="18000"/>
    <n v="1752"/>
    <x v="2"/>
    <x v="0"/>
    <x v="6"/>
    <s v="Q2"/>
    <n v="2025"/>
    <n v="8.8699878493317133E-2"/>
    <s v="Medium"/>
  </r>
  <r>
    <n v="102518"/>
    <d v="2025-03-09T00:00:00"/>
    <s v="C3517"/>
    <s v="Sneha Reddy"/>
    <x v="3"/>
    <s v="West Bengal"/>
    <s v="Kolkata"/>
    <x v="3"/>
    <x v="0"/>
    <x v="1"/>
    <n v="1"/>
    <n v="21895"/>
    <n v="10"/>
    <n v="19705.5"/>
    <n v="17000"/>
    <n v="2705.5"/>
    <x v="4"/>
    <x v="0"/>
    <x v="10"/>
    <s v="Q1"/>
    <n v="2025"/>
    <n v="0.13729669381644719"/>
    <s v="Medium"/>
  </r>
  <r>
    <n v="101335"/>
    <d v="2025-12-19T00:00:00"/>
    <s v="C2334"/>
    <s v="Kiran Reddy"/>
    <x v="2"/>
    <s v="Telangana"/>
    <s v="Hyderabad"/>
    <x v="4"/>
    <x v="0"/>
    <x v="3"/>
    <n v="2"/>
    <n v="12293"/>
    <n v="20"/>
    <n v="19668.8"/>
    <n v="18000"/>
    <n v="1668.8"/>
    <x v="1"/>
    <x v="0"/>
    <x v="11"/>
    <s v="Q4"/>
    <n v="2025"/>
    <n v="8.4845033759049865E-2"/>
    <s v="Medium"/>
  </r>
  <r>
    <n v="103509"/>
    <d v="2025-12-03T00:00:00"/>
    <s v="C4508"/>
    <s v="Kiran Kumar"/>
    <x v="0"/>
    <s v="Punjab"/>
    <s v="Ludhiana"/>
    <x v="3"/>
    <x v="0"/>
    <x v="3"/>
    <n v="2"/>
    <n v="11550"/>
    <n v="15"/>
    <n v="19635"/>
    <n v="18000"/>
    <n v="1635"/>
    <x v="0"/>
    <x v="0"/>
    <x v="11"/>
    <s v="Q4"/>
    <n v="2025"/>
    <n v="8.3269671504965628E-2"/>
    <s v="Medium"/>
  </r>
  <r>
    <n v="101670"/>
    <d v="2025-01-05T00:00:00"/>
    <s v="C2669"/>
    <s v="Rahul Rao"/>
    <x v="3"/>
    <s v="Odisha"/>
    <s v="Bhubaneswar"/>
    <x v="5"/>
    <x v="0"/>
    <x v="3"/>
    <n v="2"/>
    <n v="12268"/>
    <n v="20"/>
    <n v="19628.8"/>
    <n v="18000"/>
    <n v="1628.8"/>
    <x v="4"/>
    <x v="0"/>
    <x v="8"/>
    <s v="Q1"/>
    <n v="2025"/>
    <n v="8.2980110857515485E-2"/>
    <s v="Medium"/>
  </r>
  <r>
    <n v="101942"/>
    <d v="2025-06-20T00:00:00"/>
    <s v="C2941"/>
    <s v="Divya Kumar"/>
    <x v="2"/>
    <s v="Telangana"/>
    <s v="Hyderabad"/>
    <x v="6"/>
    <x v="0"/>
    <x v="3"/>
    <n v="2"/>
    <n v="11545"/>
    <n v="15"/>
    <n v="19626.5"/>
    <n v="18000"/>
    <n v="1626.5"/>
    <x v="1"/>
    <x v="1"/>
    <x v="9"/>
    <s v="Q2"/>
    <n v="2025"/>
    <n v="8.2872646676687131E-2"/>
    <s v="Medium"/>
  </r>
  <r>
    <n v="103936"/>
    <d v="2025-05-11T00:00:00"/>
    <s v="C4935"/>
    <s v="Aarav Gupta"/>
    <x v="0"/>
    <s v="Delhi"/>
    <s v="New Delhi"/>
    <x v="2"/>
    <x v="0"/>
    <x v="3"/>
    <n v="2"/>
    <n v="11540"/>
    <n v="15"/>
    <n v="19618"/>
    <n v="18000"/>
    <n v="1618"/>
    <x v="2"/>
    <x v="0"/>
    <x v="6"/>
    <s v="Q2"/>
    <n v="2025"/>
    <n v="8.2475277806096439E-2"/>
    <s v="Medium"/>
  </r>
  <r>
    <n v="100905"/>
    <d v="2025-01-22T00:00:00"/>
    <s v="C1904"/>
    <s v="Kiran Rao"/>
    <x v="3"/>
    <s v="Odisha"/>
    <s v="Bhubaneswar"/>
    <x v="3"/>
    <x v="0"/>
    <x v="3"/>
    <n v="2"/>
    <n v="11525"/>
    <n v="15"/>
    <n v="19592.5"/>
    <n v="18000"/>
    <n v="1592.5"/>
    <x v="4"/>
    <x v="1"/>
    <x v="8"/>
    <s v="Q1"/>
    <n v="2025"/>
    <n v="8.1281102462677043E-2"/>
    <s v="Medium"/>
  </r>
  <r>
    <n v="100432"/>
    <d v="2025-04-19T00:00:00"/>
    <s v="C1431"/>
    <s v="Priya Rao"/>
    <x v="0"/>
    <s v="Delhi"/>
    <s v="New Delhi"/>
    <x v="1"/>
    <x v="0"/>
    <x v="3"/>
    <n v="2"/>
    <n v="12244"/>
    <n v="20"/>
    <n v="19590.400000000001"/>
    <n v="18000"/>
    <n v="1590.4"/>
    <x v="4"/>
    <x v="0"/>
    <x v="5"/>
    <s v="Q2"/>
    <n v="2025"/>
    <n v="8.1182620058804306E-2"/>
    <s v="Medium"/>
  </r>
  <r>
    <n v="102912"/>
    <d v="2025-11-13T00:00:00"/>
    <s v="C3911"/>
    <s v="Divya Reddy"/>
    <x v="1"/>
    <s v="Gujarat"/>
    <s v="Ahmedabad"/>
    <x v="0"/>
    <x v="2"/>
    <x v="5"/>
    <n v="7"/>
    <n v="2798"/>
    <n v="0"/>
    <n v="19586"/>
    <n v="11200"/>
    <n v="8386"/>
    <x v="1"/>
    <x v="0"/>
    <x v="1"/>
    <s v="Q4"/>
    <n v="2025"/>
    <n v="0.42816297355253752"/>
    <s v="Medium"/>
  </r>
  <r>
    <n v="103735"/>
    <d v="2025-04-02T00:00:00"/>
    <s v="C4734"/>
    <s v="Pooja Reddy"/>
    <x v="2"/>
    <s v="Telangana"/>
    <s v="Hyderabad"/>
    <x v="4"/>
    <x v="0"/>
    <x v="1"/>
    <n v="1"/>
    <n v="21762"/>
    <n v="10"/>
    <n v="19585.8"/>
    <n v="17000"/>
    <n v="2585.8000000000002"/>
    <x v="3"/>
    <x v="0"/>
    <x v="5"/>
    <s v="Q2"/>
    <n v="2025"/>
    <n v="0.13202422162995642"/>
    <s v="Medium"/>
  </r>
  <r>
    <n v="101304"/>
    <d v="2025-03-05T00:00:00"/>
    <s v="C2303"/>
    <s v="Rohit Kumar"/>
    <x v="2"/>
    <s v="Telangana"/>
    <s v="Hyderabad"/>
    <x v="7"/>
    <x v="1"/>
    <x v="4"/>
    <n v="3"/>
    <n v="8139"/>
    <n v="20"/>
    <n v="19533.599999999999"/>
    <n v="18000"/>
    <n v="1533.6"/>
    <x v="1"/>
    <x v="0"/>
    <x v="10"/>
    <s v="Q1"/>
    <n v="2025"/>
    <n v="7.8510873571691855E-2"/>
    <s v="Medium"/>
  </r>
  <r>
    <n v="102572"/>
    <d v="2025-11-11T00:00:00"/>
    <s v="C3571"/>
    <s v="Sneha Patel"/>
    <x v="0"/>
    <s v="Punjab"/>
    <s v="Ludhiana"/>
    <x v="0"/>
    <x v="2"/>
    <x v="5"/>
    <n v="9"/>
    <n v="2168"/>
    <n v="0"/>
    <n v="19512"/>
    <n v="14400"/>
    <n v="5112"/>
    <x v="3"/>
    <x v="2"/>
    <x v="1"/>
    <s v="Q4"/>
    <n v="2025"/>
    <n v="0.26199261992619927"/>
    <s v="Medium"/>
  </r>
  <r>
    <n v="100802"/>
    <d v="2025-07-05T00:00:00"/>
    <s v="C1801"/>
    <s v="Aarav Gupta"/>
    <x v="2"/>
    <s v="Karnataka"/>
    <s v="Bengaluru"/>
    <x v="7"/>
    <x v="1"/>
    <x v="4"/>
    <n v="3"/>
    <n v="8117"/>
    <n v="20"/>
    <n v="19480.8"/>
    <n v="18000"/>
    <n v="1480.8"/>
    <x v="4"/>
    <x v="0"/>
    <x v="7"/>
    <s v="Q3"/>
    <n v="2025"/>
    <n v="7.6013305408402121E-2"/>
    <s v="Medium"/>
  </r>
  <r>
    <n v="102158"/>
    <d v="2025-05-03T00:00:00"/>
    <s v="C3157"/>
    <s v="Sneha Reddy"/>
    <x v="0"/>
    <s v="Punjab"/>
    <s v="Ludhiana"/>
    <x v="0"/>
    <x v="0"/>
    <x v="1"/>
    <n v="1"/>
    <n v="21599"/>
    <n v="10"/>
    <n v="19439.099999999999"/>
    <n v="17000"/>
    <n v="2439.1"/>
    <x v="0"/>
    <x v="1"/>
    <x v="6"/>
    <s v="Q2"/>
    <n v="2025"/>
    <n v="0.12547391597347615"/>
    <s v="Medium"/>
  </r>
  <r>
    <n v="100271"/>
    <d v="2025-07-25T00:00:00"/>
    <s v="C1270"/>
    <s v="Kiran Sharma"/>
    <x v="1"/>
    <s v="Maharashtra"/>
    <s v="Mumbai"/>
    <x v="3"/>
    <x v="0"/>
    <x v="1"/>
    <n v="1"/>
    <n v="21582"/>
    <n v="10"/>
    <n v="19423.8"/>
    <n v="17000"/>
    <n v="2423.8000000000002"/>
    <x v="2"/>
    <x v="0"/>
    <x v="7"/>
    <s v="Q3"/>
    <n v="2025"/>
    <n v="0.12478505750677006"/>
    <s v="Medium"/>
  </r>
  <r>
    <n v="101538"/>
    <d v="2025-08-11T00:00:00"/>
    <s v="C2537"/>
    <s v="Divya Sharma"/>
    <x v="0"/>
    <s v="Delhi"/>
    <s v="New Delhi"/>
    <x v="6"/>
    <x v="0"/>
    <x v="1"/>
    <n v="1"/>
    <n v="21570"/>
    <n v="10"/>
    <n v="19413"/>
    <n v="17000"/>
    <n v="2413"/>
    <x v="2"/>
    <x v="0"/>
    <x v="2"/>
    <s v="Q3"/>
    <n v="2025"/>
    <n v="0.12429815072374183"/>
    <s v="Medium"/>
  </r>
  <r>
    <n v="104549"/>
    <d v="2025-10-20T00:00:00"/>
    <s v="C5548"/>
    <s v="Arjun Kumar"/>
    <x v="0"/>
    <s v="Delhi"/>
    <s v="New Delhi"/>
    <x v="4"/>
    <x v="2"/>
    <x v="5"/>
    <n v="8"/>
    <n v="2527"/>
    <n v="5"/>
    <n v="19205.2"/>
    <n v="12800"/>
    <n v="6405.2"/>
    <x v="1"/>
    <x v="1"/>
    <x v="0"/>
    <s v="Q4"/>
    <n v="2025"/>
    <n v="0.33351384000166617"/>
    <s v="Medium"/>
  </r>
  <r>
    <n v="100059"/>
    <d v="2025-11-11T00:00:00"/>
    <s v="C1058"/>
    <s v="Neha Kumar"/>
    <x v="1"/>
    <s v="Maharashtra"/>
    <s v="Mumbai"/>
    <x v="2"/>
    <x v="2"/>
    <x v="5"/>
    <n v="10"/>
    <n v="2256"/>
    <n v="15"/>
    <n v="19176"/>
    <n v="16000"/>
    <n v="3176"/>
    <x v="1"/>
    <x v="1"/>
    <x v="1"/>
    <s v="Q4"/>
    <n v="2025"/>
    <n v="0.16562369628702545"/>
    <s v="Medium"/>
  </r>
  <r>
    <n v="104414"/>
    <d v="2025-10-01T00:00:00"/>
    <s v="C5413"/>
    <s v="Divya Sharma"/>
    <x v="3"/>
    <s v="Odisha"/>
    <s v="Bhubaneswar"/>
    <x v="4"/>
    <x v="2"/>
    <x v="5"/>
    <n v="9"/>
    <n v="2123"/>
    <n v="0"/>
    <n v="19107"/>
    <n v="14400"/>
    <n v="4707"/>
    <x v="1"/>
    <x v="2"/>
    <x v="0"/>
    <s v="Q4"/>
    <n v="2025"/>
    <n v="0.24634950541686293"/>
    <s v="Medium"/>
  </r>
  <r>
    <n v="103886"/>
    <d v="2025-07-07T00:00:00"/>
    <s v="C4885"/>
    <s v="Priya Rao"/>
    <x v="0"/>
    <s v="Punjab"/>
    <s v="Ludhiana"/>
    <x v="1"/>
    <x v="0"/>
    <x v="1"/>
    <n v="1"/>
    <n v="22367"/>
    <n v="15"/>
    <n v="19011.95"/>
    <n v="17000"/>
    <n v="2011.95"/>
    <x v="2"/>
    <x v="2"/>
    <x v="7"/>
    <s v="Q3"/>
    <n v="2025"/>
    <n v="0.10582554656413466"/>
    <s v="Medium"/>
  </r>
  <r>
    <n v="103885"/>
    <d v="2025-08-16T00:00:00"/>
    <s v="C4884"/>
    <s v="Rohit Gupta"/>
    <x v="0"/>
    <s v="Punjab"/>
    <s v="Ludhiana"/>
    <x v="7"/>
    <x v="0"/>
    <x v="3"/>
    <n v="2"/>
    <n v="11851"/>
    <n v="20"/>
    <n v="18961.599999999999"/>
    <n v="18000"/>
    <n v="961.6"/>
    <x v="3"/>
    <x v="0"/>
    <x v="2"/>
    <s v="Q3"/>
    <n v="2025"/>
    <n v="5.0713019998312382E-2"/>
    <s v="Medium"/>
  </r>
  <r>
    <n v="101382"/>
    <d v="2025-03-03T00:00:00"/>
    <s v="C2381"/>
    <s v="Pooja Kumar"/>
    <x v="2"/>
    <s v="Karnataka"/>
    <s v="Bengaluru"/>
    <x v="3"/>
    <x v="0"/>
    <x v="1"/>
    <n v="1"/>
    <n v="22177"/>
    <n v="15"/>
    <n v="18850.45"/>
    <n v="17000"/>
    <n v="1850.45"/>
    <x v="1"/>
    <x v="0"/>
    <x v="10"/>
    <s v="Q1"/>
    <n v="2025"/>
    <n v="9.8164765297380163E-2"/>
    <s v="Medium"/>
  </r>
  <r>
    <n v="100789"/>
    <d v="2025-08-24T00:00:00"/>
    <s v="C1788"/>
    <s v="Sneha Reddy"/>
    <x v="2"/>
    <s v="Karnataka"/>
    <s v="Bengaluru"/>
    <x v="5"/>
    <x v="0"/>
    <x v="1"/>
    <n v="1"/>
    <n v="22127"/>
    <n v="15"/>
    <n v="18807.95"/>
    <n v="17000"/>
    <n v="1807.95"/>
    <x v="0"/>
    <x v="0"/>
    <x v="2"/>
    <s v="Q3"/>
    <n v="2025"/>
    <n v="9.6126903782708911E-2"/>
    <s v="Medium"/>
  </r>
  <r>
    <n v="100940"/>
    <d v="2025-08-13T00:00:00"/>
    <s v="C1939"/>
    <s v="Rahul Sharma"/>
    <x v="0"/>
    <s v="Delhi"/>
    <s v="New Delhi"/>
    <x v="0"/>
    <x v="0"/>
    <x v="1"/>
    <n v="1"/>
    <n v="22094"/>
    <n v="15"/>
    <n v="18779.900000000001"/>
    <n v="17000"/>
    <n v="1779.9"/>
    <x v="3"/>
    <x v="2"/>
    <x v="2"/>
    <s v="Q3"/>
    <n v="2025"/>
    <n v="9.4776862496605413E-2"/>
    <s v="Medium"/>
  </r>
  <r>
    <n v="104078"/>
    <d v="2025-09-17T00:00:00"/>
    <s v="C5077"/>
    <s v="Arjun Kumar"/>
    <x v="0"/>
    <s v="Punjab"/>
    <s v="Ludhiana"/>
    <x v="4"/>
    <x v="0"/>
    <x v="3"/>
    <n v="2"/>
    <n v="11715"/>
    <n v="20"/>
    <n v="18744"/>
    <n v="18000"/>
    <n v="744"/>
    <x v="2"/>
    <x v="0"/>
    <x v="4"/>
    <s v="Q3"/>
    <n v="2025"/>
    <n v="3.9692701664532648E-2"/>
    <s v="Medium"/>
  </r>
  <r>
    <n v="104934"/>
    <d v="2025-11-26T00:00:00"/>
    <s v="C5933"/>
    <s v="Ananya Sharma"/>
    <x v="1"/>
    <s v="Gujarat"/>
    <s v="Ahmedabad"/>
    <x v="0"/>
    <x v="2"/>
    <x v="5"/>
    <n v="7"/>
    <n v="2818"/>
    <n v="5"/>
    <n v="18739.7"/>
    <n v="11200"/>
    <n v="7539.7"/>
    <x v="3"/>
    <x v="0"/>
    <x v="1"/>
    <s v="Q4"/>
    <n v="2025"/>
    <n v="0.40233835120092637"/>
    <s v="Medium"/>
  </r>
  <r>
    <n v="101091"/>
    <d v="2025-06-28T00:00:00"/>
    <s v="C2090"/>
    <s v="Rahul Sharma"/>
    <x v="1"/>
    <s v="Maharashtra"/>
    <s v="Mumbai"/>
    <x v="6"/>
    <x v="0"/>
    <x v="3"/>
    <n v="2"/>
    <n v="11688"/>
    <n v="20"/>
    <n v="18700.8"/>
    <n v="18000"/>
    <n v="700.8"/>
    <x v="1"/>
    <x v="0"/>
    <x v="9"/>
    <s v="Q2"/>
    <n v="2025"/>
    <n v="3.7474332648870637E-2"/>
    <s v="Medium"/>
  </r>
  <r>
    <n v="101233"/>
    <d v="2025-07-28T00:00:00"/>
    <s v="C2232"/>
    <s v="Rahul Sharma"/>
    <x v="3"/>
    <s v="Odisha"/>
    <s v="Bhubaneswar"/>
    <x v="1"/>
    <x v="0"/>
    <x v="1"/>
    <n v="1"/>
    <n v="21955"/>
    <n v="15"/>
    <n v="18661.75"/>
    <n v="17000"/>
    <n v="1661.75"/>
    <x v="0"/>
    <x v="1"/>
    <x v="7"/>
    <s v="Q3"/>
    <n v="2025"/>
    <n v="8.9045775449783648E-2"/>
    <s v="Medium"/>
  </r>
  <r>
    <n v="104729"/>
    <d v="2025-07-25T00:00:00"/>
    <s v="C5728"/>
    <s v="Divya Kumar"/>
    <x v="3"/>
    <s v="Odisha"/>
    <s v="Bhubaneswar"/>
    <x v="6"/>
    <x v="0"/>
    <x v="1"/>
    <n v="1"/>
    <n v="21876"/>
    <n v="15"/>
    <n v="18594.599999999999"/>
    <n v="17000"/>
    <n v="1594.6"/>
    <x v="4"/>
    <x v="0"/>
    <x v="7"/>
    <s v="Q3"/>
    <n v="2025"/>
    <n v="8.5756079722069847E-2"/>
    <s v="Medium"/>
  </r>
  <r>
    <n v="100095"/>
    <d v="2025-04-20T00:00:00"/>
    <s v="C1094"/>
    <s v="Vikram Gupta"/>
    <x v="1"/>
    <s v="Gujarat"/>
    <s v="Ahmedabad"/>
    <x v="1"/>
    <x v="0"/>
    <x v="1"/>
    <n v="1"/>
    <n v="21817"/>
    <n v="15"/>
    <n v="18544.45"/>
    <n v="17000"/>
    <n v="1544.45"/>
    <x v="3"/>
    <x v="0"/>
    <x v="5"/>
    <s v="Q2"/>
    <n v="2025"/>
    <n v="8.3283677865884406E-2"/>
    <s v="Medium"/>
  </r>
  <r>
    <n v="102174"/>
    <d v="2025-05-15T00:00:00"/>
    <s v="C3173"/>
    <s v="Vikram Kumar"/>
    <x v="3"/>
    <s v="West Bengal"/>
    <s v="Kolkata"/>
    <x v="2"/>
    <x v="0"/>
    <x v="1"/>
    <n v="1"/>
    <n v="21800"/>
    <n v="15"/>
    <n v="18530"/>
    <n v="17000"/>
    <n v="1530"/>
    <x v="4"/>
    <x v="1"/>
    <x v="6"/>
    <s v="Q2"/>
    <n v="2025"/>
    <n v="8.2568807339449546E-2"/>
    <s v="Medium"/>
  </r>
  <r>
    <n v="100105"/>
    <d v="2025-07-13T00:00:00"/>
    <s v="C1104"/>
    <s v="Kiran Sharma"/>
    <x v="2"/>
    <s v="Karnataka"/>
    <s v="Bengaluru"/>
    <x v="2"/>
    <x v="0"/>
    <x v="3"/>
    <n v="2"/>
    <n v="11575"/>
    <n v="20"/>
    <n v="18520"/>
    <n v="18000"/>
    <n v="520"/>
    <x v="1"/>
    <x v="0"/>
    <x v="7"/>
    <s v="Q3"/>
    <n v="2025"/>
    <n v="2.8077753779697623E-2"/>
    <s v="Medium"/>
  </r>
  <r>
    <n v="104089"/>
    <d v="2025-02-12T00:00:00"/>
    <s v="C5088"/>
    <s v="Aarav Kumar"/>
    <x v="3"/>
    <s v="Odisha"/>
    <s v="Bhubaneswar"/>
    <x v="3"/>
    <x v="0"/>
    <x v="3"/>
    <n v="2"/>
    <n v="11570"/>
    <n v="20"/>
    <n v="18512"/>
    <n v="18000"/>
    <n v="512"/>
    <x v="2"/>
    <x v="2"/>
    <x v="3"/>
    <s v="Q1"/>
    <n v="2025"/>
    <n v="2.7657735522904063E-2"/>
    <s v="Medium"/>
  </r>
  <r>
    <n v="104643"/>
    <d v="2025-09-19T00:00:00"/>
    <s v="C5642"/>
    <s v="Rahul Patel"/>
    <x v="1"/>
    <s v="Maharashtra"/>
    <s v="Mumbai"/>
    <x v="7"/>
    <x v="0"/>
    <x v="1"/>
    <n v="1"/>
    <n v="21778"/>
    <n v="15"/>
    <n v="18511.3"/>
    <n v="17000"/>
    <n v="1511.3"/>
    <x v="0"/>
    <x v="2"/>
    <x v="4"/>
    <s v="Q3"/>
    <n v="2025"/>
    <n v="8.1642024060978965E-2"/>
    <s v="Medium"/>
  </r>
  <r>
    <n v="104775"/>
    <d v="2025-07-11T00:00:00"/>
    <s v="C5774"/>
    <s v="Rohit Gupta"/>
    <x v="0"/>
    <s v="Punjab"/>
    <s v="Ludhiana"/>
    <x v="5"/>
    <x v="0"/>
    <x v="1"/>
    <n v="1"/>
    <n v="21773"/>
    <n v="15"/>
    <n v="18507.05"/>
    <n v="17000"/>
    <n v="1507.05"/>
    <x v="4"/>
    <x v="1"/>
    <x v="7"/>
    <s v="Q3"/>
    <n v="2025"/>
    <n v="8.1431130298994167E-2"/>
    <s v="Medium"/>
  </r>
  <r>
    <n v="104533"/>
    <d v="2025-10-03T00:00:00"/>
    <s v="C5532"/>
    <s v="Pooja Gupta"/>
    <x v="1"/>
    <s v="Maharashtra"/>
    <s v="Mumbai"/>
    <x v="4"/>
    <x v="2"/>
    <x v="5"/>
    <n v="7"/>
    <n v="2642"/>
    <n v="0"/>
    <n v="18494"/>
    <n v="11200"/>
    <n v="7294"/>
    <x v="3"/>
    <x v="2"/>
    <x v="0"/>
    <s v="Q4"/>
    <n v="2025"/>
    <n v="0.39439818319454956"/>
    <s v="Medium"/>
  </r>
  <r>
    <n v="100301"/>
    <d v="2025-07-27T00:00:00"/>
    <s v="C1300"/>
    <s v="Aarav Sharma"/>
    <x v="0"/>
    <s v="Delhi"/>
    <s v="New Delhi"/>
    <x v="4"/>
    <x v="0"/>
    <x v="1"/>
    <n v="1"/>
    <n v="21746"/>
    <n v="15"/>
    <n v="18484.099999999999"/>
    <n v="17000"/>
    <n v="1484.1"/>
    <x v="1"/>
    <x v="0"/>
    <x v="7"/>
    <s v="Q3"/>
    <n v="2025"/>
    <n v="8.0290628161500968E-2"/>
    <s v="Medium"/>
  </r>
  <r>
    <n v="103341"/>
    <d v="2025-08-27T00:00:00"/>
    <s v="C4340"/>
    <s v="Priya Reddy"/>
    <x v="0"/>
    <s v="Delhi"/>
    <s v="New Delhi"/>
    <x v="5"/>
    <x v="0"/>
    <x v="1"/>
    <n v="1"/>
    <n v="21712"/>
    <n v="15"/>
    <n v="18455.2"/>
    <n v="17000"/>
    <n v="1455.2"/>
    <x v="4"/>
    <x v="2"/>
    <x v="2"/>
    <s v="Q3"/>
    <n v="2025"/>
    <n v="7.8850405305821658E-2"/>
    <s v="Medium"/>
  </r>
  <r>
    <n v="100995"/>
    <d v="2025-06-15T00:00:00"/>
    <s v="C1994"/>
    <s v="Neha Reddy"/>
    <x v="3"/>
    <s v="West Bengal"/>
    <s v="Kolkata"/>
    <x v="0"/>
    <x v="0"/>
    <x v="1"/>
    <n v="1"/>
    <n v="21675"/>
    <n v="15"/>
    <n v="18423.75"/>
    <n v="17000"/>
    <n v="1423.75"/>
    <x v="1"/>
    <x v="1"/>
    <x v="9"/>
    <s v="Q2"/>
    <n v="2025"/>
    <n v="7.7277970011534025E-2"/>
    <s v="Medium"/>
  </r>
  <r>
    <n v="101329"/>
    <d v="2025-10-16T00:00:00"/>
    <s v="C2328"/>
    <s v="Aarav Gupta"/>
    <x v="0"/>
    <s v="Punjab"/>
    <s v="Ludhiana"/>
    <x v="6"/>
    <x v="2"/>
    <x v="5"/>
    <n v="8"/>
    <n v="2297"/>
    <n v="0"/>
    <n v="18376"/>
    <n v="12800"/>
    <n v="5576"/>
    <x v="1"/>
    <x v="0"/>
    <x v="0"/>
    <s v="Q4"/>
    <n v="2025"/>
    <n v="0.30343926861123205"/>
    <s v="Medium"/>
  </r>
  <r>
    <n v="100954"/>
    <d v="2025-05-20T00:00:00"/>
    <s v="C1953"/>
    <s v="Sneha Rao"/>
    <x v="3"/>
    <s v="Odisha"/>
    <s v="Bhubaneswar"/>
    <x v="0"/>
    <x v="0"/>
    <x v="1"/>
    <n v="1"/>
    <n v="21552"/>
    <n v="15"/>
    <n v="18319.2"/>
    <n v="17000"/>
    <n v="1319.2"/>
    <x v="0"/>
    <x v="2"/>
    <x v="6"/>
    <s v="Q2"/>
    <n v="2025"/>
    <n v="7.2011878247958419E-2"/>
    <s v="Medium"/>
  </r>
  <r>
    <n v="103333"/>
    <d v="2025-08-26T00:00:00"/>
    <s v="C4332"/>
    <s v="Neha Rao"/>
    <x v="2"/>
    <s v="Karnataka"/>
    <s v="Bengaluru"/>
    <x v="5"/>
    <x v="0"/>
    <x v="1"/>
    <n v="1"/>
    <n v="21524"/>
    <n v="15"/>
    <n v="18295.400000000001"/>
    <n v="17000"/>
    <n v="1295.4000000000001"/>
    <x v="2"/>
    <x v="0"/>
    <x v="2"/>
    <s v="Q3"/>
    <n v="2025"/>
    <n v="7.0804683144396946E-2"/>
    <s v="Medium"/>
  </r>
  <r>
    <n v="102682"/>
    <d v="2025-02-10T00:00:00"/>
    <s v="C3681"/>
    <s v="Divya Rao"/>
    <x v="2"/>
    <s v="Karnataka"/>
    <s v="Bengaluru"/>
    <x v="0"/>
    <x v="0"/>
    <x v="1"/>
    <n v="1"/>
    <n v="21511"/>
    <n v="15"/>
    <n v="18284.349999999999"/>
    <n v="17000"/>
    <n v="1284.3499999999999"/>
    <x v="1"/>
    <x v="0"/>
    <x v="3"/>
    <s v="Q1"/>
    <n v="2025"/>
    <n v="7.0243131421133378E-2"/>
    <s v="Medium"/>
  </r>
  <r>
    <n v="103372"/>
    <d v="2025-03-10T00:00:00"/>
    <s v="C4371"/>
    <s v="Vikram Sharma"/>
    <x v="2"/>
    <s v="Telangana"/>
    <s v="Hyderabad"/>
    <x v="0"/>
    <x v="0"/>
    <x v="1"/>
    <n v="1"/>
    <n v="22479"/>
    <n v="20"/>
    <n v="17983.2"/>
    <n v="17000"/>
    <n v="983.2"/>
    <x v="1"/>
    <x v="2"/>
    <x v="10"/>
    <s v="Q1"/>
    <n v="2025"/>
    <n v="5.4673250589439032E-2"/>
    <s v="Medium"/>
  </r>
  <r>
    <n v="102553"/>
    <d v="2025-02-26T00:00:00"/>
    <s v="C3552"/>
    <s v="Kiran Patel"/>
    <x v="3"/>
    <s v="West Bengal"/>
    <s v="Kolkata"/>
    <x v="2"/>
    <x v="1"/>
    <x v="4"/>
    <n v="2"/>
    <n v="8979"/>
    <n v="0"/>
    <n v="17958"/>
    <n v="12000"/>
    <n v="5958"/>
    <x v="1"/>
    <x v="0"/>
    <x v="3"/>
    <s v="Q1"/>
    <n v="2025"/>
    <n v="0.33177413965920483"/>
    <s v="Medium"/>
  </r>
  <r>
    <n v="100478"/>
    <d v="2025-10-08T00:00:00"/>
    <s v="C1477"/>
    <s v="Divya Sharma"/>
    <x v="0"/>
    <s v="Punjab"/>
    <s v="Ludhiana"/>
    <x v="2"/>
    <x v="2"/>
    <x v="5"/>
    <n v="8"/>
    <n v="2790"/>
    <n v="20"/>
    <n v="17856"/>
    <n v="12800"/>
    <n v="5056"/>
    <x v="4"/>
    <x v="1"/>
    <x v="0"/>
    <s v="Q4"/>
    <n v="2025"/>
    <n v="0.28315412186379929"/>
    <s v="Medium"/>
  </r>
  <r>
    <n v="102753"/>
    <d v="2025-06-27T00:00:00"/>
    <s v="C3752"/>
    <s v="Pooja Patel"/>
    <x v="2"/>
    <s v="Karnataka"/>
    <s v="Bengaluru"/>
    <x v="1"/>
    <x v="0"/>
    <x v="1"/>
    <n v="1"/>
    <n v="22291"/>
    <n v="20"/>
    <n v="17832.8"/>
    <n v="17000"/>
    <n v="832.8"/>
    <x v="1"/>
    <x v="0"/>
    <x v="9"/>
    <s v="Q2"/>
    <n v="2025"/>
    <n v="4.6700462069893679E-2"/>
    <s v="Medium"/>
  </r>
  <r>
    <n v="103910"/>
    <d v="2025-08-04T00:00:00"/>
    <s v="C4909"/>
    <s v="Kiran Sharma"/>
    <x v="2"/>
    <s v="Karnataka"/>
    <s v="Bengaluru"/>
    <x v="2"/>
    <x v="1"/>
    <x v="4"/>
    <n v="2"/>
    <n v="8893"/>
    <n v="0"/>
    <n v="17786"/>
    <n v="12000"/>
    <n v="5786"/>
    <x v="4"/>
    <x v="2"/>
    <x v="2"/>
    <s v="Q3"/>
    <n v="2025"/>
    <n v="0.32531204318002921"/>
    <s v="Medium"/>
  </r>
  <r>
    <n v="101468"/>
    <d v="2025-10-23T00:00:00"/>
    <s v="C2467"/>
    <s v="Vikram Rao"/>
    <x v="2"/>
    <s v="Karnataka"/>
    <s v="Bengaluru"/>
    <x v="1"/>
    <x v="2"/>
    <x v="5"/>
    <n v="8"/>
    <n v="2219"/>
    <n v="0"/>
    <n v="17752"/>
    <n v="12800"/>
    <n v="4952"/>
    <x v="0"/>
    <x v="0"/>
    <x v="0"/>
    <s v="Q4"/>
    <n v="2025"/>
    <n v="0.27895448400180262"/>
    <s v="Medium"/>
  </r>
  <r>
    <n v="102178"/>
    <d v="2025-01-17T00:00:00"/>
    <s v="C3177"/>
    <s v="Rahul Reddy"/>
    <x v="0"/>
    <s v="Punjab"/>
    <s v="Ludhiana"/>
    <x v="4"/>
    <x v="0"/>
    <x v="1"/>
    <n v="1"/>
    <n v="22178"/>
    <n v="20"/>
    <n v="17742.400000000001"/>
    <n v="17000"/>
    <n v="742.4"/>
    <x v="3"/>
    <x v="0"/>
    <x v="8"/>
    <s v="Q1"/>
    <n v="2025"/>
    <n v="4.184326810352601E-2"/>
    <s v="Medium"/>
  </r>
  <r>
    <n v="103671"/>
    <d v="2025-11-20T00:00:00"/>
    <s v="C4670"/>
    <s v="Divya Kumar"/>
    <x v="1"/>
    <s v="Maharashtra"/>
    <s v="Mumbai"/>
    <x v="6"/>
    <x v="2"/>
    <x v="5"/>
    <n v="6"/>
    <n v="2955"/>
    <n v="0"/>
    <n v="17730"/>
    <n v="9600"/>
    <n v="8130"/>
    <x v="1"/>
    <x v="0"/>
    <x v="1"/>
    <s v="Q4"/>
    <n v="2025"/>
    <n v="0.45854483925549916"/>
    <s v="Medium"/>
  </r>
  <r>
    <n v="101637"/>
    <d v="2025-03-12T00:00:00"/>
    <s v="C2636"/>
    <s v="Aarav Patel"/>
    <x v="3"/>
    <s v="Odisha"/>
    <s v="Bhubaneswar"/>
    <x v="5"/>
    <x v="0"/>
    <x v="1"/>
    <n v="1"/>
    <n v="22125"/>
    <n v="20"/>
    <n v="17700"/>
    <n v="17000"/>
    <n v="700"/>
    <x v="2"/>
    <x v="0"/>
    <x v="10"/>
    <s v="Q1"/>
    <n v="2025"/>
    <n v="3.954802259887006E-2"/>
    <s v="Medium"/>
  </r>
  <r>
    <n v="104705"/>
    <d v="2025-10-13T00:00:00"/>
    <s v="C5704"/>
    <s v="Vikram Patel"/>
    <x v="3"/>
    <s v="Odisha"/>
    <s v="Bhubaneswar"/>
    <x v="0"/>
    <x v="2"/>
    <x v="5"/>
    <n v="8"/>
    <n v="2764"/>
    <n v="20"/>
    <n v="17689.599999999999"/>
    <n v="12800"/>
    <n v="4889.6000000000004"/>
    <x v="4"/>
    <x v="0"/>
    <x v="0"/>
    <s v="Q4"/>
    <n v="2025"/>
    <n v="0.27641099855282203"/>
    <s v="Medium"/>
  </r>
  <r>
    <n v="102779"/>
    <d v="2025-12-14T00:00:00"/>
    <s v="C3778"/>
    <s v="Aarav Reddy"/>
    <x v="1"/>
    <s v="Maharashtra"/>
    <s v="Mumbai"/>
    <x v="4"/>
    <x v="2"/>
    <x v="5"/>
    <n v="6"/>
    <n v="2944"/>
    <n v="0"/>
    <n v="17664"/>
    <n v="9600"/>
    <n v="8064"/>
    <x v="1"/>
    <x v="0"/>
    <x v="11"/>
    <s v="Q4"/>
    <n v="2025"/>
    <n v="0.45652173913043476"/>
    <s v="Medium"/>
  </r>
  <r>
    <n v="103014"/>
    <d v="2025-06-24T00:00:00"/>
    <s v="C4013"/>
    <s v="Sneha Kumar"/>
    <x v="0"/>
    <s v="Punjab"/>
    <s v="Ludhiana"/>
    <x v="5"/>
    <x v="2"/>
    <x v="5"/>
    <n v="6"/>
    <n v="2939"/>
    <n v="0"/>
    <n v="17634"/>
    <n v="9600"/>
    <n v="8034"/>
    <x v="2"/>
    <x v="0"/>
    <x v="9"/>
    <s v="Q2"/>
    <n v="2025"/>
    <n v="0.45559714188499489"/>
    <s v="Medium"/>
  </r>
  <r>
    <n v="103497"/>
    <d v="2025-06-12T00:00:00"/>
    <s v="C4496"/>
    <s v="Sneha Gupta"/>
    <x v="1"/>
    <s v="Gujarat"/>
    <s v="Ahmedabad"/>
    <x v="2"/>
    <x v="0"/>
    <x v="1"/>
    <n v="1"/>
    <n v="22042"/>
    <n v="20"/>
    <n v="17633.599999999999"/>
    <n v="17000"/>
    <n v="633.6"/>
    <x v="3"/>
    <x v="0"/>
    <x v="9"/>
    <s v="Q2"/>
    <n v="2025"/>
    <n v="3.5931403683876241E-2"/>
    <s v="Medium"/>
  </r>
  <r>
    <n v="104995"/>
    <d v="2025-03-18T00:00:00"/>
    <s v="C5994"/>
    <s v="Priya Kumar"/>
    <x v="0"/>
    <s v="Punjab"/>
    <s v="Ludhiana"/>
    <x v="6"/>
    <x v="2"/>
    <x v="5"/>
    <n v="6"/>
    <n v="2934"/>
    <n v="0"/>
    <n v="17604"/>
    <n v="9600"/>
    <n v="8004"/>
    <x v="3"/>
    <x v="0"/>
    <x v="10"/>
    <s v="Q1"/>
    <n v="2025"/>
    <n v="0.45466939331970008"/>
    <s v="Medium"/>
  </r>
  <r>
    <n v="103921"/>
    <d v="2025-01-18T00:00:00"/>
    <s v="C4920"/>
    <s v="Pooja Patel"/>
    <x v="3"/>
    <s v="West Bengal"/>
    <s v="Kolkata"/>
    <x v="5"/>
    <x v="0"/>
    <x v="1"/>
    <n v="1"/>
    <n v="22002"/>
    <n v="20"/>
    <n v="17601.599999999999"/>
    <n v="17000"/>
    <n v="601.6"/>
    <x v="3"/>
    <x v="1"/>
    <x v="8"/>
    <s v="Q1"/>
    <n v="2025"/>
    <n v="3.4178711026270341E-2"/>
    <s v="Medium"/>
  </r>
  <r>
    <n v="101921"/>
    <d v="2025-03-20T00:00:00"/>
    <s v="C2920"/>
    <s v="Priya Gupta"/>
    <x v="3"/>
    <s v="Odisha"/>
    <s v="Bhubaneswar"/>
    <x v="2"/>
    <x v="1"/>
    <x v="4"/>
    <n v="2"/>
    <n v="8798"/>
    <n v="0"/>
    <n v="17596"/>
    <n v="12000"/>
    <n v="5596"/>
    <x v="1"/>
    <x v="2"/>
    <x v="10"/>
    <s v="Q1"/>
    <n v="2025"/>
    <n v="0.31802682427824508"/>
    <s v="Medium"/>
  </r>
  <r>
    <n v="101837"/>
    <d v="2025-03-03T00:00:00"/>
    <s v="C2836"/>
    <s v="Pooja Reddy"/>
    <x v="2"/>
    <s v="Telangana"/>
    <s v="Hyderabad"/>
    <x v="6"/>
    <x v="0"/>
    <x v="1"/>
    <n v="1"/>
    <n v="21981"/>
    <n v="20"/>
    <n v="17584.8"/>
    <n v="17000"/>
    <n v="584.79999999999995"/>
    <x v="3"/>
    <x v="0"/>
    <x v="10"/>
    <s v="Q1"/>
    <n v="2025"/>
    <n v="3.3255993812838357E-2"/>
    <s v="Medium"/>
  </r>
  <r>
    <n v="102340"/>
    <d v="2025-12-27T00:00:00"/>
    <s v="C3339"/>
    <s v="Arjun Gupta"/>
    <x v="1"/>
    <s v="Gujarat"/>
    <s v="Ahmedabad"/>
    <x v="2"/>
    <x v="0"/>
    <x v="1"/>
    <n v="1"/>
    <n v="21948"/>
    <n v="20"/>
    <n v="17558.400000000001"/>
    <n v="17000"/>
    <n v="558.4"/>
    <x v="0"/>
    <x v="1"/>
    <x v="11"/>
    <s v="Q4"/>
    <n v="2025"/>
    <n v="3.1802442135957718E-2"/>
    <s v="Medium"/>
  </r>
  <r>
    <n v="100949"/>
    <d v="2025-09-03T00:00:00"/>
    <s v="C1948"/>
    <s v="Priya Reddy"/>
    <x v="0"/>
    <s v="Punjab"/>
    <s v="Ludhiana"/>
    <x v="7"/>
    <x v="0"/>
    <x v="1"/>
    <n v="1"/>
    <n v="21945"/>
    <n v="20"/>
    <n v="17556"/>
    <n v="17000"/>
    <n v="556"/>
    <x v="3"/>
    <x v="0"/>
    <x v="4"/>
    <s v="Q3"/>
    <n v="2025"/>
    <n v="3.1670084301663251E-2"/>
    <s v="Medium"/>
  </r>
  <r>
    <n v="101675"/>
    <d v="2025-01-24T00:00:00"/>
    <s v="C2674"/>
    <s v="Rahul Gupta"/>
    <x v="3"/>
    <s v="West Bengal"/>
    <s v="Kolkata"/>
    <x v="6"/>
    <x v="0"/>
    <x v="1"/>
    <n v="1"/>
    <n v="21932"/>
    <n v="20"/>
    <n v="17545.599999999999"/>
    <n v="17000"/>
    <n v="545.6"/>
    <x v="3"/>
    <x v="0"/>
    <x v="8"/>
    <s v="Q1"/>
    <n v="2025"/>
    <n v="3.1096115265365678E-2"/>
    <s v="Medium"/>
  </r>
  <r>
    <n v="103578"/>
    <d v="2025-02-05T00:00:00"/>
    <s v="C4577"/>
    <s v="Vikram Kumar"/>
    <x v="3"/>
    <s v="West Bengal"/>
    <s v="Kolkata"/>
    <x v="2"/>
    <x v="0"/>
    <x v="1"/>
    <n v="1"/>
    <n v="21912"/>
    <n v="20"/>
    <n v="17529.599999999999"/>
    <n v="17000"/>
    <n v="529.6"/>
    <x v="3"/>
    <x v="0"/>
    <x v="3"/>
    <s v="Q1"/>
    <n v="2025"/>
    <n v="3.0211756115370577E-2"/>
    <s v="Medium"/>
  </r>
  <r>
    <n v="100829"/>
    <d v="2025-03-23T00:00:00"/>
    <s v="C1828"/>
    <s v="Vikram Rao"/>
    <x v="0"/>
    <s v="Punjab"/>
    <s v="Ludhiana"/>
    <x v="2"/>
    <x v="1"/>
    <x v="4"/>
    <n v="2"/>
    <n v="8762"/>
    <n v="0"/>
    <n v="17524"/>
    <n v="12000"/>
    <n v="5524"/>
    <x v="0"/>
    <x v="0"/>
    <x v="10"/>
    <s v="Q1"/>
    <n v="2025"/>
    <n v="0.31522483451266836"/>
    <s v="Medium"/>
  </r>
  <r>
    <n v="102107"/>
    <d v="2025-06-05T00:00:00"/>
    <s v="C3106"/>
    <s v="Arjun Gupta"/>
    <x v="0"/>
    <s v="Punjab"/>
    <s v="Ludhiana"/>
    <x v="0"/>
    <x v="0"/>
    <x v="1"/>
    <n v="1"/>
    <n v="21880"/>
    <n v="20"/>
    <n v="17504"/>
    <n v="17000"/>
    <n v="504"/>
    <x v="2"/>
    <x v="0"/>
    <x v="9"/>
    <s v="Q2"/>
    <n v="2025"/>
    <n v="2.8793418647166363E-2"/>
    <s v="Medium"/>
  </r>
  <r>
    <n v="102536"/>
    <d v="2025-09-14T00:00:00"/>
    <s v="C3535"/>
    <s v="Pooja Reddy"/>
    <x v="3"/>
    <s v="Odisha"/>
    <s v="Bhubaneswar"/>
    <x v="3"/>
    <x v="1"/>
    <x v="4"/>
    <n v="2"/>
    <n v="8750"/>
    <n v="0"/>
    <n v="17500"/>
    <n v="12000"/>
    <n v="5500"/>
    <x v="4"/>
    <x v="0"/>
    <x v="4"/>
    <s v="Q3"/>
    <n v="2025"/>
    <n v="0.31428571428571428"/>
    <s v="Medium"/>
  </r>
  <r>
    <n v="103303"/>
    <d v="2025-06-10T00:00:00"/>
    <s v="C4302"/>
    <s v="Rohit Rao"/>
    <x v="0"/>
    <s v="Punjab"/>
    <s v="Ludhiana"/>
    <x v="7"/>
    <x v="0"/>
    <x v="1"/>
    <n v="1"/>
    <n v="21802"/>
    <n v="20"/>
    <n v="17441.599999999999"/>
    <n v="17000"/>
    <n v="441.6"/>
    <x v="0"/>
    <x v="0"/>
    <x v="9"/>
    <s v="Q2"/>
    <n v="2025"/>
    <n v="2.531877809375287E-2"/>
    <s v="Medium"/>
  </r>
  <r>
    <n v="101990"/>
    <d v="2025-11-25T00:00:00"/>
    <s v="C2989"/>
    <s v="Aarav Reddy"/>
    <x v="1"/>
    <s v="Maharashtra"/>
    <s v="Mumbai"/>
    <x v="4"/>
    <x v="2"/>
    <x v="5"/>
    <n v="7"/>
    <n v="2621"/>
    <n v="5"/>
    <n v="17429.650000000001"/>
    <n v="11200"/>
    <n v="6229.65"/>
    <x v="3"/>
    <x v="2"/>
    <x v="1"/>
    <s v="Q4"/>
    <n v="2025"/>
    <n v="0.35741681559870675"/>
    <s v="Medium"/>
  </r>
  <r>
    <n v="102579"/>
    <d v="2025-09-25T00:00:00"/>
    <s v="C3578"/>
    <s v="Aarav Rao"/>
    <x v="0"/>
    <s v="Punjab"/>
    <s v="Ludhiana"/>
    <x v="2"/>
    <x v="0"/>
    <x v="1"/>
    <n v="1"/>
    <n v="21761"/>
    <n v="20"/>
    <n v="17408.8"/>
    <n v="17000"/>
    <n v="408.8"/>
    <x v="2"/>
    <x v="0"/>
    <x v="4"/>
    <s v="Q3"/>
    <n v="2025"/>
    <n v="2.3482376729010618E-2"/>
    <s v="Medium"/>
  </r>
  <r>
    <n v="101146"/>
    <d v="2025-09-21T00:00:00"/>
    <s v="C2145"/>
    <s v="Arjun Rao"/>
    <x v="0"/>
    <s v="Delhi"/>
    <s v="New Delhi"/>
    <x v="7"/>
    <x v="1"/>
    <x v="4"/>
    <n v="2"/>
    <n v="8683"/>
    <n v="0"/>
    <n v="17366"/>
    <n v="12000"/>
    <n v="5366"/>
    <x v="4"/>
    <x v="0"/>
    <x v="4"/>
    <s v="Q3"/>
    <n v="2025"/>
    <n v="0.30899458712426581"/>
    <s v="Medium"/>
  </r>
  <r>
    <n v="102773"/>
    <d v="2025-05-20T00:00:00"/>
    <s v="C3772"/>
    <s v="Rohit Rao"/>
    <x v="2"/>
    <s v="Karnataka"/>
    <s v="Bengaluru"/>
    <x v="5"/>
    <x v="0"/>
    <x v="1"/>
    <n v="1"/>
    <n v="21633"/>
    <n v="20"/>
    <n v="17306.400000000001"/>
    <n v="17000"/>
    <n v="306.39999999999998"/>
    <x v="1"/>
    <x v="0"/>
    <x v="6"/>
    <s v="Q2"/>
    <n v="2025"/>
    <n v="1.7704433042111587E-2"/>
    <s v="Medium"/>
  </r>
  <r>
    <n v="100448"/>
    <d v="2025-12-11T00:00:00"/>
    <s v="C1447"/>
    <s v="Sneha Reddy"/>
    <x v="0"/>
    <s v="Delhi"/>
    <s v="New Delhi"/>
    <x v="1"/>
    <x v="2"/>
    <x v="5"/>
    <n v="6"/>
    <n v="2882"/>
    <n v="0"/>
    <n v="17292"/>
    <n v="9600"/>
    <n v="7692"/>
    <x v="0"/>
    <x v="0"/>
    <x v="11"/>
    <s v="Q4"/>
    <n v="2025"/>
    <n v="0.44482997918112421"/>
    <s v="Medium"/>
  </r>
  <r>
    <n v="103971"/>
    <d v="2025-05-03T00:00:00"/>
    <s v="C4970"/>
    <s v="Sneha Patel"/>
    <x v="3"/>
    <s v="West Bengal"/>
    <s v="Kolkata"/>
    <x v="7"/>
    <x v="0"/>
    <x v="1"/>
    <n v="1"/>
    <n v="21582"/>
    <n v="20"/>
    <n v="17265.599999999999"/>
    <n v="17000"/>
    <n v="265.60000000000002"/>
    <x v="4"/>
    <x v="2"/>
    <x v="6"/>
    <s v="Q2"/>
    <n v="2025"/>
    <n v="1.5383189695116303E-2"/>
    <s v="Medium"/>
  </r>
  <r>
    <n v="101307"/>
    <d v="2025-10-15T00:00:00"/>
    <s v="C2306"/>
    <s v="Priya Gupta"/>
    <x v="1"/>
    <s v="Gujarat"/>
    <s v="Ahmedabad"/>
    <x v="0"/>
    <x v="2"/>
    <x v="5"/>
    <n v="8"/>
    <n v="2271"/>
    <n v="5"/>
    <n v="17259.599999999999"/>
    <n v="12800"/>
    <n v="4459.6000000000004"/>
    <x v="3"/>
    <x v="2"/>
    <x v="0"/>
    <s v="Q4"/>
    <n v="2025"/>
    <n v="0.25838374006350096"/>
    <s v="Medium"/>
  </r>
  <r>
    <n v="101339"/>
    <d v="2025-02-08T00:00:00"/>
    <s v="C2338"/>
    <s v="Vikram Patel"/>
    <x v="2"/>
    <s v="Karnataka"/>
    <s v="Bengaluru"/>
    <x v="6"/>
    <x v="1"/>
    <x v="4"/>
    <n v="2"/>
    <n v="8625"/>
    <n v="0"/>
    <n v="17250"/>
    <n v="12000"/>
    <n v="5250"/>
    <x v="2"/>
    <x v="0"/>
    <x v="3"/>
    <s v="Q1"/>
    <n v="2025"/>
    <n v="0.30434782608695654"/>
    <s v="Medium"/>
  </r>
  <r>
    <n v="102717"/>
    <d v="2025-09-24T00:00:00"/>
    <s v="C3716"/>
    <s v="Ananya Rao"/>
    <x v="0"/>
    <s v="Punjab"/>
    <s v="Ludhiana"/>
    <x v="1"/>
    <x v="0"/>
    <x v="1"/>
    <n v="1"/>
    <n v="21518"/>
    <n v="20"/>
    <n v="17214.400000000001"/>
    <n v="17000"/>
    <n v="214.4"/>
    <x v="0"/>
    <x v="0"/>
    <x v="4"/>
    <s v="Q3"/>
    <n v="2025"/>
    <n v="1.2454689097499767E-2"/>
    <s v="Medium"/>
  </r>
  <r>
    <n v="104670"/>
    <d v="2025-11-02T00:00:00"/>
    <s v="C5669"/>
    <s v="Pooja Patel"/>
    <x v="1"/>
    <s v="Gujarat"/>
    <s v="Ahmedabad"/>
    <x v="0"/>
    <x v="2"/>
    <x v="5"/>
    <n v="7"/>
    <n v="2440"/>
    <n v="0"/>
    <n v="17080"/>
    <n v="11200"/>
    <n v="5880"/>
    <x v="4"/>
    <x v="0"/>
    <x v="1"/>
    <s v="Q4"/>
    <n v="2025"/>
    <n v="0.34426229508196721"/>
    <s v="Medium"/>
  </r>
  <r>
    <n v="103609"/>
    <d v="2025-08-27T00:00:00"/>
    <s v="C4608"/>
    <s v="Aarav Kumar"/>
    <x v="1"/>
    <s v="Gujarat"/>
    <s v="Ahmedabad"/>
    <x v="4"/>
    <x v="1"/>
    <x v="4"/>
    <n v="2"/>
    <n v="8988"/>
    <n v="5"/>
    <n v="17077.2"/>
    <n v="12000"/>
    <n v="5077.2"/>
    <x v="1"/>
    <x v="0"/>
    <x v="2"/>
    <s v="Q3"/>
    <n v="2025"/>
    <n v="0.29730869229147633"/>
    <s v="Medium"/>
  </r>
  <r>
    <n v="104337"/>
    <d v="2025-03-15T00:00:00"/>
    <s v="C5336"/>
    <s v="Rahul Sharma"/>
    <x v="3"/>
    <s v="Odisha"/>
    <s v="Bhubaneswar"/>
    <x v="2"/>
    <x v="1"/>
    <x v="4"/>
    <n v="2"/>
    <n v="8966"/>
    <n v="5"/>
    <n v="17035.400000000001"/>
    <n v="12000"/>
    <n v="5035.3999999999996"/>
    <x v="4"/>
    <x v="0"/>
    <x v="10"/>
    <s v="Q1"/>
    <n v="2025"/>
    <n v="0.29558448877044269"/>
    <s v="Medium"/>
  </r>
  <r>
    <n v="101883"/>
    <d v="2025-09-02T00:00:00"/>
    <s v="C2882"/>
    <s v="Aarav Gupta"/>
    <x v="0"/>
    <s v="Delhi"/>
    <s v="New Delhi"/>
    <x v="6"/>
    <x v="1"/>
    <x v="4"/>
    <n v="2"/>
    <n v="8965"/>
    <n v="5"/>
    <n v="17033.5"/>
    <n v="12000"/>
    <n v="5033.5"/>
    <x v="0"/>
    <x v="0"/>
    <x v="4"/>
    <s v="Q3"/>
    <n v="2025"/>
    <n v="0.29550591481492355"/>
    <s v="Medium"/>
  </r>
  <r>
    <n v="100490"/>
    <d v="2025-05-18T00:00:00"/>
    <s v="C1489"/>
    <s v="Rahul Patel"/>
    <x v="0"/>
    <s v="Delhi"/>
    <s v="New Delhi"/>
    <x v="7"/>
    <x v="1"/>
    <x v="4"/>
    <n v="2"/>
    <n v="8963"/>
    <n v="5"/>
    <n v="17029.7"/>
    <n v="12000"/>
    <n v="5029.7"/>
    <x v="1"/>
    <x v="0"/>
    <x v="6"/>
    <s v="Q2"/>
    <n v="2025"/>
    <n v="0.29534871430500831"/>
    <s v="Medium"/>
  </r>
  <r>
    <n v="104803"/>
    <d v="2025-12-27T00:00:00"/>
    <s v="C5802"/>
    <s v="Rohit Reddy"/>
    <x v="3"/>
    <s v="West Bengal"/>
    <s v="Kolkata"/>
    <x v="1"/>
    <x v="1"/>
    <x v="4"/>
    <n v="2"/>
    <n v="8496"/>
    <n v="0"/>
    <n v="16992"/>
    <n v="12000"/>
    <n v="4992"/>
    <x v="3"/>
    <x v="0"/>
    <x v="11"/>
    <s v="Q4"/>
    <n v="2025"/>
    <n v="0.29378531073446329"/>
    <s v="Medium"/>
  </r>
  <r>
    <n v="103048"/>
    <d v="2025-12-17T00:00:00"/>
    <s v="C4047"/>
    <s v="Ananya Rao"/>
    <x v="3"/>
    <s v="West Bengal"/>
    <s v="Kolkata"/>
    <x v="0"/>
    <x v="1"/>
    <x v="4"/>
    <n v="2"/>
    <n v="8941"/>
    <n v="5"/>
    <n v="16987.900000000001"/>
    <n v="12000"/>
    <n v="4987.8999999999996"/>
    <x v="4"/>
    <x v="1"/>
    <x v="11"/>
    <s v="Q4"/>
    <n v="2025"/>
    <n v="0.29361486705243139"/>
    <s v="Medium"/>
  </r>
  <r>
    <n v="100875"/>
    <d v="2025-12-24T00:00:00"/>
    <s v="C1874"/>
    <s v="Divya Sharma"/>
    <x v="3"/>
    <s v="Odisha"/>
    <s v="Bhubaneswar"/>
    <x v="7"/>
    <x v="1"/>
    <x v="4"/>
    <n v="2"/>
    <n v="8939"/>
    <n v="5"/>
    <n v="16984.099999999999"/>
    <n v="12000"/>
    <n v="4984.1000000000004"/>
    <x v="4"/>
    <x v="0"/>
    <x v="11"/>
    <s v="Q4"/>
    <n v="2025"/>
    <n v="0.29345682137999662"/>
    <s v="Medium"/>
  </r>
  <r>
    <n v="104179"/>
    <d v="2025-06-18T00:00:00"/>
    <s v="C5178"/>
    <s v="Rahul Patel"/>
    <x v="3"/>
    <s v="West Bengal"/>
    <s v="Kolkata"/>
    <x v="1"/>
    <x v="2"/>
    <x v="5"/>
    <n v="6"/>
    <n v="2824"/>
    <n v="0"/>
    <n v="16944"/>
    <n v="9600"/>
    <n v="7344"/>
    <x v="2"/>
    <x v="0"/>
    <x v="9"/>
    <s v="Q2"/>
    <n v="2025"/>
    <n v="0.43342776203966005"/>
    <s v="Medium"/>
  </r>
  <r>
    <n v="102700"/>
    <d v="2025-11-11T00:00:00"/>
    <s v="C3699"/>
    <s v="Ananya Kumar"/>
    <x v="2"/>
    <s v="Karnataka"/>
    <s v="Bengaluru"/>
    <x v="2"/>
    <x v="2"/>
    <x v="5"/>
    <n v="10"/>
    <n v="2115"/>
    <n v="20"/>
    <n v="16920"/>
    <n v="16000"/>
    <n v="920"/>
    <x v="3"/>
    <x v="0"/>
    <x v="1"/>
    <s v="Q4"/>
    <n v="2025"/>
    <n v="5.4373522458628844E-2"/>
    <s v="Medium"/>
  </r>
  <r>
    <n v="101667"/>
    <d v="2025-08-19T00:00:00"/>
    <s v="C2666"/>
    <s v="Priya Gupta"/>
    <x v="1"/>
    <s v="Gujarat"/>
    <s v="Ahmedabad"/>
    <x v="6"/>
    <x v="1"/>
    <x v="4"/>
    <n v="2"/>
    <n v="8449"/>
    <n v="0"/>
    <n v="16898"/>
    <n v="12000"/>
    <n v="4898"/>
    <x v="4"/>
    <x v="0"/>
    <x v="2"/>
    <s v="Q3"/>
    <n v="2025"/>
    <n v="0.28985678778553675"/>
    <s v="Medium"/>
  </r>
  <r>
    <n v="104616"/>
    <d v="2025-08-01T00:00:00"/>
    <s v="C5615"/>
    <s v="Kiran Kumar"/>
    <x v="3"/>
    <s v="West Bengal"/>
    <s v="Kolkata"/>
    <x v="3"/>
    <x v="2"/>
    <x v="5"/>
    <n v="6"/>
    <n v="2815"/>
    <n v="0"/>
    <n v="16890"/>
    <n v="9600"/>
    <n v="7290"/>
    <x v="0"/>
    <x v="1"/>
    <x v="2"/>
    <s v="Q3"/>
    <n v="2025"/>
    <n v="0.43161634103019536"/>
    <s v="Medium"/>
  </r>
  <r>
    <n v="100936"/>
    <d v="2025-01-13T00:00:00"/>
    <s v="C1935"/>
    <s v="Divya Sharma"/>
    <x v="1"/>
    <s v="Maharashtra"/>
    <s v="Mumbai"/>
    <x v="0"/>
    <x v="1"/>
    <x v="4"/>
    <n v="2"/>
    <n v="8423"/>
    <n v="0"/>
    <n v="16846"/>
    <n v="12000"/>
    <n v="4846"/>
    <x v="4"/>
    <x v="2"/>
    <x v="8"/>
    <s v="Q1"/>
    <n v="2025"/>
    <n v="0.28766472753175826"/>
    <s v="Medium"/>
  </r>
  <r>
    <n v="102304"/>
    <d v="2025-09-11T00:00:00"/>
    <s v="C3303"/>
    <s v="Sneha Patel"/>
    <x v="3"/>
    <s v="Odisha"/>
    <s v="Bhubaneswar"/>
    <x v="5"/>
    <x v="1"/>
    <x v="4"/>
    <n v="2"/>
    <n v="8411"/>
    <n v="0"/>
    <n v="16822"/>
    <n v="12000"/>
    <n v="4822"/>
    <x v="0"/>
    <x v="2"/>
    <x v="4"/>
    <s v="Q3"/>
    <n v="2025"/>
    <n v="0.28664843657115679"/>
    <s v="Medium"/>
  </r>
  <r>
    <n v="102692"/>
    <d v="2025-06-05T00:00:00"/>
    <s v="C3691"/>
    <s v="Sneha Sharma"/>
    <x v="1"/>
    <s v="Maharashtra"/>
    <s v="Mumbai"/>
    <x v="7"/>
    <x v="1"/>
    <x v="4"/>
    <n v="2"/>
    <n v="8358"/>
    <n v="0"/>
    <n v="16716"/>
    <n v="12000"/>
    <n v="4716"/>
    <x v="1"/>
    <x v="0"/>
    <x v="9"/>
    <s v="Q2"/>
    <n v="2025"/>
    <n v="0.28212491026561376"/>
    <s v="Medium"/>
  </r>
  <r>
    <n v="103301"/>
    <d v="2025-05-14T00:00:00"/>
    <s v="C4300"/>
    <s v="Vikram Rao"/>
    <x v="0"/>
    <s v="Punjab"/>
    <s v="Ludhiana"/>
    <x v="5"/>
    <x v="1"/>
    <x v="4"/>
    <n v="2"/>
    <n v="8797"/>
    <n v="5"/>
    <n v="16714.3"/>
    <n v="12000"/>
    <n v="4714.3"/>
    <x v="1"/>
    <x v="0"/>
    <x v="6"/>
    <s v="Q2"/>
    <n v="2025"/>
    <n v="0.28205189568214045"/>
    <s v="Medium"/>
  </r>
  <r>
    <n v="100621"/>
    <d v="2025-03-25T00:00:00"/>
    <s v="C1620"/>
    <s v="Kiran Patel"/>
    <x v="2"/>
    <s v="Telangana"/>
    <s v="Hyderabad"/>
    <x v="0"/>
    <x v="1"/>
    <x v="4"/>
    <n v="2"/>
    <n v="8349"/>
    <n v="0"/>
    <n v="16698"/>
    <n v="12000"/>
    <n v="4698"/>
    <x v="0"/>
    <x v="1"/>
    <x v="10"/>
    <s v="Q1"/>
    <n v="2025"/>
    <n v="0.28135106000718652"/>
    <s v="Medium"/>
  </r>
  <r>
    <n v="104415"/>
    <d v="2025-09-18T00:00:00"/>
    <s v="C5414"/>
    <s v="Kiran Patel"/>
    <x v="2"/>
    <s v="Telangana"/>
    <s v="Hyderabad"/>
    <x v="7"/>
    <x v="2"/>
    <x v="5"/>
    <n v="6"/>
    <n v="2781"/>
    <n v="0"/>
    <n v="16686"/>
    <n v="9600"/>
    <n v="7086"/>
    <x v="4"/>
    <x v="1"/>
    <x v="4"/>
    <s v="Q3"/>
    <n v="2025"/>
    <n v="0.42466738583243435"/>
    <s v="Medium"/>
  </r>
  <r>
    <n v="102113"/>
    <d v="2025-04-12T00:00:00"/>
    <s v="C3112"/>
    <s v="Neha Sharma"/>
    <x v="1"/>
    <s v="Maharashtra"/>
    <s v="Mumbai"/>
    <x v="1"/>
    <x v="1"/>
    <x v="4"/>
    <n v="2"/>
    <n v="8322"/>
    <n v="0"/>
    <n v="16644"/>
    <n v="12000"/>
    <n v="4644"/>
    <x v="0"/>
    <x v="0"/>
    <x v="5"/>
    <s v="Q2"/>
    <n v="2025"/>
    <n v="0.27901946647440518"/>
    <s v="Medium"/>
  </r>
  <r>
    <n v="101918"/>
    <d v="2025-08-12T00:00:00"/>
    <s v="C2917"/>
    <s v="Sneha Kumar"/>
    <x v="2"/>
    <s v="Karnataka"/>
    <s v="Bengaluru"/>
    <x v="2"/>
    <x v="1"/>
    <x v="4"/>
    <n v="2"/>
    <n v="8293"/>
    <n v="0"/>
    <n v="16586"/>
    <n v="12000"/>
    <n v="4586"/>
    <x v="3"/>
    <x v="0"/>
    <x v="2"/>
    <s v="Q3"/>
    <n v="2025"/>
    <n v="0.27649825153744123"/>
    <s v="Medium"/>
  </r>
  <r>
    <n v="100038"/>
    <d v="2025-07-01T00:00:00"/>
    <s v="C1037"/>
    <s v="Priya Kumar"/>
    <x v="2"/>
    <s v="Karnataka"/>
    <s v="Bengaluru"/>
    <x v="0"/>
    <x v="1"/>
    <x v="4"/>
    <n v="2"/>
    <n v="8672"/>
    <n v="5"/>
    <n v="16476.8"/>
    <n v="12000"/>
    <n v="4476.8"/>
    <x v="4"/>
    <x v="1"/>
    <x v="7"/>
    <s v="Q3"/>
    <n v="2025"/>
    <n v="0.27170324334822299"/>
    <s v="Medium"/>
  </r>
  <r>
    <n v="100531"/>
    <d v="2025-08-02T00:00:00"/>
    <s v="C1530"/>
    <s v="Arjun Reddy"/>
    <x v="2"/>
    <s v="Karnataka"/>
    <s v="Bengaluru"/>
    <x v="0"/>
    <x v="1"/>
    <x v="4"/>
    <n v="2"/>
    <n v="8198"/>
    <n v="0"/>
    <n v="16396"/>
    <n v="12000"/>
    <n v="4396"/>
    <x v="0"/>
    <x v="0"/>
    <x v="2"/>
    <s v="Q3"/>
    <n v="2025"/>
    <n v="0.26811417418882655"/>
    <s v="Medium"/>
  </r>
  <r>
    <n v="102072"/>
    <d v="2025-11-22T00:00:00"/>
    <s v="C3071"/>
    <s v="Divya Gupta"/>
    <x v="2"/>
    <s v="Telangana"/>
    <s v="Hyderabad"/>
    <x v="5"/>
    <x v="2"/>
    <x v="5"/>
    <n v="7"/>
    <n v="2927"/>
    <n v="20"/>
    <n v="16391.2"/>
    <n v="11200"/>
    <n v="5191.2"/>
    <x v="1"/>
    <x v="1"/>
    <x v="1"/>
    <s v="Q4"/>
    <n v="2025"/>
    <n v="0.31670652545268191"/>
    <s v="Medium"/>
  </r>
  <r>
    <n v="103063"/>
    <d v="2025-02-21T00:00:00"/>
    <s v="C4062"/>
    <s v="Rahul Patel"/>
    <x v="0"/>
    <s v="Punjab"/>
    <s v="Ludhiana"/>
    <x v="6"/>
    <x v="1"/>
    <x v="4"/>
    <n v="2"/>
    <n v="8191"/>
    <n v="0"/>
    <n v="16382"/>
    <n v="12000"/>
    <n v="4382"/>
    <x v="2"/>
    <x v="2"/>
    <x v="3"/>
    <s v="Q1"/>
    <n v="2025"/>
    <n v="0.26748870711756806"/>
    <s v="Medium"/>
  </r>
  <r>
    <n v="100437"/>
    <d v="2025-10-10T00:00:00"/>
    <s v="C1436"/>
    <s v="Arjun Reddy"/>
    <x v="3"/>
    <s v="Odisha"/>
    <s v="Bhubaneswar"/>
    <x v="2"/>
    <x v="2"/>
    <x v="6"/>
    <n v="10"/>
    <n v="1816"/>
    <n v="10"/>
    <n v="16344"/>
    <n v="9000"/>
    <n v="7344"/>
    <x v="2"/>
    <x v="2"/>
    <x v="0"/>
    <s v="Q4"/>
    <n v="2025"/>
    <n v="0.44933920704845814"/>
    <s v="Medium"/>
  </r>
  <r>
    <n v="103440"/>
    <d v="2025-05-23T00:00:00"/>
    <s v="C4439"/>
    <s v="Ananya Sharma"/>
    <x v="1"/>
    <s v="Maharashtra"/>
    <s v="Mumbai"/>
    <x v="4"/>
    <x v="1"/>
    <x v="4"/>
    <n v="2"/>
    <n v="8137"/>
    <n v="0"/>
    <n v="16274"/>
    <n v="12000"/>
    <n v="4274"/>
    <x v="1"/>
    <x v="0"/>
    <x v="6"/>
    <s v="Q2"/>
    <n v="2025"/>
    <n v="0.26262750399410101"/>
    <s v="Medium"/>
  </r>
  <r>
    <n v="104164"/>
    <d v="2025-07-20T00:00:00"/>
    <s v="C5163"/>
    <s v="Ananya Reddy"/>
    <x v="3"/>
    <s v="Odisha"/>
    <s v="Bhubaneswar"/>
    <x v="3"/>
    <x v="2"/>
    <x v="5"/>
    <n v="6"/>
    <n v="2848"/>
    <n v="5"/>
    <n v="16233.6"/>
    <n v="9600"/>
    <n v="6633.6"/>
    <x v="4"/>
    <x v="0"/>
    <x v="7"/>
    <s v="Q3"/>
    <n v="2025"/>
    <n v="0.40863394441159079"/>
    <s v="Medium"/>
  </r>
  <r>
    <n v="100126"/>
    <d v="2025-04-10T00:00:00"/>
    <s v="C1125"/>
    <s v="Arjun Kumar"/>
    <x v="0"/>
    <s v="Punjab"/>
    <s v="Ludhiana"/>
    <x v="4"/>
    <x v="1"/>
    <x v="4"/>
    <n v="2"/>
    <n v="8114"/>
    <n v="0"/>
    <n v="16228"/>
    <n v="12000"/>
    <n v="4228"/>
    <x v="4"/>
    <x v="0"/>
    <x v="5"/>
    <s v="Q2"/>
    <n v="2025"/>
    <n v="0.26053734286418534"/>
    <s v="Medium"/>
  </r>
  <r>
    <n v="104470"/>
    <d v="2025-09-15T00:00:00"/>
    <s v="C5469"/>
    <s v="Arjun Reddy"/>
    <x v="2"/>
    <s v="Karnataka"/>
    <s v="Bengaluru"/>
    <x v="4"/>
    <x v="1"/>
    <x v="4"/>
    <n v="2"/>
    <n v="8523"/>
    <n v="5"/>
    <n v="16193.7"/>
    <n v="12000"/>
    <n v="4193.7"/>
    <x v="3"/>
    <x v="0"/>
    <x v="4"/>
    <s v="Q3"/>
    <n v="2025"/>
    <n v="0.25897108134644953"/>
    <s v="Medium"/>
  </r>
  <r>
    <n v="104539"/>
    <d v="2025-07-22T00:00:00"/>
    <s v="C5538"/>
    <s v="Arjun Reddy"/>
    <x v="2"/>
    <s v="Telangana"/>
    <s v="Hyderabad"/>
    <x v="4"/>
    <x v="1"/>
    <x v="4"/>
    <n v="2"/>
    <n v="8493"/>
    <n v="5"/>
    <n v="16136.7"/>
    <n v="12000"/>
    <n v="4136.7"/>
    <x v="1"/>
    <x v="0"/>
    <x v="7"/>
    <s v="Q3"/>
    <n v="2025"/>
    <n v="0.25635352953206042"/>
    <s v="Medium"/>
  </r>
  <r>
    <n v="104334"/>
    <d v="2025-07-24T00:00:00"/>
    <s v="C5333"/>
    <s v="Pooja Patel"/>
    <x v="3"/>
    <s v="Odisha"/>
    <s v="Bhubaneswar"/>
    <x v="0"/>
    <x v="1"/>
    <x v="4"/>
    <n v="2"/>
    <n v="8067"/>
    <n v="0"/>
    <n v="16134"/>
    <n v="12000"/>
    <n v="4134"/>
    <x v="3"/>
    <x v="2"/>
    <x v="7"/>
    <s v="Q3"/>
    <n v="2025"/>
    <n v="0.25622908144291556"/>
    <s v="Medium"/>
  </r>
  <r>
    <n v="103167"/>
    <d v="2025-03-06T00:00:00"/>
    <s v="C4166"/>
    <s v="Priya Reddy"/>
    <x v="3"/>
    <s v="Odisha"/>
    <s v="Bhubaneswar"/>
    <x v="2"/>
    <x v="1"/>
    <x v="4"/>
    <n v="2"/>
    <n v="8479"/>
    <n v="5"/>
    <n v="16110.1"/>
    <n v="12000"/>
    <n v="4110.1000000000004"/>
    <x v="3"/>
    <x v="1"/>
    <x v="10"/>
    <s v="Q1"/>
    <n v="2025"/>
    <n v="0.25512566650734636"/>
    <s v="Medium"/>
  </r>
  <r>
    <n v="101224"/>
    <d v="2025-08-07T00:00:00"/>
    <s v="C2223"/>
    <s v="Arjun Sharma"/>
    <x v="2"/>
    <s v="Telangana"/>
    <s v="Hyderabad"/>
    <x v="7"/>
    <x v="1"/>
    <x v="4"/>
    <n v="2"/>
    <n v="8041"/>
    <n v="0"/>
    <n v="16082"/>
    <n v="12000"/>
    <n v="4082"/>
    <x v="0"/>
    <x v="0"/>
    <x v="2"/>
    <s v="Q3"/>
    <n v="2025"/>
    <n v="0.25382415122497204"/>
    <s v="Medium"/>
  </r>
  <r>
    <n v="103250"/>
    <d v="2025-03-22T00:00:00"/>
    <s v="C4249"/>
    <s v="Divya Rao"/>
    <x v="0"/>
    <s v="Delhi"/>
    <s v="New Delhi"/>
    <x v="1"/>
    <x v="1"/>
    <x v="4"/>
    <n v="2"/>
    <n v="8427"/>
    <n v="5"/>
    <n v="16011.3"/>
    <n v="12000"/>
    <n v="4011.3"/>
    <x v="2"/>
    <x v="2"/>
    <x v="10"/>
    <s v="Q1"/>
    <n v="2025"/>
    <n v="0.25052931367221903"/>
    <s v="Medium"/>
  </r>
  <r>
    <n v="102710"/>
    <d v="2025-11-19T00:00:00"/>
    <s v="C3709"/>
    <s v="Divya Rao"/>
    <x v="3"/>
    <s v="West Bengal"/>
    <s v="Kolkata"/>
    <x v="5"/>
    <x v="2"/>
    <x v="5"/>
    <n v="6"/>
    <n v="2965"/>
    <n v="10"/>
    <n v="16011"/>
    <n v="9600"/>
    <n v="6411"/>
    <x v="2"/>
    <x v="0"/>
    <x v="1"/>
    <s v="Q4"/>
    <n v="2025"/>
    <n v="0.40041221660108678"/>
    <s v="Medium"/>
  </r>
  <r>
    <n v="101654"/>
    <d v="2025-06-28T00:00:00"/>
    <s v="C2653"/>
    <s v="Rahul Gupta"/>
    <x v="2"/>
    <s v="Karnataka"/>
    <s v="Bengaluru"/>
    <x v="7"/>
    <x v="1"/>
    <x v="4"/>
    <n v="2"/>
    <n v="8400"/>
    <n v="5"/>
    <n v="15960"/>
    <n v="12000"/>
    <n v="3960"/>
    <x v="1"/>
    <x v="0"/>
    <x v="9"/>
    <s v="Q2"/>
    <n v="2025"/>
    <n v="0.24812030075187969"/>
    <s v="Medium"/>
  </r>
  <r>
    <n v="101236"/>
    <d v="2025-06-13T00:00:00"/>
    <s v="C2235"/>
    <s v="Priya Reddy"/>
    <x v="0"/>
    <s v="Punjab"/>
    <s v="Ludhiana"/>
    <x v="2"/>
    <x v="1"/>
    <x v="4"/>
    <n v="2"/>
    <n v="8864"/>
    <n v="10"/>
    <n v="15955.2"/>
    <n v="12000"/>
    <n v="3955.2"/>
    <x v="3"/>
    <x v="0"/>
    <x v="9"/>
    <s v="Q2"/>
    <n v="2025"/>
    <n v="0.24789410348977134"/>
    <s v="Medium"/>
  </r>
  <r>
    <n v="104390"/>
    <d v="2025-02-12T00:00:00"/>
    <s v="C5389"/>
    <s v="Kiran Patel"/>
    <x v="3"/>
    <s v="Odisha"/>
    <s v="Bhubaneswar"/>
    <x v="2"/>
    <x v="1"/>
    <x v="4"/>
    <n v="2"/>
    <n v="8851"/>
    <n v="10"/>
    <n v="15931.8"/>
    <n v="12000"/>
    <n v="3931.8"/>
    <x v="4"/>
    <x v="0"/>
    <x v="3"/>
    <s v="Q1"/>
    <n v="2025"/>
    <n v="0.24678943998794867"/>
    <s v="Medium"/>
  </r>
  <r>
    <n v="102886"/>
    <d v="2025-05-08T00:00:00"/>
    <s v="C3885"/>
    <s v="Rahul Gupta"/>
    <x v="1"/>
    <s v="Gujarat"/>
    <s v="Ahmedabad"/>
    <x v="2"/>
    <x v="1"/>
    <x v="4"/>
    <n v="2"/>
    <n v="8842"/>
    <n v="10"/>
    <n v="15915.6"/>
    <n v="12000"/>
    <n v="3915.6"/>
    <x v="4"/>
    <x v="2"/>
    <x v="6"/>
    <s v="Q2"/>
    <n v="2025"/>
    <n v="0.24602277011234261"/>
    <s v="Medium"/>
  </r>
  <r>
    <n v="104395"/>
    <d v="2025-10-03T00:00:00"/>
    <s v="C5394"/>
    <s v="Vikram Rao"/>
    <x v="2"/>
    <s v="Karnataka"/>
    <s v="Bengaluru"/>
    <x v="4"/>
    <x v="2"/>
    <x v="6"/>
    <n v="10"/>
    <n v="1768"/>
    <n v="10"/>
    <n v="15912"/>
    <n v="9000"/>
    <n v="6912"/>
    <x v="3"/>
    <x v="0"/>
    <x v="0"/>
    <s v="Q4"/>
    <n v="2025"/>
    <n v="0.43438914027149322"/>
    <s v="Medium"/>
  </r>
  <r>
    <n v="102327"/>
    <d v="2025-02-16T00:00:00"/>
    <s v="C3326"/>
    <s v="Rohit Gupta"/>
    <x v="0"/>
    <s v="Delhi"/>
    <s v="New Delhi"/>
    <x v="7"/>
    <x v="2"/>
    <x v="5"/>
    <n v="6"/>
    <n v="2789"/>
    <n v="5"/>
    <n v="15897.3"/>
    <n v="9600"/>
    <n v="6297.3"/>
    <x v="2"/>
    <x v="1"/>
    <x v="3"/>
    <s v="Q1"/>
    <n v="2025"/>
    <n v="0.39612387009114758"/>
    <s v="Medium"/>
  </r>
  <r>
    <n v="100893"/>
    <d v="2025-09-05T00:00:00"/>
    <s v="C1892"/>
    <s v="Rahul Reddy"/>
    <x v="3"/>
    <s v="Odisha"/>
    <s v="Bhubaneswar"/>
    <x v="6"/>
    <x v="2"/>
    <x v="5"/>
    <n v="6"/>
    <n v="2649"/>
    <n v="0"/>
    <n v="15894"/>
    <n v="9600"/>
    <n v="6294"/>
    <x v="4"/>
    <x v="0"/>
    <x v="4"/>
    <s v="Q3"/>
    <n v="2025"/>
    <n v="0.395998489996225"/>
    <s v="Medium"/>
  </r>
  <r>
    <n v="102013"/>
    <d v="2025-02-02T00:00:00"/>
    <s v="C3012"/>
    <s v="Priya Kumar"/>
    <x v="1"/>
    <s v="Gujarat"/>
    <s v="Ahmedabad"/>
    <x v="6"/>
    <x v="2"/>
    <x v="5"/>
    <n v="6"/>
    <n v="2777"/>
    <n v="5"/>
    <n v="15828.9"/>
    <n v="9600"/>
    <n v="6228.9"/>
    <x v="3"/>
    <x v="0"/>
    <x v="3"/>
    <s v="Q1"/>
    <n v="2025"/>
    <n v="0.39351439455679166"/>
    <s v="Medium"/>
  </r>
  <r>
    <n v="101901"/>
    <d v="2025-05-18T00:00:00"/>
    <s v="C2900"/>
    <s v="Pooja Reddy"/>
    <x v="3"/>
    <s v="West Bengal"/>
    <s v="Kolkata"/>
    <x v="4"/>
    <x v="1"/>
    <x v="4"/>
    <n v="2"/>
    <n v="8778"/>
    <n v="10"/>
    <n v="15800.4"/>
    <n v="12000"/>
    <n v="3800.4"/>
    <x v="2"/>
    <x v="0"/>
    <x v="6"/>
    <s v="Q2"/>
    <n v="2025"/>
    <n v="0.24052555631503"/>
    <s v="Medium"/>
  </r>
  <r>
    <n v="102293"/>
    <d v="2025-02-09T00:00:00"/>
    <s v="C3292"/>
    <s v="Priya Reddy"/>
    <x v="2"/>
    <s v="Telangana"/>
    <s v="Hyderabad"/>
    <x v="3"/>
    <x v="1"/>
    <x v="4"/>
    <n v="2"/>
    <n v="8760"/>
    <n v="10"/>
    <n v="15768"/>
    <n v="12000"/>
    <n v="3768"/>
    <x v="4"/>
    <x v="0"/>
    <x v="3"/>
    <s v="Q1"/>
    <n v="2025"/>
    <n v="0.23896499238964991"/>
    <s v="Medium"/>
  </r>
  <r>
    <n v="102152"/>
    <d v="2025-09-04T00:00:00"/>
    <s v="C3151"/>
    <s v="Aarav Sharma"/>
    <x v="0"/>
    <s v="Delhi"/>
    <s v="New Delhi"/>
    <x v="4"/>
    <x v="1"/>
    <x v="4"/>
    <n v="2"/>
    <n v="8287"/>
    <n v="5"/>
    <n v="15745.3"/>
    <n v="12000"/>
    <n v="3745.3"/>
    <x v="0"/>
    <x v="0"/>
    <x v="4"/>
    <s v="Q3"/>
    <n v="2025"/>
    <n v="0.23786780817132733"/>
    <s v="Medium"/>
  </r>
  <r>
    <n v="102037"/>
    <d v="2025-01-16T00:00:00"/>
    <s v="C3036"/>
    <s v="Rahul Reddy"/>
    <x v="2"/>
    <s v="Telangana"/>
    <s v="Hyderabad"/>
    <x v="5"/>
    <x v="2"/>
    <x v="5"/>
    <n v="6"/>
    <n v="2759"/>
    <n v="5"/>
    <n v="15726.3"/>
    <n v="9600"/>
    <n v="6126.3"/>
    <x v="3"/>
    <x v="2"/>
    <x v="8"/>
    <s v="Q1"/>
    <n v="2025"/>
    <n v="0.38955762003777117"/>
    <s v="Medium"/>
  </r>
  <r>
    <n v="103678"/>
    <d v="2025-08-05T00:00:00"/>
    <s v="C4677"/>
    <s v="Arjun Gupta"/>
    <x v="3"/>
    <s v="Odisha"/>
    <s v="Bhubaneswar"/>
    <x v="2"/>
    <x v="1"/>
    <x v="4"/>
    <n v="2"/>
    <n v="8238"/>
    <n v="5"/>
    <n v="15652.2"/>
    <n v="12000"/>
    <n v="3652.2"/>
    <x v="0"/>
    <x v="2"/>
    <x v="2"/>
    <s v="Q3"/>
    <n v="2025"/>
    <n v="0.23333461110898146"/>
    <s v="Medium"/>
  </r>
  <r>
    <n v="102937"/>
    <d v="2025-10-06T00:00:00"/>
    <s v="C3936"/>
    <s v="Aarav Reddy"/>
    <x v="2"/>
    <s v="Telangana"/>
    <s v="Hyderabad"/>
    <x v="4"/>
    <x v="2"/>
    <x v="5"/>
    <n v="8"/>
    <n v="2440"/>
    <n v="20"/>
    <n v="15616"/>
    <n v="12800"/>
    <n v="2816"/>
    <x v="3"/>
    <x v="0"/>
    <x v="0"/>
    <s v="Q4"/>
    <n v="2025"/>
    <n v="0.18032786885245902"/>
    <s v="Medium"/>
  </r>
  <r>
    <n v="102073"/>
    <d v="2025-06-07T00:00:00"/>
    <s v="C3072"/>
    <s v="Sneha Patel"/>
    <x v="2"/>
    <s v="Karnataka"/>
    <s v="Bengaluru"/>
    <x v="7"/>
    <x v="2"/>
    <x v="5"/>
    <n v="6"/>
    <n v="2890"/>
    <n v="10"/>
    <n v="15606"/>
    <n v="9600"/>
    <n v="6006"/>
    <x v="3"/>
    <x v="0"/>
    <x v="9"/>
    <s v="Q2"/>
    <n v="2025"/>
    <n v="0.38485198000768933"/>
    <s v="Medium"/>
  </r>
  <r>
    <n v="104506"/>
    <d v="2025-12-16T00:00:00"/>
    <s v="C5505"/>
    <s v="Priya Patel"/>
    <x v="1"/>
    <s v="Gujarat"/>
    <s v="Ahmedabad"/>
    <x v="7"/>
    <x v="1"/>
    <x v="4"/>
    <n v="2"/>
    <n v="8213"/>
    <n v="5"/>
    <n v="15604.7"/>
    <n v="12000"/>
    <n v="3604.7"/>
    <x v="0"/>
    <x v="1"/>
    <x v="11"/>
    <s v="Q4"/>
    <n v="2025"/>
    <n v="0.2310009163905746"/>
    <s v="Medium"/>
  </r>
  <r>
    <n v="100598"/>
    <d v="2025-03-08T00:00:00"/>
    <s v="C1597"/>
    <s v="Divya Gupta"/>
    <x v="3"/>
    <s v="West Bengal"/>
    <s v="Kolkata"/>
    <x v="4"/>
    <x v="1"/>
    <x v="4"/>
    <n v="2"/>
    <n v="8179"/>
    <n v="5"/>
    <n v="15540.1"/>
    <n v="12000"/>
    <n v="3540.1"/>
    <x v="4"/>
    <x v="0"/>
    <x v="10"/>
    <s v="Q1"/>
    <n v="2025"/>
    <n v="0.22780419688418993"/>
    <s v="Medium"/>
  </r>
  <r>
    <n v="102861"/>
    <d v="2025-12-25T00:00:00"/>
    <s v="C3860"/>
    <s v="Kiran Patel"/>
    <x v="2"/>
    <s v="Karnataka"/>
    <s v="Bengaluru"/>
    <x v="2"/>
    <x v="2"/>
    <x v="5"/>
    <n v="6"/>
    <n v="2725"/>
    <n v="5"/>
    <n v="15532.5"/>
    <n v="9600"/>
    <n v="5932.5"/>
    <x v="3"/>
    <x v="2"/>
    <x v="11"/>
    <s v="Q4"/>
    <n v="2025"/>
    <n v="0.38194109126026077"/>
    <s v="Medium"/>
  </r>
  <r>
    <n v="104958"/>
    <d v="2025-06-12T00:00:00"/>
    <s v="C5957"/>
    <s v="Divya Sharma"/>
    <x v="0"/>
    <s v="Delhi"/>
    <s v="New Delhi"/>
    <x v="3"/>
    <x v="1"/>
    <x v="4"/>
    <n v="2"/>
    <n v="8170"/>
    <n v="5"/>
    <n v="15523"/>
    <n v="12000"/>
    <n v="3523"/>
    <x v="3"/>
    <x v="0"/>
    <x v="9"/>
    <s v="Q2"/>
    <n v="2025"/>
    <n v="0.2269535527926303"/>
    <s v="Medium"/>
  </r>
  <r>
    <n v="102593"/>
    <d v="2025-07-12T00:00:00"/>
    <s v="C3592"/>
    <s v="Divya Gupta"/>
    <x v="1"/>
    <s v="Maharashtra"/>
    <s v="Mumbai"/>
    <x v="0"/>
    <x v="2"/>
    <x v="5"/>
    <n v="6"/>
    <n v="2585"/>
    <n v="0"/>
    <n v="15510"/>
    <n v="9600"/>
    <n v="5910"/>
    <x v="2"/>
    <x v="0"/>
    <x v="7"/>
    <s v="Q3"/>
    <n v="2025"/>
    <n v="0.38104448742746616"/>
    <s v="Medium"/>
  </r>
  <r>
    <n v="102513"/>
    <d v="2025-08-07T00:00:00"/>
    <s v="C3512"/>
    <s v="Vikram Kumar"/>
    <x v="0"/>
    <s v="Punjab"/>
    <s v="Ludhiana"/>
    <x v="4"/>
    <x v="1"/>
    <x v="2"/>
    <n v="1"/>
    <n v="15453"/>
    <n v="0"/>
    <n v="15453"/>
    <n v="11000"/>
    <n v="4453"/>
    <x v="1"/>
    <x v="1"/>
    <x v="2"/>
    <s v="Q3"/>
    <n v="2025"/>
    <n v="0.28816411052869995"/>
    <s v="Medium"/>
  </r>
  <r>
    <n v="103203"/>
    <d v="2025-05-27T00:00:00"/>
    <s v="C4202"/>
    <s v="Sneha Gupta"/>
    <x v="2"/>
    <s v="Karnataka"/>
    <s v="Bengaluru"/>
    <x v="1"/>
    <x v="1"/>
    <x v="2"/>
    <n v="1"/>
    <n v="15435"/>
    <n v="0"/>
    <n v="15435"/>
    <n v="11000"/>
    <n v="4435"/>
    <x v="2"/>
    <x v="0"/>
    <x v="6"/>
    <s v="Q2"/>
    <n v="2025"/>
    <n v="0.28733398121153225"/>
    <s v="Medium"/>
  </r>
  <r>
    <n v="101978"/>
    <d v="2025-09-01T00:00:00"/>
    <s v="C2977"/>
    <s v="Arjun Sharma"/>
    <x v="1"/>
    <s v="Gujarat"/>
    <s v="Ahmedabad"/>
    <x v="5"/>
    <x v="1"/>
    <x v="4"/>
    <n v="2"/>
    <n v="8567"/>
    <n v="10"/>
    <n v="15420.6"/>
    <n v="12000"/>
    <n v="3420.6"/>
    <x v="2"/>
    <x v="1"/>
    <x v="4"/>
    <s v="Q3"/>
    <n v="2025"/>
    <n v="0.22182016263958601"/>
    <s v="Medium"/>
  </r>
  <r>
    <n v="101309"/>
    <d v="2025-08-11T00:00:00"/>
    <s v="C2308"/>
    <s v="Arjun Rao"/>
    <x v="2"/>
    <s v="Telangana"/>
    <s v="Hyderabad"/>
    <x v="1"/>
    <x v="2"/>
    <x v="5"/>
    <n v="6"/>
    <n v="2570"/>
    <n v="0"/>
    <n v="15420"/>
    <n v="9600"/>
    <n v="5820"/>
    <x v="3"/>
    <x v="1"/>
    <x v="2"/>
    <s v="Q3"/>
    <n v="2025"/>
    <n v="0.37743190661478598"/>
    <s v="Medium"/>
  </r>
  <r>
    <n v="102285"/>
    <d v="2025-10-23T00:00:00"/>
    <s v="C3284"/>
    <s v="Arjun Reddy"/>
    <x v="2"/>
    <s v="Karnataka"/>
    <s v="Bengaluru"/>
    <x v="4"/>
    <x v="2"/>
    <x v="5"/>
    <n v="7"/>
    <n v="2447"/>
    <n v="10"/>
    <n v="15416.1"/>
    <n v="11200"/>
    <n v="4216.1000000000004"/>
    <x v="0"/>
    <x v="0"/>
    <x v="0"/>
    <s v="Q4"/>
    <n v="2025"/>
    <n v="0.27348680924488039"/>
    <s v="Medium"/>
  </r>
  <r>
    <n v="101093"/>
    <d v="2025-03-23T00:00:00"/>
    <s v="C2092"/>
    <s v="Rohit Patel"/>
    <x v="1"/>
    <s v="Gujarat"/>
    <s v="Ahmedabad"/>
    <x v="4"/>
    <x v="2"/>
    <x v="5"/>
    <n v="6"/>
    <n v="2702"/>
    <n v="5"/>
    <n v="15401.4"/>
    <n v="9600"/>
    <n v="5801.4"/>
    <x v="1"/>
    <x v="0"/>
    <x v="10"/>
    <s v="Q1"/>
    <n v="2025"/>
    <n v="0.37668004207409717"/>
    <s v="Medium"/>
  </r>
  <r>
    <n v="101571"/>
    <d v="2025-01-21T00:00:00"/>
    <s v="C2570"/>
    <s v="Rahul Kumar"/>
    <x v="3"/>
    <s v="Odisha"/>
    <s v="Bhubaneswar"/>
    <x v="7"/>
    <x v="2"/>
    <x v="5"/>
    <n v="6"/>
    <n v="2565"/>
    <n v="0"/>
    <n v="15390"/>
    <n v="9600"/>
    <n v="5790"/>
    <x v="4"/>
    <x v="2"/>
    <x v="8"/>
    <s v="Q1"/>
    <n v="2025"/>
    <n v="0.37621832358674462"/>
    <s v="Medium"/>
  </r>
  <r>
    <n v="103354"/>
    <d v="2025-11-18T00:00:00"/>
    <s v="C4353"/>
    <s v="Ananya Rao"/>
    <x v="2"/>
    <s v="Telangana"/>
    <s v="Hyderabad"/>
    <x v="5"/>
    <x v="2"/>
    <x v="5"/>
    <n v="7"/>
    <n v="2313"/>
    <n v="5"/>
    <n v="15381.45"/>
    <n v="11200"/>
    <n v="4181.45"/>
    <x v="1"/>
    <x v="1"/>
    <x v="1"/>
    <s v="Q4"/>
    <n v="2025"/>
    <n v="0.27185018317518828"/>
    <s v="Medium"/>
  </r>
  <r>
    <n v="100831"/>
    <d v="2025-07-06T00:00:00"/>
    <s v="C1830"/>
    <s v="Priya Sharma"/>
    <x v="0"/>
    <s v="Punjab"/>
    <s v="Ludhiana"/>
    <x v="7"/>
    <x v="1"/>
    <x v="2"/>
    <n v="1"/>
    <n v="15381"/>
    <n v="0"/>
    <n v="15381"/>
    <n v="11000"/>
    <n v="4381"/>
    <x v="1"/>
    <x v="1"/>
    <x v="7"/>
    <s v="Q3"/>
    <n v="2025"/>
    <n v="0.28483193550484365"/>
    <s v="Medium"/>
  </r>
  <r>
    <n v="104916"/>
    <d v="2025-02-06T00:00:00"/>
    <s v="C5915"/>
    <s v="Divya Reddy"/>
    <x v="0"/>
    <s v="Punjab"/>
    <s v="Ludhiana"/>
    <x v="6"/>
    <x v="1"/>
    <x v="4"/>
    <n v="2"/>
    <n v="8090"/>
    <n v="5"/>
    <n v="15371"/>
    <n v="12000"/>
    <n v="3371"/>
    <x v="1"/>
    <x v="0"/>
    <x v="3"/>
    <s v="Q1"/>
    <n v="2025"/>
    <n v="0.21930908854336087"/>
    <s v="Medium"/>
  </r>
  <r>
    <n v="104991"/>
    <d v="2025-09-26T00:00:00"/>
    <s v="C5990"/>
    <s v="Rahul Rao"/>
    <x v="1"/>
    <s v="Maharashtra"/>
    <s v="Mumbai"/>
    <x v="4"/>
    <x v="2"/>
    <x v="5"/>
    <n v="6"/>
    <n v="2694"/>
    <n v="5"/>
    <n v="15355.8"/>
    <n v="9600"/>
    <n v="5755.8"/>
    <x v="1"/>
    <x v="2"/>
    <x v="4"/>
    <s v="Q3"/>
    <n v="2025"/>
    <n v="0.37482905481967727"/>
    <s v="Medium"/>
  </r>
  <r>
    <n v="101469"/>
    <d v="2025-12-28T00:00:00"/>
    <s v="C2468"/>
    <s v="Arjun Reddy"/>
    <x v="2"/>
    <s v="Karnataka"/>
    <s v="Bengaluru"/>
    <x v="6"/>
    <x v="1"/>
    <x v="2"/>
    <n v="1"/>
    <n v="15341"/>
    <n v="0"/>
    <n v="15341"/>
    <n v="11000"/>
    <n v="4341"/>
    <x v="0"/>
    <x v="2"/>
    <x v="11"/>
    <s v="Q4"/>
    <n v="2025"/>
    <n v="0.28296721204615083"/>
    <s v="Medium"/>
  </r>
  <r>
    <n v="103454"/>
    <d v="2025-09-05T00:00:00"/>
    <s v="C4453"/>
    <s v="Rohit Sharma"/>
    <x v="3"/>
    <s v="West Bengal"/>
    <s v="Kolkata"/>
    <x v="1"/>
    <x v="1"/>
    <x v="4"/>
    <n v="2"/>
    <n v="8071"/>
    <n v="5"/>
    <n v="15334.9"/>
    <n v="12000"/>
    <n v="3334.9"/>
    <x v="1"/>
    <x v="0"/>
    <x v="4"/>
    <s v="Q3"/>
    <n v="2025"/>
    <n v="0.21747125837142728"/>
    <s v="Medium"/>
  </r>
  <r>
    <n v="102819"/>
    <d v="2025-09-03T00:00:00"/>
    <s v="C3818"/>
    <s v="Rohit Gupta"/>
    <x v="2"/>
    <s v="Karnataka"/>
    <s v="Bengaluru"/>
    <x v="1"/>
    <x v="1"/>
    <x v="2"/>
    <n v="1"/>
    <n v="15331"/>
    <n v="0"/>
    <n v="15331"/>
    <n v="11000"/>
    <n v="4331"/>
    <x v="1"/>
    <x v="0"/>
    <x v="4"/>
    <s v="Q3"/>
    <n v="2025"/>
    <n v="0.28249951079512098"/>
    <s v="Medium"/>
  </r>
  <r>
    <n v="103600"/>
    <d v="2025-10-22T00:00:00"/>
    <s v="C4599"/>
    <s v="Divya Reddy"/>
    <x v="3"/>
    <s v="Odisha"/>
    <s v="Bhubaneswar"/>
    <x v="7"/>
    <x v="2"/>
    <x v="5"/>
    <n v="8"/>
    <n v="2015"/>
    <n v="5"/>
    <n v="15314"/>
    <n v="12800"/>
    <n v="2514"/>
    <x v="0"/>
    <x v="2"/>
    <x v="0"/>
    <s v="Q4"/>
    <n v="2025"/>
    <n v="0.16416351051325584"/>
    <s v="Medium"/>
  </r>
  <r>
    <n v="100218"/>
    <d v="2025-08-24T00:00:00"/>
    <s v="C1217"/>
    <s v="Aarav Reddy"/>
    <x v="3"/>
    <s v="Odisha"/>
    <s v="Bhubaneswar"/>
    <x v="2"/>
    <x v="1"/>
    <x v="4"/>
    <n v="2"/>
    <n v="8049"/>
    <n v="5"/>
    <n v="15293.1"/>
    <n v="12000"/>
    <n v="3293.1"/>
    <x v="0"/>
    <x v="0"/>
    <x v="2"/>
    <s v="Q3"/>
    <n v="2025"/>
    <n v="0.21533240481001234"/>
    <s v="Medium"/>
  </r>
  <r>
    <n v="100685"/>
    <d v="2025-09-27T00:00:00"/>
    <s v="C1684"/>
    <s v="Kiran Sharma"/>
    <x v="0"/>
    <s v="Delhi"/>
    <s v="New Delhi"/>
    <x v="7"/>
    <x v="2"/>
    <x v="5"/>
    <n v="6"/>
    <n v="2831"/>
    <n v="10"/>
    <n v="15287.4"/>
    <n v="9600"/>
    <n v="5687.4"/>
    <x v="4"/>
    <x v="2"/>
    <x v="4"/>
    <s v="Q3"/>
    <n v="2025"/>
    <n v="0.37203186938262883"/>
    <s v="Medium"/>
  </r>
  <r>
    <n v="103225"/>
    <d v="2025-04-19T00:00:00"/>
    <s v="C4224"/>
    <s v="Sneha Reddy"/>
    <x v="0"/>
    <s v="Punjab"/>
    <s v="Ludhiana"/>
    <x v="4"/>
    <x v="1"/>
    <x v="4"/>
    <n v="2"/>
    <n v="8036"/>
    <n v="5"/>
    <n v="15268.4"/>
    <n v="12000"/>
    <n v="3268.4"/>
    <x v="3"/>
    <x v="0"/>
    <x v="5"/>
    <s v="Q2"/>
    <n v="2025"/>
    <n v="0.214063032144822"/>
    <s v="Medium"/>
  </r>
  <r>
    <n v="103364"/>
    <d v="2025-06-11T00:00:00"/>
    <s v="C4363"/>
    <s v="Sneha Patel"/>
    <x v="2"/>
    <s v="Telangana"/>
    <s v="Hyderabad"/>
    <x v="7"/>
    <x v="1"/>
    <x v="4"/>
    <n v="2"/>
    <n v="8476"/>
    <n v="10"/>
    <n v="15256.8"/>
    <n v="12000"/>
    <n v="3256.8"/>
    <x v="1"/>
    <x v="1"/>
    <x v="9"/>
    <s v="Q2"/>
    <n v="2025"/>
    <n v="0.21346547113418282"/>
    <s v="Medium"/>
  </r>
  <r>
    <n v="103328"/>
    <d v="2025-12-08T00:00:00"/>
    <s v="C4327"/>
    <s v="Sneha Gupta"/>
    <x v="3"/>
    <s v="West Bengal"/>
    <s v="Kolkata"/>
    <x v="3"/>
    <x v="1"/>
    <x v="4"/>
    <n v="2"/>
    <n v="8943"/>
    <n v="15"/>
    <n v="15203.1"/>
    <n v="12000"/>
    <n v="3203.1"/>
    <x v="3"/>
    <x v="2"/>
    <x v="11"/>
    <s v="Q4"/>
    <n v="2025"/>
    <n v="0.21068729403871578"/>
    <s v="Medium"/>
  </r>
  <r>
    <n v="100913"/>
    <d v="2025-08-05T00:00:00"/>
    <s v="C1912"/>
    <s v="Rahul Sharma"/>
    <x v="2"/>
    <s v="Telangana"/>
    <s v="Hyderabad"/>
    <x v="6"/>
    <x v="1"/>
    <x v="2"/>
    <n v="1"/>
    <n v="15186"/>
    <n v="0"/>
    <n v="15186"/>
    <n v="11000"/>
    <n v="4186"/>
    <x v="1"/>
    <x v="2"/>
    <x v="2"/>
    <s v="Q3"/>
    <n v="2025"/>
    <n v="0.27564862373238508"/>
    <s v="Medium"/>
  </r>
  <r>
    <n v="104560"/>
    <d v="2025-03-21T00:00:00"/>
    <s v="C5559"/>
    <s v="Divya Rao"/>
    <x v="2"/>
    <s v="Karnataka"/>
    <s v="Bengaluru"/>
    <x v="7"/>
    <x v="1"/>
    <x v="4"/>
    <n v="2"/>
    <n v="8932"/>
    <n v="15"/>
    <n v="15184.4"/>
    <n v="12000"/>
    <n v="3184.4"/>
    <x v="4"/>
    <x v="0"/>
    <x v="10"/>
    <s v="Q1"/>
    <n v="2025"/>
    <n v="0.20971523405600487"/>
    <s v="Medium"/>
  </r>
  <r>
    <n v="103612"/>
    <d v="2025-03-19T00:00:00"/>
    <s v="C4611"/>
    <s v="Divya Gupta"/>
    <x v="2"/>
    <s v="Telangana"/>
    <s v="Hyderabad"/>
    <x v="5"/>
    <x v="1"/>
    <x v="4"/>
    <n v="2"/>
    <n v="8431"/>
    <n v="10"/>
    <n v="15175.8"/>
    <n v="12000"/>
    <n v="3175.8"/>
    <x v="0"/>
    <x v="1"/>
    <x v="10"/>
    <s v="Q1"/>
    <n v="2025"/>
    <n v="0.2092673862333452"/>
    <s v="Medium"/>
  </r>
  <r>
    <n v="102918"/>
    <d v="2025-10-06T00:00:00"/>
    <s v="C3917"/>
    <s v="Kiran Patel"/>
    <x v="3"/>
    <s v="West Bengal"/>
    <s v="Kolkata"/>
    <x v="0"/>
    <x v="2"/>
    <x v="5"/>
    <n v="7"/>
    <n v="2404"/>
    <n v="10"/>
    <n v="15145.2"/>
    <n v="11200"/>
    <n v="3945.2"/>
    <x v="1"/>
    <x v="0"/>
    <x v="0"/>
    <s v="Q4"/>
    <n v="2025"/>
    <n v="0.26049177297097426"/>
    <s v="Medium"/>
  </r>
  <r>
    <n v="101147"/>
    <d v="2025-08-20T00:00:00"/>
    <s v="C2146"/>
    <s v="Pooja Sharma"/>
    <x v="2"/>
    <s v="Telangana"/>
    <s v="Hyderabad"/>
    <x v="0"/>
    <x v="1"/>
    <x v="2"/>
    <n v="1"/>
    <n v="15129"/>
    <n v="0"/>
    <n v="15129"/>
    <n v="11000"/>
    <n v="4129"/>
    <x v="0"/>
    <x v="0"/>
    <x v="2"/>
    <s v="Q3"/>
    <n v="2025"/>
    <n v="0.27291955846387733"/>
    <s v="Medium"/>
  </r>
  <r>
    <n v="102670"/>
    <d v="2025-12-22T00:00:00"/>
    <s v="C3669"/>
    <s v="Arjun Gupta"/>
    <x v="2"/>
    <s v="Karnataka"/>
    <s v="Bengaluru"/>
    <x v="5"/>
    <x v="1"/>
    <x v="4"/>
    <n v="2"/>
    <n v="8385"/>
    <n v="10"/>
    <n v="15093"/>
    <n v="12000"/>
    <n v="3093"/>
    <x v="4"/>
    <x v="0"/>
    <x v="11"/>
    <s v="Q4"/>
    <n v="2025"/>
    <n v="0.20492943748757703"/>
    <s v="Medium"/>
  </r>
  <r>
    <n v="102147"/>
    <d v="2025-01-28T00:00:00"/>
    <s v="C3146"/>
    <s v="Divya Gupta"/>
    <x v="1"/>
    <s v="Maharashtra"/>
    <s v="Mumbai"/>
    <x v="0"/>
    <x v="2"/>
    <x v="5"/>
    <n v="6"/>
    <n v="2645"/>
    <n v="5"/>
    <n v="15076.5"/>
    <n v="9600"/>
    <n v="5476.5"/>
    <x v="0"/>
    <x v="2"/>
    <x v="8"/>
    <s v="Q1"/>
    <n v="2025"/>
    <n v="0.36324743806586407"/>
    <s v="Medium"/>
  </r>
  <r>
    <n v="104388"/>
    <d v="2025-05-15T00:00:00"/>
    <s v="C5387"/>
    <s v="Aarav Reddy"/>
    <x v="0"/>
    <s v="Punjab"/>
    <s v="Ludhiana"/>
    <x v="4"/>
    <x v="1"/>
    <x v="4"/>
    <n v="2"/>
    <n v="8867"/>
    <n v="15"/>
    <n v="15073.9"/>
    <n v="12000"/>
    <n v="3073.9"/>
    <x v="1"/>
    <x v="0"/>
    <x v="6"/>
    <s v="Q2"/>
    <n v="2025"/>
    <n v="0.20392201089300049"/>
    <s v="Medium"/>
  </r>
  <r>
    <n v="100946"/>
    <d v="2025-06-19T00:00:00"/>
    <s v="C1945"/>
    <s v="Aarav Patel"/>
    <x v="0"/>
    <s v="Delhi"/>
    <s v="New Delhi"/>
    <x v="1"/>
    <x v="1"/>
    <x v="2"/>
    <n v="1"/>
    <n v="15064"/>
    <n v="0"/>
    <n v="15064"/>
    <n v="11000"/>
    <n v="4064"/>
    <x v="2"/>
    <x v="0"/>
    <x v="9"/>
    <s v="Q2"/>
    <n v="2025"/>
    <n v="0.26978226234731811"/>
    <s v="Medium"/>
  </r>
  <r>
    <n v="103041"/>
    <d v="2025-03-04T00:00:00"/>
    <s v="C4040"/>
    <s v="Pooja Sharma"/>
    <x v="3"/>
    <s v="Odisha"/>
    <s v="Bhubaneswar"/>
    <x v="7"/>
    <x v="1"/>
    <x v="4"/>
    <n v="2"/>
    <n v="8850"/>
    <n v="15"/>
    <n v="15045"/>
    <n v="12000"/>
    <n v="3045"/>
    <x v="4"/>
    <x v="1"/>
    <x v="10"/>
    <s v="Q1"/>
    <n v="2025"/>
    <n v="0.20239282153539381"/>
    <s v="Medium"/>
  </r>
  <r>
    <n v="102400"/>
    <d v="2025-01-28T00:00:00"/>
    <s v="C3399"/>
    <s v="Neha Patel"/>
    <x v="2"/>
    <s v="Karnataka"/>
    <s v="Bengaluru"/>
    <x v="7"/>
    <x v="2"/>
    <x v="5"/>
    <n v="6"/>
    <n v="2785"/>
    <n v="10"/>
    <n v="15039"/>
    <n v="9600"/>
    <n v="5439"/>
    <x v="0"/>
    <x v="2"/>
    <x v="8"/>
    <s v="Q1"/>
    <n v="2025"/>
    <n v="0.36165968481946936"/>
    <s v="Medium"/>
  </r>
  <r>
    <n v="100256"/>
    <d v="2025-05-02T00:00:00"/>
    <s v="C1255"/>
    <s v="Sneha Sharma"/>
    <x v="1"/>
    <s v="Gujarat"/>
    <s v="Ahmedabad"/>
    <x v="4"/>
    <x v="1"/>
    <x v="2"/>
    <n v="1"/>
    <n v="15024"/>
    <n v="0"/>
    <n v="15024"/>
    <n v="11000"/>
    <n v="4024"/>
    <x v="0"/>
    <x v="0"/>
    <x v="6"/>
    <s v="Q2"/>
    <n v="2025"/>
    <n v="0.26783812566560172"/>
    <s v="Medium"/>
  </r>
  <r>
    <n v="104118"/>
    <d v="2025-05-09T00:00:00"/>
    <s v="C5117"/>
    <s v="Sneha Rao"/>
    <x v="2"/>
    <s v="Karnataka"/>
    <s v="Bengaluru"/>
    <x v="6"/>
    <x v="1"/>
    <x v="2"/>
    <n v="1"/>
    <n v="14956"/>
    <n v="0"/>
    <n v="14956"/>
    <n v="11000"/>
    <n v="3956"/>
    <x v="4"/>
    <x v="0"/>
    <x v="6"/>
    <s v="Q2"/>
    <n v="2025"/>
    <n v="0.26450922706606045"/>
    <s v="Medium"/>
  </r>
  <r>
    <n v="100522"/>
    <d v="2025-06-08T00:00:00"/>
    <s v="C1521"/>
    <s v="Pooja Reddy"/>
    <x v="1"/>
    <s v="Gujarat"/>
    <s v="Ahmedabad"/>
    <x v="5"/>
    <x v="1"/>
    <x v="2"/>
    <n v="1"/>
    <n v="14952"/>
    <n v="0"/>
    <n v="14952"/>
    <n v="11000"/>
    <n v="3952"/>
    <x v="3"/>
    <x v="2"/>
    <x v="9"/>
    <s v="Q2"/>
    <n v="2025"/>
    <n v="0.26431246655965757"/>
    <s v="Medium"/>
  </r>
  <r>
    <n v="102754"/>
    <d v="2025-12-07T00:00:00"/>
    <s v="C3753"/>
    <s v="Sneha Patel"/>
    <x v="0"/>
    <s v="Punjab"/>
    <s v="Ludhiana"/>
    <x v="5"/>
    <x v="1"/>
    <x v="2"/>
    <n v="1"/>
    <n v="14942"/>
    <n v="0"/>
    <n v="14942"/>
    <n v="11000"/>
    <n v="3942"/>
    <x v="3"/>
    <x v="2"/>
    <x v="11"/>
    <s v="Q4"/>
    <n v="2025"/>
    <n v="0.2638201044036943"/>
    <s v="Medium"/>
  </r>
  <r>
    <n v="104598"/>
    <d v="2025-02-02T00:00:00"/>
    <s v="C5597"/>
    <s v="Ananya Gupta"/>
    <x v="3"/>
    <s v="West Bengal"/>
    <s v="Kolkata"/>
    <x v="1"/>
    <x v="2"/>
    <x v="5"/>
    <n v="6"/>
    <n v="2767"/>
    <n v="10"/>
    <n v="14941.8"/>
    <n v="9600"/>
    <n v="5341.8"/>
    <x v="3"/>
    <x v="0"/>
    <x v="3"/>
    <s v="Q1"/>
    <n v="2025"/>
    <n v="0.35750712765530263"/>
    <s v="Medium"/>
  </r>
  <r>
    <n v="100877"/>
    <d v="2025-04-24T00:00:00"/>
    <s v="C1876"/>
    <s v="Ananya Reddy"/>
    <x v="0"/>
    <s v="Delhi"/>
    <s v="New Delhi"/>
    <x v="3"/>
    <x v="1"/>
    <x v="4"/>
    <n v="2"/>
    <n v="8295"/>
    <n v="10"/>
    <n v="14931"/>
    <n v="12000"/>
    <n v="2931"/>
    <x v="0"/>
    <x v="1"/>
    <x v="5"/>
    <s v="Q2"/>
    <n v="2025"/>
    <n v="0.19630299377134819"/>
    <s v="Medium"/>
  </r>
  <r>
    <n v="102023"/>
    <d v="2025-08-20T00:00:00"/>
    <s v="C3022"/>
    <s v="Sneha Patel"/>
    <x v="3"/>
    <s v="Odisha"/>
    <s v="Bhubaneswar"/>
    <x v="2"/>
    <x v="1"/>
    <x v="2"/>
    <n v="1"/>
    <n v="14920"/>
    <n v="0"/>
    <n v="14920"/>
    <n v="11000"/>
    <n v="3920"/>
    <x v="0"/>
    <x v="0"/>
    <x v="2"/>
    <s v="Q3"/>
    <n v="2025"/>
    <n v="0.26273458445040215"/>
    <s v="Medium"/>
  </r>
  <r>
    <n v="101481"/>
    <d v="2025-01-12T00:00:00"/>
    <s v="C2480"/>
    <s v="Aarav Patel"/>
    <x v="3"/>
    <s v="Odisha"/>
    <s v="Bhubaneswar"/>
    <x v="5"/>
    <x v="1"/>
    <x v="4"/>
    <n v="2"/>
    <n v="8284"/>
    <n v="10"/>
    <n v="14911.2"/>
    <n v="12000"/>
    <n v="2911.2"/>
    <x v="1"/>
    <x v="1"/>
    <x v="8"/>
    <s v="Q1"/>
    <n v="2025"/>
    <n v="0.19523579591179782"/>
    <s v="Medium"/>
  </r>
  <r>
    <n v="102314"/>
    <d v="2025-02-13T00:00:00"/>
    <s v="C3313"/>
    <s v="Rahul Rao"/>
    <x v="1"/>
    <s v="Maharashtra"/>
    <s v="Mumbai"/>
    <x v="1"/>
    <x v="1"/>
    <x v="2"/>
    <n v="1"/>
    <n v="14904"/>
    <n v="0"/>
    <n v="14904"/>
    <n v="11000"/>
    <n v="3904"/>
    <x v="2"/>
    <x v="0"/>
    <x v="3"/>
    <s v="Q1"/>
    <n v="2025"/>
    <n v="0.26194310252281267"/>
    <s v="Medium"/>
  </r>
  <r>
    <n v="104349"/>
    <d v="2025-12-03T00:00:00"/>
    <s v="C5348"/>
    <s v="Priya Sharma"/>
    <x v="0"/>
    <s v="Punjab"/>
    <s v="Ludhiana"/>
    <x v="6"/>
    <x v="1"/>
    <x v="4"/>
    <n v="2"/>
    <n v="8270"/>
    <n v="10"/>
    <n v="14886"/>
    <n v="12000"/>
    <n v="2886"/>
    <x v="2"/>
    <x v="0"/>
    <x v="11"/>
    <s v="Q4"/>
    <n v="2025"/>
    <n v="0.19387343812978639"/>
    <s v="Medium"/>
  </r>
  <r>
    <n v="102000"/>
    <d v="2025-05-20T00:00:00"/>
    <s v="C2999"/>
    <s v="Ananya Patel"/>
    <x v="1"/>
    <s v="Gujarat"/>
    <s v="Ahmedabad"/>
    <x v="4"/>
    <x v="1"/>
    <x v="2"/>
    <n v="1"/>
    <n v="14874"/>
    <n v="0"/>
    <n v="14874"/>
    <n v="11000"/>
    <n v="3874"/>
    <x v="2"/>
    <x v="0"/>
    <x v="6"/>
    <s v="Q2"/>
    <n v="2025"/>
    <n v="0.26045448433508134"/>
    <s v="Medium"/>
  </r>
  <r>
    <n v="103705"/>
    <d v="2025-10-22T00:00:00"/>
    <s v="C4704"/>
    <s v="Aarav Reddy"/>
    <x v="3"/>
    <s v="Odisha"/>
    <s v="Bhubaneswar"/>
    <x v="5"/>
    <x v="2"/>
    <x v="6"/>
    <n v="10"/>
    <n v="1650"/>
    <n v="10"/>
    <n v="14850"/>
    <n v="9000"/>
    <n v="5850"/>
    <x v="0"/>
    <x v="1"/>
    <x v="0"/>
    <s v="Q4"/>
    <n v="2025"/>
    <n v="0.39393939393939392"/>
    <s v="Medium"/>
  </r>
  <r>
    <n v="100501"/>
    <d v="2025-06-23T00:00:00"/>
    <s v="C1500"/>
    <s v="Kiran Gupta"/>
    <x v="1"/>
    <s v="Maharashtra"/>
    <s v="Mumbai"/>
    <x v="2"/>
    <x v="1"/>
    <x v="2"/>
    <n v="1"/>
    <n v="14845"/>
    <n v="0"/>
    <n v="14845"/>
    <n v="11000"/>
    <n v="3845"/>
    <x v="0"/>
    <x v="1"/>
    <x v="9"/>
    <s v="Q2"/>
    <n v="2025"/>
    <n v="0.25900976759851801"/>
    <s v="Medium"/>
  </r>
  <r>
    <n v="100452"/>
    <d v="2025-10-14T00:00:00"/>
    <s v="C1451"/>
    <s v="Aarav Reddy"/>
    <x v="2"/>
    <s v="Karnataka"/>
    <s v="Bengaluru"/>
    <x v="2"/>
    <x v="2"/>
    <x v="5"/>
    <n v="8"/>
    <n v="2318"/>
    <n v="20"/>
    <n v="14835.2"/>
    <n v="12800"/>
    <n v="2035.2"/>
    <x v="3"/>
    <x v="2"/>
    <x v="0"/>
    <s v="Q4"/>
    <n v="2025"/>
    <n v="0.13718723037100949"/>
    <s v="Medium"/>
  </r>
  <r>
    <n v="102036"/>
    <d v="2025-02-28T00:00:00"/>
    <s v="C3035"/>
    <s v="Vikram Rao"/>
    <x v="3"/>
    <s v="Odisha"/>
    <s v="Bhubaneswar"/>
    <x v="1"/>
    <x v="2"/>
    <x v="5"/>
    <n v="6"/>
    <n v="2602"/>
    <n v="5"/>
    <n v="14831.4"/>
    <n v="9600"/>
    <n v="5231.3999999999996"/>
    <x v="3"/>
    <x v="0"/>
    <x v="3"/>
    <s v="Q1"/>
    <n v="2025"/>
    <n v="0.3527246247825559"/>
    <s v="Medium"/>
  </r>
  <r>
    <n v="104137"/>
    <d v="2025-03-06T00:00:00"/>
    <s v="C5136"/>
    <s v="Rahul Rao"/>
    <x v="2"/>
    <s v="Telangana"/>
    <s v="Hyderabad"/>
    <x v="4"/>
    <x v="2"/>
    <x v="5"/>
    <n v="6"/>
    <n v="2468"/>
    <n v="0"/>
    <n v="14808"/>
    <n v="9600"/>
    <n v="5208"/>
    <x v="2"/>
    <x v="0"/>
    <x v="10"/>
    <s v="Q1"/>
    <n v="2025"/>
    <n v="0.35170178282009723"/>
    <s v="Medium"/>
  </r>
  <r>
    <n v="104007"/>
    <d v="2025-09-14T00:00:00"/>
    <s v="C5006"/>
    <s v="Rohit Sharma"/>
    <x v="2"/>
    <s v="Karnataka"/>
    <s v="Bengaluru"/>
    <x v="4"/>
    <x v="2"/>
    <x v="5"/>
    <n v="6"/>
    <n v="2901"/>
    <n v="15"/>
    <n v="14795.1"/>
    <n v="9600"/>
    <n v="5195.1000000000004"/>
    <x v="0"/>
    <x v="0"/>
    <x v="4"/>
    <s v="Q3"/>
    <n v="2025"/>
    <n v="0.35113652493055136"/>
    <s v="Medium"/>
  </r>
  <r>
    <n v="101991"/>
    <d v="2025-06-17T00:00:00"/>
    <s v="C2990"/>
    <s v="Sneha Rao"/>
    <x v="2"/>
    <s v="Karnataka"/>
    <s v="Bengaluru"/>
    <x v="1"/>
    <x v="1"/>
    <x v="2"/>
    <n v="1"/>
    <n v="14788"/>
    <n v="0"/>
    <n v="14788"/>
    <n v="11000"/>
    <n v="3788"/>
    <x v="0"/>
    <x v="0"/>
    <x v="9"/>
    <s v="Q2"/>
    <n v="2025"/>
    <n v="0.25615363808493374"/>
    <s v="Medium"/>
  </r>
  <r>
    <n v="102380"/>
    <d v="2025-05-07T00:00:00"/>
    <s v="C3379"/>
    <s v="Divya Kumar"/>
    <x v="3"/>
    <s v="Odisha"/>
    <s v="Bhubaneswar"/>
    <x v="4"/>
    <x v="1"/>
    <x v="2"/>
    <n v="1"/>
    <n v="14777"/>
    <n v="0"/>
    <n v="14777"/>
    <n v="11000"/>
    <n v="3777"/>
    <x v="2"/>
    <x v="1"/>
    <x v="6"/>
    <s v="Q2"/>
    <n v="2025"/>
    <n v="0.25559991879271843"/>
    <s v="Medium"/>
  </r>
  <r>
    <n v="100605"/>
    <d v="2025-02-21T00:00:00"/>
    <s v="C1604"/>
    <s v="Neha Reddy"/>
    <x v="2"/>
    <s v="Karnataka"/>
    <s v="Bengaluru"/>
    <x v="3"/>
    <x v="2"/>
    <x v="5"/>
    <n v="6"/>
    <n v="2736"/>
    <n v="10"/>
    <n v="14774.4"/>
    <n v="9600"/>
    <n v="5174.3999999999996"/>
    <x v="4"/>
    <x v="0"/>
    <x v="3"/>
    <s v="Q1"/>
    <n v="2025"/>
    <n v="0.35022742040285898"/>
    <s v="Medium"/>
  </r>
  <r>
    <n v="104405"/>
    <d v="2025-01-17T00:00:00"/>
    <s v="C5404"/>
    <s v="Sneha Kumar"/>
    <x v="2"/>
    <s v="Telangana"/>
    <s v="Hyderabad"/>
    <x v="5"/>
    <x v="1"/>
    <x v="4"/>
    <n v="2"/>
    <n v="8671"/>
    <n v="15"/>
    <n v="14740.7"/>
    <n v="12000"/>
    <n v="2740.7"/>
    <x v="1"/>
    <x v="0"/>
    <x v="8"/>
    <s v="Q1"/>
    <n v="2025"/>
    <n v="0.1859273982918043"/>
    <s v="Medium"/>
  </r>
  <r>
    <n v="102832"/>
    <d v="2025-02-23T00:00:00"/>
    <s v="C3831"/>
    <s v="Vikram Kumar"/>
    <x v="0"/>
    <s v="Punjab"/>
    <s v="Ludhiana"/>
    <x v="3"/>
    <x v="2"/>
    <x v="5"/>
    <n v="6"/>
    <n v="2729"/>
    <n v="10"/>
    <n v="14736.6"/>
    <n v="9600"/>
    <n v="5136.6000000000004"/>
    <x v="0"/>
    <x v="0"/>
    <x v="3"/>
    <s v="Q1"/>
    <n v="2025"/>
    <n v="0.34856072635479013"/>
    <s v="Medium"/>
  </r>
  <r>
    <n v="104582"/>
    <d v="2025-05-07T00:00:00"/>
    <s v="C5581"/>
    <s v="Vikram Patel"/>
    <x v="3"/>
    <s v="West Bengal"/>
    <s v="Kolkata"/>
    <x v="7"/>
    <x v="1"/>
    <x v="4"/>
    <n v="2"/>
    <n v="8657"/>
    <n v="15"/>
    <n v="14716.9"/>
    <n v="12000"/>
    <n v="2716.9"/>
    <x v="3"/>
    <x v="0"/>
    <x v="6"/>
    <s v="Q2"/>
    <n v="2025"/>
    <n v="0.18461088952157045"/>
    <s v="Medium"/>
  </r>
  <r>
    <n v="103277"/>
    <d v="2025-02-10T00:00:00"/>
    <s v="C4276"/>
    <s v="Priya Gupta"/>
    <x v="0"/>
    <s v="Punjab"/>
    <s v="Ludhiana"/>
    <x v="4"/>
    <x v="2"/>
    <x v="5"/>
    <n v="6"/>
    <n v="2724"/>
    <n v="10"/>
    <n v="14709.6"/>
    <n v="9600"/>
    <n v="5109.6000000000004"/>
    <x v="4"/>
    <x v="0"/>
    <x v="3"/>
    <s v="Q1"/>
    <n v="2025"/>
    <n v="0.34736498613150596"/>
    <s v="Medium"/>
  </r>
  <r>
    <n v="101518"/>
    <d v="2025-10-16T00:00:00"/>
    <s v="C2517"/>
    <s v="Sneha Rao"/>
    <x v="3"/>
    <s v="Odisha"/>
    <s v="Bhubaneswar"/>
    <x v="4"/>
    <x v="2"/>
    <x v="6"/>
    <n v="9"/>
    <n v="1815"/>
    <n v="10"/>
    <n v="14701.5"/>
    <n v="8100"/>
    <n v="6601.5"/>
    <x v="4"/>
    <x v="0"/>
    <x v="0"/>
    <s v="Q4"/>
    <n v="2025"/>
    <n v="0.44903581267217629"/>
    <s v="Medium"/>
  </r>
  <r>
    <n v="103526"/>
    <d v="2025-05-27T00:00:00"/>
    <s v="C4525"/>
    <s v="Vikram Rao"/>
    <x v="1"/>
    <s v="Gujarat"/>
    <s v="Ahmedabad"/>
    <x v="2"/>
    <x v="1"/>
    <x v="2"/>
    <n v="1"/>
    <n v="14697"/>
    <n v="0"/>
    <n v="14697"/>
    <n v="11000"/>
    <n v="3697"/>
    <x v="4"/>
    <x v="1"/>
    <x v="6"/>
    <s v="Q2"/>
    <n v="2025"/>
    <n v="0.25154793495271144"/>
    <s v="Medium"/>
  </r>
  <r>
    <n v="100588"/>
    <d v="2025-07-18T00:00:00"/>
    <s v="C1587"/>
    <s v="Rohit Kumar"/>
    <x v="2"/>
    <s v="Telangana"/>
    <s v="Hyderabad"/>
    <x v="2"/>
    <x v="1"/>
    <x v="4"/>
    <n v="2"/>
    <n v="8162"/>
    <n v="10"/>
    <n v="14691.6"/>
    <n v="12000"/>
    <n v="2691.6"/>
    <x v="1"/>
    <x v="0"/>
    <x v="7"/>
    <s v="Q3"/>
    <n v="2025"/>
    <n v="0.1832067303765417"/>
    <s v="Medium"/>
  </r>
  <r>
    <n v="101656"/>
    <d v="2025-06-09T00:00:00"/>
    <s v="C2655"/>
    <s v="Kiran Kumar"/>
    <x v="1"/>
    <s v="Maharashtra"/>
    <s v="Mumbai"/>
    <x v="7"/>
    <x v="1"/>
    <x v="2"/>
    <n v="1"/>
    <n v="14682"/>
    <n v="0"/>
    <n v="14682"/>
    <n v="11000"/>
    <n v="3682"/>
    <x v="4"/>
    <x v="0"/>
    <x v="9"/>
    <s v="Q2"/>
    <n v="2025"/>
    <n v="0.25078327203378287"/>
    <s v="Medium"/>
  </r>
  <r>
    <n v="103133"/>
    <d v="2025-07-28T00:00:00"/>
    <s v="C4132"/>
    <s v="Divya Kumar"/>
    <x v="1"/>
    <s v="Gujarat"/>
    <s v="Ahmedabad"/>
    <x v="0"/>
    <x v="1"/>
    <x v="4"/>
    <n v="2"/>
    <n v="8631"/>
    <n v="15"/>
    <n v="14672.7"/>
    <n v="12000"/>
    <n v="2672.7"/>
    <x v="4"/>
    <x v="0"/>
    <x v="7"/>
    <s v="Q3"/>
    <n v="2025"/>
    <n v="0.1821546136702856"/>
    <s v="Medium"/>
  </r>
  <r>
    <n v="103652"/>
    <d v="2025-12-27T00:00:00"/>
    <s v="C4651"/>
    <s v="Kiran Reddy"/>
    <x v="3"/>
    <s v="West Bengal"/>
    <s v="Kolkata"/>
    <x v="2"/>
    <x v="2"/>
    <x v="5"/>
    <n v="5"/>
    <n v="2933"/>
    <n v="0"/>
    <n v="14665"/>
    <n v="8000"/>
    <n v="6665"/>
    <x v="1"/>
    <x v="0"/>
    <x v="11"/>
    <s v="Q4"/>
    <n v="2025"/>
    <n v="0.45448346403000339"/>
    <s v="Medium"/>
  </r>
  <r>
    <n v="102898"/>
    <d v="2025-04-26T00:00:00"/>
    <s v="C3897"/>
    <s v="Ananya Sharma"/>
    <x v="3"/>
    <s v="Odisha"/>
    <s v="Bhubaneswar"/>
    <x v="7"/>
    <x v="1"/>
    <x v="2"/>
    <n v="1"/>
    <n v="14661"/>
    <n v="0"/>
    <n v="14661"/>
    <n v="11000"/>
    <n v="3661"/>
    <x v="3"/>
    <x v="1"/>
    <x v="5"/>
    <s v="Q2"/>
    <n v="2025"/>
    <n v="0.24971011527180956"/>
    <s v="Medium"/>
  </r>
  <r>
    <n v="104573"/>
    <d v="2025-04-23T00:00:00"/>
    <s v="C5572"/>
    <s v="Divya Gupta"/>
    <x v="1"/>
    <s v="Gujarat"/>
    <s v="Ahmedabad"/>
    <x v="4"/>
    <x v="1"/>
    <x v="2"/>
    <n v="1"/>
    <n v="15427"/>
    <n v="5"/>
    <n v="14655.65"/>
    <n v="11000"/>
    <n v="3655.65"/>
    <x v="3"/>
    <x v="0"/>
    <x v="5"/>
    <s v="Q2"/>
    <n v="2025"/>
    <n v="0.2494362242548096"/>
    <s v="Medium"/>
  </r>
  <r>
    <n v="103986"/>
    <d v="2025-06-11T00:00:00"/>
    <s v="C4985"/>
    <s v="Sneha Patel"/>
    <x v="3"/>
    <s v="West Bengal"/>
    <s v="Kolkata"/>
    <x v="6"/>
    <x v="1"/>
    <x v="4"/>
    <n v="2"/>
    <n v="8614"/>
    <n v="15"/>
    <n v="14643.8"/>
    <n v="12000"/>
    <n v="2643.8"/>
    <x v="0"/>
    <x v="0"/>
    <x v="9"/>
    <s v="Q2"/>
    <n v="2025"/>
    <n v="0.18054057007061011"/>
    <s v="Medium"/>
  </r>
  <r>
    <n v="103541"/>
    <d v="2025-10-25T00:00:00"/>
    <s v="C4540"/>
    <s v="Vikram Sharma"/>
    <x v="0"/>
    <s v="Punjab"/>
    <s v="Ludhiana"/>
    <x v="2"/>
    <x v="2"/>
    <x v="6"/>
    <n v="9"/>
    <n v="1626"/>
    <n v="0"/>
    <n v="14634"/>
    <n v="8100"/>
    <n v="6534"/>
    <x v="3"/>
    <x v="1"/>
    <x v="0"/>
    <s v="Q4"/>
    <n v="2025"/>
    <n v="0.44649446494464945"/>
    <s v="Medium"/>
  </r>
  <r>
    <n v="101706"/>
    <d v="2025-09-02T00:00:00"/>
    <s v="C2705"/>
    <s v="Kiran Patel"/>
    <x v="0"/>
    <s v="Punjab"/>
    <s v="Ludhiana"/>
    <x v="2"/>
    <x v="1"/>
    <x v="2"/>
    <n v="1"/>
    <n v="15381"/>
    <n v="5"/>
    <n v="14611.95"/>
    <n v="11000"/>
    <n v="3611.95"/>
    <x v="1"/>
    <x v="0"/>
    <x v="4"/>
    <s v="Q3"/>
    <n v="2025"/>
    <n v="0.24719151105773013"/>
    <s v="Medium"/>
  </r>
  <r>
    <n v="101966"/>
    <d v="2025-07-15T00:00:00"/>
    <s v="C2965"/>
    <s v="Rohit Rao"/>
    <x v="2"/>
    <s v="Telangana"/>
    <s v="Hyderabad"/>
    <x v="7"/>
    <x v="2"/>
    <x v="5"/>
    <n v="6"/>
    <n v="2865"/>
    <n v="15"/>
    <n v="14611.5"/>
    <n v="9600"/>
    <n v="5011.5"/>
    <x v="1"/>
    <x v="1"/>
    <x v="7"/>
    <s v="Q3"/>
    <n v="2025"/>
    <n v="0.34298326660507134"/>
    <s v="Medium"/>
  </r>
  <r>
    <n v="100060"/>
    <d v="2025-03-03T00:00:00"/>
    <s v="C1059"/>
    <s v="Aarav Patel"/>
    <x v="3"/>
    <s v="West Bengal"/>
    <s v="Kolkata"/>
    <x v="6"/>
    <x v="1"/>
    <x v="4"/>
    <n v="2"/>
    <n v="8588"/>
    <n v="15"/>
    <n v="14599.6"/>
    <n v="12000"/>
    <n v="2599.6"/>
    <x v="2"/>
    <x v="0"/>
    <x v="10"/>
    <s v="Q1"/>
    <n v="2025"/>
    <n v="0.17805967286774979"/>
    <s v="Medium"/>
  </r>
  <r>
    <n v="103495"/>
    <d v="2025-02-07T00:00:00"/>
    <s v="C4494"/>
    <s v="Rohit Sharma"/>
    <x v="3"/>
    <s v="West Bengal"/>
    <s v="Kolkata"/>
    <x v="5"/>
    <x v="2"/>
    <x v="5"/>
    <n v="6"/>
    <n v="2860"/>
    <n v="15"/>
    <n v="14586"/>
    <n v="9600"/>
    <n v="4986"/>
    <x v="2"/>
    <x v="0"/>
    <x v="3"/>
    <s v="Q1"/>
    <n v="2025"/>
    <n v="0.34183463595228303"/>
    <s v="Medium"/>
  </r>
  <r>
    <n v="102485"/>
    <d v="2025-12-06T00:00:00"/>
    <s v="C3484"/>
    <s v="Pooja Reddy"/>
    <x v="3"/>
    <s v="Odisha"/>
    <s v="Bhubaneswar"/>
    <x v="4"/>
    <x v="1"/>
    <x v="2"/>
    <n v="1"/>
    <n v="15338"/>
    <n v="5"/>
    <n v="14571.1"/>
    <n v="11000"/>
    <n v="3571.1"/>
    <x v="0"/>
    <x v="1"/>
    <x v="11"/>
    <s v="Q4"/>
    <n v="2025"/>
    <n v="0.24508101653272574"/>
    <s v="Medium"/>
  </r>
  <r>
    <n v="103307"/>
    <d v="2025-11-10T00:00:00"/>
    <s v="C4306"/>
    <s v="Sneha Patel"/>
    <x v="1"/>
    <s v="Maharashtra"/>
    <s v="Mumbai"/>
    <x v="2"/>
    <x v="2"/>
    <x v="5"/>
    <n v="5"/>
    <n v="2909"/>
    <n v="0"/>
    <n v="14545"/>
    <n v="8000"/>
    <n v="6545"/>
    <x v="4"/>
    <x v="1"/>
    <x v="1"/>
    <s v="Q4"/>
    <n v="2025"/>
    <n v="0.44998281196287382"/>
    <s v="Medium"/>
  </r>
  <r>
    <n v="104603"/>
    <d v="2025-04-27T00:00:00"/>
    <s v="C5602"/>
    <s v="Arjun Kumar"/>
    <x v="3"/>
    <s v="West Bengal"/>
    <s v="Kolkata"/>
    <x v="7"/>
    <x v="2"/>
    <x v="5"/>
    <n v="6"/>
    <n v="2422"/>
    <n v="0"/>
    <n v="14532"/>
    <n v="9600"/>
    <n v="4932"/>
    <x v="1"/>
    <x v="0"/>
    <x v="5"/>
    <s v="Q2"/>
    <n v="2025"/>
    <n v="0.33938893476465731"/>
    <s v="Medium"/>
  </r>
  <r>
    <n v="101546"/>
    <d v="2025-10-06T00:00:00"/>
    <s v="C2545"/>
    <s v="Arjun Gupta"/>
    <x v="0"/>
    <s v="Punjab"/>
    <s v="Ludhiana"/>
    <x v="7"/>
    <x v="2"/>
    <x v="6"/>
    <n v="10"/>
    <n v="1704"/>
    <n v="15"/>
    <n v="14484"/>
    <n v="9000"/>
    <n v="5484"/>
    <x v="0"/>
    <x v="1"/>
    <x v="0"/>
    <s v="Q4"/>
    <n v="2025"/>
    <n v="0.37862468931234466"/>
    <s v="Medium"/>
  </r>
  <r>
    <n v="100139"/>
    <d v="2025-11-13T00:00:00"/>
    <s v="C1138"/>
    <s v="Priya Kumar"/>
    <x v="1"/>
    <s v="Maharashtra"/>
    <s v="Mumbai"/>
    <x v="5"/>
    <x v="2"/>
    <x v="5"/>
    <n v="7"/>
    <n v="2577"/>
    <n v="20"/>
    <n v="14431.2"/>
    <n v="11200"/>
    <n v="3231.2"/>
    <x v="2"/>
    <x v="2"/>
    <x v="1"/>
    <s v="Q4"/>
    <n v="2025"/>
    <n v="0.22390376406674425"/>
    <s v="Medium"/>
  </r>
  <r>
    <n v="102598"/>
    <d v="2025-08-22T00:00:00"/>
    <s v="C3597"/>
    <s v="Rohit Reddy"/>
    <x v="3"/>
    <s v="Odisha"/>
    <s v="Bhubaneswar"/>
    <x v="3"/>
    <x v="2"/>
    <x v="5"/>
    <n v="6"/>
    <n v="2527"/>
    <n v="5"/>
    <n v="14403.9"/>
    <n v="9600"/>
    <n v="4803.8999999999996"/>
    <x v="2"/>
    <x v="0"/>
    <x v="2"/>
    <s v="Q3"/>
    <n v="2025"/>
    <n v="0.33351384000166617"/>
    <s v="Medium"/>
  </r>
  <r>
    <n v="102887"/>
    <d v="2025-11-25T00:00:00"/>
    <s v="C3886"/>
    <s v="Divya Gupta"/>
    <x v="3"/>
    <s v="Odisha"/>
    <s v="Bhubaneswar"/>
    <x v="3"/>
    <x v="2"/>
    <x v="6"/>
    <n v="9"/>
    <n v="1682"/>
    <n v="5"/>
    <n v="14381.1"/>
    <n v="8100"/>
    <n v="6281.1"/>
    <x v="1"/>
    <x v="2"/>
    <x v="1"/>
    <s v="Q4"/>
    <n v="2025"/>
    <n v="0.43676074848238317"/>
    <s v="Medium"/>
  </r>
  <r>
    <n v="104379"/>
    <d v="2025-12-05T00:00:00"/>
    <s v="C5378"/>
    <s v="Ananya Gupta"/>
    <x v="3"/>
    <s v="West Bengal"/>
    <s v="Kolkata"/>
    <x v="2"/>
    <x v="1"/>
    <x v="2"/>
    <n v="1"/>
    <n v="15125"/>
    <n v="5"/>
    <n v="14368.75"/>
    <n v="11000"/>
    <n v="3368.75"/>
    <x v="3"/>
    <x v="0"/>
    <x v="11"/>
    <s v="Q4"/>
    <n v="2025"/>
    <n v="0.23444976076555024"/>
    <s v="Medium"/>
  </r>
  <r>
    <n v="101426"/>
    <d v="2025-10-01T00:00:00"/>
    <s v="C2425"/>
    <s v="Rahul Gupta"/>
    <x v="0"/>
    <s v="Delhi"/>
    <s v="New Delhi"/>
    <x v="3"/>
    <x v="2"/>
    <x v="6"/>
    <n v="8"/>
    <n v="1994"/>
    <n v="10"/>
    <n v="14356.8"/>
    <n v="7200"/>
    <n v="7156.8"/>
    <x v="1"/>
    <x v="0"/>
    <x v="0"/>
    <s v="Q4"/>
    <n v="2025"/>
    <n v="0.49849548645937819"/>
    <s v="Medium"/>
  </r>
  <r>
    <n v="102739"/>
    <d v="2025-02-16T00:00:00"/>
    <s v="C3738"/>
    <s v="Kiran Rao"/>
    <x v="2"/>
    <s v="Karnataka"/>
    <s v="Bengaluru"/>
    <x v="3"/>
    <x v="1"/>
    <x v="4"/>
    <n v="2"/>
    <n v="8953"/>
    <n v="20"/>
    <n v="14324.8"/>
    <n v="12000"/>
    <n v="2324.8000000000002"/>
    <x v="1"/>
    <x v="0"/>
    <x v="3"/>
    <s v="Q1"/>
    <n v="2025"/>
    <n v="0.16229196917234448"/>
    <s v="Medium"/>
  </r>
  <r>
    <n v="102019"/>
    <d v="2025-02-22T00:00:00"/>
    <s v="C3018"/>
    <s v="Rahul Reddy"/>
    <x v="0"/>
    <s v="Delhi"/>
    <s v="New Delhi"/>
    <x v="5"/>
    <x v="1"/>
    <x v="4"/>
    <n v="2"/>
    <n v="8941"/>
    <n v="20"/>
    <n v="14305.6"/>
    <n v="12000"/>
    <n v="2305.6"/>
    <x v="1"/>
    <x v="1"/>
    <x v="3"/>
    <s v="Q1"/>
    <n v="2025"/>
    <n v="0.16116765462476232"/>
    <s v="Medium"/>
  </r>
  <r>
    <n v="102437"/>
    <d v="2025-01-21T00:00:00"/>
    <s v="C3436"/>
    <s v="Priya Sharma"/>
    <x v="2"/>
    <s v="Telangana"/>
    <s v="Hyderabad"/>
    <x v="0"/>
    <x v="1"/>
    <x v="4"/>
    <n v="2"/>
    <n v="8398"/>
    <n v="15"/>
    <n v="14276.6"/>
    <n v="12000"/>
    <n v="2276.6"/>
    <x v="2"/>
    <x v="0"/>
    <x v="8"/>
    <s v="Q1"/>
    <n v="2025"/>
    <n v="0.1594637378647577"/>
    <s v="Medium"/>
  </r>
  <r>
    <n v="100960"/>
    <d v="2025-09-09T00:00:00"/>
    <s v="C1959"/>
    <s v="Kiran Reddy"/>
    <x v="2"/>
    <s v="Telangana"/>
    <s v="Hyderabad"/>
    <x v="0"/>
    <x v="2"/>
    <x v="5"/>
    <n v="5"/>
    <n v="2855"/>
    <n v="0"/>
    <n v="14275"/>
    <n v="8000"/>
    <n v="6275"/>
    <x v="4"/>
    <x v="1"/>
    <x v="4"/>
    <s v="Q3"/>
    <n v="2025"/>
    <n v="0.43957968476357268"/>
    <s v="Medium"/>
  </r>
  <r>
    <n v="103547"/>
    <d v="2025-04-21T00:00:00"/>
    <s v="C4546"/>
    <s v="Arjun Reddy"/>
    <x v="3"/>
    <s v="West Bengal"/>
    <s v="Kolkata"/>
    <x v="1"/>
    <x v="1"/>
    <x v="2"/>
    <n v="1"/>
    <n v="15017"/>
    <n v="5"/>
    <n v="14266.15"/>
    <n v="11000"/>
    <n v="3266.15"/>
    <x v="2"/>
    <x v="2"/>
    <x v="5"/>
    <s v="Q2"/>
    <n v="2025"/>
    <n v="0.22894403886122044"/>
    <s v="Medium"/>
  </r>
  <r>
    <n v="102412"/>
    <d v="2025-09-02T00:00:00"/>
    <s v="C3411"/>
    <s v="Vikram Reddy"/>
    <x v="3"/>
    <s v="Odisha"/>
    <s v="Bhubaneswar"/>
    <x v="1"/>
    <x v="1"/>
    <x v="4"/>
    <n v="2"/>
    <n v="8913"/>
    <n v="20"/>
    <n v="14260.8"/>
    <n v="12000"/>
    <n v="2260.8000000000002"/>
    <x v="0"/>
    <x v="0"/>
    <x v="4"/>
    <s v="Q3"/>
    <n v="2025"/>
    <n v="0.15853248064624709"/>
    <s v="Medium"/>
  </r>
  <r>
    <n v="103413"/>
    <d v="2025-02-26T00:00:00"/>
    <s v="C4412"/>
    <s v="Ananya Sharma"/>
    <x v="2"/>
    <s v="Karnataka"/>
    <s v="Bengaluru"/>
    <x v="2"/>
    <x v="2"/>
    <x v="5"/>
    <n v="6"/>
    <n v="2796"/>
    <n v="15"/>
    <n v="14259.6"/>
    <n v="9600"/>
    <n v="4659.6000000000004"/>
    <x v="2"/>
    <x v="0"/>
    <x v="3"/>
    <s v="Q1"/>
    <n v="2025"/>
    <n v="0.32676933434317934"/>
    <s v="Medium"/>
  </r>
  <r>
    <n v="102312"/>
    <d v="2025-09-07T00:00:00"/>
    <s v="C3311"/>
    <s v="Priya Gupta"/>
    <x v="0"/>
    <s v="Delhi"/>
    <s v="New Delhi"/>
    <x v="0"/>
    <x v="1"/>
    <x v="4"/>
    <n v="2"/>
    <n v="8379"/>
    <n v="15"/>
    <n v="14244.3"/>
    <n v="12000"/>
    <n v="2244.3000000000002"/>
    <x v="1"/>
    <x v="2"/>
    <x v="4"/>
    <s v="Q3"/>
    <n v="2025"/>
    <n v="0.15755775994608373"/>
    <s v="Medium"/>
  </r>
  <r>
    <n v="100828"/>
    <d v="2025-08-15T00:00:00"/>
    <s v="C1827"/>
    <s v="Neha Gupta"/>
    <x v="2"/>
    <s v="Karnataka"/>
    <s v="Bengaluru"/>
    <x v="1"/>
    <x v="2"/>
    <x v="5"/>
    <n v="6"/>
    <n v="2372"/>
    <n v="0"/>
    <n v="14232"/>
    <n v="9600"/>
    <n v="4632"/>
    <x v="0"/>
    <x v="1"/>
    <x v="2"/>
    <s v="Q3"/>
    <n v="2025"/>
    <n v="0.32546374367622261"/>
    <s v="Medium"/>
  </r>
  <r>
    <n v="102463"/>
    <d v="2025-12-15T00:00:00"/>
    <s v="C3462"/>
    <s v="Kiran Sharma"/>
    <x v="1"/>
    <s v="Gujarat"/>
    <s v="Ahmedabad"/>
    <x v="2"/>
    <x v="1"/>
    <x v="4"/>
    <n v="2"/>
    <n v="8362"/>
    <n v="15"/>
    <n v="14215.4"/>
    <n v="12000"/>
    <n v="2215.4"/>
    <x v="2"/>
    <x v="0"/>
    <x v="11"/>
    <s v="Q4"/>
    <n v="2025"/>
    <n v="0.15584506943174306"/>
    <s v="Medium"/>
  </r>
  <r>
    <n v="101605"/>
    <d v="2025-09-05T00:00:00"/>
    <s v="C2604"/>
    <s v="Kiran Rao"/>
    <x v="1"/>
    <s v="Gujarat"/>
    <s v="Ahmedabad"/>
    <x v="4"/>
    <x v="2"/>
    <x v="5"/>
    <n v="6"/>
    <n v="2781"/>
    <n v="15"/>
    <n v="14183.1"/>
    <n v="9600"/>
    <n v="4583.1000000000004"/>
    <x v="4"/>
    <x v="1"/>
    <x v="4"/>
    <s v="Q3"/>
    <n v="2025"/>
    <n v="0.3231381009793346"/>
    <s v="Medium"/>
  </r>
  <r>
    <n v="104585"/>
    <d v="2025-05-26T00:00:00"/>
    <s v="C5584"/>
    <s v="Vikram Sharma"/>
    <x v="3"/>
    <s v="West Bengal"/>
    <s v="Kolkata"/>
    <x v="0"/>
    <x v="1"/>
    <x v="2"/>
    <n v="1"/>
    <n v="14927"/>
    <n v="5"/>
    <n v="14180.65"/>
    <n v="11000"/>
    <n v="3180.65"/>
    <x v="2"/>
    <x v="2"/>
    <x v="6"/>
    <s v="Q2"/>
    <n v="2025"/>
    <n v="0.2242950781522709"/>
    <s v="Medium"/>
  </r>
  <r>
    <n v="100742"/>
    <d v="2025-10-01T00:00:00"/>
    <s v="C1741"/>
    <s v="Aarav Patel"/>
    <x v="1"/>
    <s v="Gujarat"/>
    <s v="Ahmedabad"/>
    <x v="3"/>
    <x v="2"/>
    <x v="6"/>
    <n v="8"/>
    <n v="1864"/>
    <n v="5"/>
    <n v="14166.4"/>
    <n v="7200"/>
    <n v="6966.4"/>
    <x v="1"/>
    <x v="0"/>
    <x v="0"/>
    <s v="Q4"/>
    <n v="2025"/>
    <n v="0.49175513892026201"/>
    <s v="Medium"/>
  </r>
  <r>
    <n v="102408"/>
    <d v="2025-01-14T00:00:00"/>
    <s v="C3407"/>
    <s v="Arjun Gupta"/>
    <x v="2"/>
    <s v="Karnataka"/>
    <s v="Bengaluru"/>
    <x v="4"/>
    <x v="2"/>
    <x v="5"/>
    <n v="6"/>
    <n v="2777"/>
    <n v="15"/>
    <n v="14162.7"/>
    <n v="9600"/>
    <n v="4562.7"/>
    <x v="1"/>
    <x v="1"/>
    <x v="8"/>
    <s v="Q1"/>
    <n v="2025"/>
    <n v="0.32216314685759068"/>
    <s v="Medium"/>
  </r>
  <r>
    <n v="104609"/>
    <d v="2025-06-09T00:00:00"/>
    <s v="C5608"/>
    <s v="Pooja Reddy"/>
    <x v="3"/>
    <s v="Odisha"/>
    <s v="Bhubaneswar"/>
    <x v="6"/>
    <x v="2"/>
    <x v="5"/>
    <n v="6"/>
    <n v="2776"/>
    <n v="15"/>
    <n v="14157.6"/>
    <n v="9600"/>
    <n v="4557.6000000000004"/>
    <x v="0"/>
    <x v="0"/>
    <x v="9"/>
    <s v="Q2"/>
    <n v="2025"/>
    <n v="0.32191896931683339"/>
    <s v="Medium"/>
  </r>
  <r>
    <n v="102020"/>
    <d v="2025-01-22T00:00:00"/>
    <s v="C3019"/>
    <s v="Rahul Rao"/>
    <x v="3"/>
    <s v="West Bengal"/>
    <s v="Kolkata"/>
    <x v="3"/>
    <x v="2"/>
    <x v="5"/>
    <n v="6"/>
    <n v="2946"/>
    <n v="20"/>
    <n v="14140.8"/>
    <n v="9600"/>
    <n v="4540.8"/>
    <x v="4"/>
    <x v="1"/>
    <x v="8"/>
    <s v="Q1"/>
    <n v="2025"/>
    <n v="0.3211133740665309"/>
    <s v="Medium"/>
  </r>
  <r>
    <n v="101280"/>
    <d v="2025-12-18T00:00:00"/>
    <s v="C2279"/>
    <s v="Ananya Sharma"/>
    <x v="2"/>
    <s v="Karnataka"/>
    <s v="Bengaluru"/>
    <x v="4"/>
    <x v="2"/>
    <x v="5"/>
    <n v="6"/>
    <n v="2617"/>
    <n v="10"/>
    <n v="14131.8"/>
    <n v="9600"/>
    <n v="4531.8"/>
    <x v="0"/>
    <x v="2"/>
    <x v="11"/>
    <s v="Q4"/>
    <n v="2025"/>
    <n v="0.32068101728017667"/>
    <s v="Medium"/>
  </r>
  <r>
    <n v="102234"/>
    <d v="2025-11-09T00:00:00"/>
    <s v="C3233"/>
    <s v="Aarav Sharma"/>
    <x v="1"/>
    <s v="Gujarat"/>
    <s v="Ahmedabad"/>
    <x v="7"/>
    <x v="2"/>
    <x v="5"/>
    <n v="6"/>
    <n v="2767"/>
    <n v="15"/>
    <n v="14111.7"/>
    <n v="9600"/>
    <n v="4511.7"/>
    <x v="3"/>
    <x v="1"/>
    <x v="1"/>
    <s v="Q4"/>
    <n v="2025"/>
    <n v="0.31971342928208507"/>
    <s v="Medium"/>
  </r>
  <r>
    <n v="101306"/>
    <d v="2025-04-07T00:00:00"/>
    <s v="C2305"/>
    <s v="Aarav Sharma"/>
    <x v="0"/>
    <s v="Delhi"/>
    <s v="New Delhi"/>
    <x v="5"/>
    <x v="2"/>
    <x v="5"/>
    <n v="5"/>
    <n v="2970"/>
    <n v="5"/>
    <n v="14107.5"/>
    <n v="8000"/>
    <n v="6107.5"/>
    <x v="2"/>
    <x v="2"/>
    <x v="5"/>
    <s v="Q2"/>
    <n v="2025"/>
    <n v="0.43292574871522238"/>
    <s v="Medium"/>
  </r>
  <r>
    <n v="101557"/>
    <d v="2025-11-12T00:00:00"/>
    <s v="C2556"/>
    <s v="Vikram Kumar"/>
    <x v="3"/>
    <s v="Odisha"/>
    <s v="Bhubaneswar"/>
    <x v="0"/>
    <x v="2"/>
    <x v="6"/>
    <n v="10"/>
    <n v="1485"/>
    <n v="5"/>
    <n v="14107.5"/>
    <n v="9000"/>
    <n v="5107.5"/>
    <x v="2"/>
    <x v="1"/>
    <x v="1"/>
    <s v="Q4"/>
    <n v="2025"/>
    <n v="0.36204146730462522"/>
    <s v="Medium"/>
  </r>
  <r>
    <n v="101361"/>
    <d v="2025-09-23T00:00:00"/>
    <s v="C2360"/>
    <s v="Kiran Gupta"/>
    <x v="0"/>
    <s v="Delhi"/>
    <s v="New Delhi"/>
    <x v="4"/>
    <x v="1"/>
    <x v="4"/>
    <n v="2"/>
    <n v="8814"/>
    <n v="20"/>
    <n v="14102.4"/>
    <n v="12000"/>
    <n v="2102.4"/>
    <x v="2"/>
    <x v="2"/>
    <x v="4"/>
    <s v="Q3"/>
    <n v="2025"/>
    <n v="0.14908100748808714"/>
    <s v="Medium"/>
  </r>
  <r>
    <n v="102743"/>
    <d v="2025-01-28T00:00:00"/>
    <s v="C3742"/>
    <s v="Arjun Gupta"/>
    <x v="1"/>
    <s v="Gujarat"/>
    <s v="Ahmedabad"/>
    <x v="2"/>
    <x v="2"/>
    <x v="5"/>
    <n v="5"/>
    <n v="2964"/>
    <n v="5"/>
    <n v="14079"/>
    <n v="8000"/>
    <n v="6079"/>
    <x v="4"/>
    <x v="0"/>
    <x v="8"/>
    <s v="Q1"/>
    <n v="2025"/>
    <n v="0.4317778251296257"/>
    <s v="Medium"/>
  </r>
  <r>
    <n v="100425"/>
    <d v="2025-01-15T00:00:00"/>
    <s v="C1424"/>
    <s v="Arjun Gupta"/>
    <x v="1"/>
    <s v="Maharashtra"/>
    <s v="Mumbai"/>
    <x v="2"/>
    <x v="1"/>
    <x v="2"/>
    <n v="1"/>
    <n v="14817"/>
    <n v="5"/>
    <n v="14076.15"/>
    <n v="11000"/>
    <n v="3076.15"/>
    <x v="2"/>
    <x v="2"/>
    <x v="8"/>
    <s v="Q1"/>
    <n v="2025"/>
    <n v="0.21853631852459657"/>
    <s v="Medium"/>
  </r>
  <r>
    <n v="102738"/>
    <d v="2025-04-07T00:00:00"/>
    <s v="C3737"/>
    <s v="Priya Reddy"/>
    <x v="0"/>
    <s v="Delhi"/>
    <s v="New Delhi"/>
    <x v="5"/>
    <x v="1"/>
    <x v="4"/>
    <n v="2"/>
    <n v="8270"/>
    <n v="15"/>
    <n v="14059"/>
    <n v="12000"/>
    <n v="2059"/>
    <x v="1"/>
    <x v="1"/>
    <x v="5"/>
    <s v="Q2"/>
    <n v="2025"/>
    <n v="0.14645422860800911"/>
    <s v="Medium"/>
  </r>
  <r>
    <n v="103905"/>
    <d v="2025-08-07T00:00:00"/>
    <s v="C4904"/>
    <s v="Ananya Rao"/>
    <x v="3"/>
    <s v="Odisha"/>
    <s v="Bhubaneswar"/>
    <x v="7"/>
    <x v="1"/>
    <x v="2"/>
    <n v="1"/>
    <n v="14725"/>
    <n v="5"/>
    <n v="13988.75"/>
    <n v="11000"/>
    <n v="2988.75"/>
    <x v="2"/>
    <x v="0"/>
    <x v="2"/>
    <s v="Q3"/>
    <n v="2025"/>
    <n v="0.2136538289697078"/>
    <s v="Medium"/>
  </r>
  <r>
    <n v="102053"/>
    <d v="2025-02-14T00:00:00"/>
    <s v="C3052"/>
    <s v="Kiran Gupta"/>
    <x v="1"/>
    <s v="Maharashtra"/>
    <s v="Mumbai"/>
    <x v="1"/>
    <x v="1"/>
    <x v="4"/>
    <n v="2"/>
    <n v="8228"/>
    <n v="15"/>
    <n v="13987.6"/>
    <n v="12000"/>
    <n v="1987.6"/>
    <x v="0"/>
    <x v="0"/>
    <x v="3"/>
    <s v="Q1"/>
    <n v="2025"/>
    <n v="0.14209728616774855"/>
    <s v="Medium"/>
  </r>
  <r>
    <n v="101222"/>
    <d v="2025-09-17T00:00:00"/>
    <s v="C2221"/>
    <s v="Vikram Kumar"/>
    <x v="0"/>
    <s v="Punjab"/>
    <s v="Ludhiana"/>
    <x v="5"/>
    <x v="1"/>
    <x v="4"/>
    <n v="2"/>
    <n v="8742"/>
    <n v="20"/>
    <n v="13987.2"/>
    <n v="12000"/>
    <n v="1987.2"/>
    <x v="0"/>
    <x v="0"/>
    <x v="4"/>
    <s v="Q3"/>
    <n v="2025"/>
    <n v="0.14207275223061083"/>
    <s v="Medium"/>
  </r>
  <r>
    <n v="103693"/>
    <d v="2025-06-06T00:00:00"/>
    <s v="C4692"/>
    <s v="Ananya Rao"/>
    <x v="1"/>
    <s v="Maharashtra"/>
    <s v="Mumbai"/>
    <x v="6"/>
    <x v="1"/>
    <x v="4"/>
    <n v="2"/>
    <n v="8711"/>
    <n v="20"/>
    <n v="13937.6"/>
    <n v="12000"/>
    <n v="1937.6"/>
    <x v="3"/>
    <x v="2"/>
    <x v="9"/>
    <s v="Q2"/>
    <n v="2025"/>
    <n v="0.13901963035242795"/>
    <s v="Medium"/>
  </r>
  <r>
    <n v="104632"/>
    <d v="2025-01-08T00:00:00"/>
    <s v="C5631"/>
    <s v="Divya Rao"/>
    <x v="2"/>
    <s v="Karnataka"/>
    <s v="Bengaluru"/>
    <x v="1"/>
    <x v="1"/>
    <x v="2"/>
    <n v="1"/>
    <n v="14665"/>
    <n v="5"/>
    <n v="13931.75"/>
    <n v="11000"/>
    <n v="2931.75"/>
    <x v="1"/>
    <x v="0"/>
    <x v="8"/>
    <s v="Q1"/>
    <n v="2025"/>
    <n v="0.21043659267500495"/>
    <s v="Medium"/>
  </r>
  <r>
    <n v="100430"/>
    <d v="2025-08-02T00:00:00"/>
    <s v="C1429"/>
    <s v="Pooja Kumar"/>
    <x v="2"/>
    <s v="Karnataka"/>
    <s v="Bengaluru"/>
    <x v="2"/>
    <x v="2"/>
    <x v="5"/>
    <n v="5"/>
    <n v="2933"/>
    <n v="5"/>
    <n v="13931.75"/>
    <n v="8000"/>
    <n v="5931.75"/>
    <x v="1"/>
    <x v="0"/>
    <x v="2"/>
    <s v="Q3"/>
    <n v="2025"/>
    <n v="0.42577206740000356"/>
    <s v="Medium"/>
  </r>
  <r>
    <n v="101385"/>
    <d v="2025-09-10T00:00:00"/>
    <s v="C2384"/>
    <s v="Kiran Patel"/>
    <x v="3"/>
    <s v="Odisha"/>
    <s v="Bhubaneswar"/>
    <x v="2"/>
    <x v="1"/>
    <x v="2"/>
    <n v="1"/>
    <n v="14664"/>
    <n v="5"/>
    <n v="13930.8"/>
    <n v="11000"/>
    <n v="2930.8"/>
    <x v="0"/>
    <x v="0"/>
    <x v="4"/>
    <s v="Q3"/>
    <n v="2025"/>
    <n v="0.21038274901656762"/>
    <s v="Medium"/>
  </r>
  <r>
    <n v="100333"/>
    <d v="2025-03-21T00:00:00"/>
    <s v="C1332"/>
    <s v="Arjun Rao"/>
    <x v="0"/>
    <s v="Punjab"/>
    <s v="Ludhiana"/>
    <x v="3"/>
    <x v="2"/>
    <x v="5"/>
    <n v="5"/>
    <n v="2931"/>
    <n v="5"/>
    <n v="13922.25"/>
    <n v="8000"/>
    <n v="5922.25"/>
    <x v="3"/>
    <x v="0"/>
    <x v="10"/>
    <s v="Q1"/>
    <n v="2025"/>
    <n v="0.42538023667151503"/>
    <s v="Medium"/>
  </r>
  <r>
    <n v="102025"/>
    <d v="2025-05-06T00:00:00"/>
    <s v="C3024"/>
    <s v="Vikram Sharma"/>
    <x v="2"/>
    <s v="Karnataka"/>
    <s v="Bengaluru"/>
    <x v="2"/>
    <x v="1"/>
    <x v="2"/>
    <n v="1"/>
    <n v="15442"/>
    <n v="10"/>
    <n v="13897.8"/>
    <n v="11000"/>
    <n v="2897.8"/>
    <x v="4"/>
    <x v="0"/>
    <x v="6"/>
    <s v="Q2"/>
    <n v="2025"/>
    <n v="0.20850782138180146"/>
    <s v="Medium"/>
  </r>
  <r>
    <n v="100123"/>
    <d v="2025-10-04T00:00:00"/>
    <s v="C1122"/>
    <s v="Divya Patel"/>
    <x v="3"/>
    <s v="West Bengal"/>
    <s v="Kolkata"/>
    <x v="2"/>
    <x v="2"/>
    <x v="5"/>
    <n v="6"/>
    <n v="2314"/>
    <n v="0"/>
    <n v="13884"/>
    <n v="9600"/>
    <n v="4284"/>
    <x v="2"/>
    <x v="1"/>
    <x v="0"/>
    <s v="Q4"/>
    <n v="2025"/>
    <n v="0.30855661192739847"/>
    <s v="Medium"/>
  </r>
  <r>
    <n v="104480"/>
    <d v="2025-01-14T00:00:00"/>
    <s v="C5479"/>
    <s v="Sneha Reddy"/>
    <x v="3"/>
    <s v="Odisha"/>
    <s v="Bhubaneswar"/>
    <x v="4"/>
    <x v="1"/>
    <x v="4"/>
    <n v="2"/>
    <n v="8669"/>
    <n v="20"/>
    <n v="13870.4"/>
    <n v="12000"/>
    <n v="1870.4"/>
    <x v="0"/>
    <x v="1"/>
    <x v="8"/>
    <s v="Q1"/>
    <n v="2025"/>
    <n v="0.13484831007036568"/>
    <s v="Medium"/>
  </r>
  <r>
    <n v="104456"/>
    <d v="2025-06-13T00:00:00"/>
    <s v="C5455"/>
    <s v="Aarav Gupta"/>
    <x v="0"/>
    <s v="Delhi"/>
    <s v="New Delhi"/>
    <x v="6"/>
    <x v="1"/>
    <x v="4"/>
    <n v="2"/>
    <n v="8155"/>
    <n v="15"/>
    <n v="13863.5"/>
    <n v="12000"/>
    <n v="1863.5"/>
    <x v="4"/>
    <x v="0"/>
    <x v="9"/>
    <s v="Q2"/>
    <n v="2025"/>
    <n v="0.13441771558408772"/>
    <s v="Medium"/>
  </r>
  <r>
    <n v="100058"/>
    <d v="2025-11-01T00:00:00"/>
    <s v="C1057"/>
    <s v="Neha Patel"/>
    <x v="2"/>
    <s v="Karnataka"/>
    <s v="Bengaluru"/>
    <x v="3"/>
    <x v="2"/>
    <x v="5"/>
    <n v="8"/>
    <n v="2166"/>
    <n v="20"/>
    <n v="13862.4"/>
    <n v="12800"/>
    <n v="1062.4000000000001"/>
    <x v="0"/>
    <x v="0"/>
    <x v="1"/>
    <s v="Q4"/>
    <n v="2025"/>
    <n v="7.663896583564174E-2"/>
    <s v="Medium"/>
  </r>
  <r>
    <n v="102829"/>
    <d v="2025-12-05T00:00:00"/>
    <s v="C3828"/>
    <s v="Rohit Sharma"/>
    <x v="3"/>
    <s v="West Bengal"/>
    <s v="Kolkata"/>
    <x v="6"/>
    <x v="1"/>
    <x v="4"/>
    <n v="2"/>
    <n v="8657"/>
    <n v="20"/>
    <n v="13851.2"/>
    <n v="12000"/>
    <n v="1851.2"/>
    <x v="0"/>
    <x v="0"/>
    <x v="11"/>
    <s v="Q4"/>
    <n v="2025"/>
    <n v="0.1336490701166686"/>
    <s v="Medium"/>
  </r>
  <r>
    <n v="102885"/>
    <d v="2025-04-18T00:00:00"/>
    <s v="C3884"/>
    <s v="Divya Rao"/>
    <x v="2"/>
    <s v="Karnataka"/>
    <s v="Bengaluru"/>
    <x v="5"/>
    <x v="1"/>
    <x v="4"/>
    <n v="2"/>
    <n v="8144"/>
    <n v="15"/>
    <n v="13844.8"/>
    <n v="12000"/>
    <n v="1844.8"/>
    <x v="2"/>
    <x v="1"/>
    <x v="5"/>
    <s v="Q2"/>
    <n v="2025"/>
    <n v="0.13324858430602105"/>
    <s v="Medium"/>
  </r>
  <r>
    <n v="102563"/>
    <d v="2025-04-06T00:00:00"/>
    <s v="C3562"/>
    <s v="Priya Gupta"/>
    <x v="1"/>
    <s v="Gujarat"/>
    <s v="Ahmedabad"/>
    <x v="7"/>
    <x v="1"/>
    <x v="2"/>
    <n v="1"/>
    <n v="15368"/>
    <n v="10"/>
    <n v="13831.2"/>
    <n v="11000"/>
    <n v="2831.2"/>
    <x v="0"/>
    <x v="0"/>
    <x v="5"/>
    <s v="Q2"/>
    <n v="2025"/>
    <n v="0.20469662791370233"/>
    <s v="Medium"/>
  </r>
  <r>
    <n v="104105"/>
    <d v="2025-05-11T00:00:00"/>
    <s v="C5104"/>
    <s v="Pooja Sharma"/>
    <x v="3"/>
    <s v="Odisha"/>
    <s v="Bhubaneswar"/>
    <x v="7"/>
    <x v="1"/>
    <x v="2"/>
    <n v="1"/>
    <n v="14557"/>
    <n v="5"/>
    <n v="13829.15"/>
    <n v="11000"/>
    <n v="2829.15"/>
    <x v="4"/>
    <x v="1"/>
    <x v="6"/>
    <s v="Q2"/>
    <n v="2025"/>
    <n v="0.20457873405089974"/>
    <s v="Medium"/>
  </r>
  <r>
    <n v="101688"/>
    <d v="2025-04-03T00:00:00"/>
    <s v="C2687"/>
    <s v="Priya Reddy"/>
    <x v="1"/>
    <s v="Gujarat"/>
    <s v="Ahmedabad"/>
    <x v="1"/>
    <x v="2"/>
    <x v="5"/>
    <n v="5"/>
    <n v="2910"/>
    <n v="5"/>
    <n v="13822.5"/>
    <n v="8000"/>
    <n v="5822.5"/>
    <x v="1"/>
    <x v="2"/>
    <x v="5"/>
    <s v="Q2"/>
    <n v="2025"/>
    <n v="0.42123349611141253"/>
    <s v="Medium"/>
  </r>
  <r>
    <n v="102287"/>
    <d v="2025-11-13T00:00:00"/>
    <s v="C3286"/>
    <s v="Neha Kumar"/>
    <x v="2"/>
    <s v="Telangana"/>
    <s v="Hyderabad"/>
    <x v="2"/>
    <x v="2"/>
    <x v="5"/>
    <n v="6"/>
    <n v="2425"/>
    <n v="5"/>
    <n v="13822.5"/>
    <n v="9600"/>
    <n v="4222.5"/>
    <x v="0"/>
    <x v="0"/>
    <x v="1"/>
    <s v="Q4"/>
    <n v="2025"/>
    <n v="0.30548019533369508"/>
    <s v="Medium"/>
  </r>
  <r>
    <n v="103103"/>
    <d v="2025-09-26T00:00:00"/>
    <s v="C4102"/>
    <s v="Pooja Reddy"/>
    <x v="2"/>
    <s v="Telangana"/>
    <s v="Hyderabad"/>
    <x v="1"/>
    <x v="1"/>
    <x v="2"/>
    <n v="1"/>
    <n v="14545"/>
    <n v="5"/>
    <n v="13817.75"/>
    <n v="11000"/>
    <n v="2817.75"/>
    <x v="3"/>
    <x v="2"/>
    <x v="4"/>
    <s v="Q3"/>
    <n v="2025"/>
    <n v="0.20392249099889634"/>
    <s v="Medium"/>
  </r>
  <r>
    <n v="100029"/>
    <d v="2025-01-03T00:00:00"/>
    <s v="C1028"/>
    <s v="Kiran Patel"/>
    <x v="2"/>
    <s v="Telangana"/>
    <s v="Hyderabad"/>
    <x v="7"/>
    <x v="1"/>
    <x v="4"/>
    <n v="2"/>
    <n v="8128"/>
    <n v="15"/>
    <n v="13817.6"/>
    <n v="12000"/>
    <n v="1817.6"/>
    <x v="0"/>
    <x v="0"/>
    <x v="8"/>
    <s v="Q1"/>
    <n v="2025"/>
    <n v="0.13154238073182029"/>
    <s v="Medium"/>
  </r>
  <r>
    <n v="103125"/>
    <d v="2025-05-01T00:00:00"/>
    <s v="C4124"/>
    <s v="Kiran Rao"/>
    <x v="3"/>
    <s v="Odisha"/>
    <s v="Bhubaneswar"/>
    <x v="1"/>
    <x v="1"/>
    <x v="2"/>
    <n v="1"/>
    <n v="15284"/>
    <n v="10"/>
    <n v="13755.6"/>
    <n v="11000"/>
    <n v="2755.6"/>
    <x v="3"/>
    <x v="1"/>
    <x v="6"/>
    <s v="Q2"/>
    <n v="2025"/>
    <n v="0.20032568553898047"/>
    <s v="Medium"/>
  </r>
  <r>
    <n v="101728"/>
    <d v="2025-06-02T00:00:00"/>
    <s v="C2727"/>
    <s v="Aarav Patel"/>
    <x v="2"/>
    <s v="Telangana"/>
    <s v="Hyderabad"/>
    <x v="7"/>
    <x v="2"/>
    <x v="5"/>
    <n v="5"/>
    <n v="2894"/>
    <n v="5"/>
    <n v="13746.5"/>
    <n v="8000"/>
    <n v="5746.5"/>
    <x v="1"/>
    <x v="0"/>
    <x v="9"/>
    <s v="Q2"/>
    <n v="2025"/>
    <n v="0.41803368130069474"/>
    <s v="Medium"/>
  </r>
  <r>
    <n v="102567"/>
    <d v="2025-08-09T00:00:00"/>
    <s v="C3566"/>
    <s v="Neha Reddy"/>
    <x v="0"/>
    <s v="Punjab"/>
    <s v="Ludhiana"/>
    <x v="0"/>
    <x v="2"/>
    <x v="5"/>
    <n v="5"/>
    <n v="2749"/>
    <n v="0"/>
    <n v="13745"/>
    <n v="8000"/>
    <n v="5745"/>
    <x v="3"/>
    <x v="2"/>
    <x v="2"/>
    <s v="Q3"/>
    <n v="2025"/>
    <n v="0.41797017097126227"/>
    <s v="Medium"/>
  </r>
  <r>
    <n v="100640"/>
    <d v="2025-05-25T00:00:00"/>
    <s v="C1639"/>
    <s v="Rohit Gupta"/>
    <x v="3"/>
    <s v="Odisha"/>
    <s v="Bhubaneswar"/>
    <x v="0"/>
    <x v="2"/>
    <x v="5"/>
    <n v="6"/>
    <n v="2691"/>
    <n v="15"/>
    <n v="13724.1"/>
    <n v="9600"/>
    <n v="4124.1000000000004"/>
    <x v="4"/>
    <x v="1"/>
    <x v="6"/>
    <s v="Q2"/>
    <n v="2025"/>
    <n v="0.30050057927295781"/>
    <s v="Medium"/>
  </r>
  <r>
    <n v="104426"/>
    <d v="2025-01-18T00:00:00"/>
    <s v="C5425"/>
    <s v="Rahul Reddy"/>
    <x v="3"/>
    <s v="West Bengal"/>
    <s v="Kolkata"/>
    <x v="3"/>
    <x v="1"/>
    <x v="2"/>
    <n v="1"/>
    <n v="15243"/>
    <n v="10"/>
    <n v="13718.7"/>
    <n v="11000"/>
    <n v="2718.7"/>
    <x v="0"/>
    <x v="1"/>
    <x v="8"/>
    <s v="Q1"/>
    <n v="2025"/>
    <n v="0.19817475416766892"/>
    <s v="Medium"/>
  </r>
  <r>
    <n v="100886"/>
    <d v="2025-04-17T00:00:00"/>
    <s v="C1885"/>
    <s v="Divya Reddy"/>
    <x v="2"/>
    <s v="Telangana"/>
    <s v="Hyderabad"/>
    <x v="1"/>
    <x v="2"/>
    <x v="5"/>
    <n v="6"/>
    <n v="2539"/>
    <n v="10"/>
    <n v="13710.6"/>
    <n v="9600"/>
    <n v="4110.6000000000004"/>
    <x v="0"/>
    <x v="0"/>
    <x v="5"/>
    <s v="Q2"/>
    <n v="2025"/>
    <n v="0.29981182442781501"/>
    <s v="Medium"/>
  </r>
  <r>
    <n v="104543"/>
    <d v="2025-12-09T00:00:00"/>
    <s v="C5542"/>
    <s v="Kiran Reddy"/>
    <x v="1"/>
    <s v="Maharashtra"/>
    <s v="Mumbai"/>
    <x v="5"/>
    <x v="1"/>
    <x v="2"/>
    <n v="1"/>
    <n v="15220"/>
    <n v="10"/>
    <n v="13698"/>
    <n v="11000"/>
    <n v="2698"/>
    <x v="1"/>
    <x v="2"/>
    <x v="11"/>
    <s v="Q4"/>
    <n v="2025"/>
    <n v="0.19696306030077385"/>
    <s v="Medium"/>
  </r>
  <r>
    <n v="100039"/>
    <d v="2025-05-10T00:00:00"/>
    <s v="C1038"/>
    <s v="Ananya Patel"/>
    <x v="3"/>
    <s v="West Bengal"/>
    <s v="Kolkata"/>
    <x v="3"/>
    <x v="2"/>
    <x v="5"/>
    <n v="5"/>
    <n v="2720"/>
    <n v="0"/>
    <n v="13600"/>
    <n v="8000"/>
    <n v="5600"/>
    <x v="1"/>
    <x v="0"/>
    <x v="6"/>
    <s v="Q2"/>
    <n v="2025"/>
    <n v="0.41176470588235292"/>
    <s v="Medium"/>
  </r>
  <r>
    <n v="100371"/>
    <d v="2025-09-02T00:00:00"/>
    <s v="C1370"/>
    <s v="Rohit Sharma"/>
    <x v="1"/>
    <s v="Gujarat"/>
    <s v="Ahmedabad"/>
    <x v="2"/>
    <x v="1"/>
    <x v="4"/>
    <n v="2"/>
    <n v="8497"/>
    <n v="20"/>
    <n v="13595.2"/>
    <n v="12000"/>
    <n v="1595.2"/>
    <x v="1"/>
    <x v="1"/>
    <x v="4"/>
    <s v="Q3"/>
    <n v="2025"/>
    <n v="0.11733553018712486"/>
    <s v="Medium"/>
  </r>
  <r>
    <n v="103143"/>
    <d v="2025-02-20T00:00:00"/>
    <s v="C4142"/>
    <s v="Sneha Rao"/>
    <x v="3"/>
    <s v="West Bengal"/>
    <s v="Kolkata"/>
    <x v="5"/>
    <x v="2"/>
    <x v="5"/>
    <n v="5"/>
    <n v="2716"/>
    <n v="0"/>
    <n v="13580"/>
    <n v="8000"/>
    <n v="5580"/>
    <x v="0"/>
    <x v="0"/>
    <x v="3"/>
    <s v="Q1"/>
    <n v="2025"/>
    <n v="0.4108983799705449"/>
    <s v="Medium"/>
  </r>
  <r>
    <n v="102017"/>
    <d v="2025-11-04T00:00:00"/>
    <s v="C3016"/>
    <s v="Priya Reddy"/>
    <x v="0"/>
    <s v="Punjab"/>
    <s v="Ludhiana"/>
    <x v="3"/>
    <x v="2"/>
    <x v="5"/>
    <n v="7"/>
    <n v="2154"/>
    <n v="10"/>
    <n v="13570.2"/>
    <n v="11200"/>
    <n v="2370.1999999999998"/>
    <x v="0"/>
    <x v="0"/>
    <x v="1"/>
    <s v="Q4"/>
    <n v="2025"/>
    <n v="0.17466212730836683"/>
    <s v="Medium"/>
  </r>
  <r>
    <n v="100247"/>
    <d v="2025-07-20T00:00:00"/>
    <s v="C1246"/>
    <s v="Aarav Reddy"/>
    <x v="3"/>
    <s v="Odisha"/>
    <s v="Bhubaneswar"/>
    <x v="5"/>
    <x v="1"/>
    <x v="4"/>
    <n v="2"/>
    <n v="8453"/>
    <n v="20"/>
    <n v="13524.8"/>
    <n v="12000"/>
    <n v="1524.8"/>
    <x v="1"/>
    <x v="1"/>
    <x v="7"/>
    <s v="Q3"/>
    <n v="2025"/>
    <n v="0.11274103868449072"/>
    <s v="Medium"/>
  </r>
  <r>
    <n v="101523"/>
    <d v="2025-01-07T00:00:00"/>
    <s v="C2522"/>
    <s v="Sneha Sharma"/>
    <x v="3"/>
    <s v="West Bengal"/>
    <s v="Kolkata"/>
    <x v="0"/>
    <x v="1"/>
    <x v="2"/>
    <n v="1"/>
    <n v="15026"/>
    <n v="10"/>
    <n v="13523.4"/>
    <n v="11000"/>
    <n v="2523.4"/>
    <x v="4"/>
    <x v="0"/>
    <x v="8"/>
    <s v="Q1"/>
    <n v="2025"/>
    <n v="0.1865950870343257"/>
    <s v="Medium"/>
  </r>
  <r>
    <n v="103462"/>
    <d v="2025-01-01T00:00:00"/>
    <s v="C4461"/>
    <s v="Divya Sharma"/>
    <x v="1"/>
    <s v="Maharashtra"/>
    <s v="Mumbai"/>
    <x v="4"/>
    <x v="2"/>
    <x v="5"/>
    <n v="5"/>
    <n v="2703"/>
    <n v="0"/>
    <n v="13515"/>
    <n v="8000"/>
    <n v="5515"/>
    <x v="4"/>
    <x v="0"/>
    <x v="8"/>
    <s v="Q1"/>
    <n v="2025"/>
    <n v="0.40806511283758784"/>
    <s v="Medium"/>
  </r>
  <r>
    <n v="102301"/>
    <d v="2025-05-24T00:00:00"/>
    <s v="C3300"/>
    <s v="Arjun Rao"/>
    <x v="3"/>
    <s v="West Bengal"/>
    <s v="Kolkata"/>
    <x v="2"/>
    <x v="2"/>
    <x v="5"/>
    <n v="5"/>
    <n v="2843"/>
    <n v="5"/>
    <n v="13504.25"/>
    <n v="8000"/>
    <n v="5504.25"/>
    <x v="4"/>
    <x v="0"/>
    <x v="6"/>
    <s v="Q2"/>
    <n v="2025"/>
    <n v="0.40759390562230408"/>
    <s v="Medium"/>
  </r>
  <r>
    <n v="102626"/>
    <d v="2025-12-24T00:00:00"/>
    <s v="C3625"/>
    <s v="Ananya Reddy"/>
    <x v="1"/>
    <s v="Gujarat"/>
    <s v="Ahmedabad"/>
    <x v="0"/>
    <x v="1"/>
    <x v="2"/>
    <n v="1"/>
    <n v="15004"/>
    <n v="10"/>
    <n v="13503.6"/>
    <n v="11000"/>
    <n v="2503.6"/>
    <x v="1"/>
    <x v="0"/>
    <x v="11"/>
    <s v="Q4"/>
    <n v="2025"/>
    <n v="0.18540241120886281"/>
    <s v="Medium"/>
  </r>
  <r>
    <n v="101422"/>
    <d v="2025-07-01T00:00:00"/>
    <s v="C2421"/>
    <s v="Kiran Sharma"/>
    <x v="2"/>
    <s v="Karnataka"/>
    <s v="Bengaluru"/>
    <x v="6"/>
    <x v="1"/>
    <x v="2"/>
    <n v="1"/>
    <n v="14985"/>
    <n v="10"/>
    <n v="13486.5"/>
    <n v="11000"/>
    <n v="2486.5"/>
    <x v="0"/>
    <x v="1"/>
    <x v="7"/>
    <s v="Q3"/>
    <n v="2025"/>
    <n v="0.18436955473992511"/>
    <s v="Medium"/>
  </r>
  <r>
    <n v="104475"/>
    <d v="2025-12-06T00:00:00"/>
    <s v="C5474"/>
    <s v="Aarav Sharma"/>
    <x v="1"/>
    <s v="Maharashtra"/>
    <s v="Mumbai"/>
    <x v="3"/>
    <x v="2"/>
    <x v="5"/>
    <n v="5"/>
    <n v="2839"/>
    <n v="5"/>
    <n v="13485.25"/>
    <n v="8000"/>
    <n v="5485.25"/>
    <x v="0"/>
    <x v="1"/>
    <x v="11"/>
    <s v="Q4"/>
    <n v="2025"/>
    <n v="0.40675923694406851"/>
    <s v="Medium"/>
  </r>
  <r>
    <n v="100900"/>
    <d v="2025-10-11T00:00:00"/>
    <s v="C1899"/>
    <s v="Kiran Rao"/>
    <x v="2"/>
    <s v="Telangana"/>
    <s v="Hyderabad"/>
    <x v="6"/>
    <x v="2"/>
    <x v="5"/>
    <n v="7"/>
    <n v="2140"/>
    <n v="10"/>
    <n v="13482"/>
    <n v="11200"/>
    <n v="2282"/>
    <x v="2"/>
    <x v="0"/>
    <x v="0"/>
    <s v="Q4"/>
    <n v="2025"/>
    <n v="0.16926272066458983"/>
    <s v="Medium"/>
  </r>
  <r>
    <n v="103428"/>
    <d v="2025-04-18T00:00:00"/>
    <s v="C4427"/>
    <s v="Vikram Sharma"/>
    <x v="3"/>
    <s v="West Bengal"/>
    <s v="Kolkata"/>
    <x v="0"/>
    <x v="1"/>
    <x v="4"/>
    <n v="2"/>
    <n v="8381"/>
    <n v="20"/>
    <n v="13409.6"/>
    <n v="12000"/>
    <n v="1409.6"/>
    <x v="3"/>
    <x v="0"/>
    <x v="5"/>
    <s v="Q2"/>
    <n v="2025"/>
    <n v="0.10511872091635842"/>
    <s v="Medium"/>
  </r>
  <r>
    <n v="104592"/>
    <d v="2025-03-04T00:00:00"/>
    <s v="C5591"/>
    <s v="Arjun Gupta"/>
    <x v="2"/>
    <s v="Telangana"/>
    <s v="Hyderabad"/>
    <x v="3"/>
    <x v="1"/>
    <x v="4"/>
    <n v="2"/>
    <n v="8380"/>
    <n v="20"/>
    <n v="13408"/>
    <n v="12000"/>
    <n v="1408"/>
    <x v="2"/>
    <x v="0"/>
    <x v="10"/>
    <s v="Q1"/>
    <n v="2025"/>
    <n v="0.10501193317422435"/>
    <s v="Medium"/>
  </r>
  <r>
    <n v="102308"/>
    <d v="2025-03-26T00:00:00"/>
    <s v="C3307"/>
    <s v="Vikram Gupta"/>
    <x v="0"/>
    <s v="Punjab"/>
    <s v="Ludhiana"/>
    <x v="4"/>
    <x v="2"/>
    <x v="5"/>
    <n v="6"/>
    <n v="2226"/>
    <n v="0"/>
    <n v="13356"/>
    <n v="9600"/>
    <n v="3756"/>
    <x v="3"/>
    <x v="1"/>
    <x v="10"/>
    <s v="Q1"/>
    <n v="2025"/>
    <n v="0.28122192273135671"/>
    <s v="Medium"/>
  </r>
  <r>
    <n v="102662"/>
    <d v="2025-12-05T00:00:00"/>
    <s v="C3661"/>
    <s v="Kiran Sharma"/>
    <x v="1"/>
    <s v="Maharashtra"/>
    <s v="Mumbai"/>
    <x v="6"/>
    <x v="2"/>
    <x v="5"/>
    <n v="6"/>
    <n v="2782"/>
    <n v="20"/>
    <n v="13353.6"/>
    <n v="9600"/>
    <n v="3753.6"/>
    <x v="2"/>
    <x v="0"/>
    <x v="11"/>
    <s v="Q4"/>
    <n v="2025"/>
    <n v="0.28109273903666426"/>
    <s v="Medium"/>
  </r>
  <r>
    <n v="100427"/>
    <d v="2025-12-16T00:00:00"/>
    <s v="C1426"/>
    <s v="Rohit Patel"/>
    <x v="1"/>
    <s v="Gujarat"/>
    <s v="Ahmedabad"/>
    <x v="4"/>
    <x v="1"/>
    <x v="2"/>
    <n v="1"/>
    <n v="14828"/>
    <n v="10"/>
    <n v="13345.2"/>
    <n v="11000"/>
    <n v="2345.1999999999998"/>
    <x v="2"/>
    <x v="1"/>
    <x v="11"/>
    <s v="Q4"/>
    <n v="2025"/>
    <n v="0.17573359709858224"/>
    <s v="Medium"/>
  </r>
  <r>
    <n v="103023"/>
    <d v="2025-05-14T00:00:00"/>
    <s v="C4022"/>
    <s v="Pooja Reddy"/>
    <x v="2"/>
    <s v="Telangana"/>
    <s v="Hyderabad"/>
    <x v="4"/>
    <x v="1"/>
    <x v="4"/>
    <n v="2"/>
    <n v="8335"/>
    <n v="20"/>
    <n v="13336"/>
    <n v="12000"/>
    <n v="1336"/>
    <x v="1"/>
    <x v="0"/>
    <x v="6"/>
    <s v="Q2"/>
    <n v="2025"/>
    <n v="0.10017996400719856"/>
    <s v="Medium"/>
  </r>
  <r>
    <n v="104954"/>
    <d v="2025-02-03T00:00:00"/>
    <s v="C5953"/>
    <s v="Arjun Reddy"/>
    <x v="2"/>
    <s v="Karnataka"/>
    <s v="Bengaluru"/>
    <x v="7"/>
    <x v="2"/>
    <x v="5"/>
    <n v="6"/>
    <n v="2467"/>
    <n v="10"/>
    <n v="13321.8"/>
    <n v="9600"/>
    <n v="3721.8"/>
    <x v="4"/>
    <x v="2"/>
    <x v="3"/>
    <s v="Q1"/>
    <n v="2025"/>
    <n v="0.27937666081160206"/>
    <s v="Medium"/>
  </r>
  <r>
    <n v="104279"/>
    <d v="2025-04-11T00:00:00"/>
    <s v="C5278"/>
    <s v="Pooja Gupta"/>
    <x v="2"/>
    <s v="Telangana"/>
    <s v="Hyderabad"/>
    <x v="4"/>
    <x v="1"/>
    <x v="2"/>
    <n v="1"/>
    <n v="14762"/>
    <n v="10"/>
    <n v="13285.8"/>
    <n v="11000"/>
    <n v="2285.8000000000002"/>
    <x v="4"/>
    <x v="0"/>
    <x v="5"/>
    <s v="Q2"/>
    <n v="2025"/>
    <n v="0.17204835237622126"/>
    <s v="Medium"/>
  </r>
  <r>
    <n v="100860"/>
    <d v="2025-05-22T00:00:00"/>
    <s v="C1859"/>
    <s v="Aarav Gupta"/>
    <x v="0"/>
    <s v="Punjab"/>
    <s v="Ludhiana"/>
    <x v="0"/>
    <x v="2"/>
    <x v="5"/>
    <n v="6"/>
    <n v="2330"/>
    <n v="5"/>
    <n v="13281"/>
    <n v="9600"/>
    <n v="3681"/>
    <x v="1"/>
    <x v="2"/>
    <x v="6"/>
    <s v="Q2"/>
    <n v="2025"/>
    <n v="0.27716286424215042"/>
    <s v="Medium"/>
  </r>
  <r>
    <n v="101122"/>
    <d v="2025-01-19T00:00:00"/>
    <s v="C2121"/>
    <s v="Rahul Kumar"/>
    <x v="1"/>
    <s v="Gujarat"/>
    <s v="Ahmedabad"/>
    <x v="2"/>
    <x v="1"/>
    <x v="2"/>
    <n v="1"/>
    <n v="14748"/>
    <n v="10"/>
    <n v="13273.2"/>
    <n v="11000"/>
    <n v="2273.1999999999998"/>
    <x v="1"/>
    <x v="2"/>
    <x v="8"/>
    <s v="Q1"/>
    <n v="2025"/>
    <n v="0.17126239339420785"/>
    <s v="Medium"/>
  </r>
  <r>
    <n v="102826"/>
    <d v="2025-06-22T00:00:00"/>
    <s v="C3825"/>
    <s v="Arjun Kumar"/>
    <x v="1"/>
    <s v="Gujarat"/>
    <s v="Ahmedabad"/>
    <x v="4"/>
    <x v="1"/>
    <x v="2"/>
    <n v="1"/>
    <n v="14734"/>
    <n v="10"/>
    <n v="13260.6"/>
    <n v="11000"/>
    <n v="2260.6"/>
    <x v="2"/>
    <x v="2"/>
    <x v="9"/>
    <s v="Q2"/>
    <n v="2025"/>
    <n v="0.17047494080207531"/>
    <s v="Medium"/>
  </r>
  <r>
    <n v="101603"/>
    <d v="2025-12-16T00:00:00"/>
    <s v="C2602"/>
    <s v="Ananya Patel"/>
    <x v="2"/>
    <s v="Karnataka"/>
    <s v="Bengaluru"/>
    <x v="4"/>
    <x v="2"/>
    <x v="5"/>
    <n v="5"/>
    <n v="2939"/>
    <n v="10"/>
    <n v="13225.5"/>
    <n v="8000"/>
    <n v="5225.5"/>
    <x v="1"/>
    <x v="0"/>
    <x v="11"/>
    <s v="Q4"/>
    <n v="2025"/>
    <n v="0.39510793542777212"/>
    <s v="Medium"/>
  </r>
  <r>
    <n v="101270"/>
    <d v="2025-02-08T00:00:00"/>
    <s v="C2269"/>
    <s v="Pooja Gupta"/>
    <x v="3"/>
    <s v="West Bengal"/>
    <s v="Kolkata"/>
    <x v="2"/>
    <x v="2"/>
    <x v="5"/>
    <n v="5"/>
    <n v="2938"/>
    <n v="10"/>
    <n v="13221"/>
    <n v="8000"/>
    <n v="5221"/>
    <x v="4"/>
    <x v="0"/>
    <x v="3"/>
    <s v="Q1"/>
    <n v="2025"/>
    <n v="0.39490204976930643"/>
    <s v="Medium"/>
  </r>
  <r>
    <n v="104455"/>
    <d v="2025-09-19T00:00:00"/>
    <s v="C5454"/>
    <s v="Rohit Sharma"/>
    <x v="0"/>
    <s v="Delhi"/>
    <s v="New Delhi"/>
    <x v="0"/>
    <x v="1"/>
    <x v="4"/>
    <n v="2"/>
    <n v="8252"/>
    <n v="20"/>
    <n v="13203.2"/>
    <n v="12000"/>
    <n v="1203.2"/>
    <x v="1"/>
    <x v="2"/>
    <x v="4"/>
    <s v="Q3"/>
    <n v="2025"/>
    <n v="9.1129423170140569E-2"/>
    <s v="Medium"/>
  </r>
  <r>
    <n v="102592"/>
    <d v="2025-08-14T00:00:00"/>
    <s v="C3591"/>
    <s v="Ananya Patel"/>
    <x v="2"/>
    <s v="Karnataka"/>
    <s v="Bengaluru"/>
    <x v="7"/>
    <x v="1"/>
    <x v="4"/>
    <n v="2"/>
    <n v="8247"/>
    <n v="20"/>
    <n v="13195.2"/>
    <n v="12000"/>
    <n v="1195.2"/>
    <x v="1"/>
    <x v="2"/>
    <x v="2"/>
    <s v="Q3"/>
    <n v="2025"/>
    <n v="9.0578392142597303E-2"/>
    <s v="Medium"/>
  </r>
  <r>
    <n v="103195"/>
    <d v="2025-11-27T00:00:00"/>
    <s v="C4194"/>
    <s v="Divya Rao"/>
    <x v="2"/>
    <s v="Karnataka"/>
    <s v="Bengaluru"/>
    <x v="5"/>
    <x v="2"/>
    <x v="5"/>
    <n v="7"/>
    <n v="2093"/>
    <n v="10"/>
    <n v="13185.9"/>
    <n v="11200"/>
    <n v="1985.9"/>
    <x v="4"/>
    <x v="2"/>
    <x v="1"/>
    <s v="Q4"/>
    <n v="2025"/>
    <n v="0.15060784626002019"/>
    <s v="Medium"/>
  </r>
  <r>
    <n v="101476"/>
    <d v="2025-09-24T00:00:00"/>
    <s v="C2475"/>
    <s v="Kiran Reddy"/>
    <x v="3"/>
    <s v="West Bengal"/>
    <s v="Kolkata"/>
    <x v="5"/>
    <x v="1"/>
    <x v="2"/>
    <n v="1"/>
    <n v="14650"/>
    <n v="10"/>
    <n v="13185"/>
    <n v="11000"/>
    <n v="2185"/>
    <x v="2"/>
    <x v="0"/>
    <x v="4"/>
    <s v="Q3"/>
    <n v="2025"/>
    <n v="0.16571861964353432"/>
    <s v="Medium"/>
  </r>
  <r>
    <n v="104197"/>
    <d v="2025-11-22T00:00:00"/>
    <s v="C5196"/>
    <s v="Rohit Reddy"/>
    <x v="2"/>
    <s v="Telangana"/>
    <s v="Hyderabad"/>
    <x v="5"/>
    <x v="2"/>
    <x v="5"/>
    <n v="5"/>
    <n v="2636"/>
    <n v="0"/>
    <n v="13180"/>
    <n v="8000"/>
    <n v="5180"/>
    <x v="4"/>
    <x v="0"/>
    <x v="1"/>
    <s v="Q4"/>
    <n v="2025"/>
    <n v="0.39301972685887709"/>
    <s v="Medium"/>
  </r>
  <r>
    <n v="101435"/>
    <d v="2025-10-09T00:00:00"/>
    <s v="C2434"/>
    <s v="Aarav Sharma"/>
    <x v="2"/>
    <s v="Karnataka"/>
    <s v="Bengaluru"/>
    <x v="1"/>
    <x v="2"/>
    <x v="5"/>
    <n v="6"/>
    <n v="2191"/>
    <n v="0"/>
    <n v="13146"/>
    <n v="9600"/>
    <n v="3546"/>
    <x v="0"/>
    <x v="1"/>
    <x v="0"/>
    <s v="Q4"/>
    <n v="2025"/>
    <n v="0.26973984481971702"/>
    <s v="Medium"/>
  </r>
  <r>
    <n v="103645"/>
    <d v="2025-04-28T00:00:00"/>
    <s v="C4644"/>
    <s v="Kiran Kumar"/>
    <x v="2"/>
    <s v="Telangana"/>
    <s v="Hyderabad"/>
    <x v="4"/>
    <x v="1"/>
    <x v="2"/>
    <n v="1"/>
    <n v="14602"/>
    <n v="10"/>
    <n v="13141.8"/>
    <n v="11000"/>
    <n v="2141.8000000000002"/>
    <x v="3"/>
    <x v="2"/>
    <x v="5"/>
    <s v="Q2"/>
    <n v="2025"/>
    <n v="0.16297615242965197"/>
    <s v="Medium"/>
  </r>
  <r>
    <n v="102110"/>
    <d v="2025-03-02T00:00:00"/>
    <s v="C3109"/>
    <s v="Aarav Reddy"/>
    <x v="2"/>
    <s v="Telangana"/>
    <s v="Hyderabad"/>
    <x v="7"/>
    <x v="1"/>
    <x v="2"/>
    <n v="1"/>
    <n v="15436"/>
    <n v="15"/>
    <n v="13120.6"/>
    <n v="11000"/>
    <n v="2120.6"/>
    <x v="3"/>
    <x v="1"/>
    <x v="10"/>
    <s v="Q1"/>
    <n v="2025"/>
    <n v="0.16162370623294664"/>
    <s v="Medium"/>
  </r>
  <r>
    <n v="102799"/>
    <d v="2025-01-28T00:00:00"/>
    <s v="C3798"/>
    <s v="Pooja Sharma"/>
    <x v="3"/>
    <s v="West Bengal"/>
    <s v="Kolkata"/>
    <x v="1"/>
    <x v="1"/>
    <x v="2"/>
    <n v="1"/>
    <n v="15426"/>
    <n v="15"/>
    <n v="13112.1"/>
    <n v="11000"/>
    <n v="2112.1"/>
    <x v="1"/>
    <x v="0"/>
    <x v="8"/>
    <s v="Q1"/>
    <n v="2025"/>
    <n v="0.16108022361025312"/>
    <s v="Medium"/>
  </r>
  <r>
    <n v="102543"/>
    <d v="2025-02-10T00:00:00"/>
    <s v="C3542"/>
    <s v="Pooja Rao"/>
    <x v="2"/>
    <s v="Karnataka"/>
    <s v="Bengaluru"/>
    <x v="0"/>
    <x v="1"/>
    <x v="2"/>
    <n v="1"/>
    <n v="14546"/>
    <n v="10"/>
    <n v="13091.4"/>
    <n v="11000"/>
    <n v="2091.4"/>
    <x v="2"/>
    <x v="0"/>
    <x v="3"/>
    <s v="Q1"/>
    <n v="2025"/>
    <n v="0.15975373145729257"/>
    <s v="Medium"/>
  </r>
  <r>
    <n v="101807"/>
    <d v="2025-07-10T00:00:00"/>
    <s v="C2806"/>
    <s v="Kiran Patel"/>
    <x v="0"/>
    <s v="Punjab"/>
    <s v="Ludhiana"/>
    <x v="6"/>
    <x v="1"/>
    <x v="2"/>
    <n v="1"/>
    <n v="15400"/>
    <n v="15"/>
    <n v="13090"/>
    <n v="11000"/>
    <n v="2090"/>
    <x v="2"/>
    <x v="1"/>
    <x v="7"/>
    <s v="Q3"/>
    <n v="2025"/>
    <n v="0.15966386554621848"/>
    <s v="Medium"/>
  </r>
  <r>
    <n v="104584"/>
    <d v="2025-07-13T00:00:00"/>
    <s v="C5583"/>
    <s v="Vikram Kumar"/>
    <x v="3"/>
    <s v="West Bengal"/>
    <s v="Kolkata"/>
    <x v="3"/>
    <x v="2"/>
    <x v="5"/>
    <n v="6"/>
    <n v="2178"/>
    <n v="0"/>
    <n v="13068"/>
    <n v="9600"/>
    <n v="3468"/>
    <x v="1"/>
    <x v="1"/>
    <x v="7"/>
    <s v="Q3"/>
    <n v="2025"/>
    <n v="0.26538108356290174"/>
    <s v="Medium"/>
  </r>
  <r>
    <n v="100634"/>
    <d v="2025-05-21T00:00:00"/>
    <s v="C1633"/>
    <s v="Priya Patel"/>
    <x v="0"/>
    <s v="Punjab"/>
    <s v="Ludhiana"/>
    <x v="6"/>
    <x v="2"/>
    <x v="5"/>
    <n v="5"/>
    <n v="2750"/>
    <n v="5"/>
    <n v="13062.5"/>
    <n v="8000"/>
    <n v="5062.5"/>
    <x v="1"/>
    <x v="0"/>
    <x v="6"/>
    <s v="Q2"/>
    <n v="2025"/>
    <n v="0.38755980861244022"/>
    <s v="Medium"/>
  </r>
  <r>
    <n v="100619"/>
    <d v="2025-05-21T00:00:00"/>
    <s v="C1618"/>
    <s v="Pooja Reddy"/>
    <x v="3"/>
    <s v="West Bengal"/>
    <s v="Kolkata"/>
    <x v="4"/>
    <x v="1"/>
    <x v="2"/>
    <n v="1"/>
    <n v="14504"/>
    <n v="10"/>
    <n v="13053.6"/>
    <n v="11000"/>
    <n v="2053.6"/>
    <x v="0"/>
    <x v="2"/>
    <x v="6"/>
    <s v="Q2"/>
    <n v="2025"/>
    <n v="0.15732058589201445"/>
    <s v="Medium"/>
  </r>
  <r>
    <n v="100424"/>
    <d v="2025-10-12T00:00:00"/>
    <s v="C1423"/>
    <s v="Arjun Reddy"/>
    <x v="3"/>
    <s v="West Bengal"/>
    <s v="Kolkata"/>
    <x v="0"/>
    <x v="2"/>
    <x v="6"/>
    <n v="9"/>
    <n v="1706"/>
    <n v="15"/>
    <n v="13050.9"/>
    <n v="8100"/>
    <n v="4950.8999999999996"/>
    <x v="2"/>
    <x v="2"/>
    <x v="0"/>
    <s v="Q4"/>
    <n v="2025"/>
    <n v="0.37935314805875453"/>
    <s v="Medium"/>
  </r>
  <r>
    <n v="103769"/>
    <d v="2025-02-12T00:00:00"/>
    <s v="C4768"/>
    <s v="Ananya Sharma"/>
    <x v="2"/>
    <s v="Karnataka"/>
    <s v="Bengaluru"/>
    <x v="3"/>
    <x v="2"/>
    <x v="5"/>
    <n v="6"/>
    <n v="2413"/>
    <n v="10"/>
    <n v="13030.2"/>
    <n v="9600"/>
    <n v="3430.2"/>
    <x v="0"/>
    <x v="1"/>
    <x v="3"/>
    <s v="Q1"/>
    <n v="2025"/>
    <n v="0.26324998848828102"/>
    <s v="Medium"/>
  </r>
  <r>
    <n v="101941"/>
    <d v="2025-02-09T00:00:00"/>
    <s v="C2940"/>
    <s v="Divya Patel"/>
    <x v="1"/>
    <s v="Maharashtra"/>
    <s v="Mumbai"/>
    <x v="3"/>
    <x v="1"/>
    <x v="2"/>
    <n v="1"/>
    <n v="15326"/>
    <n v="15"/>
    <n v="13027.1"/>
    <n v="11000"/>
    <n v="2027.1"/>
    <x v="2"/>
    <x v="2"/>
    <x v="3"/>
    <s v="Q1"/>
    <n v="2025"/>
    <n v="0.15560638975673788"/>
    <s v="Medium"/>
  </r>
  <r>
    <n v="102535"/>
    <d v="2025-11-04T00:00:00"/>
    <s v="C3534"/>
    <s v="Kiran Patel"/>
    <x v="2"/>
    <s v="Karnataka"/>
    <s v="Bengaluru"/>
    <x v="3"/>
    <x v="2"/>
    <x v="6"/>
    <n v="9"/>
    <n v="1446"/>
    <n v="0"/>
    <n v="13014"/>
    <n v="8100"/>
    <n v="4914"/>
    <x v="0"/>
    <x v="0"/>
    <x v="1"/>
    <s v="Q4"/>
    <n v="2025"/>
    <n v="0.37759336099585061"/>
    <s v="Medium"/>
  </r>
  <r>
    <n v="100915"/>
    <d v="2025-04-09T00:00:00"/>
    <s v="C1914"/>
    <s v="Pooja Patel"/>
    <x v="3"/>
    <s v="Odisha"/>
    <s v="Bhubaneswar"/>
    <x v="3"/>
    <x v="1"/>
    <x v="4"/>
    <n v="2"/>
    <n v="8133"/>
    <n v="20"/>
    <n v="13012.8"/>
    <n v="12000"/>
    <n v="1012.8"/>
    <x v="0"/>
    <x v="0"/>
    <x v="5"/>
    <s v="Q2"/>
    <n v="2025"/>
    <n v="7.7831058649944676E-2"/>
    <s v="Medium"/>
  </r>
  <r>
    <n v="101835"/>
    <d v="2025-11-12T00:00:00"/>
    <s v="C2834"/>
    <s v="Divya Rao"/>
    <x v="0"/>
    <s v="Delhi"/>
    <s v="New Delhi"/>
    <x v="3"/>
    <x v="2"/>
    <x v="5"/>
    <n v="5"/>
    <n v="2599"/>
    <n v="0"/>
    <n v="12995"/>
    <n v="8000"/>
    <n v="4995"/>
    <x v="4"/>
    <x v="0"/>
    <x v="1"/>
    <s v="Q4"/>
    <n v="2025"/>
    <n v="0.38437860715659872"/>
    <s v="Medium"/>
  </r>
  <r>
    <n v="102558"/>
    <d v="2025-10-16T00:00:00"/>
    <s v="C3557"/>
    <s v="Divya Reddy"/>
    <x v="2"/>
    <s v="Karnataka"/>
    <s v="Bengaluru"/>
    <x v="1"/>
    <x v="2"/>
    <x v="5"/>
    <n v="7"/>
    <n v="2183"/>
    <n v="15"/>
    <n v="12988.85"/>
    <n v="11200"/>
    <n v="1788.85"/>
    <x v="4"/>
    <x v="2"/>
    <x v="0"/>
    <s v="Q4"/>
    <n v="2025"/>
    <n v="0.13772196922745278"/>
    <s v="Medium"/>
  </r>
  <r>
    <n v="104792"/>
    <d v="2025-03-07T00:00:00"/>
    <s v="C5791"/>
    <s v="Neha Kumar"/>
    <x v="1"/>
    <s v="Gujarat"/>
    <s v="Ahmedabad"/>
    <x v="4"/>
    <x v="2"/>
    <x v="5"/>
    <n v="6"/>
    <n v="2156"/>
    <n v="0"/>
    <n v="12936"/>
    <n v="9600"/>
    <n v="3336"/>
    <x v="2"/>
    <x v="0"/>
    <x v="10"/>
    <s v="Q1"/>
    <n v="2025"/>
    <n v="0.25788497217068646"/>
    <s v="Medium"/>
  </r>
  <r>
    <n v="104196"/>
    <d v="2025-12-15T00:00:00"/>
    <s v="C5195"/>
    <s v="Rahul Reddy"/>
    <x v="0"/>
    <s v="Punjab"/>
    <s v="Ludhiana"/>
    <x v="1"/>
    <x v="1"/>
    <x v="4"/>
    <n v="2"/>
    <n v="8078"/>
    <n v="20"/>
    <n v="12924.8"/>
    <n v="12000"/>
    <n v="924.8"/>
    <x v="0"/>
    <x v="0"/>
    <x v="11"/>
    <s v="Q4"/>
    <n v="2025"/>
    <n v="7.1552364446645214E-2"/>
    <s v="Medium"/>
  </r>
  <r>
    <n v="102176"/>
    <d v="2025-09-20T00:00:00"/>
    <s v="C3175"/>
    <s v="Vikram Reddy"/>
    <x v="1"/>
    <s v="Gujarat"/>
    <s v="Ahmedabad"/>
    <x v="1"/>
    <x v="1"/>
    <x v="2"/>
    <n v="1"/>
    <n v="15198"/>
    <n v="15"/>
    <n v="12918.3"/>
    <n v="11000"/>
    <n v="1918.3"/>
    <x v="4"/>
    <x v="0"/>
    <x v="4"/>
    <s v="Q3"/>
    <n v="2025"/>
    <n v="0.14849477098379818"/>
    <s v="Medium"/>
  </r>
  <r>
    <n v="103142"/>
    <d v="2025-06-03T00:00:00"/>
    <s v="C4141"/>
    <s v="Priya Reddy"/>
    <x v="2"/>
    <s v="Karnataka"/>
    <s v="Bengaluru"/>
    <x v="6"/>
    <x v="1"/>
    <x v="2"/>
    <n v="1"/>
    <n v="15158"/>
    <n v="15"/>
    <n v="12884.3"/>
    <n v="11000"/>
    <n v="1884.3"/>
    <x v="0"/>
    <x v="2"/>
    <x v="9"/>
    <s v="Q2"/>
    <n v="2025"/>
    <n v="0.14624775890036712"/>
    <s v="Medium"/>
  </r>
  <r>
    <n v="102599"/>
    <d v="2025-02-22T00:00:00"/>
    <s v="C3598"/>
    <s v="Neha Sharma"/>
    <x v="2"/>
    <s v="Karnataka"/>
    <s v="Bengaluru"/>
    <x v="2"/>
    <x v="2"/>
    <x v="5"/>
    <n v="6"/>
    <n v="2683"/>
    <n v="20"/>
    <n v="12878.4"/>
    <n v="9600"/>
    <n v="3278.4"/>
    <x v="3"/>
    <x v="0"/>
    <x v="3"/>
    <s v="Q1"/>
    <n v="2025"/>
    <n v="0.25456578456951173"/>
    <s v="Medium"/>
  </r>
  <r>
    <n v="103123"/>
    <d v="2025-01-12T00:00:00"/>
    <s v="C4122"/>
    <s v="Ananya Gupta"/>
    <x v="2"/>
    <s v="Karnataka"/>
    <s v="Bengaluru"/>
    <x v="6"/>
    <x v="2"/>
    <x v="5"/>
    <n v="5"/>
    <n v="2710"/>
    <n v="5"/>
    <n v="12872.5"/>
    <n v="8000"/>
    <n v="4872.5"/>
    <x v="1"/>
    <x v="2"/>
    <x v="8"/>
    <s v="Q1"/>
    <n v="2025"/>
    <n v="0.37852010099048361"/>
    <s v="Medium"/>
  </r>
  <r>
    <n v="104047"/>
    <d v="2025-12-19T00:00:00"/>
    <s v="C5046"/>
    <s v="Sneha Gupta"/>
    <x v="3"/>
    <s v="Odisha"/>
    <s v="Bhubaneswar"/>
    <x v="4"/>
    <x v="2"/>
    <x v="5"/>
    <n v="6"/>
    <n v="2524"/>
    <n v="15"/>
    <n v="12872.4"/>
    <n v="9600"/>
    <n v="3272.4"/>
    <x v="0"/>
    <x v="1"/>
    <x v="11"/>
    <s v="Q4"/>
    <n v="2025"/>
    <n v="0.25421832758459961"/>
    <s v="Medium"/>
  </r>
  <r>
    <n v="100347"/>
    <d v="2025-09-22T00:00:00"/>
    <s v="C1346"/>
    <s v="Neha Patel"/>
    <x v="1"/>
    <s v="Maharashtra"/>
    <s v="Mumbai"/>
    <x v="4"/>
    <x v="1"/>
    <x v="4"/>
    <n v="2"/>
    <n v="8040"/>
    <n v="20"/>
    <n v="12864"/>
    <n v="12000"/>
    <n v="864"/>
    <x v="3"/>
    <x v="2"/>
    <x v="4"/>
    <s v="Q3"/>
    <n v="2025"/>
    <n v="6.7164179104477612E-2"/>
    <s v="Medium"/>
  </r>
  <r>
    <n v="103247"/>
    <d v="2025-07-28T00:00:00"/>
    <s v="C4246"/>
    <s v="Ananya Reddy"/>
    <x v="2"/>
    <s v="Karnataka"/>
    <s v="Bengaluru"/>
    <x v="7"/>
    <x v="2"/>
    <x v="5"/>
    <n v="6"/>
    <n v="2142"/>
    <n v="0"/>
    <n v="12852"/>
    <n v="9600"/>
    <n v="3252"/>
    <x v="0"/>
    <x v="1"/>
    <x v="7"/>
    <s v="Q3"/>
    <n v="2025"/>
    <n v="0.2530345471521942"/>
    <s v="Medium"/>
  </r>
  <r>
    <n v="101763"/>
    <d v="2025-05-19T00:00:00"/>
    <s v="C2762"/>
    <s v="Pooja Patel"/>
    <x v="1"/>
    <s v="Maharashtra"/>
    <s v="Mumbai"/>
    <x v="0"/>
    <x v="1"/>
    <x v="4"/>
    <n v="2"/>
    <n v="8019"/>
    <n v="20"/>
    <n v="12830.4"/>
    <n v="12000"/>
    <n v="830.4"/>
    <x v="1"/>
    <x v="0"/>
    <x v="6"/>
    <s v="Q2"/>
    <n v="2025"/>
    <n v="6.4721286943509163E-2"/>
    <s v="Medium"/>
  </r>
  <r>
    <n v="102455"/>
    <d v="2025-07-02T00:00:00"/>
    <s v="C3454"/>
    <s v="Divya Gupta"/>
    <x v="0"/>
    <s v="Punjab"/>
    <s v="Ludhiana"/>
    <x v="4"/>
    <x v="2"/>
    <x v="5"/>
    <n v="6"/>
    <n v="2514"/>
    <n v="15"/>
    <n v="12821.4"/>
    <n v="9600"/>
    <n v="3221.4"/>
    <x v="1"/>
    <x v="0"/>
    <x v="7"/>
    <s v="Q3"/>
    <n v="2025"/>
    <n v="0.25125181337451452"/>
    <s v="Medium"/>
  </r>
  <r>
    <n v="104037"/>
    <d v="2025-04-07T00:00:00"/>
    <s v="C5036"/>
    <s v="Neha Reddy"/>
    <x v="1"/>
    <s v="Maharashtra"/>
    <s v="Mumbai"/>
    <x v="6"/>
    <x v="1"/>
    <x v="2"/>
    <n v="1"/>
    <n v="15047"/>
    <n v="15"/>
    <n v="12789.95"/>
    <n v="11000"/>
    <n v="1789.95"/>
    <x v="2"/>
    <x v="2"/>
    <x v="5"/>
    <s v="Q2"/>
    <n v="2025"/>
    <n v="0.13994972615217416"/>
    <s v="Medium"/>
  </r>
  <r>
    <n v="100529"/>
    <d v="2025-09-03T00:00:00"/>
    <s v="C1528"/>
    <s v="Rohit Reddy"/>
    <x v="3"/>
    <s v="West Bengal"/>
    <s v="Kolkata"/>
    <x v="1"/>
    <x v="2"/>
    <x v="5"/>
    <n v="5"/>
    <n v="2556"/>
    <n v="0"/>
    <n v="12780"/>
    <n v="8000"/>
    <n v="4780"/>
    <x v="1"/>
    <x v="0"/>
    <x v="4"/>
    <s v="Q3"/>
    <n v="2025"/>
    <n v="0.37402190923317685"/>
    <s v="Medium"/>
  </r>
  <r>
    <n v="101053"/>
    <d v="2025-03-07T00:00:00"/>
    <s v="C2052"/>
    <s v="Pooja Reddy"/>
    <x v="2"/>
    <s v="Karnataka"/>
    <s v="Bengaluru"/>
    <x v="0"/>
    <x v="2"/>
    <x v="5"/>
    <n v="5"/>
    <n v="2688"/>
    <n v="5"/>
    <n v="12768"/>
    <n v="8000"/>
    <n v="4768"/>
    <x v="1"/>
    <x v="1"/>
    <x v="10"/>
    <s v="Q1"/>
    <n v="2025"/>
    <n v="0.37343358395989973"/>
    <s v="Medium"/>
  </r>
  <r>
    <n v="104799"/>
    <d v="2025-08-25T00:00:00"/>
    <s v="C5798"/>
    <s v="Aarav Gupta"/>
    <x v="2"/>
    <s v="Telangana"/>
    <s v="Hyderabad"/>
    <x v="3"/>
    <x v="1"/>
    <x v="2"/>
    <n v="1"/>
    <n v="15012"/>
    <n v="15"/>
    <n v="12760.2"/>
    <n v="11000"/>
    <n v="1760.2"/>
    <x v="3"/>
    <x v="0"/>
    <x v="2"/>
    <s v="Q3"/>
    <n v="2025"/>
    <n v="0.13794454632372533"/>
    <s v="Medium"/>
  </r>
  <r>
    <n v="102454"/>
    <d v="2025-08-08T00:00:00"/>
    <s v="C3453"/>
    <s v="Neha Sharma"/>
    <x v="3"/>
    <s v="West Bengal"/>
    <s v="Kolkata"/>
    <x v="1"/>
    <x v="1"/>
    <x v="2"/>
    <n v="1"/>
    <n v="14980"/>
    <n v="15"/>
    <n v="12733"/>
    <n v="11000"/>
    <n v="1733"/>
    <x v="4"/>
    <x v="0"/>
    <x v="2"/>
    <s v="Q3"/>
    <n v="2025"/>
    <n v="0.13610303934657975"/>
    <s v="Medium"/>
  </r>
  <r>
    <n v="100387"/>
    <d v="2025-06-24T00:00:00"/>
    <s v="C1386"/>
    <s v="Rohit Gupta"/>
    <x v="1"/>
    <s v="Gujarat"/>
    <s v="Ahmedabad"/>
    <x v="1"/>
    <x v="1"/>
    <x v="2"/>
    <n v="1"/>
    <n v="14958"/>
    <n v="15"/>
    <n v="12714.3"/>
    <n v="11000"/>
    <n v="1714.3"/>
    <x v="0"/>
    <x v="0"/>
    <x v="9"/>
    <s v="Q2"/>
    <n v="2025"/>
    <n v="0.13483243277254744"/>
    <s v="Medium"/>
  </r>
  <r>
    <n v="100582"/>
    <d v="2025-08-04T00:00:00"/>
    <s v="C1581"/>
    <s v="Pooja Kumar"/>
    <x v="0"/>
    <s v="Delhi"/>
    <s v="New Delhi"/>
    <x v="3"/>
    <x v="2"/>
    <x v="5"/>
    <n v="6"/>
    <n v="2490"/>
    <n v="15"/>
    <n v="12699"/>
    <n v="9600"/>
    <n v="3099"/>
    <x v="4"/>
    <x v="1"/>
    <x v="2"/>
    <s v="Q3"/>
    <n v="2025"/>
    <n v="0.24403496338294353"/>
    <s v="Medium"/>
  </r>
  <r>
    <n v="104402"/>
    <d v="2025-02-05T00:00:00"/>
    <s v="C5401"/>
    <s v="Ananya Gupta"/>
    <x v="2"/>
    <s v="Karnataka"/>
    <s v="Bengaluru"/>
    <x v="2"/>
    <x v="2"/>
    <x v="5"/>
    <n v="6"/>
    <n v="2641"/>
    <n v="20"/>
    <n v="12676.8"/>
    <n v="9600"/>
    <n v="3076.8"/>
    <x v="2"/>
    <x v="2"/>
    <x v="3"/>
    <s v="Q1"/>
    <n v="2025"/>
    <n v="0.24271109428246879"/>
    <s v="Medium"/>
  </r>
  <r>
    <n v="101377"/>
    <d v="2025-07-08T00:00:00"/>
    <s v="C2376"/>
    <s v="Arjun Sharma"/>
    <x v="2"/>
    <s v="Telangana"/>
    <s v="Hyderabad"/>
    <x v="3"/>
    <x v="1"/>
    <x v="2"/>
    <n v="1"/>
    <n v="14901"/>
    <n v="15"/>
    <n v="12665.85"/>
    <n v="11000"/>
    <n v="1665.85"/>
    <x v="0"/>
    <x v="0"/>
    <x v="7"/>
    <s v="Q3"/>
    <n v="2025"/>
    <n v="0.13152295345357792"/>
    <s v="Medium"/>
  </r>
  <r>
    <n v="100049"/>
    <d v="2025-12-03T00:00:00"/>
    <s v="C1048"/>
    <s v="Priya Rao"/>
    <x v="1"/>
    <s v="Maharashtra"/>
    <s v="Mumbai"/>
    <x v="1"/>
    <x v="2"/>
    <x v="5"/>
    <n v="6"/>
    <n v="2109"/>
    <n v="0"/>
    <n v="12654"/>
    <n v="9600"/>
    <n v="3054"/>
    <x v="4"/>
    <x v="0"/>
    <x v="11"/>
    <s v="Q4"/>
    <n v="2025"/>
    <n v="0.2413466097676624"/>
    <s v="Medium"/>
  </r>
  <r>
    <n v="102255"/>
    <d v="2025-01-21T00:00:00"/>
    <s v="C3254"/>
    <s v="Kiran Rao"/>
    <x v="2"/>
    <s v="Karnataka"/>
    <s v="Bengaluru"/>
    <x v="5"/>
    <x v="2"/>
    <x v="5"/>
    <n v="5"/>
    <n v="2975"/>
    <n v="15"/>
    <n v="12643.75"/>
    <n v="8000"/>
    <n v="4643.75"/>
    <x v="2"/>
    <x v="0"/>
    <x v="8"/>
    <s v="Q1"/>
    <n v="2025"/>
    <n v="0.36727632229362334"/>
    <s v="Medium"/>
  </r>
  <r>
    <n v="102479"/>
    <d v="2025-08-13T00:00:00"/>
    <s v="C3478"/>
    <s v="Vikram Patel"/>
    <x v="3"/>
    <s v="West Bengal"/>
    <s v="Kolkata"/>
    <x v="2"/>
    <x v="1"/>
    <x v="2"/>
    <n v="1"/>
    <n v="14864"/>
    <n v="15"/>
    <n v="12634.4"/>
    <n v="11000"/>
    <n v="1634.4"/>
    <x v="3"/>
    <x v="0"/>
    <x v="2"/>
    <s v="Q3"/>
    <n v="2025"/>
    <n v="0.12936110935224468"/>
    <s v="Medium"/>
  </r>
  <r>
    <n v="103676"/>
    <d v="2025-11-03T00:00:00"/>
    <s v="C4675"/>
    <s v="Kiran Patel"/>
    <x v="2"/>
    <s v="Karnataka"/>
    <s v="Bengaluru"/>
    <x v="6"/>
    <x v="2"/>
    <x v="6"/>
    <n v="10"/>
    <n v="1578"/>
    <n v="20"/>
    <n v="12624"/>
    <n v="9000"/>
    <n v="3624"/>
    <x v="3"/>
    <x v="2"/>
    <x v="1"/>
    <s v="Q4"/>
    <n v="2025"/>
    <n v="0.28707224334600762"/>
    <s v="Medium"/>
  </r>
  <r>
    <n v="102204"/>
    <d v="2025-01-26T00:00:00"/>
    <s v="C3203"/>
    <s v="Aarav Patel"/>
    <x v="0"/>
    <s v="Punjab"/>
    <s v="Ludhiana"/>
    <x v="4"/>
    <x v="1"/>
    <x v="2"/>
    <n v="1"/>
    <n v="14846"/>
    <n v="15"/>
    <n v="12619.1"/>
    <n v="11000"/>
    <n v="1619.1"/>
    <x v="0"/>
    <x v="0"/>
    <x v="8"/>
    <s v="Q1"/>
    <n v="2025"/>
    <n v="0.12830550514695976"/>
    <s v="Medium"/>
  </r>
  <r>
    <n v="100100"/>
    <d v="2025-10-05T00:00:00"/>
    <s v="C1099"/>
    <s v="Arjun Reddy"/>
    <x v="3"/>
    <s v="Odisha"/>
    <s v="Bhubaneswar"/>
    <x v="4"/>
    <x v="2"/>
    <x v="5"/>
    <n v="7"/>
    <n v="2252"/>
    <n v="20"/>
    <n v="12611.2"/>
    <n v="11200"/>
    <n v="1411.2"/>
    <x v="4"/>
    <x v="1"/>
    <x v="0"/>
    <s v="Q4"/>
    <n v="2025"/>
    <n v="0.11190053285968028"/>
    <s v="Medium"/>
  </r>
  <r>
    <n v="102706"/>
    <d v="2025-04-13T00:00:00"/>
    <s v="C3705"/>
    <s v="Ananya Sharma"/>
    <x v="0"/>
    <s v="Delhi"/>
    <s v="New Delhi"/>
    <x v="3"/>
    <x v="2"/>
    <x v="5"/>
    <n v="5"/>
    <n v="2801"/>
    <n v="10"/>
    <n v="12604.5"/>
    <n v="8000"/>
    <n v="4604.5"/>
    <x v="3"/>
    <x v="2"/>
    <x v="5"/>
    <s v="Q2"/>
    <n v="2025"/>
    <n v="0.36530604149311752"/>
    <s v="Medium"/>
  </r>
  <r>
    <n v="103795"/>
    <d v="2025-11-10T00:00:00"/>
    <s v="C4794"/>
    <s v="Rohit Gupta"/>
    <x v="0"/>
    <s v="Punjab"/>
    <s v="Ludhiana"/>
    <x v="4"/>
    <x v="2"/>
    <x v="6"/>
    <n v="10"/>
    <n v="1482"/>
    <n v="15"/>
    <n v="12597"/>
    <n v="9000"/>
    <n v="3597"/>
    <x v="3"/>
    <x v="1"/>
    <x v="1"/>
    <s v="Q4"/>
    <n v="2025"/>
    <n v="0.28554417718504405"/>
    <s v="Medium"/>
  </r>
  <r>
    <n v="103619"/>
    <d v="2025-04-08T00:00:00"/>
    <s v="C4618"/>
    <s v="Aarav Rao"/>
    <x v="0"/>
    <s v="Delhi"/>
    <s v="New Delhi"/>
    <x v="1"/>
    <x v="2"/>
    <x v="5"/>
    <n v="5"/>
    <n v="2516"/>
    <n v="0"/>
    <n v="12580"/>
    <n v="8000"/>
    <n v="4580"/>
    <x v="1"/>
    <x v="0"/>
    <x v="5"/>
    <s v="Q2"/>
    <n v="2025"/>
    <n v="0.36406995230524641"/>
    <s v="Medium"/>
  </r>
  <r>
    <n v="101514"/>
    <d v="2025-11-10T00:00:00"/>
    <s v="C2513"/>
    <s v="Rahul Gupta"/>
    <x v="3"/>
    <s v="Odisha"/>
    <s v="Bhubaneswar"/>
    <x v="7"/>
    <x v="2"/>
    <x v="6"/>
    <n v="8"/>
    <n v="1571"/>
    <n v="0"/>
    <n v="12568"/>
    <n v="7200"/>
    <n v="5368"/>
    <x v="4"/>
    <x v="1"/>
    <x v="1"/>
    <s v="Q4"/>
    <n v="2025"/>
    <n v="0.42711648631444937"/>
    <s v="Medium"/>
  </r>
  <r>
    <n v="103034"/>
    <d v="2025-07-14T00:00:00"/>
    <s v="C4033"/>
    <s v="Ananya Sharma"/>
    <x v="3"/>
    <s v="West Bengal"/>
    <s v="Kolkata"/>
    <x v="3"/>
    <x v="2"/>
    <x v="5"/>
    <n v="5"/>
    <n v="2513"/>
    <n v="0"/>
    <n v="12565"/>
    <n v="8000"/>
    <n v="4565"/>
    <x v="4"/>
    <x v="0"/>
    <x v="7"/>
    <s v="Q3"/>
    <n v="2025"/>
    <n v="0.36331078392359728"/>
    <s v="Medium"/>
  </r>
  <r>
    <n v="103912"/>
    <d v="2025-05-24T00:00:00"/>
    <s v="C4911"/>
    <s v="Kiran Kumar"/>
    <x v="3"/>
    <s v="Odisha"/>
    <s v="Bhubaneswar"/>
    <x v="4"/>
    <x v="2"/>
    <x v="5"/>
    <n v="5"/>
    <n v="2955"/>
    <n v="15"/>
    <n v="12558.75"/>
    <n v="8000"/>
    <n v="4558.75"/>
    <x v="3"/>
    <x v="1"/>
    <x v="6"/>
    <s v="Q2"/>
    <n v="2025"/>
    <n v="0.36299392853588136"/>
    <s v="Medium"/>
  </r>
  <r>
    <n v="101271"/>
    <d v="2025-01-17T00:00:00"/>
    <s v="C2270"/>
    <s v="Rahul Rao"/>
    <x v="0"/>
    <s v="Punjab"/>
    <s v="Ludhiana"/>
    <x v="7"/>
    <x v="1"/>
    <x v="2"/>
    <n v="1"/>
    <n v="14702"/>
    <n v="15"/>
    <n v="12496.7"/>
    <n v="11000"/>
    <n v="1496.7"/>
    <x v="1"/>
    <x v="0"/>
    <x v="8"/>
    <s v="Q1"/>
    <n v="2025"/>
    <n v="0.11976761865132395"/>
    <s v="Medium"/>
  </r>
  <r>
    <n v="101020"/>
    <d v="2025-11-15T00:00:00"/>
    <s v="C2019"/>
    <s v="Divya Patel"/>
    <x v="3"/>
    <s v="West Bengal"/>
    <s v="Kolkata"/>
    <x v="1"/>
    <x v="2"/>
    <x v="5"/>
    <n v="5"/>
    <n v="2498"/>
    <n v="0"/>
    <n v="12490"/>
    <n v="8000"/>
    <n v="4490"/>
    <x v="3"/>
    <x v="0"/>
    <x v="1"/>
    <s v="Q4"/>
    <n v="2025"/>
    <n v="0.35948759007205766"/>
    <s v="Medium"/>
  </r>
  <r>
    <n v="102033"/>
    <d v="2025-12-18T00:00:00"/>
    <s v="C3032"/>
    <s v="Aarav Gupta"/>
    <x v="3"/>
    <s v="Odisha"/>
    <s v="Bhubaneswar"/>
    <x v="7"/>
    <x v="2"/>
    <x v="5"/>
    <n v="5"/>
    <n v="2494"/>
    <n v="0"/>
    <n v="12470"/>
    <n v="8000"/>
    <n v="4470"/>
    <x v="4"/>
    <x v="1"/>
    <x v="11"/>
    <s v="Q4"/>
    <n v="2025"/>
    <n v="0.35846030473135526"/>
    <s v="Medium"/>
  </r>
  <r>
    <n v="104102"/>
    <d v="2025-02-02T00:00:00"/>
    <s v="C5101"/>
    <s v="Rohit Kumar"/>
    <x v="0"/>
    <s v="Punjab"/>
    <s v="Ludhiana"/>
    <x v="3"/>
    <x v="0"/>
    <x v="3"/>
    <n v="1"/>
    <n v="12460"/>
    <n v="0"/>
    <n v="12460"/>
    <n v="9000"/>
    <n v="3460"/>
    <x v="4"/>
    <x v="1"/>
    <x v="3"/>
    <s v="Q1"/>
    <n v="2025"/>
    <n v="0.27768860353130015"/>
    <s v="Medium"/>
  </r>
  <r>
    <n v="102267"/>
    <d v="2025-01-16T00:00:00"/>
    <s v="C3266"/>
    <s v="Ananya Patel"/>
    <x v="0"/>
    <s v="Delhi"/>
    <s v="New Delhi"/>
    <x v="3"/>
    <x v="2"/>
    <x v="5"/>
    <n v="6"/>
    <n v="2595"/>
    <n v="20"/>
    <n v="12456"/>
    <n v="9600"/>
    <n v="2856"/>
    <x v="0"/>
    <x v="1"/>
    <x v="8"/>
    <s v="Q1"/>
    <n v="2025"/>
    <n v="0.22928709055876687"/>
    <s v="Medium"/>
  </r>
  <r>
    <n v="100423"/>
    <d v="2025-04-11T00:00:00"/>
    <s v="C1422"/>
    <s v="Vikram Patel"/>
    <x v="3"/>
    <s v="West Bengal"/>
    <s v="Kolkata"/>
    <x v="1"/>
    <x v="1"/>
    <x v="2"/>
    <n v="1"/>
    <n v="14641"/>
    <n v="15"/>
    <n v="12444.85"/>
    <n v="11000"/>
    <n v="1444.85"/>
    <x v="4"/>
    <x v="0"/>
    <x v="5"/>
    <s v="Q2"/>
    <n v="2025"/>
    <n v="0.11610023423343792"/>
    <s v="Medium"/>
  </r>
  <r>
    <n v="102397"/>
    <d v="2025-08-07T00:00:00"/>
    <s v="C3396"/>
    <s v="Kiran Reddy"/>
    <x v="0"/>
    <s v="Delhi"/>
    <s v="New Delhi"/>
    <x v="3"/>
    <x v="1"/>
    <x v="2"/>
    <n v="1"/>
    <n v="14636"/>
    <n v="15"/>
    <n v="12440.6"/>
    <n v="11000"/>
    <n v="1440.6"/>
    <x v="4"/>
    <x v="1"/>
    <x v="2"/>
    <s v="Q3"/>
    <n v="2025"/>
    <n v="0.11579827339517386"/>
    <s v="Medium"/>
  </r>
  <r>
    <n v="103669"/>
    <d v="2025-06-16T00:00:00"/>
    <s v="C4668"/>
    <s v="Ananya Reddy"/>
    <x v="2"/>
    <s v="Karnataka"/>
    <s v="Bengaluru"/>
    <x v="4"/>
    <x v="1"/>
    <x v="2"/>
    <n v="1"/>
    <n v="14628"/>
    <n v="15"/>
    <n v="12433.8"/>
    <n v="11000"/>
    <n v="1433.8"/>
    <x v="0"/>
    <x v="0"/>
    <x v="9"/>
    <s v="Q2"/>
    <n v="2025"/>
    <n v="0.1153147066866123"/>
    <s v="Medium"/>
  </r>
  <r>
    <n v="103733"/>
    <d v="2025-04-21T00:00:00"/>
    <s v="C4732"/>
    <s v="Divya Patel"/>
    <x v="0"/>
    <s v="Delhi"/>
    <s v="New Delhi"/>
    <x v="7"/>
    <x v="2"/>
    <x v="5"/>
    <n v="6"/>
    <n v="2436"/>
    <n v="15"/>
    <n v="12423.6"/>
    <n v="9600"/>
    <n v="2823.6"/>
    <x v="2"/>
    <x v="2"/>
    <x v="5"/>
    <s v="Q2"/>
    <n v="2025"/>
    <n v="0.22727711774364917"/>
    <s v="Medium"/>
  </r>
  <r>
    <n v="104788"/>
    <d v="2025-08-22T00:00:00"/>
    <s v="C5787"/>
    <s v="Rahul Kumar"/>
    <x v="1"/>
    <s v="Maharashtra"/>
    <s v="Mumbai"/>
    <x v="5"/>
    <x v="1"/>
    <x v="2"/>
    <n v="1"/>
    <n v="14594"/>
    <n v="15"/>
    <n v="12404.9"/>
    <n v="11000"/>
    <n v="1404.9"/>
    <x v="3"/>
    <x v="0"/>
    <x v="2"/>
    <s v="Q3"/>
    <n v="2025"/>
    <n v="0.11325363364476941"/>
    <s v="Medium"/>
  </r>
  <r>
    <n v="103163"/>
    <d v="2025-07-27T00:00:00"/>
    <s v="C4162"/>
    <s v="Rahul Kumar"/>
    <x v="3"/>
    <s v="West Bengal"/>
    <s v="Kolkata"/>
    <x v="0"/>
    <x v="1"/>
    <x v="2"/>
    <n v="1"/>
    <n v="14592"/>
    <n v="15"/>
    <n v="12403.2"/>
    <n v="11000"/>
    <n v="1403.2"/>
    <x v="3"/>
    <x v="0"/>
    <x v="7"/>
    <s v="Q3"/>
    <n v="2025"/>
    <n v="0.11313209494324045"/>
    <s v="Medium"/>
  </r>
  <r>
    <n v="101472"/>
    <d v="2025-09-11T00:00:00"/>
    <s v="C2471"/>
    <s v="Pooja Rao"/>
    <x v="3"/>
    <s v="Odisha"/>
    <s v="Bhubaneswar"/>
    <x v="2"/>
    <x v="1"/>
    <x v="2"/>
    <n v="1"/>
    <n v="15497"/>
    <n v="20"/>
    <n v="12397.6"/>
    <n v="11000"/>
    <n v="1397.6"/>
    <x v="3"/>
    <x v="0"/>
    <x v="4"/>
    <s v="Q3"/>
    <n v="2025"/>
    <n v="0.11273149641866166"/>
    <s v="Medium"/>
  </r>
  <r>
    <n v="104294"/>
    <d v="2025-09-12T00:00:00"/>
    <s v="C5293"/>
    <s v="Rahul Reddy"/>
    <x v="3"/>
    <s v="West Bengal"/>
    <s v="Kolkata"/>
    <x v="1"/>
    <x v="2"/>
    <x v="5"/>
    <n v="6"/>
    <n v="2430"/>
    <n v="15"/>
    <n v="12393"/>
    <n v="9600"/>
    <n v="2793"/>
    <x v="1"/>
    <x v="1"/>
    <x v="4"/>
    <s v="Q3"/>
    <n v="2025"/>
    <n v="0.22536916000968288"/>
    <s v="Medium"/>
  </r>
  <r>
    <n v="102051"/>
    <d v="2025-01-15T00:00:00"/>
    <s v="C3050"/>
    <s v="Rohit Reddy"/>
    <x v="0"/>
    <s v="Delhi"/>
    <s v="New Delhi"/>
    <x v="5"/>
    <x v="0"/>
    <x v="3"/>
    <n v="1"/>
    <n v="12389"/>
    <n v="0"/>
    <n v="12389"/>
    <n v="9000"/>
    <n v="3389"/>
    <x v="2"/>
    <x v="1"/>
    <x v="8"/>
    <s v="Q1"/>
    <n v="2025"/>
    <n v="0.27354911615142463"/>
    <s v="Medium"/>
  </r>
  <r>
    <n v="100220"/>
    <d v="2025-12-10T00:00:00"/>
    <s v="C1219"/>
    <s v="Divya Patel"/>
    <x v="3"/>
    <s v="West Bengal"/>
    <s v="Kolkata"/>
    <x v="7"/>
    <x v="2"/>
    <x v="5"/>
    <n v="6"/>
    <n v="2293"/>
    <n v="10"/>
    <n v="12382.2"/>
    <n v="9600"/>
    <n v="2782.2"/>
    <x v="3"/>
    <x v="0"/>
    <x v="11"/>
    <s v="Q4"/>
    <n v="2025"/>
    <n v="0.22469351165382562"/>
    <s v="Medium"/>
  </r>
  <r>
    <n v="101344"/>
    <d v="2025-11-08T00:00:00"/>
    <s v="C2343"/>
    <s v="Arjun Rao"/>
    <x v="1"/>
    <s v="Maharashtra"/>
    <s v="Mumbai"/>
    <x v="7"/>
    <x v="2"/>
    <x v="5"/>
    <n v="6"/>
    <n v="2579"/>
    <n v="20"/>
    <n v="12379.2"/>
    <n v="9600"/>
    <n v="2779.2"/>
    <x v="3"/>
    <x v="0"/>
    <x v="1"/>
    <s v="Q4"/>
    <n v="2025"/>
    <n v="0.22450562233423804"/>
    <s v="Medium"/>
  </r>
  <r>
    <n v="100739"/>
    <d v="2025-08-12T00:00:00"/>
    <s v="C1738"/>
    <s v="Priya Rao"/>
    <x v="1"/>
    <s v="Gujarat"/>
    <s v="Ahmedabad"/>
    <x v="7"/>
    <x v="1"/>
    <x v="2"/>
    <n v="1"/>
    <n v="14562"/>
    <n v="15"/>
    <n v="12377.7"/>
    <n v="11000"/>
    <n v="1377.7"/>
    <x v="3"/>
    <x v="0"/>
    <x v="2"/>
    <s v="Q3"/>
    <n v="2025"/>
    <n v="0.11130500820023105"/>
    <s v="Medium"/>
  </r>
  <r>
    <n v="103617"/>
    <d v="2025-09-09T00:00:00"/>
    <s v="C4616"/>
    <s v="Rohit Reddy"/>
    <x v="3"/>
    <s v="Odisha"/>
    <s v="Bhubaneswar"/>
    <x v="3"/>
    <x v="1"/>
    <x v="2"/>
    <n v="1"/>
    <n v="14538"/>
    <n v="15"/>
    <n v="12357.3"/>
    <n v="11000"/>
    <n v="1357.3"/>
    <x v="2"/>
    <x v="0"/>
    <x v="4"/>
    <s v="Q3"/>
    <n v="2025"/>
    <n v="0.10983790957571637"/>
    <s v="Medium"/>
  </r>
  <r>
    <n v="102297"/>
    <d v="2025-01-19T00:00:00"/>
    <s v="C3296"/>
    <s v="Kiran Gupta"/>
    <x v="0"/>
    <s v="Punjab"/>
    <s v="Ludhiana"/>
    <x v="3"/>
    <x v="1"/>
    <x v="2"/>
    <n v="1"/>
    <n v="15431"/>
    <n v="20"/>
    <n v="12344.8"/>
    <n v="11000"/>
    <n v="1344.8"/>
    <x v="3"/>
    <x v="2"/>
    <x v="8"/>
    <s v="Q1"/>
    <n v="2025"/>
    <n v="0.10893655628280734"/>
    <s v="Medium"/>
  </r>
  <r>
    <n v="101037"/>
    <d v="2025-01-01T00:00:00"/>
    <s v="C2036"/>
    <s v="Priya Sharma"/>
    <x v="3"/>
    <s v="West Bengal"/>
    <s v="Kolkata"/>
    <x v="3"/>
    <x v="0"/>
    <x v="3"/>
    <n v="1"/>
    <n v="12341"/>
    <n v="0"/>
    <n v="12341"/>
    <n v="9000"/>
    <n v="3341"/>
    <x v="2"/>
    <x v="0"/>
    <x v="8"/>
    <s v="Q1"/>
    <n v="2025"/>
    <n v="0.27072360424600922"/>
    <s v="Medium"/>
  </r>
  <r>
    <n v="101812"/>
    <d v="2025-12-28T00:00:00"/>
    <s v="C2811"/>
    <s v="Kiran Reddy"/>
    <x v="3"/>
    <s v="Odisha"/>
    <s v="Bhubaneswar"/>
    <x v="0"/>
    <x v="2"/>
    <x v="5"/>
    <n v="6"/>
    <n v="2162"/>
    <n v="5"/>
    <n v="12323.4"/>
    <n v="9600"/>
    <n v="2723.4"/>
    <x v="4"/>
    <x v="2"/>
    <x v="11"/>
    <s v="Q4"/>
    <n v="2025"/>
    <n v="0.22099420614440821"/>
    <s v="Medium"/>
  </r>
  <r>
    <n v="104537"/>
    <d v="2025-08-04T00:00:00"/>
    <s v="C5536"/>
    <s v="Rahul Patel"/>
    <x v="0"/>
    <s v="Delhi"/>
    <s v="New Delhi"/>
    <x v="3"/>
    <x v="2"/>
    <x v="5"/>
    <n v="5"/>
    <n v="2452"/>
    <n v="0"/>
    <n v="12260"/>
    <n v="8000"/>
    <n v="4260"/>
    <x v="4"/>
    <x v="1"/>
    <x v="2"/>
    <s v="Q3"/>
    <n v="2025"/>
    <n v="0.34747145187601958"/>
    <s v="Medium"/>
  </r>
  <r>
    <n v="100601"/>
    <d v="2025-08-12T00:00:00"/>
    <s v="C1600"/>
    <s v="Priya Rao"/>
    <x v="0"/>
    <s v="Punjab"/>
    <s v="Ludhiana"/>
    <x v="7"/>
    <x v="0"/>
    <x v="3"/>
    <n v="1"/>
    <n v="12251"/>
    <n v="0"/>
    <n v="12251"/>
    <n v="9000"/>
    <n v="3251"/>
    <x v="4"/>
    <x v="1"/>
    <x v="2"/>
    <s v="Q3"/>
    <n v="2025"/>
    <n v="0.26536609256387234"/>
    <s v="Medium"/>
  </r>
  <r>
    <n v="100326"/>
    <d v="2025-12-27T00:00:00"/>
    <s v="C1325"/>
    <s v="Kiran Kumar"/>
    <x v="2"/>
    <s v="Karnataka"/>
    <s v="Bengaluru"/>
    <x v="2"/>
    <x v="0"/>
    <x v="3"/>
    <n v="1"/>
    <n v="12249"/>
    <n v="0"/>
    <n v="12249"/>
    <n v="9000"/>
    <n v="3249"/>
    <x v="1"/>
    <x v="0"/>
    <x v="11"/>
    <s v="Q4"/>
    <n v="2025"/>
    <n v="0.26524614254224832"/>
    <s v="Medium"/>
  </r>
  <r>
    <n v="102934"/>
    <d v="2025-06-08T00:00:00"/>
    <s v="C3933"/>
    <s v="Sneha Sharma"/>
    <x v="3"/>
    <s v="West Bengal"/>
    <s v="Kolkata"/>
    <x v="3"/>
    <x v="1"/>
    <x v="2"/>
    <n v="1"/>
    <n v="15303"/>
    <n v="20"/>
    <n v="12242.4"/>
    <n v="11000"/>
    <n v="1242.4000000000001"/>
    <x v="1"/>
    <x v="2"/>
    <x v="9"/>
    <s v="Q2"/>
    <n v="2025"/>
    <n v="0.10148336927399858"/>
    <s v="Medium"/>
  </r>
  <r>
    <n v="101071"/>
    <d v="2025-06-08T00:00:00"/>
    <s v="C2070"/>
    <s v="Aarav Sharma"/>
    <x v="1"/>
    <s v="Gujarat"/>
    <s v="Ahmedabad"/>
    <x v="3"/>
    <x v="2"/>
    <x v="5"/>
    <n v="6"/>
    <n v="2400"/>
    <n v="15"/>
    <n v="12240"/>
    <n v="9600"/>
    <n v="2640"/>
    <x v="0"/>
    <x v="2"/>
    <x v="9"/>
    <s v="Q2"/>
    <n v="2025"/>
    <n v="0.21568627450980393"/>
    <s v="Medium"/>
  </r>
  <r>
    <n v="102906"/>
    <d v="2025-05-13T00:00:00"/>
    <s v="C3905"/>
    <s v="Vikram Rao"/>
    <x v="0"/>
    <s v="Delhi"/>
    <s v="New Delhi"/>
    <x v="2"/>
    <x v="2"/>
    <x v="5"/>
    <n v="6"/>
    <n v="2040"/>
    <n v="0"/>
    <n v="12240"/>
    <n v="9600"/>
    <n v="2640"/>
    <x v="2"/>
    <x v="0"/>
    <x v="6"/>
    <s v="Q2"/>
    <n v="2025"/>
    <n v="0.21568627450980393"/>
    <s v="Medium"/>
  </r>
  <r>
    <n v="103675"/>
    <d v="2025-07-01T00:00:00"/>
    <s v="C4674"/>
    <s v="Sneha Sharma"/>
    <x v="2"/>
    <s v="Telangana"/>
    <s v="Hyderabad"/>
    <x v="4"/>
    <x v="2"/>
    <x v="5"/>
    <n v="5"/>
    <n v="2576"/>
    <n v="5"/>
    <n v="12236"/>
    <n v="8000"/>
    <n v="4236"/>
    <x v="2"/>
    <x v="1"/>
    <x v="7"/>
    <s v="Q3"/>
    <n v="2025"/>
    <n v="0.34619156587119976"/>
    <s v="Medium"/>
  </r>
  <r>
    <n v="102243"/>
    <d v="2025-06-03T00:00:00"/>
    <s v="C3242"/>
    <s v="Divya Reddy"/>
    <x v="1"/>
    <s v="Gujarat"/>
    <s v="Ahmedabad"/>
    <x v="6"/>
    <x v="1"/>
    <x v="2"/>
    <n v="1"/>
    <n v="15288"/>
    <n v="20"/>
    <n v="12230.4"/>
    <n v="11000"/>
    <n v="1230.4000000000001"/>
    <x v="1"/>
    <x v="0"/>
    <x v="9"/>
    <s v="Q2"/>
    <n v="2025"/>
    <n v="0.10060177917320776"/>
    <s v="Medium"/>
  </r>
  <r>
    <n v="100629"/>
    <d v="2025-01-22T00:00:00"/>
    <s v="C1628"/>
    <s v="Rahul Gupta"/>
    <x v="3"/>
    <s v="Odisha"/>
    <s v="Bhubaneswar"/>
    <x v="4"/>
    <x v="2"/>
    <x v="5"/>
    <n v="6"/>
    <n v="2548"/>
    <n v="20"/>
    <n v="12230.4"/>
    <n v="9600"/>
    <n v="2630.4"/>
    <x v="4"/>
    <x v="0"/>
    <x v="8"/>
    <s v="Q1"/>
    <n v="2025"/>
    <n v="0.21507064364207223"/>
    <s v="Medium"/>
  </r>
  <r>
    <n v="100708"/>
    <d v="2025-09-10T00:00:00"/>
    <s v="C1707"/>
    <s v="Vikram Reddy"/>
    <x v="2"/>
    <s v="Telangana"/>
    <s v="Hyderabad"/>
    <x v="3"/>
    <x v="0"/>
    <x v="3"/>
    <n v="1"/>
    <n v="12227"/>
    <n v="0"/>
    <n v="12227"/>
    <n v="9000"/>
    <n v="3227"/>
    <x v="0"/>
    <x v="1"/>
    <x v="4"/>
    <s v="Q3"/>
    <n v="2025"/>
    <n v="0.26392410239633596"/>
    <s v="Medium"/>
  </r>
  <r>
    <n v="104737"/>
    <d v="2025-08-05T00:00:00"/>
    <s v="C5736"/>
    <s v="Rahul Gupta"/>
    <x v="2"/>
    <s v="Telangana"/>
    <s v="Hyderabad"/>
    <x v="1"/>
    <x v="1"/>
    <x v="2"/>
    <n v="1"/>
    <n v="15273"/>
    <n v="20"/>
    <n v="12218.4"/>
    <n v="11000"/>
    <n v="1218.4000000000001"/>
    <x v="0"/>
    <x v="1"/>
    <x v="2"/>
    <s v="Q3"/>
    <n v="2025"/>
    <n v="9.9718457408498662E-2"/>
    <s v="Medium"/>
  </r>
  <r>
    <n v="103721"/>
    <d v="2025-10-19T00:00:00"/>
    <s v="C4720"/>
    <s v="Sneha Patel"/>
    <x v="3"/>
    <s v="West Bengal"/>
    <s v="Kolkata"/>
    <x v="3"/>
    <x v="2"/>
    <x v="5"/>
    <n v="5"/>
    <n v="2572"/>
    <n v="5"/>
    <n v="12217"/>
    <n v="8000"/>
    <n v="4217"/>
    <x v="3"/>
    <x v="0"/>
    <x v="0"/>
    <s v="Q4"/>
    <n v="2025"/>
    <n v="0.34517475648686258"/>
    <s v="Medium"/>
  </r>
  <r>
    <n v="101276"/>
    <d v="2025-06-22T00:00:00"/>
    <s v="C2275"/>
    <s v="Rahul Rao"/>
    <x v="1"/>
    <s v="Gujarat"/>
    <s v="Ahmedabad"/>
    <x v="7"/>
    <x v="1"/>
    <x v="2"/>
    <n v="1"/>
    <n v="15259"/>
    <n v="20"/>
    <n v="12207.2"/>
    <n v="11000"/>
    <n v="1207.2"/>
    <x v="3"/>
    <x v="0"/>
    <x v="9"/>
    <s v="Q2"/>
    <n v="2025"/>
    <n v="9.8892456910675663E-2"/>
    <s v="Medium"/>
  </r>
  <r>
    <n v="102836"/>
    <d v="2025-06-10T00:00:00"/>
    <s v="C3835"/>
    <s v="Rohit Gupta"/>
    <x v="3"/>
    <s v="West Bengal"/>
    <s v="Kolkata"/>
    <x v="4"/>
    <x v="2"/>
    <x v="5"/>
    <n v="6"/>
    <n v="2393"/>
    <n v="15"/>
    <n v="12204.3"/>
    <n v="9600"/>
    <n v="2604.3000000000002"/>
    <x v="2"/>
    <x v="0"/>
    <x v="9"/>
    <s v="Q2"/>
    <n v="2025"/>
    <n v="0.21339200117991203"/>
    <s v="Medium"/>
  </r>
  <r>
    <n v="102940"/>
    <d v="2025-11-10T00:00:00"/>
    <s v="C3939"/>
    <s v="Priya Gupta"/>
    <x v="0"/>
    <s v="Punjab"/>
    <s v="Ludhiana"/>
    <x v="4"/>
    <x v="2"/>
    <x v="6"/>
    <n v="10"/>
    <n v="1525"/>
    <n v="20"/>
    <n v="12200"/>
    <n v="9000"/>
    <n v="3200"/>
    <x v="2"/>
    <x v="0"/>
    <x v="1"/>
    <s v="Q4"/>
    <n v="2025"/>
    <n v="0.26229508196721313"/>
    <s v="Medium"/>
  </r>
  <r>
    <n v="102784"/>
    <d v="2025-04-20T00:00:00"/>
    <s v="C3783"/>
    <s v="Kiran Reddy"/>
    <x v="2"/>
    <s v="Karnataka"/>
    <s v="Bengaluru"/>
    <x v="2"/>
    <x v="1"/>
    <x v="2"/>
    <n v="1"/>
    <n v="15247"/>
    <n v="20"/>
    <n v="12197.6"/>
    <n v="11000"/>
    <n v="1197.5999999999999"/>
    <x v="0"/>
    <x v="1"/>
    <x v="5"/>
    <s v="Q2"/>
    <n v="2025"/>
    <n v="9.8183249163769915E-2"/>
    <s v="Medium"/>
  </r>
  <r>
    <n v="103741"/>
    <d v="2025-02-25T00:00:00"/>
    <s v="C4740"/>
    <s v="Neha Sharma"/>
    <x v="1"/>
    <s v="Maharashtra"/>
    <s v="Mumbai"/>
    <x v="7"/>
    <x v="2"/>
    <x v="5"/>
    <n v="5"/>
    <n v="2565"/>
    <n v="5"/>
    <n v="12183.75"/>
    <n v="8000"/>
    <n v="4183.75"/>
    <x v="1"/>
    <x v="0"/>
    <x v="3"/>
    <s v="Q1"/>
    <n v="2025"/>
    <n v="0.34338770903867855"/>
    <s v="Medium"/>
  </r>
  <r>
    <n v="102482"/>
    <d v="2025-07-09T00:00:00"/>
    <s v="C3481"/>
    <s v="Aarav Patel"/>
    <x v="1"/>
    <s v="Maharashtra"/>
    <s v="Mumbai"/>
    <x v="3"/>
    <x v="0"/>
    <x v="3"/>
    <n v="1"/>
    <n v="12179"/>
    <n v="0"/>
    <n v="12179"/>
    <n v="9000"/>
    <n v="3179"/>
    <x v="2"/>
    <x v="2"/>
    <x v="7"/>
    <s v="Q3"/>
    <n v="2025"/>
    <n v="0.26102307250184742"/>
    <s v="Medium"/>
  </r>
  <r>
    <n v="104369"/>
    <d v="2025-05-20T00:00:00"/>
    <s v="C5368"/>
    <s v="Ananya Kumar"/>
    <x v="2"/>
    <s v="Karnataka"/>
    <s v="Bengaluru"/>
    <x v="5"/>
    <x v="1"/>
    <x v="2"/>
    <n v="1"/>
    <n v="15211"/>
    <n v="20"/>
    <n v="12168.8"/>
    <n v="11000"/>
    <n v="1168.8"/>
    <x v="4"/>
    <x v="0"/>
    <x v="6"/>
    <s v="Q2"/>
    <n v="2025"/>
    <n v="9.6048911971599496E-2"/>
    <s v="Medium"/>
  </r>
  <r>
    <n v="102190"/>
    <d v="2025-12-23T00:00:00"/>
    <s v="C3189"/>
    <s v="Vikram Kumar"/>
    <x v="3"/>
    <s v="West Bengal"/>
    <s v="Kolkata"/>
    <x v="0"/>
    <x v="1"/>
    <x v="2"/>
    <n v="1"/>
    <n v="15164"/>
    <n v="20"/>
    <n v="12131.2"/>
    <n v="11000"/>
    <n v="1131.2"/>
    <x v="2"/>
    <x v="1"/>
    <x v="11"/>
    <s v="Q4"/>
    <n v="2025"/>
    <n v="9.3247164336586655E-2"/>
    <s v="Medium"/>
  </r>
  <r>
    <n v="102376"/>
    <d v="2025-06-18T00:00:00"/>
    <s v="C3375"/>
    <s v="Priya Kumar"/>
    <x v="1"/>
    <s v="Maharashtra"/>
    <s v="Mumbai"/>
    <x v="7"/>
    <x v="2"/>
    <x v="5"/>
    <n v="5"/>
    <n v="2549"/>
    <n v="5"/>
    <n v="12107.75"/>
    <n v="8000"/>
    <n v="4107.75"/>
    <x v="1"/>
    <x v="0"/>
    <x v="9"/>
    <s v="Q2"/>
    <n v="2025"/>
    <n v="0.33926617249282487"/>
    <s v="Medium"/>
  </r>
  <r>
    <n v="100077"/>
    <d v="2025-07-26T00:00:00"/>
    <s v="C1076"/>
    <s v="Rohit Reddy"/>
    <x v="0"/>
    <s v="Punjab"/>
    <s v="Ludhiana"/>
    <x v="7"/>
    <x v="2"/>
    <x v="5"/>
    <n v="5"/>
    <n v="2690"/>
    <n v="10"/>
    <n v="12105"/>
    <n v="8000"/>
    <n v="4105"/>
    <x v="1"/>
    <x v="2"/>
    <x v="7"/>
    <s v="Q3"/>
    <n v="2025"/>
    <n v="0.33911606774060304"/>
    <s v="Medium"/>
  </r>
  <r>
    <n v="100021"/>
    <d v="2025-01-05T00:00:00"/>
    <s v="C1020"/>
    <s v="Kiran Patel"/>
    <x v="0"/>
    <s v="Punjab"/>
    <s v="Ludhiana"/>
    <x v="3"/>
    <x v="1"/>
    <x v="2"/>
    <n v="1"/>
    <n v="15125"/>
    <n v="20"/>
    <n v="12100"/>
    <n v="11000"/>
    <n v="1100"/>
    <x v="0"/>
    <x v="1"/>
    <x v="8"/>
    <s v="Q1"/>
    <n v="2025"/>
    <n v="9.0909090909090912E-2"/>
    <s v="Medium"/>
  </r>
  <r>
    <n v="100497"/>
    <d v="2025-07-07T00:00:00"/>
    <s v="C1496"/>
    <s v="Kiran Patel"/>
    <x v="3"/>
    <s v="Odisha"/>
    <s v="Bhubaneswar"/>
    <x v="2"/>
    <x v="0"/>
    <x v="3"/>
    <n v="1"/>
    <n v="12074"/>
    <n v="0"/>
    <n v="12074"/>
    <n v="9000"/>
    <n v="3074"/>
    <x v="4"/>
    <x v="0"/>
    <x v="7"/>
    <s v="Q3"/>
    <n v="2025"/>
    <n v="0.25459665396720227"/>
    <s v="Medium"/>
  </r>
  <r>
    <n v="104061"/>
    <d v="2025-01-20T00:00:00"/>
    <s v="C5060"/>
    <s v="Kiran Kumar"/>
    <x v="3"/>
    <s v="West Bengal"/>
    <s v="Kolkata"/>
    <x v="5"/>
    <x v="2"/>
    <x v="5"/>
    <n v="6"/>
    <n v="2366"/>
    <n v="15"/>
    <n v="12066.6"/>
    <n v="9600"/>
    <n v="2466.6"/>
    <x v="3"/>
    <x v="1"/>
    <x v="8"/>
    <s v="Q1"/>
    <n v="2025"/>
    <n v="0.20441549400825418"/>
    <s v="Medium"/>
  </r>
  <r>
    <n v="100436"/>
    <d v="2025-02-09T00:00:00"/>
    <s v="C1435"/>
    <s v="Priya Kumar"/>
    <x v="1"/>
    <s v="Gujarat"/>
    <s v="Ahmedabad"/>
    <x v="2"/>
    <x v="0"/>
    <x v="3"/>
    <n v="1"/>
    <n v="12054"/>
    <n v="0"/>
    <n v="12054"/>
    <n v="9000"/>
    <n v="3054"/>
    <x v="4"/>
    <x v="1"/>
    <x v="3"/>
    <s v="Q1"/>
    <n v="2025"/>
    <n v="0.25335988053758091"/>
    <s v="Medium"/>
  </r>
  <r>
    <n v="103295"/>
    <d v="2025-04-16T00:00:00"/>
    <s v="C4294"/>
    <s v="Neha Patel"/>
    <x v="3"/>
    <s v="West Bengal"/>
    <s v="Kolkata"/>
    <x v="0"/>
    <x v="1"/>
    <x v="2"/>
    <n v="1"/>
    <n v="15065"/>
    <n v="20"/>
    <n v="12052"/>
    <n v="11000"/>
    <n v="1052"/>
    <x v="4"/>
    <x v="0"/>
    <x v="5"/>
    <s v="Q2"/>
    <n v="2025"/>
    <n v="8.7288416860272153E-2"/>
    <s v="Medium"/>
  </r>
  <r>
    <n v="100008"/>
    <d v="2025-02-25T00:00:00"/>
    <s v="C1007"/>
    <s v="Aarav Rao"/>
    <x v="2"/>
    <s v="Telangana"/>
    <s v="Hyderabad"/>
    <x v="2"/>
    <x v="1"/>
    <x v="2"/>
    <n v="1"/>
    <n v="15040"/>
    <n v="20"/>
    <n v="12032"/>
    <n v="11000"/>
    <n v="1032"/>
    <x v="1"/>
    <x v="1"/>
    <x v="3"/>
    <s v="Q1"/>
    <n v="2025"/>
    <n v="8.5771276595744683E-2"/>
    <s v="Medium"/>
  </r>
  <r>
    <n v="101065"/>
    <d v="2025-11-07T00:00:00"/>
    <s v="C2064"/>
    <s v="Sneha Gupta"/>
    <x v="1"/>
    <s v="Maharashtra"/>
    <s v="Mumbai"/>
    <x v="0"/>
    <x v="2"/>
    <x v="6"/>
    <n v="9"/>
    <n v="1485"/>
    <n v="10"/>
    <n v="12028.5"/>
    <n v="8100"/>
    <n v="3928.5"/>
    <x v="3"/>
    <x v="2"/>
    <x v="1"/>
    <s v="Q4"/>
    <n v="2025"/>
    <n v="0.32659932659932661"/>
    <s v="Medium"/>
  </r>
  <r>
    <n v="103908"/>
    <d v="2025-03-12T00:00:00"/>
    <s v="C4907"/>
    <s v="Rahul Kumar"/>
    <x v="1"/>
    <s v="Maharashtra"/>
    <s v="Mumbai"/>
    <x v="6"/>
    <x v="0"/>
    <x v="3"/>
    <n v="1"/>
    <n v="12017"/>
    <n v="0"/>
    <n v="12017"/>
    <n v="9000"/>
    <n v="3017"/>
    <x v="0"/>
    <x v="1"/>
    <x v="10"/>
    <s v="Q1"/>
    <n v="2025"/>
    <n v="0.25106099692102857"/>
    <s v="Medium"/>
  </r>
  <r>
    <n v="101187"/>
    <d v="2025-06-18T00:00:00"/>
    <s v="C2186"/>
    <s v="Arjun Gupta"/>
    <x v="1"/>
    <s v="Maharashtra"/>
    <s v="Mumbai"/>
    <x v="5"/>
    <x v="1"/>
    <x v="2"/>
    <n v="1"/>
    <n v="15020"/>
    <n v="20"/>
    <n v="12016"/>
    <n v="11000"/>
    <n v="1016"/>
    <x v="1"/>
    <x v="0"/>
    <x v="9"/>
    <s v="Q2"/>
    <n v="2025"/>
    <n v="8.4553928095872172E-2"/>
    <s v="Medium"/>
  </r>
  <r>
    <n v="101741"/>
    <d v="2025-07-15T00:00:00"/>
    <s v="C2740"/>
    <s v="Kiran Rao"/>
    <x v="3"/>
    <s v="West Bengal"/>
    <s v="Kolkata"/>
    <x v="2"/>
    <x v="2"/>
    <x v="5"/>
    <n v="5"/>
    <n v="2827"/>
    <n v="15"/>
    <n v="12014.75"/>
    <n v="8000"/>
    <n v="4014.75"/>
    <x v="2"/>
    <x v="2"/>
    <x v="7"/>
    <s v="Q3"/>
    <n v="2025"/>
    <n v="0.3341517717805198"/>
    <s v="Medium"/>
  </r>
  <r>
    <n v="102420"/>
    <d v="2025-05-02T00:00:00"/>
    <s v="C3419"/>
    <s v="Arjun Patel"/>
    <x v="1"/>
    <s v="Gujarat"/>
    <s v="Ahmedabad"/>
    <x v="2"/>
    <x v="2"/>
    <x v="5"/>
    <n v="4"/>
    <n v="2999"/>
    <n v="0"/>
    <n v="11996"/>
    <n v="6400"/>
    <n v="5596"/>
    <x v="3"/>
    <x v="0"/>
    <x v="6"/>
    <s v="Q2"/>
    <n v="2025"/>
    <n v="0.46648882960986998"/>
    <s v="Medium"/>
  </r>
  <r>
    <n v="100385"/>
    <d v="2025-08-26T00:00:00"/>
    <s v="C1384"/>
    <s v="Kiran Gupta"/>
    <x v="1"/>
    <s v="Gujarat"/>
    <s v="Ahmedabad"/>
    <x v="4"/>
    <x v="2"/>
    <x v="5"/>
    <n v="5"/>
    <n v="2821"/>
    <n v="15"/>
    <n v="11989.25"/>
    <n v="8000"/>
    <n v="3989.25"/>
    <x v="3"/>
    <x v="0"/>
    <x v="2"/>
    <s v="Q3"/>
    <n v="2025"/>
    <n v="0.33273557561982608"/>
    <s v="Medium"/>
  </r>
  <r>
    <n v="104173"/>
    <d v="2025-07-09T00:00:00"/>
    <s v="C5172"/>
    <s v="Rohit Rao"/>
    <x v="0"/>
    <s v="Punjab"/>
    <s v="Ludhiana"/>
    <x v="6"/>
    <x v="1"/>
    <x v="2"/>
    <n v="1"/>
    <n v="14980"/>
    <n v="20"/>
    <n v="11984"/>
    <n v="11000"/>
    <n v="984"/>
    <x v="1"/>
    <x v="0"/>
    <x v="7"/>
    <s v="Q3"/>
    <n v="2025"/>
    <n v="8.2109479305740987E-2"/>
    <s v="Medium"/>
  </r>
  <r>
    <n v="101049"/>
    <d v="2025-02-09T00:00:00"/>
    <s v="C2048"/>
    <s v="Sneha Rao"/>
    <x v="1"/>
    <s v="Gujarat"/>
    <s v="Ahmedabad"/>
    <x v="0"/>
    <x v="0"/>
    <x v="3"/>
    <n v="1"/>
    <n v="11978"/>
    <n v="0"/>
    <n v="11978"/>
    <n v="9000"/>
    <n v="2978"/>
    <x v="2"/>
    <x v="0"/>
    <x v="3"/>
    <s v="Q1"/>
    <n v="2025"/>
    <n v="0.24862247453665054"/>
    <s v="Medium"/>
  </r>
  <r>
    <n v="103756"/>
    <d v="2025-09-10T00:00:00"/>
    <s v="C4755"/>
    <s v="Rahul Reddy"/>
    <x v="1"/>
    <s v="Maharashtra"/>
    <s v="Mumbai"/>
    <x v="5"/>
    <x v="1"/>
    <x v="2"/>
    <n v="1"/>
    <n v="14964"/>
    <n v="20"/>
    <n v="11971.2"/>
    <n v="11000"/>
    <n v="971.2"/>
    <x v="3"/>
    <x v="0"/>
    <x v="4"/>
    <s v="Q3"/>
    <n v="2025"/>
    <n v="8.1128040630847359E-2"/>
    <s v="Medium"/>
  </r>
  <r>
    <n v="102070"/>
    <d v="2025-08-14T00:00:00"/>
    <s v="C3069"/>
    <s v="Priya Rao"/>
    <x v="2"/>
    <s v="Telangana"/>
    <s v="Hyderabad"/>
    <x v="5"/>
    <x v="2"/>
    <x v="5"/>
    <n v="5"/>
    <n v="2807"/>
    <n v="15"/>
    <n v="11929.75"/>
    <n v="8000"/>
    <n v="3929.75"/>
    <x v="4"/>
    <x v="0"/>
    <x v="2"/>
    <s v="Q3"/>
    <n v="2025"/>
    <n v="0.32940757350321676"/>
    <s v="Medium"/>
  </r>
  <r>
    <n v="102137"/>
    <d v="2025-07-13T00:00:00"/>
    <s v="C3136"/>
    <s v="Aarav Gupta"/>
    <x v="2"/>
    <s v="Telangana"/>
    <s v="Hyderabad"/>
    <x v="5"/>
    <x v="1"/>
    <x v="2"/>
    <n v="1"/>
    <n v="14912"/>
    <n v="20"/>
    <n v="11929.6"/>
    <n v="11000"/>
    <n v="929.6"/>
    <x v="1"/>
    <x v="0"/>
    <x v="7"/>
    <s v="Q3"/>
    <n v="2025"/>
    <n v="7.792381974248927E-2"/>
    <s v="Medium"/>
  </r>
  <r>
    <n v="104430"/>
    <d v="2025-04-01T00:00:00"/>
    <s v="C5429"/>
    <s v="Rahul Rao"/>
    <x v="1"/>
    <s v="Gujarat"/>
    <s v="Ahmedabad"/>
    <x v="6"/>
    <x v="2"/>
    <x v="5"/>
    <n v="6"/>
    <n v="2209"/>
    <n v="10"/>
    <n v="11928.6"/>
    <n v="9600"/>
    <n v="2328.6"/>
    <x v="3"/>
    <x v="0"/>
    <x v="5"/>
    <s v="Q2"/>
    <n v="2025"/>
    <n v="0.19521150847542879"/>
    <s v="Medium"/>
  </r>
  <r>
    <n v="101367"/>
    <d v="2025-12-19T00:00:00"/>
    <s v="C2366"/>
    <s v="Aarav Patel"/>
    <x v="2"/>
    <s v="Telangana"/>
    <s v="Hyderabad"/>
    <x v="6"/>
    <x v="2"/>
    <x v="5"/>
    <n v="5"/>
    <n v="2385"/>
    <n v="0"/>
    <n v="11925"/>
    <n v="8000"/>
    <n v="3925"/>
    <x v="0"/>
    <x v="2"/>
    <x v="11"/>
    <s v="Q4"/>
    <n v="2025"/>
    <n v="0.32914046121593293"/>
    <s v="Medium"/>
  </r>
  <r>
    <n v="102378"/>
    <d v="2025-06-28T00:00:00"/>
    <s v="C3377"/>
    <s v="Divya Rao"/>
    <x v="0"/>
    <s v="Punjab"/>
    <s v="Ludhiana"/>
    <x v="3"/>
    <x v="2"/>
    <x v="5"/>
    <n v="4"/>
    <n v="2979"/>
    <n v="0"/>
    <n v="11916"/>
    <n v="6400"/>
    <n v="5516"/>
    <x v="4"/>
    <x v="0"/>
    <x v="9"/>
    <s v="Q2"/>
    <n v="2025"/>
    <n v="0.46290701577710641"/>
    <s v="Medium"/>
  </r>
  <r>
    <n v="103554"/>
    <d v="2025-01-25T00:00:00"/>
    <s v="C4553"/>
    <s v="Sneha Rao"/>
    <x v="0"/>
    <s v="Delhi"/>
    <s v="New Delhi"/>
    <x v="3"/>
    <x v="2"/>
    <x v="5"/>
    <n v="5"/>
    <n v="2382"/>
    <n v="0"/>
    <n v="11910"/>
    <n v="8000"/>
    <n v="3910"/>
    <x v="1"/>
    <x v="2"/>
    <x v="8"/>
    <s v="Q1"/>
    <n v="2025"/>
    <n v="0.32829554995801846"/>
    <s v="Medium"/>
  </r>
  <r>
    <n v="103027"/>
    <d v="2025-02-21T00:00:00"/>
    <s v="C4026"/>
    <s v="Rohit Kumar"/>
    <x v="0"/>
    <s v="Punjab"/>
    <s v="Ludhiana"/>
    <x v="3"/>
    <x v="2"/>
    <x v="5"/>
    <n v="6"/>
    <n v="2334"/>
    <n v="15"/>
    <n v="11903.4"/>
    <n v="9600"/>
    <n v="2303.4"/>
    <x v="4"/>
    <x v="0"/>
    <x v="3"/>
    <s v="Q1"/>
    <n v="2025"/>
    <n v="0.19350773728514545"/>
    <s v="Medium"/>
  </r>
  <r>
    <n v="100945"/>
    <d v="2025-03-11T00:00:00"/>
    <s v="C1944"/>
    <s v="Divya Reddy"/>
    <x v="0"/>
    <s v="Delhi"/>
    <s v="New Delhi"/>
    <x v="0"/>
    <x v="1"/>
    <x v="2"/>
    <n v="1"/>
    <n v="14875"/>
    <n v="20"/>
    <n v="11900"/>
    <n v="11000"/>
    <n v="900"/>
    <x v="0"/>
    <x v="1"/>
    <x v="10"/>
    <s v="Q1"/>
    <n v="2025"/>
    <n v="7.5630252100840331E-2"/>
    <s v="Medium"/>
  </r>
  <r>
    <n v="101503"/>
    <d v="2025-06-14T00:00:00"/>
    <s v="C2502"/>
    <s v="Ananya Gupta"/>
    <x v="2"/>
    <s v="Telangana"/>
    <s v="Hyderabad"/>
    <x v="0"/>
    <x v="1"/>
    <x v="2"/>
    <n v="1"/>
    <n v="14874"/>
    <n v="20"/>
    <n v="11899.2"/>
    <n v="11000"/>
    <n v="899.2"/>
    <x v="1"/>
    <x v="2"/>
    <x v="9"/>
    <s v="Q2"/>
    <n v="2025"/>
    <n v="7.5568105418851686E-2"/>
    <s v="Medium"/>
  </r>
  <r>
    <n v="102269"/>
    <d v="2025-11-25T00:00:00"/>
    <s v="C3268"/>
    <s v="Ananya Reddy"/>
    <x v="1"/>
    <s v="Maharashtra"/>
    <s v="Mumbai"/>
    <x v="2"/>
    <x v="2"/>
    <x v="5"/>
    <n v="6"/>
    <n v="2198"/>
    <n v="10"/>
    <n v="11869.2"/>
    <n v="9600"/>
    <n v="2269.1999999999998"/>
    <x v="1"/>
    <x v="0"/>
    <x v="1"/>
    <s v="Q4"/>
    <n v="2025"/>
    <n v="0.19118390455970072"/>
    <s v="Medium"/>
  </r>
  <r>
    <n v="101679"/>
    <d v="2025-09-22T00:00:00"/>
    <s v="C2678"/>
    <s v="Kiran Gupta"/>
    <x v="2"/>
    <s v="Karnataka"/>
    <s v="Bengaluru"/>
    <x v="1"/>
    <x v="0"/>
    <x v="3"/>
    <n v="1"/>
    <n v="12480"/>
    <n v="5"/>
    <n v="11856"/>
    <n v="9000"/>
    <n v="2856"/>
    <x v="4"/>
    <x v="1"/>
    <x v="4"/>
    <s v="Q3"/>
    <n v="2025"/>
    <n v="0.24089068825910931"/>
    <s v="Medium"/>
  </r>
  <r>
    <n v="102698"/>
    <d v="2025-11-01T00:00:00"/>
    <s v="C3697"/>
    <s v="Vikram Kumar"/>
    <x v="1"/>
    <s v="Maharashtra"/>
    <s v="Mumbai"/>
    <x v="0"/>
    <x v="2"/>
    <x v="5"/>
    <n v="5"/>
    <n v="2962"/>
    <n v="20"/>
    <n v="11848"/>
    <n v="8000"/>
    <n v="3848"/>
    <x v="1"/>
    <x v="0"/>
    <x v="1"/>
    <s v="Q4"/>
    <n v="2025"/>
    <n v="0.32478055367994596"/>
    <s v="Medium"/>
  </r>
  <r>
    <n v="104194"/>
    <d v="2025-12-10T00:00:00"/>
    <s v="C5193"/>
    <s v="Sneha Gupta"/>
    <x v="1"/>
    <s v="Gujarat"/>
    <s v="Ahmedabad"/>
    <x v="5"/>
    <x v="0"/>
    <x v="3"/>
    <n v="1"/>
    <n v="11819"/>
    <n v="0"/>
    <n v="11819"/>
    <n v="9000"/>
    <n v="2819"/>
    <x v="1"/>
    <x v="0"/>
    <x v="11"/>
    <s v="Q4"/>
    <n v="2025"/>
    <n v="0.23851425670530502"/>
    <s v="Medium"/>
  </r>
  <r>
    <n v="103100"/>
    <d v="2025-07-04T00:00:00"/>
    <s v="C4099"/>
    <s v="Rahul Sharma"/>
    <x v="3"/>
    <s v="Odisha"/>
    <s v="Bhubaneswar"/>
    <x v="6"/>
    <x v="0"/>
    <x v="3"/>
    <n v="1"/>
    <n v="11811"/>
    <n v="0"/>
    <n v="11811"/>
    <n v="9000"/>
    <n v="2811"/>
    <x v="3"/>
    <x v="0"/>
    <x v="7"/>
    <s v="Q3"/>
    <n v="2025"/>
    <n v="0.23799847599695198"/>
    <s v="Medium"/>
  </r>
  <r>
    <n v="101798"/>
    <d v="2025-10-24T00:00:00"/>
    <s v="C2797"/>
    <s v="Arjun Patel"/>
    <x v="3"/>
    <s v="West Bengal"/>
    <s v="Kolkata"/>
    <x v="0"/>
    <x v="2"/>
    <x v="6"/>
    <n v="8"/>
    <n v="1638"/>
    <n v="10"/>
    <n v="11793.6"/>
    <n v="7200"/>
    <n v="4593.6000000000004"/>
    <x v="1"/>
    <x v="0"/>
    <x v="0"/>
    <s v="Q4"/>
    <n v="2025"/>
    <n v="0.3894993894993895"/>
    <s v="Medium"/>
  </r>
  <r>
    <n v="101583"/>
    <d v="2025-02-05T00:00:00"/>
    <s v="C2582"/>
    <s v="Arjun Kumar"/>
    <x v="1"/>
    <s v="Maharashtra"/>
    <s v="Mumbai"/>
    <x v="5"/>
    <x v="2"/>
    <x v="5"/>
    <n v="5"/>
    <n v="2774"/>
    <n v="15"/>
    <n v="11789.5"/>
    <n v="8000"/>
    <n v="3789.5"/>
    <x v="3"/>
    <x v="1"/>
    <x v="3"/>
    <s v="Q1"/>
    <n v="2025"/>
    <n v="0.32143008609355783"/>
    <s v="Medium"/>
  </r>
  <r>
    <n v="100235"/>
    <d v="2025-04-22T00:00:00"/>
    <s v="C1234"/>
    <s v="Sneha Reddy"/>
    <x v="1"/>
    <s v="Maharashtra"/>
    <s v="Mumbai"/>
    <x v="5"/>
    <x v="0"/>
    <x v="3"/>
    <n v="1"/>
    <n v="12406"/>
    <n v="5"/>
    <n v="11785.7"/>
    <n v="9000"/>
    <n v="2785.7"/>
    <x v="1"/>
    <x v="0"/>
    <x v="5"/>
    <s v="Q2"/>
    <n v="2025"/>
    <n v="0.23636271074267967"/>
    <s v="Medium"/>
  </r>
  <r>
    <n v="103001"/>
    <d v="2025-02-23T00:00:00"/>
    <s v="C4000"/>
    <s v="Sneha Kumar"/>
    <x v="1"/>
    <s v="Maharashtra"/>
    <s v="Mumbai"/>
    <x v="3"/>
    <x v="2"/>
    <x v="5"/>
    <n v="5"/>
    <n v="2357"/>
    <n v="0"/>
    <n v="11785"/>
    <n v="8000"/>
    <n v="3785"/>
    <x v="0"/>
    <x v="0"/>
    <x v="3"/>
    <s v="Q1"/>
    <n v="2025"/>
    <n v="0.32117098005939754"/>
    <s v="Medium"/>
  </r>
  <r>
    <n v="101836"/>
    <d v="2025-12-13T00:00:00"/>
    <s v="C2835"/>
    <s v="Sneha Kumar"/>
    <x v="2"/>
    <s v="Telangana"/>
    <s v="Hyderabad"/>
    <x v="5"/>
    <x v="2"/>
    <x v="5"/>
    <n v="6"/>
    <n v="2065"/>
    <n v="5"/>
    <n v="11770.5"/>
    <n v="9600"/>
    <n v="2170.5"/>
    <x v="3"/>
    <x v="0"/>
    <x v="11"/>
    <s v="Q4"/>
    <n v="2025"/>
    <n v="0.18440168217153052"/>
    <s v="Medium"/>
  </r>
  <r>
    <n v="103319"/>
    <d v="2025-08-12T00:00:00"/>
    <s v="C4318"/>
    <s v="Divya Reddy"/>
    <x v="2"/>
    <s v="Karnataka"/>
    <s v="Bengaluru"/>
    <x v="0"/>
    <x v="0"/>
    <x v="3"/>
    <n v="1"/>
    <n v="12350"/>
    <n v="5"/>
    <n v="11732.5"/>
    <n v="9000"/>
    <n v="2732.5"/>
    <x v="4"/>
    <x v="2"/>
    <x v="2"/>
    <s v="Q3"/>
    <n v="2025"/>
    <n v="0.23290006392499468"/>
    <s v="Medium"/>
  </r>
  <r>
    <n v="102904"/>
    <d v="2025-07-07T00:00:00"/>
    <s v="C3903"/>
    <s v="Arjun Rao"/>
    <x v="1"/>
    <s v="Maharashtra"/>
    <s v="Mumbai"/>
    <x v="7"/>
    <x v="2"/>
    <x v="5"/>
    <n v="6"/>
    <n v="2049"/>
    <n v="5"/>
    <n v="11679.3"/>
    <n v="9600"/>
    <n v="2079.3000000000002"/>
    <x v="4"/>
    <x v="2"/>
    <x v="7"/>
    <s v="Q3"/>
    <n v="2025"/>
    <n v="0.17803293005573967"/>
    <s v="Medium"/>
  </r>
  <r>
    <n v="101320"/>
    <d v="2025-01-04T00:00:00"/>
    <s v="C2319"/>
    <s v="Pooja Sharma"/>
    <x v="2"/>
    <s v="Telangana"/>
    <s v="Hyderabad"/>
    <x v="2"/>
    <x v="0"/>
    <x v="3"/>
    <n v="1"/>
    <n v="12290"/>
    <n v="5"/>
    <n v="11675.5"/>
    <n v="9000"/>
    <n v="2675.5"/>
    <x v="1"/>
    <x v="0"/>
    <x v="8"/>
    <s v="Q1"/>
    <n v="2025"/>
    <n v="0.2291550683054259"/>
    <s v="Medium"/>
  </r>
  <r>
    <n v="104990"/>
    <d v="2025-09-11T00:00:00"/>
    <s v="C5989"/>
    <s v="Vikram Rao"/>
    <x v="2"/>
    <s v="Karnataka"/>
    <s v="Bengaluru"/>
    <x v="7"/>
    <x v="2"/>
    <x v="5"/>
    <n v="5"/>
    <n v="2591"/>
    <n v="10"/>
    <n v="11659.5"/>
    <n v="8000"/>
    <n v="3659.5"/>
    <x v="2"/>
    <x v="1"/>
    <x v="4"/>
    <s v="Q3"/>
    <n v="2025"/>
    <n v="0.31386423088468629"/>
    <s v="Medium"/>
  </r>
  <r>
    <n v="102307"/>
    <d v="2025-09-01T00:00:00"/>
    <s v="C3306"/>
    <s v="Divya Reddy"/>
    <x v="0"/>
    <s v="Punjab"/>
    <s v="Ludhiana"/>
    <x v="7"/>
    <x v="2"/>
    <x v="5"/>
    <n v="6"/>
    <n v="2277"/>
    <n v="15"/>
    <n v="11612.7"/>
    <n v="9600"/>
    <n v="2012.7"/>
    <x v="4"/>
    <x v="1"/>
    <x v="4"/>
    <s v="Q3"/>
    <n v="2025"/>
    <n v="0.17331886641349556"/>
    <s v="Medium"/>
  </r>
  <r>
    <n v="104255"/>
    <d v="2025-11-25T00:00:00"/>
    <s v="C5254"/>
    <s v="Pooja Kumar"/>
    <x v="0"/>
    <s v="Punjab"/>
    <s v="Ludhiana"/>
    <x v="7"/>
    <x v="2"/>
    <x v="5"/>
    <n v="5"/>
    <n v="2577"/>
    <n v="10"/>
    <n v="11596.5"/>
    <n v="8000"/>
    <n v="3596.5"/>
    <x v="0"/>
    <x v="0"/>
    <x v="1"/>
    <s v="Q4"/>
    <n v="2025"/>
    <n v="0.31013667917043936"/>
    <s v="Medium"/>
  </r>
  <r>
    <n v="102086"/>
    <d v="2025-07-05T00:00:00"/>
    <s v="C3085"/>
    <s v="Ananya Sharma"/>
    <x v="0"/>
    <s v="Delhi"/>
    <s v="New Delhi"/>
    <x v="7"/>
    <x v="0"/>
    <x v="3"/>
    <n v="1"/>
    <n v="11572"/>
    <n v="0"/>
    <n v="11572"/>
    <n v="9000"/>
    <n v="2572"/>
    <x v="3"/>
    <x v="0"/>
    <x v="7"/>
    <s v="Q3"/>
    <n v="2025"/>
    <n v="0.22226062910473557"/>
    <s v="Medium"/>
  </r>
  <r>
    <n v="104398"/>
    <d v="2025-06-06T00:00:00"/>
    <s v="C5397"/>
    <s v="Priya Rao"/>
    <x v="0"/>
    <s v="Punjab"/>
    <s v="Ludhiana"/>
    <x v="0"/>
    <x v="0"/>
    <x v="3"/>
    <n v="1"/>
    <n v="12168"/>
    <n v="5"/>
    <n v="11559.6"/>
    <n v="9000"/>
    <n v="2559.6"/>
    <x v="2"/>
    <x v="0"/>
    <x v="9"/>
    <s v="Q2"/>
    <n v="2025"/>
    <n v="0.2214263469324198"/>
    <s v="Medium"/>
  </r>
  <r>
    <n v="102419"/>
    <d v="2025-01-19T00:00:00"/>
    <s v="C3418"/>
    <s v="Sneha Reddy"/>
    <x v="0"/>
    <s v="Punjab"/>
    <s v="Ludhiana"/>
    <x v="6"/>
    <x v="2"/>
    <x v="5"/>
    <n v="5"/>
    <n v="2433"/>
    <n v="5"/>
    <n v="11556.75"/>
    <n v="8000"/>
    <n v="3556.75"/>
    <x v="3"/>
    <x v="0"/>
    <x v="8"/>
    <s v="Q1"/>
    <n v="2025"/>
    <n v="0.30776386094706559"/>
    <s v="Medium"/>
  </r>
  <r>
    <n v="103925"/>
    <d v="2025-02-18T00:00:00"/>
    <s v="C4924"/>
    <s v="Neha Reddy"/>
    <x v="3"/>
    <s v="Odisha"/>
    <s v="Bhubaneswar"/>
    <x v="2"/>
    <x v="0"/>
    <x v="3"/>
    <n v="1"/>
    <n v="12145"/>
    <n v="5"/>
    <n v="11537.75"/>
    <n v="9000"/>
    <n v="2537.75"/>
    <x v="4"/>
    <x v="0"/>
    <x v="3"/>
    <s v="Q1"/>
    <n v="2025"/>
    <n v="0.2199518970336504"/>
    <s v="Medium"/>
  </r>
  <r>
    <n v="102608"/>
    <d v="2025-04-06T00:00:00"/>
    <s v="C3607"/>
    <s v="Pooja Kumar"/>
    <x v="1"/>
    <s v="Gujarat"/>
    <s v="Ahmedabad"/>
    <x v="6"/>
    <x v="0"/>
    <x v="3"/>
    <n v="1"/>
    <n v="12141"/>
    <n v="5"/>
    <n v="11533.95"/>
    <n v="9000"/>
    <n v="2533.9499999999998"/>
    <x v="1"/>
    <x v="0"/>
    <x v="5"/>
    <s v="Q2"/>
    <n v="2025"/>
    <n v="0.21969490070617609"/>
    <s v="Medium"/>
  </r>
  <r>
    <n v="104027"/>
    <d v="2025-01-21T00:00:00"/>
    <s v="C5026"/>
    <s v="Aarav Patel"/>
    <x v="0"/>
    <s v="Delhi"/>
    <s v="New Delhi"/>
    <x v="7"/>
    <x v="0"/>
    <x v="3"/>
    <n v="1"/>
    <n v="11526"/>
    <n v="0"/>
    <n v="11526"/>
    <n v="9000"/>
    <n v="2526"/>
    <x v="1"/>
    <x v="1"/>
    <x v="8"/>
    <s v="Q1"/>
    <n v="2025"/>
    <n v="0.21915668922436232"/>
    <s v="Medium"/>
  </r>
  <r>
    <n v="100451"/>
    <d v="2025-10-02T00:00:00"/>
    <s v="C1450"/>
    <s v="Aarav Rao"/>
    <x v="0"/>
    <s v="Punjab"/>
    <s v="Ludhiana"/>
    <x v="6"/>
    <x v="2"/>
    <x v="5"/>
    <n v="6"/>
    <n v="2134"/>
    <n v="10"/>
    <n v="11523.6"/>
    <n v="9600"/>
    <n v="1923.6"/>
    <x v="4"/>
    <x v="0"/>
    <x v="0"/>
    <s v="Q4"/>
    <n v="2025"/>
    <n v="0.16692700197854834"/>
    <s v="Medium"/>
  </r>
  <r>
    <n v="101760"/>
    <d v="2025-04-12T00:00:00"/>
    <s v="C2759"/>
    <s v="Rohit Reddy"/>
    <x v="0"/>
    <s v="Delhi"/>
    <s v="New Delhi"/>
    <x v="4"/>
    <x v="0"/>
    <x v="3"/>
    <n v="1"/>
    <n v="12125"/>
    <n v="5"/>
    <n v="11518.75"/>
    <n v="9000"/>
    <n v="2518.75"/>
    <x v="2"/>
    <x v="0"/>
    <x v="5"/>
    <s v="Q2"/>
    <n v="2025"/>
    <n v="0.21866521975040695"/>
    <s v="Medium"/>
  </r>
  <r>
    <n v="103727"/>
    <d v="2025-02-03T00:00:00"/>
    <s v="C4726"/>
    <s v="Ananya Gupta"/>
    <x v="3"/>
    <s v="Odisha"/>
    <s v="Bhubaneswar"/>
    <x v="5"/>
    <x v="0"/>
    <x v="3"/>
    <n v="1"/>
    <n v="12110"/>
    <n v="5"/>
    <n v="11504.5"/>
    <n v="9000"/>
    <n v="2504.5"/>
    <x v="3"/>
    <x v="0"/>
    <x v="3"/>
    <s v="Q1"/>
    <n v="2025"/>
    <n v="0.21769742274762049"/>
    <s v="Medium"/>
  </r>
  <r>
    <n v="101652"/>
    <d v="2025-11-22T00:00:00"/>
    <s v="C2651"/>
    <s v="Ananya Rao"/>
    <x v="2"/>
    <s v="Telangana"/>
    <s v="Hyderabad"/>
    <x v="6"/>
    <x v="2"/>
    <x v="6"/>
    <n v="10"/>
    <n v="1353"/>
    <n v="15"/>
    <n v="11500.5"/>
    <n v="9000"/>
    <n v="2500.5"/>
    <x v="1"/>
    <x v="0"/>
    <x v="1"/>
    <s v="Q4"/>
    <n v="2025"/>
    <n v="0.21742532933350725"/>
    <s v="Medium"/>
  </r>
  <r>
    <n v="102338"/>
    <d v="2025-04-24T00:00:00"/>
    <s v="C3337"/>
    <s v="Kiran Rao"/>
    <x v="0"/>
    <s v="Punjab"/>
    <s v="Ludhiana"/>
    <x v="2"/>
    <x v="2"/>
    <x v="5"/>
    <n v="6"/>
    <n v="2016"/>
    <n v="5"/>
    <n v="11491.2"/>
    <n v="9600"/>
    <n v="1891.2"/>
    <x v="3"/>
    <x v="0"/>
    <x v="5"/>
    <s v="Q2"/>
    <n v="2025"/>
    <n v="0.16457811194653299"/>
    <s v="Medium"/>
  </r>
  <r>
    <n v="101686"/>
    <d v="2025-10-12T00:00:00"/>
    <s v="C2685"/>
    <s v="Aarav Patel"/>
    <x v="3"/>
    <s v="West Bengal"/>
    <s v="Kolkata"/>
    <x v="1"/>
    <x v="2"/>
    <x v="6"/>
    <n v="7"/>
    <n v="1820"/>
    <n v="10"/>
    <n v="11466"/>
    <n v="6300"/>
    <n v="5166"/>
    <x v="3"/>
    <x v="2"/>
    <x v="0"/>
    <s v="Q4"/>
    <n v="2025"/>
    <n v="0.45054945054945056"/>
    <s v="Medium"/>
  </r>
  <r>
    <n v="103891"/>
    <d v="2025-11-18T00:00:00"/>
    <s v="C4890"/>
    <s v="Vikram Gupta"/>
    <x v="2"/>
    <s v="Telangana"/>
    <s v="Hyderabad"/>
    <x v="7"/>
    <x v="2"/>
    <x v="6"/>
    <n v="7"/>
    <n v="1927"/>
    <n v="15"/>
    <n v="11465.65"/>
    <n v="6300"/>
    <n v="5165.6499999999996"/>
    <x v="4"/>
    <x v="1"/>
    <x v="1"/>
    <s v="Q4"/>
    <n v="2025"/>
    <n v="0.45053267804267527"/>
    <s v="Medium"/>
  </r>
  <r>
    <n v="103592"/>
    <d v="2025-10-15T00:00:00"/>
    <s v="C4591"/>
    <s v="Vikram Patel"/>
    <x v="1"/>
    <s v="Gujarat"/>
    <s v="Ahmedabad"/>
    <x v="5"/>
    <x v="2"/>
    <x v="5"/>
    <n v="5"/>
    <n v="2546"/>
    <n v="10"/>
    <n v="11457"/>
    <n v="8000"/>
    <n v="3457"/>
    <x v="0"/>
    <x v="0"/>
    <x v="0"/>
    <s v="Q4"/>
    <n v="2025"/>
    <n v="0.301736929388147"/>
    <s v="Medium"/>
  </r>
  <r>
    <n v="103121"/>
    <d v="2025-01-08T00:00:00"/>
    <s v="C4120"/>
    <s v="Sneha Gupta"/>
    <x v="3"/>
    <s v="West Bengal"/>
    <s v="Kolkata"/>
    <x v="2"/>
    <x v="2"/>
    <x v="5"/>
    <n v="6"/>
    <n v="2009"/>
    <n v="5"/>
    <n v="11451.3"/>
    <n v="9600"/>
    <n v="1851.3"/>
    <x v="0"/>
    <x v="0"/>
    <x v="8"/>
    <s v="Q1"/>
    <n v="2025"/>
    <n v="0.16166723428781013"/>
    <s v="Medium"/>
  </r>
  <r>
    <n v="101219"/>
    <d v="2025-05-04T00:00:00"/>
    <s v="C2218"/>
    <s v="Arjun Sharma"/>
    <x v="3"/>
    <s v="West Bengal"/>
    <s v="Kolkata"/>
    <x v="7"/>
    <x v="2"/>
    <x v="5"/>
    <n v="6"/>
    <n v="2112"/>
    <n v="10"/>
    <n v="11404.8"/>
    <n v="9600"/>
    <n v="1804.8"/>
    <x v="0"/>
    <x v="1"/>
    <x v="6"/>
    <s v="Q2"/>
    <n v="2025"/>
    <n v="0.15824915824915825"/>
    <s v="Medium"/>
  </r>
  <r>
    <n v="103634"/>
    <d v="2025-08-06T00:00:00"/>
    <s v="C4633"/>
    <s v="Priya Sharma"/>
    <x v="2"/>
    <s v="Karnataka"/>
    <s v="Bengaluru"/>
    <x v="4"/>
    <x v="2"/>
    <x v="5"/>
    <n v="6"/>
    <n v="2000"/>
    <n v="5"/>
    <n v="11400"/>
    <n v="9600"/>
    <n v="1800"/>
    <x v="2"/>
    <x v="0"/>
    <x v="2"/>
    <s v="Q3"/>
    <n v="2025"/>
    <n v="0.15789473684210525"/>
    <s v="Medium"/>
  </r>
  <r>
    <n v="104399"/>
    <d v="2025-03-13T00:00:00"/>
    <s v="C5398"/>
    <s v="Priya Gupta"/>
    <x v="3"/>
    <s v="Odisha"/>
    <s v="Bhubaneswar"/>
    <x v="0"/>
    <x v="0"/>
    <x v="3"/>
    <n v="1"/>
    <n v="11977"/>
    <n v="5"/>
    <n v="11378.15"/>
    <n v="9000"/>
    <n v="2378.15"/>
    <x v="2"/>
    <x v="2"/>
    <x v="10"/>
    <s v="Q1"/>
    <n v="2025"/>
    <n v="0.20901025210601021"/>
    <s v="Medium"/>
  </r>
  <r>
    <n v="104591"/>
    <d v="2025-11-11T00:00:00"/>
    <s v="C5590"/>
    <s v="Arjun Gupta"/>
    <x v="3"/>
    <s v="West Bengal"/>
    <s v="Kolkata"/>
    <x v="4"/>
    <x v="2"/>
    <x v="6"/>
    <n v="8"/>
    <n v="1672"/>
    <n v="15"/>
    <n v="11369.6"/>
    <n v="7200"/>
    <n v="4169.6000000000004"/>
    <x v="0"/>
    <x v="1"/>
    <x v="1"/>
    <s v="Q4"/>
    <n v="2025"/>
    <n v="0.36673233886856182"/>
    <s v="Medium"/>
  </r>
  <r>
    <n v="100175"/>
    <d v="2025-12-24T00:00:00"/>
    <s v="C1174"/>
    <s v="Sneha Rao"/>
    <x v="1"/>
    <s v="Gujarat"/>
    <s v="Ahmedabad"/>
    <x v="0"/>
    <x v="2"/>
    <x v="5"/>
    <n v="5"/>
    <n v="2523"/>
    <n v="10"/>
    <n v="11353.5"/>
    <n v="8000"/>
    <n v="3353.5"/>
    <x v="4"/>
    <x v="1"/>
    <x v="11"/>
    <s v="Q4"/>
    <n v="2025"/>
    <n v="0.2953714713524464"/>
    <s v="Medium"/>
  </r>
  <r>
    <n v="104026"/>
    <d v="2025-02-24T00:00:00"/>
    <s v="C5025"/>
    <s v="Neha Kumar"/>
    <x v="3"/>
    <s v="Odisha"/>
    <s v="Bhubaneswar"/>
    <x v="6"/>
    <x v="2"/>
    <x v="5"/>
    <n v="6"/>
    <n v="2363"/>
    <n v="20"/>
    <n v="11342.4"/>
    <n v="9600"/>
    <n v="1742.4"/>
    <x v="3"/>
    <x v="2"/>
    <x v="3"/>
    <s v="Q1"/>
    <n v="2025"/>
    <n v="0.15361828184511217"/>
    <s v="Medium"/>
  </r>
  <r>
    <n v="103008"/>
    <d v="2025-11-09T00:00:00"/>
    <s v="C4007"/>
    <s v="Rohit Rao"/>
    <x v="0"/>
    <s v="Punjab"/>
    <s v="Ludhiana"/>
    <x v="6"/>
    <x v="2"/>
    <x v="5"/>
    <n v="6"/>
    <n v="2349"/>
    <n v="20"/>
    <n v="11275.2"/>
    <n v="9600"/>
    <n v="1675.2"/>
    <x v="0"/>
    <x v="1"/>
    <x v="1"/>
    <s v="Q4"/>
    <n v="2025"/>
    <n v="0.14857386121753938"/>
    <s v="Medium"/>
  </r>
  <r>
    <n v="104758"/>
    <d v="2025-10-03T00:00:00"/>
    <s v="C5757"/>
    <s v="Ananya Rao"/>
    <x v="2"/>
    <s v="Karnataka"/>
    <s v="Bengaluru"/>
    <x v="6"/>
    <x v="2"/>
    <x v="6"/>
    <n v="10"/>
    <n v="1252"/>
    <n v="10"/>
    <n v="11268"/>
    <n v="9000"/>
    <n v="2268"/>
    <x v="4"/>
    <x v="0"/>
    <x v="0"/>
    <s v="Q4"/>
    <n v="2025"/>
    <n v="0.2012779552715655"/>
    <s v="Medium"/>
  </r>
  <r>
    <n v="101348"/>
    <d v="2025-10-17T00:00:00"/>
    <s v="C2347"/>
    <s v="Neha Rao"/>
    <x v="1"/>
    <s v="Gujarat"/>
    <s v="Ahmedabad"/>
    <x v="7"/>
    <x v="2"/>
    <x v="5"/>
    <n v="5"/>
    <n v="2815"/>
    <n v="20"/>
    <n v="11260"/>
    <n v="8000"/>
    <n v="3260"/>
    <x v="4"/>
    <x v="2"/>
    <x v="0"/>
    <s v="Q4"/>
    <n v="2025"/>
    <n v="0.28952042628774421"/>
    <s v="Medium"/>
  </r>
  <r>
    <n v="104156"/>
    <d v="2025-12-27T00:00:00"/>
    <s v="C5155"/>
    <s v="Vikram Sharma"/>
    <x v="3"/>
    <s v="West Bengal"/>
    <s v="Kolkata"/>
    <x v="2"/>
    <x v="2"/>
    <x v="5"/>
    <n v="4"/>
    <n v="2961"/>
    <n v="5"/>
    <n v="11251.8"/>
    <n v="6400"/>
    <n v="4851.8"/>
    <x v="4"/>
    <x v="0"/>
    <x v="11"/>
    <s v="Q4"/>
    <n v="2025"/>
    <n v="0.43120211877210762"/>
    <s v="Medium"/>
  </r>
  <r>
    <n v="100402"/>
    <d v="2025-06-01T00:00:00"/>
    <s v="C1401"/>
    <s v="Divya Rao"/>
    <x v="2"/>
    <s v="Karnataka"/>
    <s v="Bengaluru"/>
    <x v="5"/>
    <x v="0"/>
    <x v="3"/>
    <n v="1"/>
    <n v="12487"/>
    <n v="10"/>
    <n v="11238.3"/>
    <n v="9000"/>
    <n v="2238.3000000000002"/>
    <x v="4"/>
    <x v="0"/>
    <x v="9"/>
    <s v="Q2"/>
    <n v="2025"/>
    <n v="0.19916713381917198"/>
    <s v="Medium"/>
  </r>
  <r>
    <n v="101732"/>
    <d v="2025-03-25T00:00:00"/>
    <s v="C2731"/>
    <s v="Ananya Rao"/>
    <x v="0"/>
    <s v="Delhi"/>
    <s v="New Delhi"/>
    <x v="7"/>
    <x v="2"/>
    <x v="5"/>
    <n v="5"/>
    <n v="2496"/>
    <n v="10"/>
    <n v="11232"/>
    <n v="8000"/>
    <n v="3232"/>
    <x v="4"/>
    <x v="0"/>
    <x v="10"/>
    <s v="Q1"/>
    <n v="2025"/>
    <n v="0.28774928774928776"/>
    <s v="Medium"/>
  </r>
  <r>
    <n v="101618"/>
    <d v="2025-11-15T00:00:00"/>
    <s v="C2617"/>
    <s v="Rahul Reddy"/>
    <x v="0"/>
    <s v="Punjab"/>
    <s v="Ludhiana"/>
    <x v="4"/>
    <x v="2"/>
    <x v="6"/>
    <n v="8"/>
    <n v="1755"/>
    <n v="20"/>
    <n v="11232"/>
    <n v="7200"/>
    <n v="4032"/>
    <x v="3"/>
    <x v="1"/>
    <x v="1"/>
    <s v="Q4"/>
    <n v="2025"/>
    <n v="0.35897435897435898"/>
    <s v="Medium"/>
  </r>
  <r>
    <n v="103391"/>
    <d v="2025-12-03T00:00:00"/>
    <s v="C4390"/>
    <s v="Vikram Kumar"/>
    <x v="3"/>
    <s v="West Bengal"/>
    <s v="Kolkata"/>
    <x v="0"/>
    <x v="2"/>
    <x v="5"/>
    <n v="5"/>
    <n v="2806"/>
    <n v="20"/>
    <n v="11224"/>
    <n v="8000"/>
    <n v="3224"/>
    <x v="3"/>
    <x v="0"/>
    <x v="11"/>
    <s v="Q4"/>
    <n v="2025"/>
    <n v="0.28724162508909479"/>
    <s v="Medium"/>
  </r>
  <r>
    <n v="101322"/>
    <d v="2025-03-22T00:00:00"/>
    <s v="C2321"/>
    <s v="Ananya Gupta"/>
    <x v="0"/>
    <s v="Punjab"/>
    <s v="Ludhiana"/>
    <x v="3"/>
    <x v="2"/>
    <x v="5"/>
    <n v="6"/>
    <n v="2078"/>
    <n v="10"/>
    <n v="11221.2"/>
    <n v="9600"/>
    <n v="1621.2"/>
    <x v="1"/>
    <x v="0"/>
    <x v="10"/>
    <s v="Q1"/>
    <n v="2025"/>
    <n v="0.14447652657469789"/>
    <s v="Medium"/>
  </r>
  <r>
    <n v="104016"/>
    <d v="2025-04-02T00:00:00"/>
    <s v="C5015"/>
    <s v="Arjun Gupta"/>
    <x v="0"/>
    <s v="Punjab"/>
    <s v="Ludhiana"/>
    <x v="1"/>
    <x v="2"/>
    <x v="5"/>
    <n v="5"/>
    <n v="2362"/>
    <n v="5"/>
    <n v="11219.5"/>
    <n v="8000"/>
    <n v="3219.5"/>
    <x v="3"/>
    <x v="0"/>
    <x v="5"/>
    <s v="Q2"/>
    <n v="2025"/>
    <n v="0.28695574669102902"/>
    <s v="Medium"/>
  </r>
  <r>
    <n v="101660"/>
    <d v="2025-03-05T00:00:00"/>
    <s v="C2659"/>
    <s v="Divya Reddy"/>
    <x v="3"/>
    <s v="Odisha"/>
    <s v="Bhubaneswar"/>
    <x v="6"/>
    <x v="0"/>
    <x v="3"/>
    <n v="1"/>
    <n v="11805"/>
    <n v="5"/>
    <n v="11214.75"/>
    <n v="9000"/>
    <n v="2214.75"/>
    <x v="1"/>
    <x v="0"/>
    <x v="10"/>
    <s v="Q1"/>
    <n v="2025"/>
    <n v="0.19748545442386142"/>
    <s v="Medium"/>
  </r>
  <r>
    <n v="101999"/>
    <d v="2025-03-04T00:00:00"/>
    <s v="C2998"/>
    <s v="Kiran Kumar"/>
    <x v="1"/>
    <s v="Maharashtra"/>
    <s v="Mumbai"/>
    <x v="2"/>
    <x v="0"/>
    <x v="3"/>
    <n v="1"/>
    <n v="11801"/>
    <n v="5"/>
    <n v="11210.95"/>
    <n v="9000"/>
    <n v="2210.9499999999998"/>
    <x v="1"/>
    <x v="0"/>
    <x v="10"/>
    <s v="Q1"/>
    <n v="2025"/>
    <n v="0.19721343864703703"/>
    <s v="Medium"/>
  </r>
  <r>
    <n v="104150"/>
    <d v="2025-08-27T00:00:00"/>
    <s v="C5149"/>
    <s v="Pooja Patel"/>
    <x v="2"/>
    <s v="Telangana"/>
    <s v="Hyderabad"/>
    <x v="5"/>
    <x v="0"/>
    <x v="3"/>
    <n v="1"/>
    <n v="12448"/>
    <n v="10"/>
    <n v="11203.2"/>
    <n v="9000"/>
    <n v="2203.1999999999998"/>
    <x v="0"/>
    <x v="0"/>
    <x v="2"/>
    <s v="Q3"/>
    <n v="2025"/>
    <n v="0.19665809768637529"/>
    <s v="Medium"/>
  </r>
  <r>
    <n v="103788"/>
    <d v="2025-03-01T00:00:00"/>
    <s v="C4787"/>
    <s v="Aarav Rao"/>
    <x v="0"/>
    <s v="Punjab"/>
    <s v="Ludhiana"/>
    <x v="0"/>
    <x v="2"/>
    <x v="6"/>
    <n v="6"/>
    <n v="1867"/>
    <n v="0"/>
    <n v="11202"/>
    <n v="5400"/>
    <n v="5802"/>
    <x v="3"/>
    <x v="0"/>
    <x v="10"/>
    <s v="Q1"/>
    <n v="2025"/>
    <n v="0.51794322442420992"/>
    <s v="Medium"/>
  </r>
  <r>
    <n v="104229"/>
    <d v="2025-09-05T00:00:00"/>
    <s v="C5228"/>
    <s v="Kiran Rao"/>
    <x v="3"/>
    <s v="West Bengal"/>
    <s v="Kolkata"/>
    <x v="0"/>
    <x v="2"/>
    <x v="5"/>
    <n v="5"/>
    <n v="2240"/>
    <n v="0"/>
    <n v="11200"/>
    <n v="8000"/>
    <n v="3200"/>
    <x v="0"/>
    <x v="2"/>
    <x v="4"/>
    <s v="Q3"/>
    <n v="2025"/>
    <n v="0.2857142857142857"/>
    <s v="Medium"/>
  </r>
  <r>
    <n v="103783"/>
    <d v="2025-03-03T00:00:00"/>
    <s v="C4782"/>
    <s v="Aarav Kumar"/>
    <x v="3"/>
    <s v="Odisha"/>
    <s v="Bhubaneswar"/>
    <x v="0"/>
    <x v="0"/>
    <x v="3"/>
    <n v="1"/>
    <n v="11789"/>
    <n v="5"/>
    <n v="11199.55"/>
    <n v="9000"/>
    <n v="2199.5500000000002"/>
    <x v="1"/>
    <x v="0"/>
    <x v="10"/>
    <s v="Q1"/>
    <n v="2025"/>
    <n v="0.19639628377925902"/>
    <s v="Medium"/>
  </r>
  <r>
    <n v="101861"/>
    <d v="2025-11-09T00:00:00"/>
    <s v="C2860"/>
    <s v="Ananya Sharma"/>
    <x v="1"/>
    <s v="Gujarat"/>
    <s v="Ahmedabad"/>
    <x v="3"/>
    <x v="2"/>
    <x v="7"/>
    <n v="10"/>
    <n v="1118"/>
    <n v="0"/>
    <n v="11180"/>
    <n v="4000"/>
    <n v="7180"/>
    <x v="4"/>
    <x v="0"/>
    <x v="1"/>
    <s v="Q4"/>
    <n v="2025"/>
    <n v="0.64221824686940965"/>
    <s v="Medium"/>
  </r>
  <r>
    <n v="104309"/>
    <d v="2025-07-15T00:00:00"/>
    <s v="C5308"/>
    <s v="Aarav Kumar"/>
    <x v="3"/>
    <s v="Odisha"/>
    <s v="Bhubaneswar"/>
    <x v="4"/>
    <x v="2"/>
    <x v="5"/>
    <n v="5"/>
    <n v="2630"/>
    <n v="15"/>
    <n v="11177.5"/>
    <n v="8000"/>
    <n v="3177.5"/>
    <x v="1"/>
    <x v="0"/>
    <x v="7"/>
    <s v="Q3"/>
    <n v="2025"/>
    <n v="0.28427644822187431"/>
    <s v="Medium"/>
  </r>
  <r>
    <n v="100419"/>
    <d v="2025-11-20T00:00:00"/>
    <s v="C1418"/>
    <s v="Ananya Sharma"/>
    <x v="0"/>
    <s v="Punjab"/>
    <s v="Ludhiana"/>
    <x v="6"/>
    <x v="2"/>
    <x v="6"/>
    <n v="7"/>
    <n v="1876"/>
    <n v="15"/>
    <n v="11162.2"/>
    <n v="6300"/>
    <n v="4862.2"/>
    <x v="0"/>
    <x v="0"/>
    <x v="1"/>
    <s v="Q4"/>
    <n v="2025"/>
    <n v="0.43559513357581836"/>
    <s v="Medium"/>
  </r>
  <r>
    <n v="101316"/>
    <d v="2025-09-16T00:00:00"/>
    <s v="C2315"/>
    <s v="Divya Kumar"/>
    <x v="1"/>
    <s v="Gujarat"/>
    <s v="Ahmedabad"/>
    <x v="5"/>
    <x v="0"/>
    <x v="3"/>
    <n v="1"/>
    <n v="11749"/>
    <n v="5"/>
    <n v="11161.55"/>
    <n v="9000"/>
    <n v="2161.5500000000002"/>
    <x v="4"/>
    <x v="0"/>
    <x v="4"/>
    <s v="Q3"/>
    <n v="2025"/>
    <n v="0.19366037871084216"/>
    <s v="Medium"/>
  </r>
  <r>
    <n v="103306"/>
    <d v="2025-07-18T00:00:00"/>
    <s v="C4305"/>
    <s v="Aarav Reddy"/>
    <x v="3"/>
    <s v="Odisha"/>
    <s v="Bhubaneswar"/>
    <x v="3"/>
    <x v="0"/>
    <x v="3"/>
    <n v="1"/>
    <n v="12388"/>
    <n v="10"/>
    <n v="11149.2"/>
    <n v="9000"/>
    <n v="2149.1999999999998"/>
    <x v="3"/>
    <x v="1"/>
    <x v="7"/>
    <s v="Q3"/>
    <n v="2025"/>
    <n v="0.19276719405876652"/>
    <s v="Medium"/>
  </r>
  <r>
    <n v="103666"/>
    <d v="2025-07-14T00:00:00"/>
    <s v="C4665"/>
    <s v="Priya Reddy"/>
    <x v="0"/>
    <s v="Delhi"/>
    <s v="New Delhi"/>
    <x v="5"/>
    <x v="0"/>
    <x v="3"/>
    <n v="1"/>
    <n v="12382"/>
    <n v="10"/>
    <n v="11143.8"/>
    <n v="9000"/>
    <n v="2143.8000000000002"/>
    <x v="4"/>
    <x v="2"/>
    <x v="7"/>
    <s v="Q3"/>
    <n v="2025"/>
    <n v="0.19237602972056214"/>
    <s v="Medium"/>
  </r>
  <r>
    <n v="100374"/>
    <d v="2025-11-25T00:00:00"/>
    <s v="C1373"/>
    <s v="Sneha Patel"/>
    <x v="0"/>
    <s v="Punjab"/>
    <s v="Ludhiana"/>
    <x v="3"/>
    <x v="2"/>
    <x v="6"/>
    <n v="10"/>
    <n v="1172"/>
    <n v="5"/>
    <n v="11134"/>
    <n v="9000"/>
    <n v="2134"/>
    <x v="2"/>
    <x v="2"/>
    <x v="1"/>
    <s v="Q4"/>
    <n v="2025"/>
    <n v="0.19166516975031436"/>
    <s v="Medium"/>
  </r>
  <r>
    <n v="104024"/>
    <d v="2025-11-13T00:00:00"/>
    <s v="C5023"/>
    <s v="Ananya Patel"/>
    <x v="3"/>
    <s v="Odisha"/>
    <s v="Bhubaneswar"/>
    <x v="0"/>
    <x v="2"/>
    <x v="5"/>
    <n v="6"/>
    <n v="2181"/>
    <n v="15"/>
    <n v="11123.1"/>
    <n v="9600"/>
    <n v="1523.1"/>
    <x v="2"/>
    <x v="0"/>
    <x v="1"/>
    <s v="Q4"/>
    <n v="2025"/>
    <n v="0.13693125117997679"/>
    <s v="Medium"/>
  </r>
  <r>
    <n v="104343"/>
    <d v="2025-03-10T00:00:00"/>
    <s v="C5342"/>
    <s v="Sneha Patel"/>
    <x v="3"/>
    <s v="Odisha"/>
    <s v="Bhubaneswar"/>
    <x v="6"/>
    <x v="2"/>
    <x v="5"/>
    <n v="4"/>
    <n v="2779"/>
    <n v="0"/>
    <n v="11116"/>
    <n v="6400"/>
    <n v="4716"/>
    <x v="0"/>
    <x v="0"/>
    <x v="10"/>
    <s v="Q1"/>
    <n v="2025"/>
    <n v="0.4242533285354444"/>
    <s v="Medium"/>
  </r>
  <r>
    <n v="102442"/>
    <d v="2025-06-16T00:00:00"/>
    <s v="C3441"/>
    <s v="Priya Sharma"/>
    <x v="0"/>
    <s v="Punjab"/>
    <s v="Ludhiana"/>
    <x v="1"/>
    <x v="2"/>
    <x v="5"/>
    <n v="6"/>
    <n v="2054"/>
    <n v="10"/>
    <n v="11091.6"/>
    <n v="9600"/>
    <n v="1491.6"/>
    <x v="1"/>
    <x v="0"/>
    <x v="9"/>
    <s v="Q2"/>
    <n v="2025"/>
    <n v="0.13448014713837497"/>
    <s v="Medium"/>
  </r>
  <r>
    <n v="103076"/>
    <d v="2025-04-07T00:00:00"/>
    <s v="C4075"/>
    <s v="Neha Reddy"/>
    <x v="1"/>
    <s v="Maharashtra"/>
    <s v="Mumbai"/>
    <x v="2"/>
    <x v="0"/>
    <x v="3"/>
    <n v="1"/>
    <n v="12309"/>
    <n v="10"/>
    <n v="11078.1"/>
    <n v="9000"/>
    <n v="2078.1"/>
    <x v="1"/>
    <x v="0"/>
    <x v="5"/>
    <s v="Q2"/>
    <n v="2025"/>
    <n v="0.18758631895361116"/>
    <s v="Medium"/>
  </r>
  <r>
    <n v="101142"/>
    <d v="2025-01-15T00:00:00"/>
    <s v="C2141"/>
    <s v="Priya Reddy"/>
    <x v="2"/>
    <s v="Karnataka"/>
    <s v="Bengaluru"/>
    <x v="6"/>
    <x v="2"/>
    <x v="5"/>
    <n v="5"/>
    <n v="2605"/>
    <n v="15"/>
    <n v="11071.25"/>
    <n v="8000"/>
    <n v="3071.25"/>
    <x v="0"/>
    <x v="1"/>
    <x v="8"/>
    <s v="Q1"/>
    <n v="2025"/>
    <n v="0.27740770012419558"/>
    <s v="Medium"/>
  </r>
  <r>
    <n v="103397"/>
    <d v="2025-05-19T00:00:00"/>
    <s v="C4396"/>
    <s v="Arjun Gupta"/>
    <x v="3"/>
    <s v="West Bengal"/>
    <s v="Kolkata"/>
    <x v="6"/>
    <x v="0"/>
    <x v="3"/>
    <n v="1"/>
    <n v="12296"/>
    <n v="10"/>
    <n v="11066.4"/>
    <n v="9000"/>
    <n v="2066.4"/>
    <x v="4"/>
    <x v="0"/>
    <x v="6"/>
    <s v="Q2"/>
    <n v="2025"/>
    <n v="0.1867273910214704"/>
    <s v="Medium"/>
  </r>
  <r>
    <n v="102574"/>
    <d v="2025-06-07T00:00:00"/>
    <s v="C3573"/>
    <s v="Sneha Reddy"/>
    <x v="2"/>
    <s v="Telangana"/>
    <s v="Hyderabad"/>
    <x v="1"/>
    <x v="2"/>
    <x v="5"/>
    <n v="5"/>
    <n v="2765"/>
    <n v="20"/>
    <n v="11060"/>
    <n v="8000"/>
    <n v="3060"/>
    <x v="3"/>
    <x v="2"/>
    <x v="9"/>
    <s v="Q2"/>
    <n v="2025"/>
    <n v="0.27667269439421338"/>
    <s v="Medium"/>
  </r>
  <r>
    <n v="103366"/>
    <d v="2025-08-12T00:00:00"/>
    <s v="C4365"/>
    <s v="Divya Sharma"/>
    <x v="0"/>
    <s v="Delhi"/>
    <s v="New Delhi"/>
    <x v="4"/>
    <x v="2"/>
    <x v="5"/>
    <n v="6"/>
    <n v="2302"/>
    <n v="20"/>
    <n v="11049.6"/>
    <n v="9600"/>
    <n v="1449.6"/>
    <x v="1"/>
    <x v="0"/>
    <x v="2"/>
    <s v="Q3"/>
    <n v="2025"/>
    <n v="0.13119026933101649"/>
    <s v="Medium"/>
  </r>
  <r>
    <n v="104887"/>
    <d v="2025-12-11T00:00:00"/>
    <s v="C5886"/>
    <s v="Ananya Patel"/>
    <x v="0"/>
    <s v="Punjab"/>
    <s v="Ludhiana"/>
    <x v="1"/>
    <x v="0"/>
    <x v="3"/>
    <n v="1"/>
    <n v="12275"/>
    <n v="10"/>
    <n v="11047.5"/>
    <n v="9000"/>
    <n v="2047.5"/>
    <x v="0"/>
    <x v="0"/>
    <x v="11"/>
    <s v="Q4"/>
    <n v="2025"/>
    <n v="0.18533604887983707"/>
    <s v="Medium"/>
  </r>
  <r>
    <n v="103046"/>
    <d v="2025-02-11T00:00:00"/>
    <s v="C4045"/>
    <s v="Divya Reddy"/>
    <x v="2"/>
    <s v="Karnataka"/>
    <s v="Bengaluru"/>
    <x v="5"/>
    <x v="2"/>
    <x v="6"/>
    <n v="6"/>
    <n v="1841"/>
    <n v="0"/>
    <n v="11046"/>
    <n v="5400"/>
    <n v="5646"/>
    <x v="0"/>
    <x v="2"/>
    <x v="3"/>
    <s v="Q1"/>
    <n v="2025"/>
    <n v="0.51113525258011949"/>
    <s v="Medium"/>
  </r>
  <r>
    <n v="104180"/>
    <d v="2025-12-17T00:00:00"/>
    <s v="C5179"/>
    <s v="Rahul Patel"/>
    <x v="0"/>
    <s v="Delhi"/>
    <s v="New Delhi"/>
    <x v="3"/>
    <x v="2"/>
    <x v="5"/>
    <n v="5"/>
    <n v="2761"/>
    <n v="20"/>
    <n v="11044"/>
    <n v="8000"/>
    <n v="3044"/>
    <x v="0"/>
    <x v="1"/>
    <x v="11"/>
    <s v="Q4"/>
    <n v="2025"/>
    <n v="0.27562477363274174"/>
    <s v="Medium"/>
  </r>
  <r>
    <n v="100950"/>
    <d v="2025-12-24T00:00:00"/>
    <s v="C1949"/>
    <s v="Arjun Gupta"/>
    <x v="3"/>
    <s v="West Bengal"/>
    <s v="Kolkata"/>
    <x v="3"/>
    <x v="2"/>
    <x v="5"/>
    <n v="5"/>
    <n v="2593"/>
    <n v="15"/>
    <n v="11020.25"/>
    <n v="8000"/>
    <n v="3020.25"/>
    <x v="4"/>
    <x v="1"/>
    <x v="11"/>
    <s v="Q4"/>
    <n v="2025"/>
    <n v="0.27406365554320455"/>
    <s v="Medium"/>
  </r>
  <r>
    <n v="100469"/>
    <d v="2025-08-25T00:00:00"/>
    <s v="C1468"/>
    <s v="Rohit Rao"/>
    <x v="0"/>
    <s v="Delhi"/>
    <s v="New Delhi"/>
    <x v="7"/>
    <x v="0"/>
    <x v="3"/>
    <n v="1"/>
    <n v="12230"/>
    <n v="10"/>
    <n v="11007"/>
    <n v="9000"/>
    <n v="2007"/>
    <x v="3"/>
    <x v="1"/>
    <x v="2"/>
    <s v="Q3"/>
    <n v="2025"/>
    <n v="0.18233851185609157"/>
    <s v="Medium"/>
  </r>
  <r>
    <n v="101996"/>
    <d v="2025-04-01T00:00:00"/>
    <s v="C2995"/>
    <s v="Arjun Patel"/>
    <x v="2"/>
    <s v="Telangana"/>
    <s v="Hyderabad"/>
    <x v="5"/>
    <x v="2"/>
    <x v="5"/>
    <n v="6"/>
    <n v="2038"/>
    <n v="10"/>
    <n v="11005.2"/>
    <n v="9600"/>
    <n v="1405.2"/>
    <x v="4"/>
    <x v="1"/>
    <x v="5"/>
    <s v="Q2"/>
    <n v="2025"/>
    <n v="0.12768509431904917"/>
    <s v="Medium"/>
  </r>
  <r>
    <n v="103564"/>
    <d v="2025-04-27T00:00:00"/>
    <s v="C4563"/>
    <s v="Sneha Kumar"/>
    <x v="1"/>
    <s v="Maharashtra"/>
    <s v="Mumbai"/>
    <x v="2"/>
    <x v="2"/>
    <x v="5"/>
    <n v="6"/>
    <n v="2037"/>
    <n v="10"/>
    <n v="10999.8"/>
    <n v="9600"/>
    <n v="1399.8"/>
    <x v="0"/>
    <x v="1"/>
    <x v="5"/>
    <s v="Q2"/>
    <n v="2025"/>
    <n v="0.1272568592156221"/>
    <s v="Medium"/>
  </r>
  <r>
    <n v="102890"/>
    <d v="2025-02-23T00:00:00"/>
    <s v="C3889"/>
    <s v="Priya Sharma"/>
    <x v="1"/>
    <s v="Gujarat"/>
    <s v="Ahmedabad"/>
    <x v="5"/>
    <x v="2"/>
    <x v="5"/>
    <n v="4"/>
    <n v="2742"/>
    <n v="0"/>
    <n v="10968"/>
    <n v="6400"/>
    <n v="4568"/>
    <x v="2"/>
    <x v="2"/>
    <x v="3"/>
    <s v="Q1"/>
    <n v="2025"/>
    <n v="0.41648431801604668"/>
    <s v="Medium"/>
  </r>
  <r>
    <n v="104021"/>
    <d v="2025-02-07T00:00:00"/>
    <s v="C5020"/>
    <s v="Rahul Rao"/>
    <x v="2"/>
    <s v="Telangana"/>
    <s v="Hyderabad"/>
    <x v="5"/>
    <x v="2"/>
    <x v="5"/>
    <n v="5"/>
    <n v="2306"/>
    <n v="5"/>
    <n v="10953.5"/>
    <n v="8000"/>
    <n v="2953.5"/>
    <x v="3"/>
    <x v="0"/>
    <x v="3"/>
    <s v="Q1"/>
    <n v="2025"/>
    <n v="0.26963984114666545"/>
    <s v="Medium"/>
  </r>
  <r>
    <n v="101437"/>
    <d v="2025-02-22T00:00:00"/>
    <s v="C2436"/>
    <s v="Divya Patel"/>
    <x v="0"/>
    <s v="Punjab"/>
    <s v="Ludhiana"/>
    <x v="3"/>
    <x v="2"/>
    <x v="5"/>
    <n v="4"/>
    <n v="2882"/>
    <n v="5"/>
    <n v="10951.6"/>
    <n v="6400"/>
    <n v="4551.6000000000004"/>
    <x v="4"/>
    <x v="0"/>
    <x v="3"/>
    <s v="Q1"/>
    <n v="2025"/>
    <n v="0.41561050440118341"/>
    <s v="Medium"/>
  </r>
  <r>
    <n v="101773"/>
    <d v="2025-05-26T00:00:00"/>
    <s v="C2772"/>
    <s v="Ananya Rao"/>
    <x v="1"/>
    <s v="Maharashtra"/>
    <s v="Mumbai"/>
    <x v="5"/>
    <x v="2"/>
    <x v="5"/>
    <n v="5"/>
    <n v="2304"/>
    <n v="5"/>
    <n v="10944"/>
    <n v="8000"/>
    <n v="2944"/>
    <x v="4"/>
    <x v="0"/>
    <x v="6"/>
    <s v="Q2"/>
    <n v="2025"/>
    <n v="0.26900584795321636"/>
    <s v="Medium"/>
  </r>
  <r>
    <n v="103120"/>
    <d v="2025-04-07T00:00:00"/>
    <s v="C4119"/>
    <s v="Kiran Sharma"/>
    <x v="0"/>
    <s v="Delhi"/>
    <s v="New Delhi"/>
    <x v="1"/>
    <x v="0"/>
    <x v="3"/>
    <n v="1"/>
    <n v="12156"/>
    <n v="10"/>
    <n v="10940.4"/>
    <n v="9000"/>
    <n v="1940.4"/>
    <x v="3"/>
    <x v="0"/>
    <x v="5"/>
    <s v="Q2"/>
    <n v="2025"/>
    <n v="0.17736097400460679"/>
    <s v="Medium"/>
  </r>
  <r>
    <n v="103731"/>
    <d v="2025-06-18T00:00:00"/>
    <s v="C4730"/>
    <s v="Aarav Gupta"/>
    <x v="0"/>
    <s v="Punjab"/>
    <s v="Ludhiana"/>
    <x v="6"/>
    <x v="2"/>
    <x v="5"/>
    <n v="4"/>
    <n v="2732"/>
    <n v="0"/>
    <n v="10928"/>
    <n v="6400"/>
    <n v="4528"/>
    <x v="1"/>
    <x v="0"/>
    <x v="9"/>
    <s v="Q2"/>
    <n v="2025"/>
    <n v="0.41434846266471448"/>
    <s v="Medium"/>
  </r>
  <r>
    <n v="100306"/>
    <d v="2025-08-09T00:00:00"/>
    <s v="C1305"/>
    <s v="Neha Patel"/>
    <x v="1"/>
    <s v="Maharashtra"/>
    <s v="Mumbai"/>
    <x v="6"/>
    <x v="0"/>
    <x v="3"/>
    <n v="1"/>
    <n v="12126"/>
    <n v="10"/>
    <n v="10913.4"/>
    <n v="9000"/>
    <n v="1913.4"/>
    <x v="1"/>
    <x v="2"/>
    <x v="2"/>
    <s v="Q3"/>
    <n v="2025"/>
    <n v="0.17532574633019959"/>
    <s v="Medium"/>
  </r>
  <r>
    <n v="100560"/>
    <d v="2025-09-16T00:00:00"/>
    <s v="C1559"/>
    <s v="Kiran Sharma"/>
    <x v="3"/>
    <s v="Odisha"/>
    <s v="Bhubaneswar"/>
    <x v="4"/>
    <x v="2"/>
    <x v="5"/>
    <n v="5"/>
    <n v="2178"/>
    <n v="0"/>
    <n v="10890"/>
    <n v="8000"/>
    <n v="2890"/>
    <x v="3"/>
    <x v="2"/>
    <x v="4"/>
    <s v="Q3"/>
    <n v="2025"/>
    <n v="0.26538108356290174"/>
    <s v="Medium"/>
  </r>
  <r>
    <n v="102736"/>
    <d v="2025-09-24T00:00:00"/>
    <s v="C3735"/>
    <s v="Pooja Reddy"/>
    <x v="2"/>
    <s v="Telangana"/>
    <s v="Hyderabad"/>
    <x v="4"/>
    <x v="2"/>
    <x v="5"/>
    <n v="6"/>
    <n v="2132"/>
    <n v="15"/>
    <n v="10873.2"/>
    <n v="9600"/>
    <n v="1273.2"/>
    <x v="0"/>
    <x v="0"/>
    <x v="4"/>
    <s v="Q3"/>
    <n v="2025"/>
    <n v="0.11709524335062355"/>
    <s v="Medium"/>
  </r>
  <r>
    <n v="102347"/>
    <d v="2025-12-02T00:00:00"/>
    <s v="C3346"/>
    <s v="Sneha Rao"/>
    <x v="2"/>
    <s v="Karnataka"/>
    <s v="Bengaluru"/>
    <x v="3"/>
    <x v="2"/>
    <x v="5"/>
    <n v="4"/>
    <n v="2718"/>
    <n v="0"/>
    <n v="10872"/>
    <n v="6400"/>
    <n v="4472"/>
    <x v="4"/>
    <x v="1"/>
    <x v="11"/>
    <s v="Q4"/>
    <n v="2025"/>
    <n v="0.41133186166298746"/>
    <s v="Medium"/>
  </r>
  <r>
    <n v="104646"/>
    <d v="2025-07-23T00:00:00"/>
    <s v="C5645"/>
    <s v="Sneha Rao"/>
    <x v="2"/>
    <s v="Telangana"/>
    <s v="Hyderabad"/>
    <x v="1"/>
    <x v="0"/>
    <x v="3"/>
    <n v="1"/>
    <n v="12075"/>
    <n v="10"/>
    <n v="10867.5"/>
    <n v="9000"/>
    <n v="1867.5"/>
    <x v="2"/>
    <x v="0"/>
    <x v="7"/>
    <s v="Q3"/>
    <n v="2025"/>
    <n v="0.17184265010351968"/>
    <s v="Medium"/>
  </r>
  <r>
    <n v="104732"/>
    <d v="2025-07-11T00:00:00"/>
    <s v="C5731"/>
    <s v="Ananya Reddy"/>
    <x v="1"/>
    <s v="Gujarat"/>
    <s v="Ahmedabad"/>
    <x v="4"/>
    <x v="0"/>
    <x v="3"/>
    <n v="1"/>
    <n v="12065"/>
    <n v="10"/>
    <n v="10858.5"/>
    <n v="9000"/>
    <n v="1858.5"/>
    <x v="0"/>
    <x v="0"/>
    <x v="7"/>
    <s v="Q3"/>
    <n v="2025"/>
    <n v="0.17115623704931621"/>
    <s v="Medium"/>
  </r>
  <r>
    <n v="102809"/>
    <d v="2025-10-07T00:00:00"/>
    <s v="C3808"/>
    <s v="Vikram Kumar"/>
    <x v="2"/>
    <s v="Karnataka"/>
    <s v="Bengaluru"/>
    <x v="0"/>
    <x v="2"/>
    <x v="5"/>
    <n v="5"/>
    <n v="2550"/>
    <n v="15"/>
    <n v="10837.5"/>
    <n v="8000"/>
    <n v="2837.5"/>
    <x v="3"/>
    <x v="0"/>
    <x v="0"/>
    <s v="Q4"/>
    <n v="2025"/>
    <n v="0.2618223760092272"/>
    <s v="Medium"/>
  </r>
  <r>
    <n v="100349"/>
    <d v="2025-02-27T00:00:00"/>
    <s v="C1348"/>
    <s v="Aarav Kumar"/>
    <x v="0"/>
    <s v="Delhi"/>
    <s v="New Delhi"/>
    <x v="0"/>
    <x v="0"/>
    <x v="3"/>
    <n v="1"/>
    <n v="12039"/>
    <n v="10"/>
    <n v="10835.1"/>
    <n v="9000"/>
    <n v="1835.1"/>
    <x v="0"/>
    <x v="0"/>
    <x v="3"/>
    <s v="Q1"/>
    <n v="2025"/>
    <n v="0.16936622643076665"/>
    <s v="Medium"/>
  </r>
  <r>
    <n v="103793"/>
    <d v="2025-08-11T00:00:00"/>
    <s v="C4792"/>
    <s v="Neha Rao"/>
    <x v="2"/>
    <s v="Telangana"/>
    <s v="Hyderabad"/>
    <x v="6"/>
    <x v="2"/>
    <x v="6"/>
    <n v="6"/>
    <n v="1804"/>
    <n v="0"/>
    <n v="10824"/>
    <n v="5400"/>
    <n v="5424"/>
    <x v="3"/>
    <x v="0"/>
    <x v="2"/>
    <s v="Q3"/>
    <n v="2025"/>
    <n v="0.50110864745011086"/>
    <s v="Medium"/>
  </r>
  <r>
    <n v="103839"/>
    <d v="2025-08-12T00:00:00"/>
    <s v="C4838"/>
    <s v="Ananya Gupta"/>
    <x v="2"/>
    <s v="Karnataka"/>
    <s v="Bengaluru"/>
    <x v="5"/>
    <x v="2"/>
    <x v="5"/>
    <n v="5"/>
    <n v="2542"/>
    <n v="15"/>
    <n v="10803.5"/>
    <n v="8000"/>
    <n v="2803.5"/>
    <x v="3"/>
    <x v="2"/>
    <x v="2"/>
    <s v="Q3"/>
    <n v="2025"/>
    <n v="0.25949923635858752"/>
    <s v="Medium"/>
  </r>
  <r>
    <n v="103607"/>
    <d v="2025-04-10T00:00:00"/>
    <s v="C4606"/>
    <s v="Neha Reddy"/>
    <x v="0"/>
    <s v="Delhi"/>
    <s v="New Delhi"/>
    <x v="0"/>
    <x v="2"/>
    <x v="6"/>
    <n v="6"/>
    <n v="1997"/>
    <n v="10"/>
    <n v="10783.8"/>
    <n v="5400"/>
    <n v="5383.8"/>
    <x v="1"/>
    <x v="0"/>
    <x v="5"/>
    <s v="Q2"/>
    <n v="2025"/>
    <n v="0.49924887330996498"/>
    <s v="Medium"/>
  </r>
  <r>
    <n v="100855"/>
    <d v="2025-10-20T00:00:00"/>
    <s v="C1854"/>
    <s v="Sneha Rao"/>
    <x v="0"/>
    <s v="Delhi"/>
    <s v="New Delhi"/>
    <x v="3"/>
    <x v="2"/>
    <x v="6"/>
    <n v="6"/>
    <n v="1889"/>
    <n v="5"/>
    <n v="10767.3"/>
    <n v="5400"/>
    <n v="5367.3"/>
    <x v="0"/>
    <x v="2"/>
    <x v="0"/>
    <s v="Q4"/>
    <n v="2025"/>
    <n v="0.49848151347134384"/>
    <s v="Medium"/>
  </r>
  <r>
    <n v="100579"/>
    <d v="2025-07-09T00:00:00"/>
    <s v="C1578"/>
    <s v="Rahul Sharma"/>
    <x v="2"/>
    <s v="Telangana"/>
    <s v="Hyderabad"/>
    <x v="6"/>
    <x v="0"/>
    <x v="3"/>
    <n v="1"/>
    <n v="11946"/>
    <n v="10"/>
    <n v="10751.4"/>
    <n v="9000"/>
    <n v="1751.4"/>
    <x v="1"/>
    <x v="2"/>
    <x v="7"/>
    <s v="Q3"/>
    <n v="2025"/>
    <n v="0.16289971538590325"/>
    <s v="Medium"/>
  </r>
  <r>
    <n v="101963"/>
    <d v="2025-12-14T00:00:00"/>
    <s v="C2962"/>
    <s v="Vikram Sharma"/>
    <x v="2"/>
    <s v="Telangana"/>
    <s v="Hyderabad"/>
    <x v="4"/>
    <x v="2"/>
    <x v="5"/>
    <n v="5"/>
    <n v="2684"/>
    <n v="20"/>
    <n v="10736"/>
    <n v="8000"/>
    <n v="2736"/>
    <x v="2"/>
    <x v="2"/>
    <x v="11"/>
    <s v="Q4"/>
    <n v="2025"/>
    <n v="0.2548435171385991"/>
    <s v="Medium"/>
  </r>
  <r>
    <n v="102353"/>
    <d v="2025-01-28T00:00:00"/>
    <s v="C3352"/>
    <s v="Arjun Reddy"/>
    <x v="3"/>
    <s v="West Bengal"/>
    <s v="Kolkata"/>
    <x v="0"/>
    <x v="2"/>
    <x v="5"/>
    <n v="5"/>
    <n v="2523"/>
    <n v="15"/>
    <n v="10722.75"/>
    <n v="8000"/>
    <n v="2722.75"/>
    <x v="4"/>
    <x v="0"/>
    <x v="8"/>
    <s v="Q1"/>
    <n v="2025"/>
    <n v="0.25392273437317853"/>
    <s v="Medium"/>
  </r>
  <r>
    <n v="100210"/>
    <d v="2025-05-01T00:00:00"/>
    <s v="C1209"/>
    <s v="Priya Rao"/>
    <x v="1"/>
    <s v="Gujarat"/>
    <s v="Ahmedabad"/>
    <x v="2"/>
    <x v="2"/>
    <x v="5"/>
    <n v="4"/>
    <n v="2976"/>
    <n v="10"/>
    <n v="10713.6"/>
    <n v="6400"/>
    <n v="4313.6000000000004"/>
    <x v="1"/>
    <x v="1"/>
    <x v="6"/>
    <s v="Q2"/>
    <n v="2025"/>
    <n v="0.40262843488649941"/>
    <s v="Medium"/>
  </r>
  <r>
    <n v="100219"/>
    <d v="2025-06-04T00:00:00"/>
    <s v="C1218"/>
    <s v="Kiran Patel"/>
    <x v="1"/>
    <s v="Gujarat"/>
    <s v="Ahmedabad"/>
    <x v="6"/>
    <x v="2"/>
    <x v="5"/>
    <n v="4"/>
    <n v="2976"/>
    <n v="10"/>
    <n v="10713.6"/>
    <n v="6400"/>
    <n v="4313.6000000000004"/>
    <x v="2"/>
    <x v="2"/>
    <x v="9"/>
    <s v="Q2"/>
    <n v="2025"/>
    <n v="0.40262843488649941"/>
    <s v="Medium"/>
  </r>
  <r>
    <n v="103605"/>
    <d v="2025-03-15T00:00:00"/>
    <s v="C4604"/>
    <s v="Divya Kumar"/>
    <x v="2"/>
    <s v="Telangana"/>
    <s v="Hyderabad"/>
    <x v="4"/>
    <x v="2"/>
    <x v="5"/>
    <n v="6"/>
    <n v="2231"/>
    <n v="20"/>
    <n v="10708.8"/>
    <n v="9600"/>
    <n v="1108.8"/>
    <x v="2"/>
    <x v="0"/>
    <x v="10"/>
    <s v="Q1"/>
    <n v="2025"/>
    <n v="0.10354101299865531"/>
    <s v="Medium"/>
  </r>
  <r>
    <n v="104608"/>
    <d v="2025-09-24T00:00:00"/>
    <s v="C5607"/>
    <s v="Priya Sharma"/>
    <x v="2"/>
    <s v="Telangana"/>
    <s v="Hyderabad"/>
    <x v="3"/>
    <x v="0"/>
    <x v="3"/>
    <n v="1"/>
    <n v="11894"/>
    <n v="10"/>
    <n v="10704.6"/>
    <n v="9000"/>
    <n v="1704.6"/>
    <x v="4"/>
    <x v="0"/>
    <x v="4"/>
    <s v="Q3"/>
    <n v="2025"/>
    <n v="0.15923995291743734"/>
    <s v="Medium"/>
  </r>
  <r>
    <n v="100359"/>
    <d v="2025-05-24T00:00:00"/>
    <s v="C1358"/>
    <s v="Rahul Rao"/>
    <x v="0"/>
    <s v="Punjab"/>
    <s v="Ludhiana"/>
    <x v="6"/>
    <x v="0"/>
    <x v="3"/>
    <n v="1"/>
    <n v="11860"/>
    <n v="10"/>
    <n v="10674"/>
    <n v="9000"/>
    <n v="1674"/>
    <x v="2"/>
    <x v="0"/>
    <x v="6"/>
    <s v="Q2"/>
    <n v="2025"/>
    <n v="0.15682967959527824"/>
    <s v="Medium"/>
  </r>
  <r>
    <n v="102246"/>
    <d v="2025-06-20T00:00:00"/>
    <s v="C3245"/>
    <s v="Arjun Reddy"/>
    <x v="0"/>
    <s v="Punjab"/>
    <s v="Ludhiana"/>
    <x v="5"/>
    <x v="2"/>
    <x v="5"/>
    <n v="4"/>
    <n v="2806"/>
    <n v="5"/>
    <n v="10662.8"/>
    <n v="6400"/>
    <n v="4262.8"/>
    <x v="1"/>
    <x v="0"/>
    <x v="9"/>
    <s v="Q2"/>
    <n v="2025"/>
    <n v="0.39978242112765883"/>
    <s v="Medium"/>
  </r>
  <r>
    <n v="101832"/>
    <d v="2025-02-12T00:00:00"/>
    <s v="C2831"/>
    <s v="Kiran Gupta"/>
    <x v="2"/>
    <s v="Karnataka"/>
    <s v="Bengaluru"/>
    <x v="7"/>
    <x v="2"/>
    <x v="5"/>
    <n v="6"/>
    <n v="2089"/>
    <n v="15"/>
    <n v="10653.9"/>
    <n v="9600"/>
    <n v="1053.9000000000001"/>
    <x v="0"/>
    <x v="1"/>
    <x v="3"/>
    <s v="Q1"/>
    <n v="2025"/>
    <n v="9.8921521696280254E-2"/>
    <s v="Medium"/>
  </r>
  <r>
    <n v="103973"/>
    <d v="2025-08-23T00:00:00"/>
    <s v="C4972"/>
    <s v="Vikram Reddy"/>
    <x v="2"/>
    <s v="Telangana"/>
    <s v="Hyderabad"/>
    <x v="4"/>
    <x v="0"/>
    <x v="3"/>
    <n v="1"/>
    <n v="11831"/>
    <n v="10"/>
    <n v="10647.9"/>
    <n v="9000"/>
    <n v="1647.9"/>
    <x v="3"/>
    <x v="1"/>
    <x v="2"/>
    <s v="Q3"/>
    <n v="2025"/>
    <n v="0.15476291099653455"/>
    <s v="Medium"/>
  </r>
  <r>
    <n v="102040"/>
    <d v="2025-08-17T00:00:00"/>
    <s v="C3039"/>
    <s v="Sneha Reddy"/>
    <x v="1"/>
    <s v="Maharashtra"/>
    <s v="Mumbai"/>
    <x v="3"/>
    <x v="0"/>
    <x v="3"/>
    <n v="1"/>
    <n v="11829"/>
    <n v="10"/>
    <n v="10646.1"/>
    <n v="9000"/>
    <n v="1646.1"/>
    <x v="1"/>
    <x v="0"/>
    <x v="2"/>
    <s v="Q3"/>
    <n v="2025"/>
    <n v="0.15462000169075998"/>
    <s v="Medium"/>
  </r>
  <r>
    <n v="102489"/>
    <d v="2025-04-27T00:00:00"/>
    <s v="C3488"/>
    <s v="Rahul Rao"/>
    <x v="3"/>
    <s v="West Bengal"/>
    <s v="Kolkata"/>
    <x v="4"/>
    <x v="0"/>
    <x v="3"/>
    <n v="1"/>
    <n v="11817"/>
    <n v="10"/>
    <n v="10635.3"/>
    <n v="9000"/>
    <n v="1635.3"/>
    <x v="4"/>
    <x v="1"/>
    <x v="5"/>
    <s v="Q2"/>
    <n v="2025"/>
    <n v="0.15376152999915377"/>
    <s v="Medium"/>
  </r>
  <r>
    <n v="102031"/>
    <d v="2025-02-21T00:00:00"/>
    <s v="C3030"/>
    <s v="Vikram Gupta"/>
    <x v="0"/>
    <s v="Delhi"/>
    <s v="New Delhi"/>
    <x v="0"/>
    <x v="2"/>
    <x v="5"/>
    <n v="4"/>
    <n v="2654"/>
    <n v="0"/>
    <n v="10616"/>
    <n v="6400"/>
    <n v="4216"/>
    <x v="0"/>
    <x v="2"/>
    <x v="3"/>
    <s v="Q1"/>
    <n v="2025"/>
    <n v="0.3971363978899774"/>
    <s v="Medium"/>
  </r>
  <r>
    <n v="101318"/>
    <d v="2025-08-05T00:00:00"/>
    <s v="C2317"/>
    <s v="Ananya Gupta"/>
    <x v="2"/>
    <s v="Telangana"/>
    <s v="Hyderabad"/>
    <x v="1"/>
    <x v="0"/>
    <x v="3"/>
    <n v="1"/>
    <n v="12488"/>
    <n v="15"/>
    <n v="10614.8"/>
    <n v="9000"/>
    <n v="1614.8"/>
    <x v="0"/>
    <x v="0"/>
    <x v="2"/>
    <s v="Q3"/>
    <n v="2025"/>
    <n v="0.15212721860044467"/>
    <s v="Medium"/>
  </r>
  <r>
    <n v="102737"/>
    <d v="2025-10-13T00:00:00"/>
    <s v="C3736"/>
    <s v="Rahul Reddy"/>
    <x v="2"/>
    <s v="Karnataka"/>
    <s v="Bengaluru"/>
    <x v="6"/>
    <x v="2"/>
    <x v="6"/>
    <n v="6"/>
    <n v="1768"/>
    <n v="0"/>
    <n v="10608"/>
    <n v="5400"/>
    <n v="5208"/>
    <x v="0"/>
    <x v="2"/>
    <x v="0"/>
    <s v="Q4"/>
    <n v="2025"/>
    <n v="0.49095022624434387"/>
    <s v="Medium"/>
  </r>
  <r>
    <n v="104932"/>
    <d v="2025-01-04T00:00:00"/>
    <s v="C5931"/>
    <s v="Divya Kumar"/>
    <x v="1"/>
    <s v="Maharashtra"/>
    <s v="Mumbai"/>
    <x v="0"/>
    <x v="0"/>
    <x v="3"/>
    <n v="1"/>
    <n v="12477"/>
    <n v="15"/>
    <n v="10605.45"/>
    <n v="9000"/>
    <n v="1605.45"/>
    <x v="3"/>
    <x v="0"/>
    <x v="8"/>
    <s v="Q1"/>
    <n v="2025"/>
    <n v="0.15137971514645771"/>
    <s v="Medium"/>
  </r>
  <r>
    <n v="104902"/>
    <d v="2025-01-14T00:00:00"/>
    <s v="C5901"/>
    <s v="Rohit Rao"/>
    <x v="2"/>
    <s v="Telangana"/>
    <s v="Hyderabad"/>
    <x v="1"/>
    <x v="0"/>
    <x v="3"/>
    <n v="1"/>
    <n v="11775"/>
    <n v="10"/>
    <n v="10597.5"/>
    <n v="9000"/>
    <n v="1597.5"/>
    <x v="2"/>
    <x v="0"/>
    <x v="8"/>
    <s v="Q1"/>
    <n v="2025"/>
    <n v="0.15074309978768577"/>
    <s v="Medium"/>
  </r>
  <r>
    <n v="100559"/>
    <d v="2025-09-16T00:00:00"/>
    <s v="C1558"/>
    <s v="Ananya Reddy"/>
    <x v="1"/>
    <s v="Maharashtra"/>
    <s v="Mumbai"/>
    <x v="1"/>
    <x v="2"/>
    <x v="5"/>
    <n v="5"/>
    <n v="2648"/>
    <n v="20"/>
    <n v="10592"/>
    <n v="8000"/>
    <n v="2592"/>
    <x v="2"/>
    <x v="2"/>
    <x v="4"/>
    <s v="Q3"/>
    <n v="2025"/>
    <n v="0.24471299093655588"/>
    <s v="Medium"/>
  </r>
  <r>
    <n v="103222"/>
    <d v="2025-12-16T00:00:00"/>
    <s v="C4221"/>
    <s v="Aarav Patel"/>
    <x v="0"/>
    <s v="Delhi"/>
    <s v="New Delhi"/>
    <x v="2"/>
    <x v="2"/>
    <x v="5"/>
    <n v="5"/>
    <n v="2118"/>
    <n v="0"/>
    <n v="10590"/>
    <n v="8000"/>
    <n v="2590"/>
    <x v="4"/>
    <x v="1"/>
    <x v="11"/>
    <s v="Q4"/>
    <n v="2025"/>
    <n v="0.24457034938621341"/>
    <s v="Medium"/>
  </r>
  <r>
    <n v="102363"/>
    <d v="2025-01-01T00:00:00"/>
    <s v="C3362"/>
    <s v="Rahul Sharma"/>
    <x v="2"/>
    <s v="Karnataka"/>
    <s v="Bengaluru"/>
    <x v="0"/>
    <x v="0"/>
    <x v="3"/>
    <n v="1"/>
    <n v="11739"/>
    <n v="10"/>
    <n v="10565.1"/>
    <n v="9000"/>
    <n v="1565.1"/>
    <x v="0"/>
    <x v="0"/>
    <x v="8"/>
    <s v="Q1"/>
    <n v="2025"/>
    <n v="0.14813868302240393"/>
    <s v="Medium"/>
  </r>
  <r>
    <n v="103477"/>
    <d v="2025-07-05T00:00:00"/>
    <s v="C4476"/>
    <s v="Rahul Patel"/>
    <x v="2"/>
    <s v="Telangana"/>
    <s v="Hyderabad"/>
    <x v="6"/>
    <x v="0"/>
    <x v="3"/>
    <n v="1"/>
    <n v="11737"/>
    <n v="10"/>
    <n v="10563.3"/>
    <n v="9000"/>
    <n v="1563.3"/>
    <x v="0"/>
    <x v="0"/>
    <x v="7"/>
    <s v="Q3"/>
    <n v="2025"/>
    <n v="0.14799352475078811"/>
    <s v="Medium"/>
  </r>
  <r>
    <n v="100649"/>
    <d v="2025-08-23T00:00:00"/>
    <s v="C1648"/>
    <s v="Arjun Kumar"/>
    <x v="3"/>
    <s v="West Bengal"/>
    <s v="Kolkata"/>
    <x v="4"/>
    <x v="0"/>
    <x v="3"/>
    <n v="1"/>
    <n v="12405"/>
    <n v="15"/>
    <n v="10544.25"/>
    <n v="9000"/>
    <n v="1544.25"/>
    <x v="4"/>
    <x v="0"/>
    <x v="2"/>
    <s v="Q3"/>
    <n v="2025"/>
    <n v="0.14645422860800911"/>
    <s v="Medium"/>
  </r>
  <r>
    <n v="103699"/>
    <d v="2025-12-19T00:00:00"/>
    <s v="C4698"/>
    <s v="Aarav Kumar"/>
    <x v="0"/>
    <s v="Delhi"/>
    <s v="New Delhi"/>
    <x v="3"/>
    <x v="2"/>
    <x v="6"/>
    <n v="6"/>
    <n v="1757"/>
    <n v="0"/>
    <n v="10542"/>
    <n v="5400"/>
    <n v="5142"/>
    <x v="2"/>
    <x v="0"/>
    <x v="11"/>
    <s v="Q4"/>
    <n v="2025"/>
    <n v="0.48776323278315309"/>
    <s v="Medium"/>
  </r>
  <r>
    <n v="102882"/>
    <d v="2025-05-01T00:00:00"/>
    <s v="C3881"/>
    <s v="Vikram Patel"/>
    <x v="0"/>
    <s v="Punjab"/>
    <s v="Ludhiana"/>
    <x v="7"/>
    <x v="2"/>
    <x v="6"/>
    <n v="6"/>
    <n v="1849"/>
    <n v="5"/>
    <n v="10539.3"/>
    <n v="5400"/>
    <n v="5139.3"/>
    <x v="4"/>
    <x v="2"/>
    <x v="6"/>
    <s v="Q2"/>
    <n v="2025"/>
    <n v="0.48763200592069689"/>
    <s v="Medium"/>
  </r>
  <r>
    <n v="103804"/>
    <d v="2025-04-26T00:00:00"/>
    <s v="C4803"/>
    <s v="Vikram Kumar"/>
    <x v="0"/>
    <s v="Delhi"/>
    <s v="New Delhi"/>
    <x v="3"/>
    <x v="2"/>
    <x v="5"/>
    <n v="6"/>
    <n v="2064"/>
    <n v="15"/>
    <n v="10526.4"/>
    <n v="9600"/>
    <n v="926.4"/>
    <x v="0"/>
    <x v="0"/>
    <x v="5"/>
    <s v="Q2"/>
    <n v="2025"/>
    <n v="8.8007295941632466E-2"/>
    <s v="Medium"/>
  </r>
  <r>
    <n v="104070"/>
    <d v="2025-10-01T00:00:00"/>
    <s v="C5069"/>
    <s v="Sneha Gupta"/>
    <x v="2"/>
    <s v="Telangana"/>
    <s v="Hyderabad"/>
    <x v="7"/>
    <x v="2"/>
    <x v="6"/>
    <n v="8"/>
    <n v="1462"/>
    <n v="10"/>
    <n v="10526.4"/>
    <n v="7200"/>
    <n v="3326.4"/>
    <x v="0"/>
    <x v="0"/>
    <x v="0"/>
    <s v="Q4"/>
    <n v="2025"/>
    <n v="0.31600547195622436"/>
    <s v="Medium"/>
  </r>
  <r>
    <n v="100207"/>
    <d v="2025-03-04T00:00:00"/>
    <s v="C1206"/>
    <s v="Priya Gupta"/>
    <x v="1"/>
    <s v="Maharashtra"/>
    <s v="Mumbai"/>
    <x v="1"/>
    <x v="0"/>
    <x v="3"/>
    <n v="1"/>
    <n v="11695"/>
    <n v="10"/>
    <n v="10525.5"/>
    <n v="9000"/>
    <n v="1525.5"/>
    <x v="2"/>
    <x v="0"/>
    <x v="10"/>
    <s v="Q1"/>
    <n v="2025"/>
    <n v="0.14493373236425822"/>
    <s v="Medium"/>
  </r>
  <r>
    <n v="103507"/>
    <d v="2025-08-08T00:00:00"/>
    <s v="C4506"/>
    <s v="Kiran Gupta"/>
    <x v="2"/>
    <s v="Karnataka"/>
    <s v="Bengaluru"/>
    <x v="7"/>
    <x v="0"/>
    <x v="3"/>
    <n v="1"/>
    <n v="12375"/>
    <n v="15"/>
    <n v="10518.75"/>
    <n v="9000"/>
    <n v="1518.75"/>
    <x v="4"/>
    <x v="0"/>
    <x v="2"/>
    <s v="Q3"/>
    <n v="2025"/>
    <n v="0.14438502673796791"/>
    <s v="Medium"/>
  </r>
  <r>
    <n v="103399"/>
    <d v="2025-08-24T00:00:00"/>
    <s v="C4398"/>
    <s v="Sneha Gupta"/>
    <x v="0"/>
    <s v="Punjab"/>
    <s v="Ludhiana"/>
    <x v="4"/>
    <x v="0"/>
    <x v="3"/>
    <n v="1"/>
    <n v="11674"/>
    <n v="10"/>
    <n v="10506.6"/>
    <n v="9000"/>
    <n v="1506.6"/>
    <x v="3"/>
    <x v="0"/>
    <x v="2"/>
    <s v="Q3"/>
    <n v="2025"/>
    <n v="0.14339557992119237"/>
    <s v="Medium"/>
  </r>
  <r>
    <n v="100295"/>
    <d v="2025-01-17T00:00:00"/>
    <s v="C1294"/>
    <s v="Aarav Sharma"/>
    <x v="0"/>
    <s v="Delhi"/>
    <s v="New Delhi"/>
    <x v="2"/>
    <x v="2"/>
    <x v="5"/>
    <n v="4"/>
    <n v="2916"/>
    <n v="10"/>
    <n v="10497.6"/>
    <n v="6400"/>
    <n v="4097.6000000000004"/>
    <x v="4"/>
    <x v="2"/>
    <x v="8"/>
    <s v="Q1"/>
    <n v="2025"/>
    <n v="0.39033683889650972"/>
    <s v="Medium"/>
  </r>
  <r>
    <n v="104519"/>
    <d v="2025-06-10T00:00:00"/>
    <s v="C5518"/>
    <s v="Aarav Sharma"/>
    <x v="3"/>
    <s v="Odisha"/>
    <s v="Bhubaneswar"/>
    <x v="5"/>
    <x v="2"/>
    <x v="6"/>
    <n v="6"/>
    <n v="1841"/>
    <n v="5"/>
    <n v="10493.7"/>
    <n v="5400"/>
    <n v="5093.7"/>
    <x v="2"/>
    <x v="0"/>
    <x v="9"/>
    <s v="Q2"/>
    <n v="2025"/>
    <n v="0.4854055290317047"/>
    <s v="Medium"/>
  </r>
  <r>
    <n v="104493"/>
    <d v="2025-04-27T00:00:00"/>
    <s v="C5492"/>
    <s v="Arjun Kumar"/>
    <x v="2"/>
    <s v="Karnataka"/>
    <s v="Bengaluru"/>
    <x v="6"/>
    <x v="2"/>
    <x v="5"/>
    <n v="4"/>
    <n v="2619"/>
    <n v="0"/>
    <n v="10476"/>
    <n v="6400"/>
    <n v="4076"/>
    <x v="2"/>
    <x v="0"/>
    <x v="5"/>
    <s v="Q2"/>
    <n v="2025"/>
    <n v="0.38907980145093546"/>
    <s v="Medium"/>
  </r>
  <r>
    <n v="100261"/>
    <d v="2025-10-18T00:00:00"/>
    <s v="C1260"/>
    <s v="Pooja Kumar"/>
    <x v="3"/>
    <s v="Odisha"/>
    <s v="Bhubaneswar"/>
    <x v="1"/>
    <x v="2"/>
    <x v="5"/>
    <n v="5"/>
    <n v="2328"/>
    <n v="10"/>
    <n v="10476"/>
    <n v="8000"/>
    <n v="2476"/>
    <x v="2"/>
    <x v="1"/>
    <x v="0"/>
    <s v="Q4"/>
    <n v="2025"/>
    <n v="0.23634975181366935"/>
    <s v="Medium"/>
  </r>
  <r>
    <n v="103831"/>
    <d v="2025-05-11T00:00:00"/>
    <s v="C4830"/>
    <s v="Vikram Gupta"/>
    <x v="2"/>
    <s v="Telangana"/>
    <s v="Hyderabad"/>
    <x v="3"/>
    <x v="2"/>
    <x v="5"/>
    <n v="5"/>
    <n v="2205"/>
    <n v="5"/>
    <n v="10473.75"/>
    <n v="8000"/>
    <n v="2473.75"/>
    <x v="2"/>
    <x v="0"/>
    <x v="6"/>
    <s v="Q2"/>
    <n v="2025"/>
    <n v="0.23618570235111588"/>
    <s v="Medium"/>
  </r>
  <r>
    <n v="104755"/>
    <d v="2025-09-19T00:00:00"/>
    <s v="C5754"/>
    <s v="Pooja Reddy"/>
    <x v="0"/>
    <s v="Punjab"/>
    <s v="Ludhiana"/>
    <x v="4"/>
    <x v="0"/>
    <x v="3"/>
    <n v="1"/>
    <n v="11637"/>
    <n v="10"/>
    <n v="10473.299999999999"/>
    <n v="9000"/>
    <n v="1473.3"/>
    <x v="1"/>
    <x v="1"/>
    <x v="4"/>
    <s v="Q3"/>
    <n v="2025"/>
    <n v="0.14067199450030077"/>
    <s v="Medium"/>
  </r>
  <r>
    <n v="101090"/>
    <d v="2025-07-09T00:00:00"/>
    <s v="C2089"/>
    <s v="Sneha Kumar"/>
    <x v="1"/>
    <s v="Maharashtra"/>
    <s v="Mumbai"/>
    <x v="6"/>
    <x v="0"/>
    <x v="3"/>
    <n v="1"/>
    <n v="11629"/>
    <n v="10"/>
    <n v="10466.1"/>
    <n v="9000"/>
    <n v="1466.1"/>
    <x v="2"/>
    <x v="1"/>
    <x v="7"/>
    <s v="Q3"/>
    <n v="2025"/>
    <n v="0.14008083240175423"/>
    <s v="Medium"/>
  </r>
  <r>
    <n v="100824"/>
    <d v="2025-06-20T00:00:00"/>
    <s v="C1823"/>
    <s v="Vikram Sharma"/>
    <x v="0"/>
    <s v="Punjab"/>
    <s v="Ludhiana"/>
    <x v="0"/>
    <x v="0"/>
    <x v="3"/>
    <n v="1"/>
    <n v="12308"/>
    <n v="15"/>
    <n v="10461.799999999999"/>
    <n v="9000"/>
    <n v="1461.8"/>
    <x v="2"/>
    <x v="0"/>
    <x v="9"/>
    <s v="Q2"/>
    <n v="2025"/>
    <n v="0.13972738916821198"/>
    <s v="Medium"/>
  </r>
  <r>
    <n v="101152"/>
    <d v="2025-05-15T00:00:00"/>
    <s v="C2151"/>
    <s v="Arjun Rao"/>
    <x v="0"/>
    <s v="Delhi"/>
    <s v="New Delhi"/>
    <x v="5"/>
    <x v="0"/>
    <x v="3"/>
    <n v="1"/>
    <n v="11621"/>
    <n v="10"/>
    <n v="10458.9"/>
    <n v="9000"/>
    <n v="1458.9"/>
    <x v="4"/>
    <x v="0"/>
    <x v="6"/>
    <s v="Q2"/>
    <n v="2025"/>
    <n v="0.13948885638069014"/>
    <s v="Medium"/>
  </r>
  <r>
    <n v="104114"/>
    <d v="2025-01-11T00:00:00"/>
    <s v="C5113"/>
    <s v="Pooja Gupta"/>
    <x v="2"/>
    <s v="Karnataka"/>
    <s v="Bengaluru"/>
    <x v="6"/>
    <x v="0"/>
    <x v="3"/>
    <n v="1"/>
    <n v="12304"/>
    <n v="15"/>
    <n v="10458.4"/>
    <n v="9000"/>
    <n v="1458.4"/>
    <x v="2"/>
    <x v="0"/>
    <x v="8"/>
    <s v="Q1"/>
    <n v="2025"/>
    <n v="0.13944771666794156"/>
    <s v="Medium"/>
  </r>
  <r>
    <n v="100500"/>
    <d v="2025-11-02T00:00:00"/>
    <s v="C1499"/>
    <s v="Arjun Sharma"/>
    <x v="0"/>
    <s v="Punjab"/>
    <s v="Ludhiana"/>
    <x v="6"/>
    <x v="2"/>
    <x v="6"/>
    <n v="7"/>
    <n v="1572"/>
    <n v="5"/>
    <n v="10453.799999999999"/>
    <n v="6300"/>
    <n v="4153.8"/>
    <x v="3"/>
    <x v="0"/>
    <x v="1"/>
    <s v="Q4"/>
    <n v="2025"/>
    <n v="0.39734833266372044"/>
    <s v="Medium"/>
  </r>
  <r>
    <n v="100854"/>
    <d v="2025-02-22T00:00:00"/>
    <s v="C1853"/>
    <s v="Aarav Patel"/>
    <x v="2"/>
    <s v="Karnataka"/>
    <s v="Bengaluru"/>
    <x v="1"/>
    <x v="2"/>
    <x v="5"/>
    <n v="4"/>
    <n v="2902"/>
    <n v="10"/>
    <n v="10447.200000000001"/>
    <n v="6400"/>
    <n v="4047.2"/>
    <x v="3"/>
    <x v="1"/>
    <x v="3"/>
    <s v="Q1"/>
    <n v="2025"/>
    <n v="0.38739566582433566"/>
    <s v="Medium"/>
  </r>
  <r>
    <n v="100976"/>
    <d v="2025-06-14T00:00:00"/>
    <s v="C1975"/>
    <s v="Pooja Reddy"/>
    <x v="3"/>
    <s v="Odisha"/>
    <s v="Bhubaneswar"/>
    <x v="0"/>
    <x v="0"/>
    <x v="3"/>
    <n v="1"/>
    <n v="11595"/>
    <n v="10"/>
    <n v="10435.5"/>
    <n v="9000"/>
    <n v="1435.5"/>
    <x v="3"/>
    <x v="0"/>
    <x v="9"/>
    <s v="Q2"/>
    <n v="2025"/>
    <n v="0.13755929279862009"/>
    <s v="Medium"/>
  </r>
  <r>
    <n v="101890"/>
    <d v="2025-12-05T00:00:00"/>
    <s v="C2889"/>
    <s v="Rahul Reddy"/>
    <x v="0"/>
    <s v="Punjab"/>
    <s v="Ludhiana"/>
    <x v="7"/>
    <x v="2"/>
    <x v="5"/>
    <n v="4"/>
    <n v="2606"/>
    <n v="0"/>
    <n v="10424"/>
    <n v="6400"/>
    <n v="4024"/>
    <x v="3"/>
    <x v="1"/>
    <x v="11"/>
    <s v="Q4"/>
    <n v="2025"/>
    <n v="0.38603223330775133"/>
    <s v="Medium"/>
  </r>
  <r>
    <n v="101951"/>
    <d v="2025-09-06T00:00:00"/>
    <s v="C2950"/>
    <s v="Neha Patel"/>
    <x v="1"/>
    <s v="Maharashtra"/>
    <s v="Mumbai"/>
    <x v="0"/>
    <x v="0"/>
    <x v="3"/>
    <n v="1"/>
    <n v="12259"/>
    <n v="15"/>
    <n v="10420.15"/>
    <n v="9000"/>
    <n v="1420.15"/>
    <x v="1"/>
    <x v="2"/>
    <x v="4"/>
    <s v="Q3"/>
    <n v="2025"/>
    <n v="0.13628882501691436"/>
    <s v="Medium"/>
  </r>
  <r>
    <n v="100530"/>
    <d v="2025-08-16T00:00:00"/>
    <s v="C1529"/>
    <s v="Arjun Rao"/>
    <x v="1"/>
    <s v="Maharashtra"/>
    <s v="Mumbai"/>
    <x v="7"/>
    <x v="2"/>
    <x v="6"/>
    <n v="6"/>
    <n v="1828"/>
    <n v="5"/>
    <n v="10419.6"/>
    <n v="5400"/>
    <n v="5019.6000000000004"/>
    <x v="2"/>
    <x v="0"/>
    <x v="2"/>
    <s v="Q3"/>
    <n v="2025"/>
    <n v="0.4817459403431994"/>
    <s v="Medium"/>
  </r>
  <r>
    <n v="100851"/>
    <d v="2025-02-17T00:00:00"/>
    <s v="C1850"/>
    <s v="Arjun Sharma"/>
    <x v="3"/>
    <s v="West Bengal"/>
    <s v="Kolkata"/>
    <x v="6"/>
    <x v="0"/>
    <x v="3"/>
    <n v="1"/>
    <n v="12246"/>
    <n v="15"/>
    <n v="10409.1"/>
    <n v="9000"/>
    <n v="1409.1"/>
    <x v="0"/>
    <x v="0"/>
    <x v="3"/>
    <s v="Q1"/>
    <n v="2025"/>
    <n v="0.13537193417298324"/>
    <s v="Medium"/>
  </r>
  <r>
    <n v="104847"/>
    <d v="2025-05-06T00:00:00"/>
    <s v="C5846"/>
    <s v="Pooja Rao"/>
    <x v="0"/>
    <s v="Punjab"/>
    <s v="Ludhiana"/>
    <x v="4"/>
    <x v="0"/>
    <x v="3"/>
    <n v="1"/>
    <n v="11562"/>
    <n v="10"/>
    <n v="10405.799999999999"/>
    <n v="9000"/>
    <n v="1405.8"/>
    <x v="0"/>
    <x v="2"/>
    <x v="6"/>
    <s v="Q2"/>
    <n v="2025"/>
    <n v="0.13509773395606298"/>
    <s v="Medium"/>
  </r>
  <r>
    <n v="104193"/>
    <d v="2025-03-03T00:00:00"/>
    <s v="C5192"/>
    <s v="Rohit Patel"/>
    <x v="3"/>
    <s v="Odisha"/>
    <s v="Bhubaneswar"/>
    <x v="2"/>
    <x v="0"/>
    <x v="3"/>
    <n v="1"/>
    <n v="11553"/>
    <n v="10"/>
    <n v="10397.700000000001"/>
    <n v="9000"/>
    <n v="1397.7"/>
    <x v="4"/>
    <x v="0"/>
    <x v="10"/>
    <s v="Q1"/>
    <n v="2025"/>
    <n v="0.13442395914481087"/>
    <s v="Medium"/>
  </r>
  <r>
    <n v="102129"/>
    <d v="2025-12-03T00:00:00"/>
    <s v="C3128"/>
    <s v="Kiran Kumar"/>
    <x v="0"/>
    <s v="Delhi"/>
    <s v="New Delhi"/>
    <x v="6"/>
    <x v="0"/>
    <x v="3"/>
    <n v="1"/>
    <n v="12222"/>
    <n v="15"/>
    <n v="10388.700000000001"/>
    <n v="9000"/>
    <n v="1388.7"/>
    <x v="0"/>
    <x v="2"/>
    <x v="11"/>
    <s v="Q4"/>
    <n v="2025"/>
    <n v="0.13367408819197782"/>
    <s v="Medium"/>
  </r>
  <r>
    <n v="103033"/>
    <d v="2025-03-05T00:00:00"/>
    <s v="C4032"/>
    <s v="Rahul Reddy"/>
    <x v="1"/>
    <s v="Gujarat"/>
    <s v="Ahmedabad"/>
    <x v="2"/>
    <x v="2"/>
    <x v="6"/>
    <n v="6"/>
    <n v="1730"/>
    <n v="0"/>
    <n v="10380"/>
    <n v="5400"/>
    <n v="4980"/>
    <x v="1"/>
    <x v="1"/>
    <x v="10"/>
    <s v="Q1"/>
    <n v="2025"/>
    <n v="0.47976878612716761"/>
    <s v="Medium"/>
  </r>
  <r>
    <n v="104600"/>
    <d v="2025-10-14T00:00:00"/>
    <s v="C5599"/>
    <s v="Rahul Patel"/>
    <x v="2"/>
    <s v="Telangana"/>
    <s v="Hyderabad"/>
    <x v="0"/>
    <x v="2"/>
    <x v="5"/>
    <n v="4"/>
    <n v="2594"/>
    <n v="0"/>
    <n v="10376"/>
    <n v="6400"/>
    <n v="3976"/>
    <x v="0"/>
    <x v="0"/>
    <x v="0"/>
    <s v="Q4"/>
    <n v="2025"/>
    <n v="0.38319198149575945"/>
    <s v="Medium"/>
  </r>
  <r>
    <n v="103390"/>
    <d v="2025-02-09T00:00:00"/>
    <s v="C4389"/>
    <s v="Rohit Patel"/>
    <x v="1"/>
    <s v="Gujarat"/>
    <s v="Ahmedabad"/>
    <x v="7"/>
    <x v="0"/>
    <x v="3"/>
    <n v="1"/>
    <n v="11523"/>
    <n v="10"/>
    <n v="10370.700000000001"/>
    <n v="9000"/>
    <n v="1370.7"/>
    <x v="1"/>
    <x v="0"/>
    <x v="3"/>
    <s v="Q1"/>
    <n v="2025"/>
    <n v="0.13217044172524517"/>
    <s v="Medium"/>
  </r>
  <r>
    <n v="103750"/>
    <d v="2025-02-05T00:00:00"/>
    <s v="C4749"/>
    <s v="Ananya Rao"/>
    <x v="2"/>
    <s v="Telangana"/>
    <s v="Hyderabad"/>
    <x v="6"/>
    <x v="2"/>
    <x v="6"/>
    <n v="6"/>
    <n v="1726"/>
    <n v="0"/>
    <n v="10356"/>
    <n v="5400"/>
    <n v="4956"/>
    <x v="2"/>
    <x v="0"/>
    <x v="3"/>
    <s v="Q1"/>
    <n v="2025"/>
    <n v="0.47856315179606024"/>
    <s v="Medium"/>
  </r>
  <r>
    <n v="101939"/>
    <d v="2025-01-19T00:00:00"/>
    <s v="C2938"/>
    <s v="Vikram Reddy"/>
    <x v="1"/>
    <s v="Maharashtra"/>
    <s v="Mumbai"/>
    <x v="1"/>
    <x v="0"/>
    <x v="3"/>
    <n v="1"/>
    <n v="12164"/>
    <n v="15"/>
    <n v="10339.4"/>
    <n v="9000"/>
    <n v="1339.4"/>
    <x v="2"/>
    <x v="0"/>
    <x v="8"/>
    <s v="Q1"/>
    <n v="2025"/>
    <n v="0.12954330038493531"/>
    <s v="Medium"/>
  </r>
  <r>
    <n v="104552"/>
    <d v="2025-10-18T00:00:00"/>
    <s v="C5551"/>
    <s v="Aarav Patel"/>
    <x v="0"/>
    <s v="Punjab"/>
    <s v="Ludhiana"/>
    <x v="5"/>
    <x v="2"/>
    <x v="6"/>
    <n v="10"/>
    <n v="1292"/>
    <n v="20"/>
    <n v="10336"/>
    <n v="9000"/>
    <n v="1336"/>
    <x v="4"/>
    <x v="1"/>
    <x v="0"/>
    <s v="Q4"/>
    <n v="2025"/>
    <n v="0.12925696594427244"/>
    <s v="Medium"/>
  </r>
  <r>
    <n v="104583"/>
    <d v="2025-08-09T00:00:00"/>
    <s v="C5582"/>
    <s v="Ananya Rao"/>
    <x v="1"/>
    <s v="Maharashtra"/>
    <s v="Mumbai"/>
    <x v="6"/>
    <x v="2"/>
    <x v="5"/>
    <n v="6"/>
    <n v="2153"/>
    <n v="20"/>
    <n v="10334.4"/>
    <n v="9600"/>
    <n v="734.4"/>
    <x v="2"/>
    <x v="0"/>
    <x v="2"/>
    <s v="Q3"/>
    <n v="2025"/>
    <n v="7.1063632141198332E-2"/>
    <s v="Medium"/>
  </r>
  <r>
    <n v="101019"/>
    <d v="2025-04-28T00:00:00"/>
    <s v="C2018"/>
    <s v="Sneha Gupta"/>
    <x v="1"/>
    <s v="Gujarat"/>
    <s v="Ahmedabad"/>
    <x v="6"/>
    <x v="2"/>
    <x v="5"/>
    <n v="5"/>
    <n v="2292"/>
    <n v="10"/>
    <n v="10314"/>
    <n v="8000"/>
    <n v="2314"/>
    <x v="4"/>
    <x v="0"/>
    <x v="5"/>
    <s v="Q2"/>
    <n v="2025"/>
    <n v="0.22435524529765369"/>
    <s v="Medium"/>
  </r>
  <r>
    <n v="103964"/>
    <d v="2025-10-01T00:00:00"/>
    <s v="C4963"/>
    <s v="Priya Rao"/>
    <x v="0"/>
    <s v="Punjab"/>
    <s v="Ludhiana"/>
    <x v="5"/>
    <x v="2"/>
    <x v="5"/>
    <n v="6"/>
    <n v="2148"/>
    <n v="20"/>
    <n v="10310.4"/>
    <n v="9600"/>
    <n v="710.4"/>
    <x v="3"/>
    <x v="1"/>
    <x v="0"/>
    <s v="Q4"/>
    <n v="2025"/>
    <n v="6.8901303538175043E-2"/>
    <s v="Medium"/>
  </r>
  <r>
    <n v="103160"/>
    <d v="2025-08-20T00:00:00"/>
    <s v="C4159"/>
    <s v="Rahul Rao"/>
    <x v="2"/>
    <s v="Telangana"/>
    <s v="Hyderabad"/>
    <x v="4"/>
    <x v="2"/>
    <x v="5"/>
    <n v="4"/>
    <n v="2852"/>
    <n v="10"/>
    <n v="10267.200000000001"/>
    <n v="6400"/>
    <n v="3867.2"/>
    <x v="1"/>
    <x v="0"/>
    <x v="2"/>
    <s v="Q3"/>
    <n v="2025"/>
    <n v="0.37665575814243413"/>
    <s v="Medium"/>
  </r>
  <r>
    <n v="100890"/>
    <d v="2025-05-21T00:00:00"/>
    <s v="C1889"/>
    <s v="Arjun Gupta"/>
    <x v="1"/>
    <s v="Maharashtra"/>
    <s v="Mumbai"/>
    <x v="2"/>
    <x v="0"/>
    <x v="3"/>
    <n v="1"/>
    <n v="12073"/>
    <n v="15"/>
    <n v="10262.049999999999"/>
    <n v="9000"/>
    <n v="1262.05"/>
    <x v="2"/>
    <x v="2"/>
    <x v="6"/>
    <s v="Q2"/>
    <n v="2025"/>
    <n v="0.1229822501352069"/>
    <s v="Medium"/>
  </r>
  <r>
    <n v="101619"/>
    <d v="2025-02-15T00:00:00"/>
    <s v="C2618"/>
    <s v="Priya Gupta"/>
    <x v="0"/>
    <s v="Delhi"/>
    <s v="New Delhi"/>
    <x v="5"/>
    <x v="2"/>
    <x v="5"/>
    <n v="5"/>
    <n v="2565"/>
    <n v="20"/>
    <n v="10260"/>
    <n v="8000"/>
    <n v="2260"/>
    <x v="0"/>
    <x v="0"/>
    <x v="3"/>
    <s v="Q1"/>
    <n v="2025"/>
    <n v="0.22027290448343079"/>
    <s v="Medium"/>
  </r>
  <r>
    <n v="103787"/>
    <d v="2025-09-14T00:00:00"/>
    <s v="C4786"/>
    <s v="Sneha Kumar"/>
    <x v="3"/>
    <s v="Odisha"/>
    <s v="Bhubaneswar"/>
    <x v="0"/>
    <x v="2"/>
    <x v="5"/>
    <n v="4"/>
    <n v="2697"/>
    <n v="5"/>
    <n v="10248.6"/>
    <n v="6400"/>
    <n v="3848.6"/>
    <x v="1"/>
    <x v="0"/>
    <x v="4"/>
    <s v="Q3"/>
    <n v="2025"/>
    <n v="0.37552446187771987"/>
    <s v="Medium"/>
  </r>
  <r>
    <n v="101268"/>
    <d v="2025-02-21T00:00:00"/>
    <s v="C2267"/>
    <s v="Arjun Kumar"/>
    <x v="3"/>
    <s v="West Bengal"/>
    <s v="Kolkata"/>
    <x v="6"/>
    <x v="0"/>
    <x v="3"/>
    <n v="1"/>
    <n v="12050"/>
    <n v="15"/>
    <n v="10242.5"/>
    <n v="9000"/>
    <n v="1242.5"/>
    <x v="0"/>
    <x v="0"/>
    <x v="3"/>
    <s v="Q1"/>
    <n v="2025"/>
    <n v="0.12130827434708323"/>
    <s v="Medium"/>
  </r>
  <r>
    <n v="104125"/>
    <d v="2025-06-23T00:00:00"/>
    <s v="C5124"/>
    <s v="Pooja Kumar"/>
    <x v="0"/>
    <s v="Punjab"/>
    <s v="Ludhiana"/>
    <x v="6"/>
    <x v="2"/>
    <x v="5"/>
    <n v="5"/>
    <n v="2048"/>
    <n v="0"/>
    <n v="10240"/>
    <n v="8000"/>
    <n v="2240"/>
    <x v="0"/>
    <x v="1"/>
    <x v="9"/>
    <s v="Q2"/>
    <n v="2025"/>
    <n v="0.21875"/>
    <s v="Medium"/>
  </r>
  <r>
    <n v="102294"/>
    <d v="2025-04-02T00:00:00"/>
    <s v="C3293"/>
    <s v="Sneha Reddy"/>
    <x v="1"/>
    <s v="Maharashtra"/>
    <s v="Mumbai"/>
    <x v="4"/>
    <x v="2"/>
    <x v="5"/>
    <n v="5"/>
    <n v="2559"/>
    <n v="20"/>
    <n v="10236"/>
    <n v="8000"/>
    <n v="2236"/>
    <x v="0"/>
    <x v="2"/>
    <x v="5"/>
    <s v="Q2"/>
    <n v="2025"/>
    <n v="0.21844470496287613"/>
    <s v="Medium"/>
  </r>
  <r>
    <n v="102164"/>
    <d v="2025-07-02T00:00:00"/>
    <s v="C3163"/>
    <s v="Priya Reddy"/>
    <x v="1"/>
    <s v="Maharashtra"/>
    <s v="Mumbai"/>
    <x v="0"/>
    <x v="2"/>
    <x v="5"/>
    <n v="5"/>
    <n v="2558"/>
    <n v="20"/>
    <n v="10232"/>
    <n v="8000"/>
    <n v="2232"/>
    <x v="2"/>
    <x v="0"/>
    <x v="7"/>
    <s v="Q3"/>
    <n v="2025"/>
    <n v="0.21813917122752149"/>
    <s v="Medium"/>
  </r>
  <r>
    <n v="100626"/>
    <d v="2025-08-05T00:00:00"/>
    <s v="C1625"/>
    <s v="Arjun Kumar"/>
    <x v="1"/>
    <s v="Maharashtra"/>
    <s v="Mumbai"/>
    <x v="7"/>
    <x v="0"/>
    <x v="3"/>
    <n v="1"/>
    <n v="12035"/>
    <n v="15"/>
    <n v="10229.75"/>
    <n v="9000"/>
    <n v="1229.75"/>
    <x v="1"/>
    <x v="0"/>
    <x v="2"/>
    <s v="Q3"/>
    <n v="2025"/>
    <n v="0.12021310393704636"/>
    <s v="Medium"/>
  </r>
  <r>
    <n v="103275"/>
    <d v="2025-05-24T00:00:00"/>
    <s v="C4274"/>
    <s v="Vikram Gupta"/>
    <x v="3"/>
    <s v="Odisha"/>
    <s v="Bhubaneswar"/>
    <x v="7"/>
    <x v="2"/>
    <x v="6"/>
    <n v="6"/>
    <n v="1792"/>
    <n v="5"/>
    <n v="10214.4"/>
    <n v="5400"/>
    <n v="4814.3999999999996"/>
    <x v="4"/>
    <x v="0"/>
    <x v="6"/>
    <s v="Q2"/>
    <n v="2025"/>
    <n v="0.47133458646616538"/>
    <s v="Medium"/>
  </r>
  <r>
    <n v="104948"/>
    <d v="2025-01-10T00:00:00"/>
    <s v="C5947"/>
    <s v="Vikram Kumar"/>
    <x v="2"/>
    <s v="Telangana"/>
    <s v="Hyderabad"/>
    <x v="2"/>
    <x v="2"/>
    <x v="5"/>
    <n v="5"/>
    <n v="2553"/>
    <n v="20"/>
    <n v="10212"/>
    <n v="8000"/>
    <n v="2212"/>
    <x v="4"/>
    <x v="0"/>
    <x v="8"/>
    <s v="Q1"/>
    <n v="2025"/>
    <n v="0.21660791226008616"/>
    <s v="Medium"/>
  </r>
  <r>
    <n v="103389"/>
    <d v="2025-08-18T00:00:00"/>
    <s v="C4388"/>
    <s v="Kiran Gupta"/>
    <x v="3"/>
    <s v="West Bengal"/>
    <s v="Kolkata"/>
    <x v="2"/>
    <x v="2"/>
    <x v="5"/>
    <n v="4"/>
    <n v="3000"/>
    <n v="15"/>
    <n v="10200"/>
    <n v="6400"/>
    <n v="3800"/>
    <x v="2"/>
    <x v="0"/>
    <x v="2"/>
    <s v="Q3"/>
    <n v="2025"/>
    <n v="0.37254901960784315"/>
    <s v="Medium"/>
  </r>
  <r>
    <n v="103150"/>
    <d v="2025-01-15T00:00:00"/>
    <s v="C4149"/>
    <s v="Divya Sharma"/>
    <x v="0"/>
    <s v="Delhi"/>
    <s v="New Delhi"/>
    <x v="2"/>
    <x v="2"/>
    <x v="5"/>
    <n v="4"/>
    <n v="2996"/>
    <n v="15"/>
    <n v="10186.4"/>
    <n v="6400"/>
    <n v="3786.4"/>
    <x v="1"/>
    <x v="1"/>
    <x v="8"/>
    <s v="Q1"/>
    <n v="2025"/>
    <n v="0.37171130134296709"/>
    <s v="Medium"/>
  </r>
  <r>
    <n v="103320"/>
    <d v="2025-05-03T00:00:00"/>
    <s v="C4319"/>
    <s v="Pooja Sharma"/>
    <x v="3"/>
    <s v="Odisha"/>
    <s v="Bhubaneswar"/>
    <x v="6"/>
    <x v="2"/>
    <x v="5"/>
    <n v="4"/>
    <n v="2680"/>
    <n v="5"/>
    <n v="10184"/>
    <n v="6400"/>
    <n v="3784"/>
    <x v="0"/>
    <x v="0"/>
    <x v="6"/>
    <s v="Q2"/>
    <n v="2025"/>
    <n v="0.37156323644933231"/>
    <s v="Medium"/>
  </r>
  <r>
    <n v="100085"/>
    <d v="2025-11-25T00:00:00"/>
    <s v="C1084"/>
    <s v="Ananya Gupta"/>
    <x v="1"/>
    <s v="Maharashtra"/>
    <s v="Mumbai"/>
    <x v="6"/>
    <x v="2"/>
    <x v="7"/>
    <n v="10"/>
    <n v="1069"/>
    <n v="5"/>
    <n v="10155.5"/>
    <n v="4000"/>
    <n v="6155.5"/>
    <x v="2"/>
    <x v="0"/>
    <x v="1"/>
    <s v="Q4"/>
    <n v="2025"/>
    <n v="0.60612475998227566"/>
    <s v="Medium"/>
  </r>
  <r>
    <n v="102580"/>
    <d v="2025-01-01T00:00:00"/>
    <s v="C3579"/>
    <s v="Kiran Gupta"/>
    <x v="1"/>
    <s v="Gujarat"/>
    <s v="Ahmedabad"/>
    <x v="5"/>
    <x v="2"/>
    <x v="5"/>
    <n v="5"/>
    <n v="2137"/>
    <n v="5"/>
    <n v="10150.75"/>
    <n v="8000"/>
    <n v="2150.75"/>
    <x v="3"/>
    <x v="2"/>
    <x v="8"/>
    <s v="Q1"/>
    <n v="2025"/>
    <n v="0.21188089550033248"/>
    <s v="Medium"/>
  </r>
  <r>
    <n v="100783"/>
    <d v="2025-02-13T00:00:00"/>
    <s v="C1782"/>
    <s v="Neha Rao"/>
    <x v="3"/>
    <s v="West Bengal"/>
    <s v="Kolkata"/>
    <x v="7"/>
    <x v="2"/>
    <x v="5"/>
    <n v="4"/>
    <n v="2815"/>
    <n v="10"/>
    <n v="10134"/>
    <n v="6400"/>
    <n v="3734"/>
    <x v="3"/>
    <x v="0"/>
    <x v="3"/>
    <s v="Q1"/>
    <n v="2025"/>
    <n v="0.36846260114466156"/>
    <s v="Medium"/>
  </r>
  <r>
    <n v="103192"/>
    <d v="2025-06-20T00:00:00"/>
    <s v="C4191"/>
    <s v="Vikram Gupta"/>
    <x v="1"/>
    <s v="Maharashtra"/>
    <s v="Mumbai"/>
    <x v="7"/>
    <x v="2"/>
    <x v="5"/>
    <n v="5"/>
    <n v="2248"/>
    <n v="10"/>
    <n v="10116"/>
    <n v="8000"/>
    <n v="2116"/>
    <x v="3"/>
    <x v="0"/>
    <x v="9"/>
    <s v="Q2"/>
    <n v="2025"/>
    <n v="0.20917358639778569"/>
    <s v="Medium"/>
  </r>
  <r>
    <n v="102965"/>
    <d v="2025-12-18T00:00:00"/>
    <s v="C3964"/>
    <s v="Arjun Kumar"/>
    <x v="2"/>
    <s v="Karnataka"/>
    <s v="Bengaluru"/>
    <x v="6"/>
    <x v="0"/>
    <x v="3"/>
    <n v="1"/>
    <n v="11884"/>
    <n v="15"/>
    <n v="10101.4"/>
    <n v="9000"/>
    <n v="1101.4000000000001"/>
    <x v="1"/>
    <x v="0"/>
    <x v="11"/>
    <s v="Q4"/>
    <n v="2025"/>
    <n v="0.10903439127249689"/>
    <s v="Medium"/>
  </r>
  <r>
    <n v="102615"/>
    <d v="2025-04-08T00:00:00"/>
    <s v="C3614"/>
    <s v="Rohit Reddy"/>
    <x v="1"/>
    <s v="Gujarat"/>
    <s v="Ahmedabad"/>
    <x v="2"/>
    <x v="2"/>
    <x v="5"/>
    <n v="4"/>
    <n v="2969"/>
    <n v="15"/>
    <n v="10094.6"/>
    <n v="6400"/>
    <n v="3694.6"/>
    <x v="0"/>
    <x v="0"/>
    <x v="5"/>
    <s v="Q2"/>
    <n v="2025"/>
    <n v="0.36599766211637902"/>
    <s v="Medium"/>
  </r>
  <r>
    <n v="103529"/>
    <d v="2025-03-16T00:00:00"/>
    <s v="C4528"/>
    <s v="Divya Sharma"/>
    <x v="2"/>
    <s v="Karnataka"/>
    <s v="Bengaluru"/>
    <x v="2"/>
    <x v="2"/>
    <x v="5"/>
    <n v="6"/>
    <n v="2103"/>
    <n v="20"/>
    <n v="10094.4"/>
    <n v="9600"/>
    <n v="494.4"/>
    <x v="2"/>
    <x v="1"/>
    <x v="10"/>
    <s v="Q1"/>
    <n v="2025"/>
    <n v="4.8977650974797907E-2"/>
    <s v="Medium"/>
  </r>
  <r>
    <n v="102581"/>
    <d v="2025-06-26T00:00:00"/>
    <s v="C3580"/>
    <s v="Rohit Kumar"/>
    <x v="0"/>
    <s v="Delhi"/>
    <s v="New Delhi"/>
    <x v="6"/>
    <x v="2"/>
    <x v="6"/>
    <n v="6"/>
    <n v="1769"/>
    <n v="5"/>
    <n v="10083.299999999999"/>
    <n v="5400"/>
    <n v="4683.3"/>
    <x v="3"/>
    <x v="0"/>
    <x v="9"/>
    <s v="Q2"/>
    <n v="2025"/>
    <n v="0.46446103954062662"/>
    <s v="Medium"/>
  </r>
  <r>
    <n v="102540"/>
    <d v="2025-03-14T00:00:00"/>
    <s v="C3539"/>
    <s v="Kiran Kumar"/>
    <x v="1"/>
    <s v="Maharashtra"/>
    <s v="Mumbai"/>
    <x v="5"/>
    <x v="0"/>
    <x v="3"/>
    <n v="1"/>
    <n v="11853"/>
    <n v="15"/>
    <n v="10075.049999999999"/>
    <n v="9000"/>
    <n v="1075.05"/>
    <x v="2"/>
    <x v="0"/>
    <x v="10"/>
    <s v="Q1"/>
    <n v="2025"/>
    <n v="0.10670418509089286"/>
    <s v="Medium"/>
  </r>
  <r>
    <n v="103412"/>
    <d v="2025-09-14T00:00:00"/>
    <s v="C4411"/>
    <s v="Divya Gupta"/>
    <x v="3"/>
    <s v="West Bengal"/>
    <s v="Kolkata"/>
    <x v="3"/>
    <x v="2"/>
    <x v="6"/>
    <n v="6"/>
    <n v="1765"/>
    <n v="5"/>
    <n v="10060.5"/>
    <n v="5400"/>
    <n v="4660.5"/>
    <x v="0"/>
    <x v="2"/>
    <x v="4"/>
    <s v="Q3"/>
    <n v="2025"/>
    <n v="0.4632473535112569"/>
    <s v="Medium"/>
  </r>
  <r>
    <n v="104321"/>
    <d v="2025-11-19T00:00:00"/>
    <s v="C5320"/>
    <s v="Ananya Sharma"/>
    <x v="2"/>
    <s v="Telangana"/>
    <s v="Hyderabad"/>
    <x v="5"/>
    <x v="2"/>
    <x v="5"/>
    <n v="4"/>
    <n v="2956"/>
    <n v="15"/>
    <n v="10050.4"/>
    <n v="6400"/>
    <n v="3650.4"/>
    <x v="1"/>
    <x v="0"/>
    <x v="1"/>
    <s v="Q4"/>
    <n v="2025"/>
    <n v="0.36320942450051741"/>
    <s v="Medium"/>
  </r>
  <r>
    <n v="101878"/>
    <d v="2025-04-06T00:00:00"/>
    <s v="C2877"/>
    <s v="Vikram Sharma"/>
    <x v="0"/>
    <s v="Punjab"/>
    <s v="Ludhiana"/>
    <x v="1"/>
    <x v="2"/>
    <x v="5"/>
    <n v="4"/>
    <n v="2639"/>
    <n v="5"/>
    <n v="10028.200000000001"/>
    <n v="6400"/>
    <n v="3628.2"/>
    <x v="1"/>
    <x v="1"/>
    <x v="5"/>
    <s v="Q2"/>
    <n v="2025"/>
    <n v="0.36179972477613126"/>
    <s v="Medium"/>
  </r>
  <r>
    <n v="100071"/>
    <d v="2025-12-17T00:00:00"/>
    <s v="C1070"/>
    <s v="Priya Reddy"/>
    <x v="1"/>
    <s v="Maharashtra"/>
    <s v="Mumbai"/>
    <x v="7"/>
    <x v="2"/>
    <x v="5"/>
    <n v="6"/>
    <n v="2089"/>
    <n v="20"/>
    <n v="10027.200000000001"/>
    <n v="9600"/>
    <n v="427.2"/>
    <x v="3"/>
    <x v="2"/>
    <x v="11"/>
    <s v="Q4"/>
    <n v="2025"/>
    <n v="4.2604116802297747E-2"/>
    <s v="Medium"/>
  </r>
  <r>
    <n v="101907"/>
    <d v="2025-10-18T00:00:00"/>
    <s v="C2906"/>
    <s v="Vikram Gupta"/>
    <x v="2"/>
    <s v="Karnataka"/>
    <s v="Bengaluru"/>
    <x v="0"/>
    <x v="2"/>
    <x v="5"/>
    <n v="4"/>
    <n v="2782"/>
    <n v="10"/>
    <n v="10015.200000000001"/>
    <n v="6400"/>
    <n v="3615.2"/>
    <x v="2"/>
    <x v="0"/>
    <x v="0"/>
    <s v="Q4"/>
    <n v="2025"/>
    <n v="0.36097132358814599"/>
    <s v="Medium"/>
  </r>
  <r>
    <n v="104520"/>
    <d v="2025-01-23T00:00:00"/>
    <s v="C5519"/>
    <s v="Divya Patel"/>
    <x v="1"/>
    <s v="Gujarat"/>
    <s v="Ahmedabad"/>
    <x v="7"/>
    <x v="0"/>
    <x v="3"/>
    <n v="1"/>
    <n v="12499"/>
    <n v="20"/>
    <n v="9999.2000000000007"/>
    <n v="9000"/>
    <n v="999.2"/>
    <x v="2"/>
    <x v="0"/>
    <x v="8"/>
    <s v="Q1"/>
    <n v="2025"/>
    <n v="9.9927994239539158E-2"/>
    <s v="Low"/>
  </r>
  <r>
    <n v="103954"/>
    <d v="2025-03-25T00:00:00"/>
    <s v="C4953"/>
    <s v="Rohit Rao"/>
    <x v="2"/>
    <s v="Karnataka"/>
    <s v="Bengaluru"/>
    <x v="6"/>
    <x v="0"/>
    <x v="3"/>
    <n v="1"/>
    <n v="11762"/>
    <n v="15"/>
    <n v="9997.7000000000007"/>
    <n v="9000"/>
    <n v="997.7"/>
    <x v="0"/>
    <x v="0"/>
    <x v="10"/>
    <s v="Q1"/>
    <n v="2025"/>
    <n v="9.9792952379047173E-2"/>
    <s v="Low"/>
  </r>
  <r>
    <n v="102339"/>
    <d v="2025-12-07T00:00:00"/>
    <s v="C3338"/>
    <s v="Vikram Patel"/>
    <x v="2"/>
    <s v="Karnataka"/>
    <s v="Bengaluru"/>
    <x v="2"/>
    <x v="2"/>
    <x v="5"/>
    <n v="4"/>
    <n v="2940"/>
    <n v="15"/>
    <n v="9996"/>
    <n v="6400"/>
    <n v="3596"/>
    <x v="2"/>
    <x v="0"/>
    <x v="11"/>
    <s v="Q4"/>
    <n v="2025"/>
    <n v="0.35974389755902358"/>
    <s v="Low"/>
  </r>
  <r>
    <n v="101350"/>
    <d v="2025-11-26T00:00:00"/>
    <s v="C2349"/>
    <s v="Kiran Rao"/>
    <x v="2"/>
    <s v="Telangana"/>
    <s v="Hyderabad"/>
    <x v="7"/>
    <x v="2"/>
    <x v="6"/>
    <n v="8"/>
    <n v="1468"/>
    <n v="15"/>
    <n v="9982.4"/>
    <n v="7200"/>
    <n v="2782.4"/>
    <x v="4"/>
    <x v="0"/>
    <x v="1"/>
    <s v="Q4"/>
    <n v="2025"/>
    <n v="0.27873056579580063"/>
    <s v="Low"/>
  </r>
  <r>
    <n v="103738"/>
    <d v="2025-05-03T00:00:00"/>
    <s v="C4737"/>
    <s v="Sneha Reddy"/>
    <x v="3"/>
    <s v="Odisha"/>
    <s v="Bhubaneswar"/>
    <x v="0"/>
    <x v="2"/>
    <x v="6"/>
    <n v="6"/>
    <n v="1663"/>
    <n v="0"/>
    <n v="9978"/>
    <n v="5400"/>
    <n v="4578"/>
    <x v="3"/>
    <x v="2"/>
    <x v="6"/>
    <s v="Q2"/>
    <n v="2025"/>
    <n v="0.45880938063740229"/>
    <s v="Low"/>
  </r>
  <r>
    <n v="103284"/>
    <d v="2025-08-07T00:00:00"/>
    <s v="C4283"/>
    <s v="Sneha Patel"/>
    <x v="0"/>
    <s v="Delhi"/>
    <s v="New Delhi"/>
    <x v="1"/>
    <x v="0"/>
    <x v="3"/>
    <n v="1"/>
    <n v="12467"/>
    <n v="20"/>
    <n v="9973.6"/>
    <n v="9000"/>
    <n v="973.6"/>
    <x v="3"/>
    <x v="1"/>
    <x v="2"/>
    <s v="Q3"/>
    <n v="2025"/>
    <n v="9.7617710756396886E-2"/>
    <s v="Low"/>
  </r>
  <r>
    <n v="102167"/>
    <d v="2025-12-04T00:00:00"/>
    <s v="C3166"/>
    <s v="Pooja Rao"/>
    <x v="0"/>
    <s v="Punjab"/>
    <s v="Ludhiana"/>
    <x v="5"/>
    <x v="0"/>
    <x v="3"/>
    <n v="1"/>
    <n v="12462"/>
    <n v="20"/>
    <n v="9969.6"/>
    <n v="9000"/>
    <n v="969.6"/>
    <x v="3"/>
    <x v="2"/>
    <x v="11"/>
    <s v="Q4"/>
    <n v="2025"/>
    <n v="9.7255657197881554E-2"/>
    <s v="Low"/>
  </r>
  <r>
    <n v="101079"/>
    <d v="2025-01-02T00:00:00"/>
    <s v="C2078"/>
    <s v="Ananya Patel"/>
    <x v="0"/>
    <s v="Delhi"/>
    <s v="New Delhi"/>
    <x v="4"/>
    <x v="0"/>
    <x v="3"/>
    <n v="1"/>
    <n v="11695"/>
    <n v="15"/>
    <n v="9940.75"/>
    <n v="9000"/>
    <n v="940.75"/>
    <x v="2"/>
    <x v="1"/>
    <x v="8"/>
    <s v="Q1"/>
    <n v="2025"/>
    <n v="9.4635716620979304E-2"/>
    <s v="Low"/>
  </r>
  <r>
    <n v="100398"/>
    <d v="2025-02-25T00:00:00"/>
    <s v="C1397"/>
    <s v="Rohit Rao"/>
    <x v="3"/>
    <s v="Odisha"/>
    <s v="Bhubaneswar"/>
    <x v="5"/>
    <x v="0"/>
    <x v="3"/>
    <n v="1"/>
    <n v="12415"/>
    <n v="20"/>
    <n v="9932"/>
    <n v="9000"/>
    <n v="932"/>
    <x v="1"/>
    <x v="0"/>
    <x v="3"/>
    <s v="Q1"/>
    <n v="2025"/>
    <n v="9.3838099073701164E-2"/>
    <s v="Low"/>
  </r>
  <r>
    <n v="104328"/>
    <d v="2025-11-04T00:00:00"/>
    <s v="C5327"/>
    <s v="Aarav Gupta"/>
    <x v="2"/>
    <s v="Karnataka"/>
    <s v="Bengaluru"/>
    <x v="6"/>
    <x v="2"/>
    <x v="6"/>
    <n v="9"/>
    <n v="1378"/>
    <n v="20"/>
    <n v="9921.6"/>
    <n v="8100"/>
    <n v="1821.6"/>
    <x v="0"/>
    <x v="0"/>
    <x v="1"/>
    <s v="Q4"/>
    <n v="2025"/>
    <n v="0.18359941944847605"/>
    <s v="Low"/>
  </r>
  <r>
    <n v="100638"/>
    <d v="2025-10-26T00:00:00"/>
    <s v="C1637"/>
    <s v="Rahul Patel"/>
    <x v="0"/>
    <s v="Delhi"/>
    <s v="New Delhi"/>
    <x v="1"/>
    <x v="2"/>
    <x v="5"/>
    <n v="4"/>
    <n v="2755"/>
    <n v="10"/>
    <n v="9918"/>
    <n v="6400"/>
    <n v="3518"/>
    <x v="3"/>
    <x v="1"/>
    <x v="0"/>
    <s v="Q4"/>
    <n v="2025"/>
    <n v="0.35470861060697723"/>
    <s v="Low"/>
  </r>
  <r>
    <n v="104336"/>
    <d v="2025-07-22T00:00:00"/>
    <s v="C5335"/>
    <s v="Aarav Patel"/>
    <x v="2"/>
    <s v="Karnataka"/>
    <s v="Bengaluru"/>
    <x v="3"/>
    <x v="0"/>
    <x v="3"/>
    <n v="1"/>
    <n v="12389"/>
    <n v="20"/>
    <n v="9911.2000000000007"/>
    <n v="9000"/>
    <n v="911.2"/>
    <x v="1"/>
    <x v="2"/>
    <x v="7"/>
    <s v="Q3"/>
    <n v="2025"/>
    <n v="9.1936395189280817E-2"/>
    <s v="Low"/>
  </r>
  <r>
    <n v="102225"/>
    <d v="2025-08-07T00:00:00"/>
    <s v="C3224"/>
    <s v="Pooja Patel"/>
    <x v="1"/>
    <s v="Maharashtra"/>
    <s v="Mumbai"/>
    <x v="3"/>
    <x v="0"/>
    <x v="3"/>
    <n v="1"/>
    <n v="11638"/>
    <n v="15"/>
    <n v="9892.2999999999993"/>
    <n v="9000"/>
    <n v="892.3"/>
    <x v="3"/>
    <x v="0"/>
    <x v="2"/>
    <s v="Q3"/>
    <n v="2025"/>
    <n v="9.0201469830069853E-2"/>
    <s v="Low"/>
  </r>
  <r>
    <n v="101141"/>
    <d v="2025-10-24T00:00:00"/>
    <s v="C2140"/>
    <s v="Divya Patel"/>
    <x v="3"/>
    <s v="Odisha"/>
    <s v="Bhubaneswar"/>
    <x v="0"/>
    <x v="2"/>
    <x v="6"/>
    <n v="6"/>
    <n v="1734"/>
    <n v="5"/>
    <n v="9883.7999999999993"/>
    <n v="5400"/>
    <n v="4483.8"/>
    <x v="1"/>
    <x v="0"/>
    <x v="0"/>
    <s v="Q4"/>
    <n v="2025"/>
    <n v="0.45365142961209259"/>
    <s v="Low"/>
  </r>
  <r>
    <n v="100686"/>
    <d v="2025-10-24T00:00:00"/>
    <s v="C1685"/>
    <s v="Kiran Kumar"/>
    <x v="0"/>
    <s v="Delhi"/>
    <s v="New Delhi"/>
    <x v="7"/>
    <x v="2"/>
    <x v="5"/>
    <n v="5"/>
    <n v="2196"/>
    <n v="10"/>
    <n v="9882"/>
    <n v="8000"/>
    <n v="1882"/>
    <x v="4"/>
    <x v="0"/>
    <x v="0"/>
    <s v="Q4"/>
    <n v="2025"/>
    <n v="0.19044727787897187"/>
    <s v="Low"/>
  </r>
  <r>
    <n v="103317"/>
    <d v="2025-06-21T00:00:00"/>
    <s v="C4316"/>
    <s v="Divya Sharma"/>
    <x v="1"/>
    <s v="Maharashtra"/>
    <s v="Mumbai"/>
    <x v="0"/>
    <x v="0"/>
    <x v="3"/>
    <n v="1"/>
    <n v="11624"/>
    <n v="15"/>
    <n v="9880.4"/>
    <n v="9000"/>
    <n v="880.4"/>
    <x v="0"/>
    <x v="0"/>
    <x v="9"/>
    <s v="Q2"/>
    <n v="2025"/>
    <n v="8.9105704222501109E-2"/>
    <s v="Low"/>
  </r>
  <r>
    <n v="103892"/>
    <d v="2025-06-24T00:00:00"/>
    <s v="C4891"/>
    <s v="Rahul Rao"/>
    <x v="3"/>
    <s v="West Bengal"/>
    <s v="Kolkata"/>
    <x v="5"/>
    <x v="2"/>
    <x v="5"/>
    <n v="4"/>
    <n v="2903"/>
    <n v="15"/>
    <n v="9870.2000000000007"/>
    <n v="6400"/>
    <n v="3470.2"/>
    <x v="2"/>
    <x v="0"/>
    <x v="9"/>
    <s v="Q2"/>
    <n v="2025"/>
    <n v="0.35158355453790191"/>
    <s v="Low"/>
  </r>
  <r>
    <n v="103156"/>
    <d v="2025-10-24T00:00:00"/>
    <s v="C4155"/>
    <s v="Sneha Rao"/>
    <x v="2"/>
    <s v="Karnataka"/>
    <s v="Bengaluru"/>
    <x v="0"/>
    <x v="2"/>
    <x v="6"/>
    <n v="9"/>
    <n v="1290"/>
    <n v="15"/>
    <n v="9868.5"/>
    <n v="8100"/>
    <n v="1768.5"/>
    <x v="2"/>
    <x v="0"/>
    <x v="0"/>
    <s v="Q4"/>
    <n v="2025"/>
    <n v="0.17920656634746923"/>
    <s v="Low"/>
  </r>
  <r>
    <n v="101163"/>
    <d v="2025-06-04T00:00:00"/>
    <s v="C2162"/>
    <s v="Pooja Gupta"/>
    <x v="2"/>
    <s v="Telangana"/>
    <s v="Hyderabad"/>
    <x v="3"/>
    <x v="2"/>
    <x v="5"/>
    <n v="5"/>
    <n v="2465"/>
    <n v="20"/>
    <n v="9860"/>
    <n v="8000"/>
    <n v="1860"/>
    <x v="1"/>
    <x v="0"/>
    <x v="9"/>
    <s v="Q2"/>
    <n v="2025"/>
    <n v="0.18864097363083165"/>
    <s v="Low"/>
  </r>
  <r>
    <n v="100844"/>
    <d v="2025-01-10T00:00:00"/>
    <s v="C1843"/>
    <s v="Sneha Kumar"/>
    <x v="1"/>
    <s v="Gujarat"/>
    <s v="Ahmedabad"/>
    <x v="7"/>
    <x v="2"/>
    <x v="5"/>
    <n v="5"/>
    <n v="2464"/>
    <n v="20"/>
    <n v="9856"/>
    <n v="8000"/>
    <n v="1856"/>
    <x v="0"/>
    <x v="0"/>
    <x v="8"/>
    <s v="Q1"/>
    <n v="2025"/>
    <n v="0.18831168831168832"/>
    <s v="Low"/>
  </r>
  <r>
    <n v="100644"/>
    <d v="2025-01-12T00:00:00"/>
    <s v="C1643"/>
    <s v="Sneha Rao"/>
    <x v="1"/>
    <s v="Maharashtra"/>
    <s v="Mumbai"/>
    <x v="0"/>
    <x v="2"/>
    <x v="6"/>
    <n v="6"/>
    <n v="1642"/>
    <n v="0"/>
    <n v="9852"/>
    <n v="5400"/>
    <n v="4452"/>
    <x v="4"/>
    <x v="1"/>
    <x v="8"/>
    <s v="Q1"/>
    <n v="2025"/>
    <n v="0.45188794153471379"/>
    <s v="Low"/>
  </r>
  <r>
    <n v="101945"/>
    <d v="2025-11-10T00:00:00"/>
    <s v="C2944"/>
    <s v="Ananya Gupta"/>
    <x v="1"/>
    <s v="Gujarat"/>
    <s v="Ahmedabad"/>
    <x v="4"/>
    <x v="2"/>
    <x v="6"/>
    <n v="8"/>
    <n v="1231"/>
    <n v="0"/>
    <n v="9848"/>
    <n v="7200"/>
    <n v="2648"/>
    <x v="2"/>
    <x v="1"/>
    <x v="1"/>
    <s v="Q4"/>
    <n v="2025"/>
    <n v="0.26888708367181152"/>
    <s v="Low"/>
  </r>
  <r>
    <n v="103593"/>
    <d v="2025-05-13T00:00:00"/>
    <s v="C4592"/>
    <s v="Priya Kumar"/>
    <x v="2"/>
    <s v="Telangana"/>
    <s v="Hyderabad"/>
    <x v="6"/>
    <x v="0"/>
    <x v="3"/>
    <n v="1"/>
    <n v="11571"/>
    <n v="15"/>
    <n v="9835.35"/>
    <n v="9000"/>
    <n v="835.35"/>
    <x v="2"/>
    <x v="1"/>
    <x v="6"/>
    <s v="Q2"/>
    <n v="2025"/>
    <n v="8.4933428906952976E-2"/>
    <s v="Low"/>
  </r>
  <r>
    <n v="100209"/>
    <d v="2025-06-17T00:00:00"/>
    <s v="C1208"/>
    <s v="Sneha Reddy"/>
    <x v="2"/>
    <s v="Telangana"/>
    <s v="Hyderabad"/>
    <x v="4"/>
    <x v="2"/>
    <x v="6"/>
    <n v="6"/>
    <n v="1927"/>
    <n v="15"/>
    <n v="9827.7000000000007"/>
    <n v="5400"/>
    <n v="4427.7"/>
    <x v="2"/>
    <x v="0"/>
    <x v="9"/>
    <s v="Q2"/>
    <n v="2025"/>
    <n v="0.45053267804267522"/>
    <s v="Low"/>
  </r>
  <r>
    <n v="104473"/>
    <d v="2025-07-10T00:00:00"/>
    <s v="C5472"/>
    <s v="Rahul Gupta"/>
    <x v="3"/>
    <s v="Odisha"/>
    <s v="Bhubaneswar"/>
    <x v="5"/>
    <x v="0"/>
    <x v="3"/>
    <n v="1"/>
    <n v="12284"/>
    <n v="20"/>
    <n v="9827.2000000000007"/>
    <n v="9000"/>
    <n v="827.2"/>
    <x v="1"/>
    <x v="0"/>
    <x v="7"/>
    <s v="Q3"/>
    <n v="2025"/>
    <n v="8.41745359817649E-2"/>
    <s v="Low"/>
  </r>
  <r>
    <n v="101103"/>
    <d v="2025-11-09T00:00:00"/>
    <s v="C2102"/>
    <s v="Priya Kumar"/>
    <x v="3"/>
    <s v="Odisha"/>
    <s v="Bhubaneswar"/>
    <x v="4"/>
    <x v="2"/>
    <x v="6"/>
    <n v="8"/>
    <n v="1535"/>
    <n v="20"/>
    <n v="9824"/>
    <n v="7200"/>
    <n v="2624"/>
    <x v="0"/>
    <x v="0"/>
    <x v="1"/>
    <s v="Q4"/>
    <n v="2025"/>
    <n v="0.26710097719869708"/>
    <s v="Low"/>
  </r>
  <r>
    <n v="102910"/>
    <d v="2025-10-20T00:00:00"/>
    <s v="C3909"/>
    <s v="Arjun Gupta"/>
    <x v="3"/>
    <s v="West Bengal"/>
    <s v="Kolkata"/>
    <x v="3"/>
    <x v="2"/>
    <x v="6"/>
    <n v="8"/>
    <n v="1364"/>
    <n v="10"/>
    <n v="9820.7999999999993"/>
    <n v="7200"/>
    <n v="2620.8000000000002"/>
    <x v="1"/>
    <x v="0"/>
    <x v="0"/>
    <s v="Q4"/>
    <n v="2025"/>
    <n v="0.26686217008797658"/>
    <s v="Low"/>
  </r>
  <r>
    <n v="100979"/>
    <d v="2025-05-04T00:00:00"/>
    <s v="C1978"/>
    <s v="Arjun Gupta"/>
    <x v="2"/>
    <s v="Karnataka"/>
    <s v="Bengaluru"/>
    <x v="5"/>
    <x v="0"/>
    <x v="3"/>
    <n v="1"/>
    <n v="11553"/>
    <n v="15"/>
    <n v="9820.0499999999993"/>
    <n v="9000"/>
    <n v="820.05"/>
    <x v="2"/>
    <x v="0"/>
    <x v="6"/>
    <s v="Q2"/>
    <n v="2025"/>
    <n v="8.3507721447446809E-2"/>
    <s v="Low"/>
  </r>
  <r>
    <n v="100011"/>
    <d v="2025-01-19T00:00:00"/>
    <s v="C1010"/>
    <s v="Priya Gupta"/>
    <x v="0"/>
    <s v="Punjab"/>
    <s v="Ludhiana"/>
    <x v="6"/>
    <x v="2"/>
    <x v="6"/>
    <n v="5"/>
    <n v="1963"/>
    <n v="0"/>
    <n v="9815"/>
    <n v="4500"/>
    <n v="5315"/>
    <x v="2"/>
    <x v="1"/>
    <x v="8"/>
    <s v="Q1"/>
    <n v="2025"/>
    <n v="0.54151808456444217"/>
    <s v="Low"/>
  </r>
  <r>
    <n v="101953"/>
    <d v="2025-09-24T00:00:00"/>
    <s v="C2952"/>
    <s v="Aarav Kumar"/>
    <x v="3"/>
    <s v="Odisha"/>
    <s v="Bhubaneswar"/>
    <x v="0"/>
    <x v="2"/>
    <x v="6"/>
    <n v="6"/>
    <n v="1924"/>
    <n v="15"/>
    <n v="9812.4"/>
    <n v="5400"/>
    <n v="4412.3999999999996"/>
    <x v="1"/>
    <x v="0"/>
    <x v="4"/>
    <s v="Q3"/>
    <n v="2025"/>
    <n v="0.44967592026415554"/>
    <s v="Low"/>
  </r>
  <r>
    <n v="104132"/>
    <d v="2025-01-23T00:00:00"/>
    <s v="C5131"/>
    <s v="Priya Gupta"/>
    <x v="1"/>
    <s v="Maharashtra"/>
    <s v="Mumbai"/>
    <x v="3"/>
    <x v="0"/>
    <x v="3"/>
    <n v="1"/>
    <n v="12265"/>
    <n v="20"/>
    <n v="9812"/>
    <n v="9000"/>
    <n v="812"/>
    <x v="1"/>
    <x v="0"/>
    <x v="8"/>
    <s v="Q1"/>
    <n v="2025"/>
    <n v="8.2755809213208312E-2"/>
    <s v="Low"/>
  </r>
  <r>
    <n v="104130"/>
    <d v="2025-03-14T00:00:00"/>
    <s v="C5129"/>
    <s v="Divya Rao"/>
    <x v="3"/>
    <s v="Odisha"/>
    <s v="Bhubaneswar"/>
    <x v="0"/>
    <x v="2"/>
    <x v="6"/>
    <n v="6"/>
    <n v="1721"/>
    <n v="5"/>
    <n v="9809.7000000000007"/>
    <n v="5400"/>
    <n v="4409.7"/>
    <x v="3"/>
    <x v="0"/>
    <x v="10"/>
    <s v="Q1"/>
    <n v="2025"/>
    <n v="0.44952445028899962"/>
    <s v="Low"/>
  </r>
  <r>
    <n v="103197"/>
    <d v="2025-12-15T00:00:00"/>
    <s v="C4196"/>
    <s v="Rahul Rao"/>
    <x v="3"/>
    <s v="Odisha"/>
    <s v="Bhubaneswar"/>
    <x v="0"/>
    <x v="2"/>
    <x v="5"/>
    <n v="4"/>
    <n v="2576"/>
    <n v="5"/>
    <n v="9788.7999999999993"/>
    <n v="6400"/>
    <n v="3388.8"/>
    <x v="2"/>
    <x v="0"/>
    <x v="11"/>
    <s v="Q4"/>
    <n v="2025"/>
    <n v="0.34619156587119976"/>
    <s v="Low"/>
  </r>
  <r>
    <n v="103162"/>
    <d v="2025-07-07T00:00:00"/>
    <s v="C4161"/>
    <s v="Aarav Sharma"/>
    <x v="1"/>
    <s v="Gujarat"/>
    <s v="Ahmedabad"/>
    <x v="3"/>
    <x v="2"/>
    <x v="5"/>
    <n v="5"/>
    <n v="2447"/>
    <n v="20"/>
    <n v="9788"/>
    <n v="8000"/>
    <n v="1788"/>
    <x v="3"/>
    <x v="0"/>
    <x v="7"/>
    <s v="Q3"/>
    <n v="2025"/>
    <n v="0.18267266040049041"/>
    <s v="Low"/>
  </r>
  <r>
    <n v="102001"/>
    <d v="2025-11-16T00:00:00"/>
    <s v="C3000"/>
    <s v="Ananya Gupta"/>
    <x v="3"/>
    <s v="West Bengal"/>
    <s v="Kolkata"/>
    <x v="2"/>
    <x v="2"/>
    <x v="5"/>
    <n v="4"/>
    <n v="2442"/>
    <n v="0"/>
    <n v="9768"/>
    <n v="6400"/>
    <n v="3368"/>
    <x v="1"/>
    <x v="0"/>
    <x v="1"/>
    <s v="Q4"/>
    <n v="2025"/>
    <n v="0.34479934479934482"/>
    <s v="Low"/>
  </r>
  <r>
    <n v="102488"/>
    <d v="2025-11-01T00:00:00"/>
    <s v="C3487"/>
    <s v="Neha Rao"/>
    <x v="1"/>
    <s v="Maharashtra"/>
    <s v="Mumbai"/>
    <x v="1"/>
    <x v="2"/>
    <x v="6"/>
    <n v="6"/>
    <n v="1713"/>
    <n v="5"/>
    <n v="9764.1"/>
    <n v="5400"/>
    <n v="4364.1000000000004"/>
    <x v="4"/>
    <x v="0"/>
    <x v="1"/>
    <s v="Q4"/>
    <n v="2025"/>
    <n v="0.44695363627984147"/>
    <s v="Low"/>
  </r>
  <r>
    <n v="102125"/>
    <d v="2025-03-26T00:00:00"/>
    <s v="C3124"/>
    <s v="Pooja Rao"/>
    <x v="0"/>
    <s v="Punjab"/>
    <s v="Ludhiana"/>
    <x v="5"/>
    <x v="0"/>
    <x v="3"/>
    <n v="1"/>
    <n v="12195"/>
    <n v="20"/>
    <n v="9756"/>
    <n v="9000"/>
    <n v="756"/>
    <x v="0"/>
    <x v="1"/>
    <x v="10"/>
    <s v="Q1"/>
    <n v="2025"/>
    <n v="7.7490774907749083E-2"/>
    <s v="Low"/>
  </r>
  <r>
    <n v="101608"/>
    <d v="2025-10-02T00:00:00"/>
    <s v="C2607"/>
    <s v="Rahul Sharma"/>
    <x v="0"/>
    <s v="Punjab"/>
    <s v="Ludhiana"/>
    <x v="0"/>
    <x v="2"/>
    <x v="6"/>
    <n v="8"/>
    <n v="1523"/>
    <n v="20"/>
    <n v="9747.2000000000007"/>
    <n v="7200"/>
    <n v="2547.1999999999998"/>
    <x v="0"/>
    <x v="2"/>
    <x v="0"/>
    <s v="Q4"/>
    <n v="2025"/>
    <n v="0.26132632961260666"/>
    <s v="Low"/>
  </r>
  <r>
    <n v="102976"/>
    <d v="2025-11-01T00:00:00"/>
    <s v="C3975"/>
    <s v="Rohit Patel"/>
    <x v="2"/>
    <s v="Telangana"/>
    <s v="Hyderabad"/>
    <x v="4"/>
    <x v="2"/>
    <x v="6"/>
    <n v="8"/>
    <n v="1351"/>
    <n v="10"/>
    <n v="9727.2000000000007"/>
    <n v="7200"/>
    <n v="2527.1999999999998"/>
    <x v="1"/>
    <x v="0"/>
    <x v="1"/>
    <s v="Q4"/>
    <n v="2025"/>
    <n v="0.25980754996299033"/>
    <s v="Low"/>
  </r>
  <r>
    <n v="100716"/>
    <d v="2025-07-19T00:00:00"/>
    <s v="C1715"/>
    <s v="Aarav Kumar"/>
    <x v="0"/>
    <s v="Delhi"/>
    <s v="New Delhi"/>
    <x v="0"/>
    <x v="2"/>
    <x v="5"/>
    <n v="5"/>
    <n v="2288"/>
    <n v="15"/>
    <n v="9724"/>
    <n v="8000"/>
    <n v="1724"/>
    <x v="4"/>
    <x v="1"/>
    <x v="7"/>
    <s v="Q3"/>
    <n v="2025"/>
    <n v="0.17729329494035376"/>
    <s v="Low"/>
  </r>
  <r>
    <n v="100084"/>
    <d v="2025-11-19T00:00:00"/>
    <s v="C1083"/>
    <s v="Sneha Rao"/>
    <x v="1"/>
    <s v="Gujarat"/>
    <s v="Ahmedabad"/>
    <x v="0"/>
    <x v="2"/>
    <x v="6"/>
    <n v="6"/>
    <n v="1796"/>
    <n v="10"/>
    <n v="9698.4"/>
    <n v="5400"/>
    <n v="4298.3999999999996"/>
    <x v="3"/>
    <x v="0"/>
    <x v="1"/>
    <s v="Q4"/>
    <n v="2025"/>
    <n v="0.44320712694877501"/>
    <s v="Low"/>
  </r>
  <r>
    <n v="100372"/>
    <d v="2025-05-09T00:00:00"/>
    <s v="C1371"/>
    <s v="Divya Reddy"/>
    <x v="0"/>
    <s v="Punjab"/>
    <s v="Ludhiana"/>
    <x v="0"/>
    <x v="2"/>
    <x v="6"/>
    <n v="6"/>
    <n v="1613"/>
    <n v="0"/>
    <n v="9678"/>
    <n v="5400"/>
    <n v="4278"/>
    <x v="0"/>
    <x v="1"/>
    <x v="6"/>
    <s v="Q2"/>
    <n v="2025"/>
    <n v="0.44203347799132053"/>
    <s v="Low"/>
  </r>
  <r>
    <n v="101087"/>
    <d v="2025-10-12T00:00:00"/>
    <s v="C2086"/>
    <s v="Rahul Kumar"/>
    <x v="0"/>
    <s v="Delhi"/>
    <s v="New Delhi"/>
    <x v="0"/>
    <x v="2"/>
    <x v="6"/>
    <n v="7"/>
    <n v="1453"/>
    <n v="5"/>
    <n v="9662.4500000000007"/>
    <n v="6300"/>
    <n v="3362.45"/>
    <x v="1"/>
    <x v="0"/>
    <x v="0"/>
    <s v="Q4"/>
    <n v="2025"/>
    <n v="0.34799145144347443"/>
    <s v="Low"/>
  </r>
  <r>
    <n v="104458"/>
    <d v="2025-05-26T00:00:00"/>
    <s v="C5457"/>
    <s v="Arjun Sharma"/>
    <x v="2"/>
    <s v="Karnataka"/>
    <s v="Bengaluru"/>
    <x v="3"/>
    <x v="2"/>
    <x v="5"/>
    <n v="4"/>
    <n v="2415"/>
    <n v="0"/>
    <n v="9660"/>
    <n v="6400"/>
    <n v="3260"/>
    <x v="2"/>
    <x v="0"/>
    <x v="6"/>
    <s v="Q2"/>
    <n v="2025"/>
    <n v="0.33747412008281574"/>
    <s v="Low"/>
  </r>
  <r>
    <n v="103573"/>
    <d v="2025-11-01T00:00:00"/>
    <s v="C4572"/>
    <s v="Divya Rao"/>
    <x v="1"/>
    <s v="Gujarat"/>
    <s v="Ahmedabad"/>
    <x v="4"/>
    <x v="2"/>
    <x v="6"/>
    <n v="6"/>
    <n v="1607"/>
    <n v="0"/>
    <n v="9642"/>
    <n v="5400"/>
    <n v="4242"/>
    <x v="4"/>
    <x v="0"/>
    <x v="1"/>
    <s v="Q4"/>
    <n v="2025"/>
    <n v="0.4399502177971375"/>
    <s v="Low"/>
  </r>
  <r>
    <n v="101429"/>
    <d v="2025-11-15T00:00:00"/>
    <s v="C2428"/>
    <s v="Rahul Rao"/>
    <x v="3"/>
    <s v="West Bengal"/>
    <s v="Kolkata"/>
    <x v="7"/>
    <x v="2"/>
    <x v="5"/>
    <n v="4"/>
    <n v="2828"/>
    <n v="15"/>
    <n v="9615.2000000000007"/>
    <n v="6400"/>
    <n v="3215.2"/>
    <x v="1"/>
    <x v="1"/>
    <x v="1"/>
    <s v="Q4"/>
    <n v="2025"/>
    <n v="0.33438722023462847"/>
    <s v="Low"/>
  </r>
  <r>
    <n v="100291"/>
    <d v="2025-04-15T00:00:00"/>
    <s v="C1290"/>
    <s v="Kiran Kumar"/>
    <x v="2"/>
    <s v="Karnataka"/>
    <s v="Bengaluru"/>
    <x v="0"/>
    <x v="0"/>
    <x v="3"/>
    <n v="1"/>
    <n v="12014"/>
    <n v="20"/>
    <n v="9611.2000000000007"/>
    <n v="9000"/>
    <n v="611.20000000000005"/>
    <x v="0"/>
    <x v="0"/>
    <x v="5"/>
    <s v="Q2"/>
    <n v="2025"/>
    <n v="6.3592475445313795E-2"/>
    <s v="Low"/>
  </r>
  <r>
    <n v="103460"/>
    <d v="2025-02-20T00:00:00"/>
    <s v="C4459"/>
    <s v="Neha Rao"/>
    <x v="3"/>
    <s v="West Bengal"/>
    <s v="Kolkata"/>
    <x v="5"/>
    <x v="2"/>
    <x v="6"/>
    <n v="6"/>
    <n v="1882"/>
    <n v="15"/>
    <n v="9598.2000000000007"/>
    <n v="5400"/>
    <n v="4198.2"/>
    <x v="3"/>
    <x v="2"/>
    <x v="3"/>
    <s v="Q1"/>
    <n v="2025"/>
    <n v="0.43739451147090075"/>
    <s v="Low"/>
  </r>
  <r>
    <n v="100221"/>
    <d v="2025-05-13T00:00:00"/>
    <s v="C1220"/>
    <s v="Pooja Kumar"/>
    <x v="1"/>
    <s v="Gujarat"/>
    <s v="Ahmedabad"/>
    <x v="7"/>
    <x v="0"/>
    <x v="3"/>
    <n v="1"/>
    <n v="11994"/>
    <n v="20"/>
    <n v="9595.2000000000007"/>
    <n v="9000"/>
    <n v="595.20000000000005"/>
    <x v="2"/>
    <x v="0"/>
    <x v="6"/>
    <s v="Q2"/>
    <n v="2025"/>
    <n v="6.2031015507753876E-2"/>
    <s v="Low"/>
  </r>
  <r>
    <n v="102851"/>
    <d v="2025-07-20T00:00:00"/>
    <s v="C3850"/>
    <s v="Aarav Sharma"/>
    <x v="0"/>
    <s v="Punjab"/>
    <s v="Ludhiana"/>
    <x v="4"/>
    <x v="2"/>
    <x v="5"/>
    <n v="5"/>
    <n v="2132"/>
    <n v="10"/>
    <n v="9594"/>
    <n v="8000"/>
    <n v="1594"/>
    <x v="3"/>
    <x v="1"/>
    <x v="7"/>
    <s v="Q3"/>
    <n v="2025"/>
    <n v="0.16614550760892224"/>
    <s v="Low"/>
  </r>
  <r>
    <n v="101612"/>
    <d v="2025-06-26T00:00:00"/>
    <s v="C2611"/>
    <s v="Rahul Reddy"/>
    <x v="2"/>
    <s v="Telangana"/>
    <s v="Hyderabad"/>
    <x v="5"/>
    <x v="2"/>
    <x v="6"/>
    <n v="6"/>
    <n v="1683"/>
    <n v="5"/>
    <n v="9593.1"/>
    <n v="5400"/>
    <n v="4193.1000000000004"/>
    <x v="0"/>
    <x v="1"/>
    <x v="9"/>
    <s v="Q2"/>
    <n v="2025"/>
    <n v="0.43709541232761051"/>
    <s v="Low"/>
  </r>
  <r>
    <n v="104587"/>
    <d v="2025-02-06T00:00:00"/>
    <s v="C5586"/>
    <s v="Kiran Sharma"/>
    <x v="3"/>
    <s v="West Bengal"/>
    <s v="Kolkata"/>
    <x v="5"/>
    <x v="2"/>
    <x v="6"/>
    <n v="6"/>
    <n v="1683"/>
    <n v="5"/>
    <n v="9593.1"/>
    <n v="5400"/>
    <n v="4193.1000000000004"/>
    <x v="3"/>
    <x v="0"/>
    <x v="3"/>
    <s v="Q1"/>
    <n v="2025"/>
    <n v="0.43709541232761051"/>
    <s v="Low"/>
  </r>
  <r>
    <n v="104151"/>
    <d v="2025-06-12T00:00:00"/>
    <s v="C5150"/>
    <s v="Sneha Sharma"/>
    <x v="1"/>
    <s v="Gujarat"/>
    <s v="Ahmedabad"/>
    <x v="0"/>
    <x v="2"/>
    <x v="6"/>
    <n v="6"/>
    <n v="1682"/>
    <n v="5"/>
    <n v="9587.4"/>
    <n v="5400"/>
    <n v="4187.3999999999996"/>
    <x v="3"/>
    <x v="0"/>
    <x v="9"/>
    <s v="Q2"/>
    <n v="2025"/>
    <n v="0.43676074848238311"/>
    <s v="Low"/>
  </r>
  <r>
    <n v="104209"/>
    <d v="2025-02-22T00:00:00"/>
    <s v="C5208"/>
    <s v="Sneha Rao"/>
    <x v="0"/>
    <s v="Punjab"/>
    <s v="Ludhiana"/>
    <x v="1"/>
    <x v="2"/>
    <x v="6"/>
    <n v="6"/>
    <n v="1879"/>
    <n v="15"/>
    <n v="9582.9"/>
    <n v="5400"/>
    <n v="4182.8999999999996"/>
    <x v="0"/>
    <x v="0"/>
    <x v="3"/>
    <s v="Q1"/>
    <n v="2025"/>
    <n v="0.43649625896127475"/>
    <s v="Low"/>
  </r>
  <r>
    <n v="102627"/>
    <d v="2025-08-10T00:00:00"/>
    <s v="C3626"/>
    <s v="Ananya Sharma"/>
    <x v="1"/>
    <s v="Maharashtra"/>
    <s v="Mumbai"/>
    <x v="1"/>
    <x v="0"/>
    <x v="3"/>
    <n v="1"/>
    <n v="11961"/>
    <n v="20"/>
    <n v="9568.7999999999993"/>
    <n v="9000"/>
    <n v="568.79999999999995"/>
    <x v="0"/>
    <x v="2"/>
    <x v="2"/>
    <s v="Q3"/>
    <n v="2025"/>
    <n v="5.9443190368698266E-2"/>
    <s v="Low"/>
  </r>
  <r>
    <n v="102661"/>
    <d v="2025-11-27T00:00:00"/>
    <s v="C3660"/>
    <s v="Vikram Sharma"/>
    <x v="2"/>
    <s v="Telangana"/>
    <s v="Hyderabad"/>
    <x v="6"/>
    <x v="2"/>
    <x v="6"/>
    <n v="7"/>
    <n v="1605"/>
    <n v="15"/>
    <n v="9549.75"/>
    <n v="6300"/>
    <n v="3249.75"/>
    <x v="2"/>
    <x v="0"/>
    <x v="1"/>
    <s v="Q4"/>
    <n v="2025"/>
    <n v="0.34029686641011547"/>
    <s v="Low"/>
  </r>
  <r>
    <n v="104316"/>
    <d v="2025-04-13T00:00:00"/>
    <s v="C5315"/>
    <s v="Rohit Kumar"/>
    <x v="2"/>
    <s v="Telangana"/>
    <s v="Hyderabad"/>
    <x v="2"/>
    <x v="2"/>
    <x v="5"/>
    <n v="5"/>
    <n v="2374"/>
    <n v="20"/>
    <n v="9496"/>
    <n v="8000"/>
    <n v="1496"/>
    <x v="0"/>
    <x v="0"/>
    <x v="5"/>
    <s v="Q2"/>
    <n v="2025"/>
    <n v="0.15754001684919966"/>
    <s v="Low"/>
  </r>
  <r>
    <n v="101410"/>
    <d v="2025-10-13T00:00:00"/>
    <s v="C2409"/>
    <s v="Sneha Reddy"/>
    <x v="1"/>
    <s v="Maharashtra"/>
    <s v="Mumbai"/>
    <x v="1"/>
    <x v="2"/>
    <x v="6"/>
    <n v="8"/>
    <n v="1186"/>
    <n v="0"/>
    <n v="9488"/>
    <n v="7200"/>
    <n v="2288"/>
    <x v="4"/>
    <x v="0"/>
    <x v="0"/>
    <s v="Q4"/>
    <n v="2025"/>
    <n v="0.24114671163575041"/>
    <s v="Low"/>
  </r>
  <r>
    <n v="101133"/>
    <d v="2025-07-12T00:00:00"/>
    <s v="C2132"/>
    <s v="Aarav Rao"/>
    <x v="3"/>
    <s v="West Bengal"/>
    <s v="Kolkata"/>
    <x v="0"/>
    <x v="2"/>
    <x v="5"/>
    <n v="4"/>
    <n v="2959"/>
    <n v="20"/>
    <n v="9468.7999999999993"/>
    <n v="6400"/>
    <n v="3068.8"/>
    <x v="0"/>
    <x v="0"/>
    <x v="7"/>
    <s v="Q3"/>
    <n v="2025"/>
    <n v="0.32409597837107135"/>
    <s v="Low"/>
  </r>
  <r>
    <n v="103140"/>
    <d v="2025-12-23T00:00:00"/>
    <s v="C4139"/>
    <s v="Kiran Patel"/>
    <x v="2"/>
    <s v="Karnataka"/>
    <s v="Bengaluru"/>
    <x v="6"/>
    <x v="2"/>
    <x v="5"/>
    <n v="4"/>
    <n v="2628"/>
    <n v="10"/>
    <n v="9460.7999999999993"/>
    <n v="6400"/>
    <n v="3060.8"/>
    <x v="0"/>
    <x v="2"/>
    <x v="11"/>
    <s v="Q4"/>
    <n v="2025"/>
    <n v="0.32352443767968886"/>
    <s v="Low"/>
  </r>
  <r>
    <n v="102758"/>
    <d v="2025-11-19T00:00:00"/>
    <s v="C3757"/>
    <s v="Ananya Gupta"/>
    <x v="3"/>
    <s v="Odisha"/>
    <s v="Bhubaneswar"/>
    <x v="4"/>
    <x v="2"/>
    <x v="6"/>
    <n v="5"/>
    <n v="1892"/>
    <n v="0"/>
    <n v="9460"/>
    <n v="4500"/>
    <n v="4960"/>
    <x v="0"/>
    <x v="0"/>
    <x v="1"/>
    <s v="Q4"/>
    <n v="2025"/>
    <n v="0.52431289640591972"/>
    <s v="Low"/>
  </r>
  <r>
    <n v="101784"/>
    <d v="2025-01-24T00:00:00"/>
    <s v="C2783"/>
    <s v="Divya Kumar"/>
    <x v="3"/>
    <s v="West Bengal"/>
    <s v="Kolkata"/>
    <x v="6"/>
    <x v="2"/>
    <x v="5"/>
    <n v="4"/>
    <n v="2782"/>
    <n v="15"/>
    <n v="9458.7999999999993"/>
    <n v="6400"/>
    <n v="3058.8"/>
    <x v="2"/>
    <x v="0"/>
    <x v="8"/>
    <s v="Q1"/>
    <n v="2025"/>
    <n v="0.32338140144627231"/>
    <s v="Low"/>
  </r>
  <r>
    <n v="103566"/>
    <d v="2025-01-27T00:00:00"/>
    <s v="C4565"/>
    <s v="Priya Sharma"/>
    <x v="3"/>
    <s v="Odisha"/>
    <s v="Bhubaneswar"/>
    <x v="0"/>
    <x v="2"/>
    <x v="6"/>
    <n v="5"/>
    <n v="1891"/>
    <n v="0"/>
    <n v="9455"/>
    <n v="4500"/>
    <n v="4955"/>
    <x v="1"/>
    <x v="2"/>
    <x v="8"/>
    <s v="Q1"/>
    <n v="2025"/>
    <n v="0.52406134320465358"/>
    <s v="Low"/>
  </r>
  <r>
    <n v="100607"/>
    <d v="2025-03-11T00:00:00"/>
    <s v="C1606"/>
    <s v="Ananya Gupta"/>
    <x v="2"/>
    <s v="Karnataka"/>
    <s v="Bengaluru"/>
    <x v="3"/>
    <x v="2"/>
    <x v="6"/>
    <n v="5"/>
    <n v="1990"/>
    <n v="5"/>
    <n v="9452.5"/>
    <n v="4500"/>
    <n v="4952.5"/>
    <x v="1"/>
    <x v="0"/>
    <x v="10"/>
    <s v="Q1"/>
    <n v="2025"/>
    <n v="0.52393546680772285"/>
    <s v="Low"/>
  </r>
  <r>
    <n v="101066"/>
    <d v="2025-11-23T00:00:00"/>
    <s v="C2065"/>
    <s v="Aarav Gupta"/>
    <x v="1"/>
    <s v="Maharashtra"/>
    <s v="Mumbai"/>
    <x v="0"/>
    <x v="2"/>
    <x v="6"/>
    <n v="8"/>
    <n v="1390"/>
    <n v="15"/>
    <n v="9452"/>
    <n v="7200"/>
    <n v="2252"/>
    <x v="0"/>
    <x v="1"/>
    <x v="1"/>
    <s v="Q4"/>
    <n v="2025"/>
    <n v="0.23825645366060094"/>
    <s v="Low"/>
  </r>
  <r>
    <n v="103614"/>
    <d v="2025-06-21T00:00:00"/>
    <s v="C4613"/>
    <s v="Pooja Sharma"/>
    <x v="3"/>
    <s v="Odisha"/>
    <s v="Bhubaneswar"/>
    <x v="7"/>
    <x v="0"/>
    <x v="3"/>
    <n v="1"/>
    <n v="11799"/>
    <n v="20"/>
    <n v="9439.2000000000007"/>
    <n v="9000"/>
    <n v="439.2"/>
    <x v="2"/>
    <x v="1"/>
    <x v="9"/>
    <s v="Q2"/>
    <n v="2025"/>
    <n v="4.6529366895499615E-2"/>
    <s v="Low"/>
  </r>
  <r>
    <n v="102878"/>
    <d v="2025-01-12T00:00:00"/>
    <s v="C3877"/>
    <s v="Vikram Sharma"/>
    <x v="2"/>
    <s v="Telangana"/>
    <s v="Hyderabad"/>
    <x v="2"/>
    <x v="2"/>
    <x v="6"/>
    <n v="6"/>
    <n v="1572"/>
    <n v="0"/>
    <n v="9432"/>
    <n v="5400"/>
    <n v="4032"/>
    <x v="2"/>
    <x v="0"/>
    <x v="8"/>
    <s v="Q1"/>
    <n v="2025"/>
    <n v="0.42748091603053434"/>
    <s v="Low"/>
  </r>
  <r>
    <n v="104869"/>
    <d v="2025-08-01T00:00:00"/>
    <s v="C5868"/>
    <s v="Sneha Reddy"/>
    <x v="0"/>
    <s v="Delhi"/>
    <s v="New Delhi"/>
    <x v="6"/>
    <x v="2"/>
    <x v="5"/>
    <n v="5"/>
    <n v="2357"/>
    <n v="20"/>
    <n v="9428"/>
    <n v="8000"/>
    <n v="1428"/>
    <x v="3"/>
    <x v="0"/>
    <x v="2"/>
    <s v="Q3"/>
    <n v="2025"/>
    <n v="0.15146372507424694"/>
    <s v="Low"/>
  </r>
  <r>
    <n v="103228"/>
    <d v="2025-10-05T00:00:00"/>
    <s v="C4227"/>
    <s v="Vikram Rao"/>
    <x v="0"/>
    <s v="Punjab"/>
    <s v="Ludhiana"/>
    <x v="4"/>
    <x v="2"/>
    <x v="6"/>
    <n v="8"/>
    <n v="1386"/>
    <n v="15"/>
    <n v="9424.7999999999993"/>
    <n v="7200"/>
    <n v="2224.8000000000002"/>
    <x v="1"/>
    <x v="0"/>
    <x v="0"/>
    <s v="Q4"/>
    <n v="2025"/>
    <n v="0.23605805958747139"/>
    <s v="Low"/>
  </r>
  <r>
    <n v="100042"/>
    <d v="2025-06-23T00:00:00"/>
    <s v="C1041"/>
    <s v="Divya Reddy"/>
    <x v="0"/>
    <s v="Punjab"/>
    <s v="Ludhiana"/>
    <x v="1"/>
    <x v="2"/>
    <x v="5"/>
    <n v="4"/>
    <n v="2354"/>
    <n v="0"/>
    <n v="9416"/>
    <n v="6400"/>
    <n v="3016"/>
    <x v="4"/>
    <x v="2"/>
    <x v="9"/>
    <s v="Q2"/>
    <n v="2025"/>
    <n v="0.32030586236193714"/>
    <s v="Low"/>
  </r>
  <r>
    <n v="102062"/>
    <d v="2025-08-15T00:00:00"/>
    <s v="C3061"/>
    <s v="Priya Patel"/>
    <x v="3"/>
    <s v="Odisha"/>
    <s v="Bhubaneswar"/>
    <x v="4"/>
    <x v="2"/>
    <x v="5"/>
    <n v="5"/>
    <n v="2354"/>
    <n v="20"/>
    <n v="9416"/>
    <n v="8000"/>
    <n v="1416"/>
    <x v="2"/>
    <x v="0"/>
    <x v="2"/>
    <s v="Q3"/>
    <n v="2025"/>
    <n v="0.1503823279524214"/>
    <s v="Low"/>
  </r>
  <r>
    <n v="102098"/>
    <d v="2025-04-14T00:00:00"/>
    <s v="C3097"/>
    <s v="Divya Patel"/>
    <x v="3"/>
    <s v="West Bengal"/>
    <s v="Kolkata"/>
    <x v="4"/>
    <x v="2"/>
    <x v="5"/>
    <n v="5"/>
    <n v="2092"/>
    <n v="10"/>
    <n v="9414"/>
    <n v="8000"/>
    <n v="1414"/>
    <x v="3"/>
    <x v="0"/>
    <x v="5"/>
    <s v="Q2"/>
    <n v="2025"/>
    <n v="0.1502018270660718"/>
    <s v="Low"/>
  </r>
  <r>
    <n v="100947"/>
    <d v="2025-11-03T00:00:00"/>
    <s v="C1946"/>
    <s v="Ananya Reddy"/>
    <x v="0"/>
    <s v="Delhi"/>
    <s v="New Delhi"/>
    <x v="4"/>
    <x v="2"/>
    <x v="6"/>
    <n v="7"/>
    <n v="1493"/>
    <n v="10"/>
    <n v="9405.9"/>
    <n v="6300"/>
    <n v="3105.9"/>
    <x v="1"/>
    <x v="2"/>
    <x v="1"/>
    <s v="Q4"/>
    <n v="2025"/>
    <n v="0.3302076356329538"/>
    <s v="Low"/>
  </r>
  <r>
    <n v="102893"/>
    <d v="2025-10-10T00:00:00"/>
    <s v="C3892"/>
    <s v="Neha Sharma"/>
    <x v="1"/>
    <s v="Maharashtra"/>
    <s v="Mumbai"/>
    <x v="6"/>
    <x v="2"/>
    <x v="6"/>
    <n v="6"/>
    <n v="1650"/>
    <n v="5"/>
    <n v="9405"/>
    <n v="5400"/>
    <n v="4005"/>
    <x v="1"/>
    <x v="0"/>
    <x v="0"/>
    <s v="Q4"/>
    <n v="2025"/>
    <n v="0.42583732057416268"/>
    <s v="Low"/>
  </r>
  <r>
    <n v="100904"/>
    <d v="2025-01-20T00:00:00"/>
    <s v="C1903"/>
    <s v="Arjun Rao"/>
    <x v="3"/>
    <s v="Odisha"/>
    <s v="Bhubaneswar"/>
    <x v="0"/>
    <x v="0"/>
    <x v="3"/>
    <n v="1"/>
    <n v="11749"/>
    <n v="20"/>
    <n v="9399.2000000000007"/>
    <n v="9000"/>
    <n v="399.2"/>
    <x v="1"/>
    <x v="0"/>
    <x v="8"/>
    <s v="Q1"/>
    <n v="2025"/>
    <n v="4.2471699719125025E-2"/>
    <s v="Low"/>
  </r>
  <r>
    <n v="102527"/>
    <d v="2025-05-26T00:00:00"/>
    <s v="C3526"/>
    <s v="Vikram Reddy"/>
    <x v="0"/>
    <s v="Punjab"/>
    <s v="Ludhiana"/>
    <x v="7"/>
    <x v="0"/>
    <x v="3"/>
    <n v="1"/>
    <n v="11729"/>
    <n v="20"/>
    <n v="9383.2000000000007"/>
    <n v="9000"/>
    <n v="383.2"/>
    <x v="2"/>
    <x v="0"/>
    <x v="6"/>
    <s v="Q2"/>
    <n v="2025"/>
    <n v="4.0838946201722223E-2"/>
    <s v="Low"/>
  </r>
  <r>
    <n v="104353"/>
    <d v="2025-07-07T00:00:00"/>
    <s v="C5352"/>
    <s v="Pooja Sharma"/>
    <x v="1"/>
    <s v="Maharashtra"/>
    <s v="Mumbai"/>
    <x v="2"/>
    <x v="2"/>
    <x v="5"/>
    <n v="4"/>
    <n v="2602"/>
    <n v="10"/>
    <n v="9367.2000000000007"/>
    <n v="6400"/>
    <n v="2967.2"/>
    <x v="2"/>
    <x v="1"/>
    <x v="7"/>
    <s v="Q3"/>
    <n v="2025"/>
    <n v="0.31676488171492012"/>
    <s v="Low"/>
  </r>
  <r>
    <n v="101595"/>
    <d v="2025-10-08T00:00:00"/>
    <s v="C2594"/>
    <s v="Pooja Sharma"/>
    <x v="0"/>
    <s v="Punjab"/>
    <s v="Ludhiana"/>
    <x v="2"/>
    <x v="2"/>
    <x v="5"/>
    <n v="4"/>
    <n v="2751"/>
    <n v="15"/>
    <n v="9353.4"/>
    <n v="6400"/>
    <n v="2953.4"/>
    <x v="1"/>
    <x v="1"/>
    <x v="0"/>
    <s v="Q4"/>
    <n v="2025"/>
    <n v="0.31575683708597946"/>
    <s v="Low"/>
  </r>
  <r>
    <n v="104816"/>
    <d v="2025-04-05T00:00:00"/>
    <s v="C5815"/>
    <s v="Rohit Kumar"/>
    <x v="0"/>
    <s v="Delhi"/>
    <s v="New Delhi"/>
    <x v="5"/>
    <x v="2"/>
    <x v="5"/>
    <n v="4"/>
    <n v="2338"/>
    <n v="0"/>
    <n v="9352"/>
    <n v="6400"/>
    <n v="2952"/>
    <x v="2"/>
    <x v="1"/>
    <x v="5"/>
    <s v="Q2"/>
    <n v="2025"/>
    <n v="0.31565440547476475"/>
    <s v="Low"/>
  </r>
  <r>
    <n v="101885"/>
    <d v="2025-04-28T00:00:00"/>
    <s v="C2884"/>
    <s v="Kiran Gupta"/>
    <x v="3"/>
    <s v="West Bengal"/>
    <s v="Kolkata"/>
    <x v="5"/>
    <x v="2"/>
    <x v="5"/>
    <n v="5"/>
    <n v="2200"/>
    <n v="15"/>
    <n v="9350"/>
    <n v="8000"/>
    <n v="1350"/>
    <x v="4"/>
    <x v="0"/>
    <x v="5"/>
    <s v="Q2"/>
    <n v="2025"/>
    <n v="0.14438502673796791"/>
    <s v="Low"/>
  </r>
  <r>
    <n v="103613"/>
    <d v="2025-06-05T00:00:00"/>
    <s v="C4612"/>
    <s v="Ananya Rao"/>
    <x v="2"/>
    <s v="Karnataka"/>
    <s v="Bengaluru"/>
    <x v="2"/>
    <x v="0"/>
    <x v="3"/>
    <n v="1"/>
    <n v="11680"/>
    <n v="20"/>
    <n v="9344"/>
    <n v="9000"/>
    <n v="344"/>
    <x v="2"/>
    <x v="0"/>
    <x v="9"/>
    <s v="Q2"/>
    <n v="2025"/>
    <n v="3.6815068493150686E-2"/>
    <s v="Low"/>
  </r>
  <r>
    <n v="103543"/>
    <d v="2025-05-27T00:00:00"/>
    <s v="C4542"/>
    <s v="Divya Reddy"/>
    <x v="1"/>
    <s v="Maharashtra"/>
    <s v="Mumbai"/>
    <x v="6"/>
    <x v="2"/>
    <x v="5"/>
    <n v="5"/>
    <n v="2336"/>
    <n v="20"/>
    <n v="9344"/>
    <n v="8000"/>
    <n v="1344"/>
    <x v="0"/>
    <x v="2"/>
    <x v="6"/>
    <s v="Q2"/>
    <n v="2025"/>
    <n v="0.14383561643835616"/>
    <s v="Low"/>
  </r>
  <r>
    <n v="104404"/>
    <d v="2025-11-21T00:00:00"/>
    <s v="C5403"/>
    <s v="Rohit Gupta"/>
    <x v="3"/>
    <s v="Odisha"/>
    <s v="Bhubaneswar"/>
    <x v="6"/>
    <x v="2"/>
    <x v="6"/>
    <n v="6"/>
    <n v="1945"/>
    <n v="20"/>
    <n v="9336"/>
    <n v="5400"/>
    <n v="3936"/>
    <x v="4"/>
    <x v="0"/>
    <x v="1"/>
    <s v="Q4"/>
    <n v="2025"/>
    <n v="0.42159383033419023"/>
    <s v="Low"/>
  </r>
  <r>
    <n v="100938"/>
    <d v="2025-09-15T00:00:00"/>
    <s v="C1937"/>
    <s v="Arjun Gupta"/>
    <x v="3"/>
    <s v="Odisha"/>
    <s v="Bhubaneswar"/>
    <x v="0"/>
    <x v="2"/>
    <x v="5"/>
    <n v="4"/>
    <n v="2911"/>
    <n v="20"/>
    <n v="9315.2000000000007"/>
    <n v="6400"/>
    <n v="2915.2"/>
    <x v="3"/>
    <x v="0"/>
    <x v="4"/>
    <s v="Q3"/>
    <n v="2025"/>
    <n v="0.31295087598763305"/>
    <s v="Low"/>
  </r>
  <r>
    <n v="102028"/>
    <d v="2025-06-21T00:00:00"/>
    <s v="C3027"/>
    <s v="Sneha Sharma"/>
    <x v="0"/>
    <s v="Delhi"/>
    <s v="New Delhi"/>
    <x v="2"/>
    <x v="2"/>
    <x v="5"/>
    <n v="5"/>
    <n v="2063"/>
    <n v="10"/>
    <n v="9283.5"/>
    <n v="8000"/>
    <n v="1283.5"/>
    <x v="4"/>
    <x v="0"/>
    <x v="9"/>
    <s v="Q2"/>
    <n v="2025"/>
    <n v="0.13825604567242958"/>
    <s v="Low"/>
  </r>
  <r>
    <n v="103571"/>
    <d v="2025-07-28T00:00:00"/>
    <s v="C4570"/>
    <s v="Aarav Patel"/>
    <x v="2"/>
    <s v="Karnataka"/>
    <s v="Bengaluru"/>
    <x v="2"/>
    <x v="2"/>
    <x v="5"/>
    <n v="4"/>
    <n v="2441"/>
    <n v="5"/>
    <n v="9275.7999999999993"/>
    <n v="6400"/>
    <n v="2875.8"/>
    <x v="2"/>
    <x v="1"/>
    <x v="7"/>
    <s v="Q3"/>
    <n v="2025"/>
    <n v="0.31003255783867706"/>
    <s v="Low"/>
  </r>
  <r>
    <n v="102792"/>
    <d v="2025-01-13T00:00:00"/>
    <s v="C3791"/>
    <s v="Vikram Patel"/>
    <x v="2"/>
    <s v="Karnataka"/>
    <s v="Bengaluru"/>
    <x v="5"/>
    <x v="0"/>
    <x v="3"/>
    <n v="1"/>
    <n v="11591"/>
    <n v="20"/>
    <n v="9272.7999999999993"/>
    <n v="9000"/>
    <n v="272.8"/>
    <x v="2"/>
    <x v="1"/>
    <x v="8"/>
    <s v="Q1"/>
    <n v="2025"/>
    <n v="2.9419377102924686E-2"/>
    <s v="Low"/>
  </r>
  <r>
    <n v="104657"/>
    <d v="2025-08-16T00:00:00"/>
    <s v="C5656"/>
    <s v="Neha Patel"/>
    <x v="2"/>
    <s v="Telangana"/>
    <s v="Hyderabad"/>
    <x v="2"/>
    <x v="2"/>
    <x v="5"/>
    <n v="4"/>
    <n v="2572"/>
    <n v="10"/>
    <n v="9259.2000000000007"/>
    <n v="6400"/>
    <n v="2859.2"/>
    <x v="0"/>
    <x v="1"/>
    <x v="2"/>
    <s v="Q3"/>
    <n v="2025"/>
    <n v="0.30879557629168825"/>
    <s v="Low"/>
  </r>
  <r>
    <n v="102136"/>
    <d v="2025-08-07T00:00:00"/>
    <s v="C3135"/>
    <s v="Priya Reddy"/>
    <x v="0"/>
    <s v="Punjab"/>
    <s v="Ludhiana"/>
    <x v="6"/>
    <x v="2"/>
    <x v="6"/>
    <n v="6"/>
    <n v="1815"/>
    <n v="15"/>
    <n v="9256.5"/>
    <n v="5400"/>
    <n v="3856.5"/>
    <x v="2"/>
    <x v="1"/>
    <x v="2"/>
    <s v="Q3"/>
    <n v="2025"/>
    <n v="0.41662615459406904"/>
    <s v="Low"/>
  </r>
  <r>
    <n v="104210"/>
    <d v="2025-04-23T00:00:00"/>
    <s v="C5209"/>
    <s v="Rahul Patel"/>
    <x v="3"/>
    <s v="Odisha"/>
    <s v="Bhubaneswar"/>
    <x v="2"/>
    <x v="2"/>
    <x v="5"/>
    <n v="5"/>
    <n v="2174"/>
    <n v="15"/>
    <n v="9239.5"/>
    <n v="8000"/>
    <n v="1239.5"/>
    <x v="2"/>
    <x v="0"/>
    <x v="5"/>
    <s v="Q2"/>
    <n v="2025"/>
    <n v="0.13415228096758483"/>
    <s v="Low"/>
  </r>
  <r>
    <n v="100057"/>
    <d v="2025-07-22T00:00:00"/>
    <s v="C1056"/>
    <s v="Neha Rao"/>
    <x v="2"/>
    <s v="Karnataka"/>
    <s v="Bengaluru"/>
    <x v="3"/>
    <x v="2"/>
    <x v="5"/>
    <n v="4"/>
    <n v="2714"/>
    <n v="15"/>
    <n v="9227.6"/>
    <n v="6400"/>
    <n v="2827.6"/>
    <x v="2"/>
    <x v="0"/>
    <x v="7"/>
    <s v="Q3"/>
    <n v="2025"/>
    <n v="0.30642854046555984"/>
    <s v="Low"/>
  </r>
  <r>
    <n v="103802"/>
    <d v="2025-02-10T00:00:00"/>
    <s v="C4801"/>
    <s v="Divya Gupta"/>
    <x v="1"/>
    <s v="Gujarat"/>
    <s v="Ahmedabad"/>
    <x v="2"/>
    <x v="2"/>
    <x v="6"/>
    <n v="6"/>
    <n v="1534"/>
    <n v="0"/>
    <n v="9204"/>
    <n v="5400"/>
    <n v="3804"/>
    <x v="3"/>
    <x v="0"/>
    <x v="3"/>
    <s v="Q1"/>
    <n v="2025"/>
    <n v="0.41329856584093871"/>
    <s v="Low"/>
  </r>
  <r>
    <n v="102815"/>
    <d v="2025-07-11T00:00:00"/>
    <s v="C3814"/>
    <s v="Ananya Reddy"/>
    <x v="0"/>
    <s v="Delhi"/>
    <s v="New Delhi"/>
    <x v="4"/>
    <x v="2"/>
    <x v="6"/>
    <n v="6"/>
    <n v="1613"/>
    <n v="5"/>
    <n v="9194.1"/>
    <n v="5400"/>
    <n v="3794.1"/>
    <x v="3"/>
    <x v="0"/>
    <x v="7"/>
    <s v="Q3"/>
    <n v="2025"/>
    <n v="0.41266681893823209"/>
    <s v="Low"/>
  </r>
  <r>
    <n v="104071"/>
    <d v="2025-03-15T00:00:00"/>
    <s v="C5070"/>
    <s v="Sneha Reddy"/>
    <x v="2"/>
    <s v="Telangana"/>
    <s v="Hyderabad"/>
    <x v="7"/>
    <x v="2"/>
    <x v="6"/>
    <n v="5"/>
    <n v="1838"/>
    <n v="0"/>
    <n v="9190"/>
    <n v="4500"/>
    <n v="4690"/>
    <x v="1"/>
    <x v="2"/>
    <x v="10"/>
    <s v="Q1"/>
    <n v="2025"/>
    <n v="0.51033732317736669"/>
    <s v="Low"/>
  </r>
  <r>
    <n v="102715"/>
    <d v="2025-02-02T00:00:00"/>
    <s v="C3714"/>
    <s v="Rahul Sharma"/>
    <x v="0"/>
    <s v="Delhi"/>
    <s v="New Delhi"/>
    <x v="5"/>
    <x v="2"/>
    <x v="6"/>
    <n v="6"/>
    <n v="1909"/>
    <n v="20"/>
    <n v="9163.2000000000007"/>
    <n v="5400"/>
    <n v="3763.2"/>
    <x v="1"/>
    <x v="2"/>
    <x v="3"/>
    <s v="Q1"/>
    <n v="2025"/>
    <n v="0.41068622315348347"/>
    <s v="Low"/>
  </r>
  <r>
    <n v="101588"/>
    <d v="2025-03-16T00:00:00"/>
    <s v="C2587"/>
    <s v="Divya Sharma"/>
    <x v="0"/>
    <s v="Punjab"/>
    <s v="Ludhiana"/>
    <x v="6"/>
    <x v="2"/>
    <x v="6"/>
    <n v="6"/>
    <n v="1607"/>
    <n v="5"/>
    <n v="9159.9"/>
    <n v="5400"/>
    <n v="3759.9"/>
    <x v="0"/>
    <x v="0"/>
    <x v="10"/>
    <s v="Q1"/>
    <n v="2025"/>
    <n v="0.41047391347067108"/>
    <s v="Low"/>
  </r>
  <r>
    <n v="104971"/>
    <d v="2025-02-16T00:00:00"/>
    <s v="C5970"/>
    <s v="Divya Rao"/>
    <x v="3"/>
    <s v="Odisha"/>
    <s v="Bhubaneswar"/>
    <x v="5"/>
    <x v="2"/>
    <x v="5"/>
    <n v="4"/>
    <n v="2859"/>
    <n v="20"/>
    <n v="9148.7999999999993"/>
    <n v="6400"/>
    <n v="2748.8"/>
    <x v="0"/>
    <x v="2"/>
    <x v="3"/>
    <s v="Q1"/>
    <n v="2025"/>
    <n v="0.3004547044421127"/>
    <s v="Low"/>
  </r>
  <r>
    <n v="100558"/>
    <d v="2025-11-19T00:00:00"/>
    <s v="C1557"/>
    <s v="Sneha Gupta"/>
    <x v="3"/>
    <s v="Odisha"/>
    <s v="Bhubaneswar"/>
    <x v="3"/>
    <x v="2"/>
    <x v="6"/>
    <n v="8"/>
    <n v="1269"/>
    <n v="10"/>
    <n v="9136.7999999999993"/>
    <n v="7200"/>
    <n v="1936.8"/>
    <x v="3"/>
    <x v="1"/>
    <x v="1"/>
    <s v="Q4"/>
    <n v="2025"/>
    <n v="0.2119779353821907"/>
    <s v="Low"/>
  </r>
  <r>
    <n v="103869"/>
    <d v="2025-11-22T00:00:00"/>
    <s v="C4868"/>
    <s v="Divya Kumar"/>
    <x v="0"/>
    <s v="Punjab"/>
    <s v="Ludhiana"/>
    <x v="0"/>
    <x v="2"/>
    <x v="5"/>
    <n v="4"/>
    <n v="2531"/>
    <n v="10"/>
    <n v="9111.6"/>
    <n v="6400"/>
    <n v="2711.6"/>
    <x v="0"/>
    <x v="0"/>
    <x v="1"/>
    <s v="Q4"/>
    <n v="2025"/>
    <n v="0.29759866543746433"/>
    <s v="Low"/>
  </r>
  <r>
    <n v="100329"/>
    <d v="2025-04-11T00:00:00"/>
    <s v="C1328"/>
    <s v="Priya Reddy"/>
    <x v="1"/>
    <s v="Gujarat"/>
    <s v="Ahmedabad"/>
    <x v="4"/>
    <x v="2"/>
    <x v="5"/>
    <n v="4"/>
    <n v="2275"/>
    <n v="0"/>
    <n v="9100"/>
    <n v="6400"/>
    <n v="2700"/>
    <x v="3"/>
    <x v="0"/>
    <x v="5"/>
    <s v="Q2"/>
    <n v="2025"/>
    <n v="0.2967032967032967"/>
    <s v="Low"/>
  </r>
  <r>
    <n v="103716"/>
    <d v="2025-10-25T00:00:00"/>
    <s v="C4715"/>
    <s v="Rahul Patel"/>
    <x v="1"/>
    <s v="Maharashtra"/>
    <s v="Mumbai"/>
    <x v="0"/>
    <x v="2"/>
    <x v="5"/>
    <n v="4"/>
    <n v="2843"/>
    <n v="20"/>
    <n v="9097.6"/>
    <n v="6400"/>
    <n v="2697.6"/>
    <x v="0"/>
    <x v="0"/>
    <x v="0"/>
    <s v="Q4"/>
    <n v="2025"/>
    <n v="0.29651776292648607"/>
    <s v="Low"/>
  </r>
  <r>
    <n v="102529"/>
    <d v="2025-06-16T00:00:00"/>
    <s v="C3528"/>
    <s v="Neha Kumar"/>
    <x v="2"/>
    <s v="Karnataka"/>
    <s v="Bengaluru"/>
    <x v="4"/>
    <x v="2"/>
    <x v="5"/>
    <n v="5"/>
    <n v="2259"/>
    <n v="20"/>
    <n v="9036"/>
    <n v="8000"/>
    <n v="1036"/>
    <x v="4"/>
    <x v="0"/>
    <x v="9"/>
    <s v="Q2"/>
    <n v="2025"/>
    <n v="0.11465250110668437"/>
    <s v="Low"/>
  </r>
  <r>
    <n v="101433"/>
    <d v="2025-07-28T00:00:00"/>
    <s v="C2432"/>
    <s v="Arjun Rao"/>
    <x v="2"/>
    <s v="Karnataka"/>
    <s v="Bengaluru"/>
    <x v="0"/>
    <x v="2"/>
    <x v="5"/>
    <n v="5"/>
    <n v="2000"/>
    <n v="10"/>
    <n v="9000"/>
    <n v="8000"/>
    <n v="1000"/>
    <x v="3"/>
    <x v="2"/>
    <x v="7"/>
    <s v="Q3"/>
    <n v="2025"/>
    <n v="0.1111111111111111"/>
    <s v="Low"/>
  </r>
  <r>
    <n v="101568"/>
    <d v="2025-03-20T00:00:00"/>
    <s v="C2567"/>
    <s v="Ananya Rao"/>
    <x v="1"/>
    <s v="Gujarat"/>
    <s v="Ahmedabad"/>
    <x v="0"/>
    <x v="2"/>
    <x v="6"/>
    <n v="6"/>
    <n v="1495"/>
    <n v="0"/>
    <n v="8970"/>
    <n v="5400"/>
    <n v="3570"/>
    <x v="0"/>
    <x v="0"/>
    <x v="10"/>
    <s v="Q1"/>
    <n v="2025"/>
    <n v="0.39799331103678931"/>
    <s v="Low"/>
  </r>
  <r>
    <n v="100183"/>
    <d v="2025-03-14T00:00:00"/>
    <s v="C1182"/>
    <s v="Arjun Sharma"/>
    <x v="3"/>
    <s v="Odisha"/>
    <s v="Bhubaneswar"/>
    <x v="3"/>
    <x v="2"/>
    <x v="5"/>
    <n v="4"/>
    <n v="2360"/>
    <n v="5"/>
    <n v="8968"/>
    <n v="6400"/>
    <n v="2568"/>
    <x v="4"/>
    <x v="0"/>
    <x v="10"/>
    <s v="Q1"/>
    <n v="2025"/>
    <n v="0.28635147190008919"/>
    <s v="Low"/>
  </r>
  <r>
    <n v="104723"/>
    <d v="2025-04-04T00:00:00"/>
    <s v="C5722"/>
    <s v="Kiran Rao"/>
    <x v="3"/>
    <s v="West Bengal"/>
    <s v="Kolkata"/>
    <x v="5"/>
    <x v="2"/>
    <x v="6"/>
    <n v="6"/>
    <n v="1493"/>
    <n v="0"/>
    <n v="8958"/>
    <n v="5400"/>
    <n v="3558"/>
    <x v="0"/>
    <x v="0"/>
    <x v="5"/>
    <s v="Q2"/>
    <n v="2025"/>
    <n v="0.39718687206965841"/>
    <s v="Low"/>
  </r>
  <r>
    <n v="101731"/>
    <d v="2025-05-24T00:00:00"/>
    <s v="C2730"/>
    <s v="Sneha Patel"/>
    <x v="1"/>
    <s v="Gujarat"/>
    <s v="Ahmedabad"/>
    <x v="3"/>
    <x v="2"/>
    <x v="6"/>
    <n v="6"/>
    <n v="1861"/>
    <n v="20"/>
    <n v="8932.7999999999993"/>
    <n v="5400"/>
    <n v="3532.8"/>
    <x v="4"/>
    <x v="2"/>
    <x v="6"/>
    <s v="Q2"/>
    <n v="2025"/>
    <n v="0.39548629768941435"/>
    <s v="Low"/>
  </r>
  <r>
    <n v="100700"/>
    <d v="2025-09-18T00:00:00"/>
    <s v="C1699"/>
    <s v="Sneha Rao"/>
    <x v="2"/>
    <s v="Telangana"/>
    <s v="Hyderabad"/>
    <x v="1"/>
    <x v="2"/>
    <x v="6"/>
    <n v="6"/>
    <n v="1744"/>
    <n v="15"/>
    <n v="8894.4"/>
    <n v="5400"/>
    <n v="3494.4"/>
    <x v="3"/>
    <x v="2"/>
    <x v="4"/>
    <s v="Q3"/>
    <n v="2025"/>
    <n v="0.39287641662169459"/>
    <s v="Low"/>
  </r>
  <r>
    <n v="101993"/>
    <d v="2025-07-18T00:00:00"/>
    <s v="C2992"/>
    <s v="Neha Rao"/>
    <x v="3"/>
    <s v="West Bengal"/>
    <s v="Kolkata"/>
    <x v="5"/>
    <x v="1"/>
    <x v="4"/>
    <n v="1"/>
    <n v="8894"/>
    <n v="0"/>
    <n v="8894"/>
    <n v="6000"/>
    <n v="2894"/>
    <x v="1"/>
    <x v="0"/>
    <x v="7"/>
    <s v="Q3"/>
    <n v="2025"/>
    <n v="0.32538790195637507"/>
    <s v="Low"/>
  </r>
  <r>
    <n v="101492"/>
    <d v="2025-02-17T00:00:00"/>
    <s v="C2491"/>
    <s v="Priya Gupta"/>
    <x v="1"/>
    <s v="Gujarat"/>
    <s v="Ahmedabad"/>
    <x v="1"/>
    <x v="1"/>
    <x v="4"/>
    <n v="1"/>
    <n v="8893"/>
    <n v="0"/>
    <n v="8893"/>
    <n v="6000"/>
    <n v="2893"/>
    <x v="3"/>
    <x v="0"/>
    <x v="3"/>
    <s v="Q1"/>
    <n v="2025"/>
    <n v="0.32531204318002921"/>
    <s v="Low"/>
  </r>
  <r>
    <n v="101212"/>
    <d v="2025-02-21T00:00:00"/>
    <s v="C2211"/>
    <s v="Vikram Kumar"/>
    <x v="1"/>
    <s v="Maharashtra"/>
    <s v="Mumbai"/>
    <x v="6"/>
    <x v="2"/>
    <x v="5"/>
    <n v="5"/>
    <n v="2091"/>
    <n v="15"/>
    <n v="8886.75"/>
    <n v="8000"/>
    <n v="886.75"/>
    <x v="0"/>
    <x v="0"/>
    <x v="3"/>
    <s v="Q1"/>
    <n v="2025"/>
    <n v="9.9783385377106362E-2"/>
    <s v="Low"/>
  </r>
  <r>
    <n v="104741"/>
    <d v="2025-09-10T00:00:00"/>
    <s v="C5740"/>
    <s v="Priya Gupta"/>
    <x v="1"/>
    <s v="Gujarat"/>
    <s v="Ahmedabad"/>
    <x v="2"/>
    <x v="2"/>
    <x v="5"/>
    <n v="3"/>
    <n v="2962"/>
    <n v="0"/>
    <n v="8886"/>
    <n v="4800"/>
    <n v="4086"/>
    <x v="2"/>
    <x v="0"/>
    <x v="4"/>
    <s v="Q3"/>
    <n v="2025"/>
    <n v="0.4598244429439568"/>
    <s v="Low"/>
  </r>
  <r>
    <n v="102305"/>
    <d v="2025-11-24T00:00:00"/>
    <s v="C3304"/>
    <s v="Pooja Gupta"/>
    <x v="2"/>
    <s v="Telangana"/>
    <s v="Hyderabad"/>
    <x v="5"/>
    <x v="2"/>
    <x v="5"/>
    <n v="4"/>
    <n v="2334"/>
    <n v="5"/>
    <n v="8869.2000000000007"/>
    <n v="6400"/>
    <n v="2469.1999999999998"/>
    <x v="4"/>
    <x v="0"/>
    <x v="1"/>
    <s v="Q4"/>
    <n v="2025"/>
    <n v="0.27840165967618269"/>
    <s v="Low"/>
  </r>
  <r>
    <n v="104449"/>
    <d v="2025-11-04T00:00:00"/>
    <s v="C5448"/>
    <s v="Arjun Rao"/>
    <x v="2"/>
    <s v="Karnataka"/>
    <s v="Bengaluru"/>
    <x v="6"/>
    <x v="2"/>
    <x v="5"/>
    <n v="5"/>
    <n v="2084"/>
    <n v="15"/>
    <n v="8857"/>
    <n v="8000"/>
    <n v="857"/>
    <x v="3"/>
    <x v="0"/>
    <x v="1"/>
    <s v="Q4"/>
    <n v="2025"/>
    <n v="9.6759625155244444E-2"/>
    <s v="Low"/>
  </r>
  <r>
    <n v="100377"/>
    <d v="2025-08-18T00:00:00"/>
    <s v="C1376"/>
    <s v="Ananya Reddy"/>
    <x v="0"/>
    <s v="Punjab"/>
    <s v="Ludhiana"/>
    <x v="3"/>
    <x v="2"/>
    <x v="6"/>
    <n v="6"/>
    <n v="1736"/>
    <n v="15"/>
    <n v="8853.6"/>
    <n v="5400"/>
    <n v="3453.6"/>
    <x v="4"/>
    <x v="0"/>
    <x v="2"/>
    <s v="Q3"/>
    <n v="2025"/>
    <n v="0.39007861208999728"/>
    <s v="Low"/>
  </r>
  <r>
    <n v="103090"/>
    <d v="2025-11-18T00:00:00"/>
    <s v="C4089"/>
    <s v="Pooja Sharma"/>
    <x v="2"/>
    <s v="Karnataka"/>
    <s v="Bengaluru"/>
    <x v="4"/>
    <x v="2"/>
    <x v="7"/>
    <n v="9"/>
    <n v="1092"/>
    <n v="10"/>
    <n v="8845.2000000000007"/>
    <n v="3600"/>
    <n v="5245.2"/>
    <x v="1"/>
    <x v="0"/>
    <x v="1"/>
    <s v="Q4"/>
    <n v="2025"/>
    <n v="0.59299959299959293"/>
    <s v="Low"/>
  </r>
  <r>
    <n v="101265"/>
    <d v="2025-05-20T00:00:00"/>
    <s v="C2264"/>
    <s v="Vikram Rao"/>
    <x v="2"/>
    <s v="Karnataka"/>
    <s v="Bengaluru"/>
    <x v="4"/>
    <x v="1"/>
    <x v="4"/>
    <n v="1"/>
    <n v="8842"/>
    <n v="0"/>
    <n v="8842"/>
    <n v="6000"/>
    <n v="2842"/>
    <x v="2"/>
    <x v="0"/>
    <x v="6"/>
    <s v="Q2"/>
    <n v="2025"/>
    <n v="0.32142049310110837"/>
    <s v="Low"/>
  </r>
  <r>
    <n v="104202"/>
    <d v="2025-04-01T00:00:00"/>
    <s v="C5201"/>
    <s v="Sneha Sharma"/>
    <x v="2"/>
    <s v="Telangana"/>
    <s v="Hyderabad"/>
    <x v="4"/>
    <x v="2"/>
    <x v="6"/>
    <n v="6"/>
    <n v="1551"/>
    <n v="5"/>
    <n v="8840.7000000000007"/>
    <n v="5400"/>
    <n v="3440.7"/>
    <x v="4"/>
    <x v="0"/>
    <x v="5"/>
    <s v="Q2"/>
    <n v="2025"/>
    <n v="0.38918863890868366"/>
    <s v="Low"/>
  </r>
  <r>
    <n v="100515"/>
    <d v="2025-06-06T00:00:00"/>
    <s v="C1514"/>
    <s v="Ananya Kumar"/>
    <x v="2"/>
    <s v="Telangana"/>
    <s v="Hyderabad"/>
    <x v="2"/>
    <x v="2"/>
    <x v="5"/>
    <n v="4"/>
    <n v="2593"/>
    <n v="15"/>
    <n v="8816.2000000000007"/>
    <n v="6400"/>
    <n v="2416.1999999999998"/>
    <x v="4"/>
    <x v="0"/>
    <x v="9"/>
    <s v="Q2"/>
    <n v="2025"/>
    <n v="0.2740636555432045"/>
    <s v="Low"/>
  </r>
  <r>
    <n v="104311"/>
    <d v="2025-12-16T00:00:00"/>
    <s v="C5310"/>
    <s v="Arjun Sharma"/>
    <x v="0"/>
    <s v="Punjab"/>
    <s v="Ludhiana"/>
    <x v="6"/>
    <x v="2"/>
    <x v="6"/>
    <n v="6"/>
    <n v="1833"/>
    <n v="20"/>
    <n v="8798.4"/>
    <n v="5400"/>
    <n v="3398.4"/>
    <x v="1"/>
    <x v="1"/>
    <x v="11"/>
    <s v="Q4"/>
    <n v="2025"/>
    <n v="0.38625204582651396"/>
    <s v="Low"/>
  </r>
  <r>
    <n v="102874"/>
    <d v="2025-03-24T00:00:00"/>
    <s v="C3873"/>
    <s v="Priya Reddy"/>
    <x v="3"/>
    <s v="West Bengal"/>
    <s v="Kolkata"/>
    <x v="7"/>
    <x v="2"/>
    <x v="5"/>
    <n v="4"/>
    <n v="2438"/>
    <n v="10"/>
    <n v="8776.7999999999993"/>
    <n v="6400"/>
    <n v="2376.8000000000002"/>
    <x v="0"/>
    <x v="2"/>
    <x v="10"/>
    <s v="Q1"/>
    <n v="2025"/>
    <n v="0.27080484914775321"/>
    <s v="Low"/>
  </r>
  <r>
    <n v="101301"/>
    <d v="2025-09-01T00:00:00"/>
    <s v="C2300"/>
    <s v="Priya Reddy"/>
    <x v="3"/>
    <s v="Odisha"/>
    <s v="Bhubaneswar"/>
    <x v="1"/>
    <x v="2"/>
    <x v="6"/>
    <n v="5"/>
    <n v="1846"/>
    <n v="5"/>
    <n v="8768.5"/>
    <n v="4500"/>
    <n v="4268.5"/>
    <x v="4"/>
    <x v="1"/>
    <x v="4"/>
    <s v="Q3"/>
    <n v="2025"/>
    <n v="0.4867993385413697"/>
    <s v="Low"/>
  </r>
  <r>
    <n v="104651"/>
    <d v="2025-10-13T00:00:00"/>
    <s v="C5650"/>
    <s v="Arjun Gupta"/>
    <x v="0"/>
    <s v="Delhi"/>
    <s v="New Delhi"/>
    <x v="6"/>
    <x v="2"/>
    <x v="6"/>
    <n v="6"/>
    <n v="1538"/>
    <n v="5"/>
    <n v="8766.6"/>
    <n v="5400"/>
    <n v="3366.6"/>
    <x v="2"/>
    <x v="2"/>
    <x v="0"/>
    <s v="Q4"/>
    <n v="2025"/>
    <n v="0.38402573403600027"/>
    <s v="Low"/>
  </r>
  <r>
    <n v="103777"/>
    <d v="2025-11-14T00:00:00"/>
    <s v="C4776"/>
    <s v="Ananya Patel"/>
    <x v="3"/>
    <s v="Odisha"/>
    <s v="Bhubaneswar"/>
    <x v="7"/>
    <x v="2"/>
    <x v="6"/>
    <n v="6"/>
    <n v="1456"/>
    <n v="0"/>
    <n v="8736"/>
    <n v="5400"/>
    <n v="3336"/>
    <x v="2"/>
    <x v="0"/>
    <x v="1"/>
    <s v="Q4"/>
    <n v="2025"/>
    <n v="0.38186813186813184"/>
    <s v="Low"/>
  </r>
  <r>
    <n v="100324"/>
    <d v="2025-04-11T00:00:00"/>
    <s v="C1323"/>
    <s v="Neha Rao"/>
    <x v="3"/>
    <s v="Odisha"/>
    <s v="Bhubaneswar"/>
    <x v="3"/>
    <x v="2"/>
    <x v="5"/>
    <n v="4"/>
    <n v="2556"/>
    <n v="15"/>
    <n v="8690.4"/>
    <n v="6400"/>
    <n v="2290.4"/>
    <x v="4"/>
    <x v="1"/>
    <x v="5"/>
    <s v="Q2"/>
    <n v="2025"/>
    <n v="0.26355518733314925"/>
    <s v="Low"/>
  </r>
  <r>
    <n v="103035"/>
    <d v="2025-01-26T00:00:00"/>
    <s v="C4034"/>
    <s v="Rahul Patel"/>
    <x v="3"/>
    <s v="Odisha"/>
    <s v="Bhubaneswar"/>
    <x v="0"/>
    <x v="2"/>
    <x v="5"/>
    <n v="3"/>
    <n v="2896"/>
    <n v="0"/>
    <n v="8688"/>
    <n v="4800"/>
    <n v="3888"/>
    <x v="2"/>
    <x v="2"/>
    <x v="8"/>
    <s v="Q1"/>
    <n v="2025"/>
    <n v="0.44751381215469616"/>
    <s v="Low"/>
  </r>
  <r>
    <n v="100389"/>
    <d v="2025-12-10T00:00:00"/>
    <s v="C1388"/>
    <s v="Rahul Gupta"/>
    <x v="0"/>
    <s v="Delhi"/>
    <s v="New Delhi"/>
    <x v="1"/>
    <x v="2"/>
    <x v="5"/>
    <n v="4"/>
    <n v="2172"/>
    <n v="0"/>
    <n v="8688"/>
    <n v="6400"/>
    <n v="2288"/>
    <x v="3"/>
    <x v="0"/>
    <x v="11"/>
    <s v="Q4"/>
    <n v="2025"/>
    <n v="0.26335174953959484"/>
    <s v="Low"/>
  </r>
  <r>
    <n v="100665"/>
    <d v="2025-03-19T00:00:00"/>
    <s v="C1664"/>
    <s v="Vikram Patel"/>
    <x v="1"/>
    <s v="Maharashtra"/>
    <s v="Mumbai"/>
    <x v="7"/>
    <x v="2"/>
    <x v="5"/>
    <n v="4"/>
    <n v="2411"/>
    <n v="10"/>
    <n v="8679.6"/>
    <n v="6400"/>
    <n v="2279.6"/>
    <x v="3"/>
    <x v="0"/>
    <x v="10"/>
    <s v="Q1"/>
    <n v="2025"/>
    <n v="0.26263883128254756"/>
    <s v="Low"/>
  </r>
  <r>
    <n v="103725"/>
    <d v="2025-03-04T00:00:00"/>
    <s v="C4724"/>
    <s v="Priya Gupta"/>
    <x v="3"/>
    <s v="Odisha"/>
    <s v="Bhubaneswar"/>
    <x v="2"/>
    <x v="2"/>
    <x v="5"/>
    <n v="3"/>
    <n v="2885"/>
    <n v="0"/>
    <n v="8655"/>
    <n v="4800"/>
    <n v="3855"/>
    <x v="3"/>
    <x v="1"/>
    <x v="10"/>
    <s v="Q1"/>
    <n v="2025"/>
    <n v="0.44540727902946275"/>
    <s v="Low"/>
  </r>
  <r>
    <n v="100263"/>
    <d v="2025-10-10T00:00:00"/>
    <s v="C1262"/>
    <s v="Rahul Sharma"/>
    <x v="1"/>
    <s v="Gujarat"/>
    <s v="Ahmedabad"/>
    <x v="7"/>
    <x v="2"/>
    <x v="5"/>
    <n v="4"/>
    <n v="2543"/>
    <n v="15"/>
    <n v="8646.2000000000007"/>
    <n v="6400"/>
    <n v="2246.1999999999998"/>
    <x v="0"/>
    <x v="0"/>
    <x v="0"/>
    <s v="Q4"/>
    <n v="2025"/>
    <n v="0.25979042816497416"/>
    <s v="Low"/>
  </r>
  <r>
    <n v="102664"/>
    <d v="2025-05-22T00:00:00"/>
    <s v="C3663"/>
    <s v="Aarav Reddy"/>
    <x v="2"/>
    <s v="Telangana"/>
    <s v="Hyderabad"/>
    <x v="5"/>
    <x v="2"/>
    <x v="5"/>
    <n v="4"/>
    <n v="2158"/>
    <n v="0"/>
    <n v="8632"/>
    <n v="6400"/>
    <n v="2232"/>
    <x v="0"/>
    <x v="0"/>
    <x v="6"/>
    <s v="Q2"/>
    <n v="2025"/>
    <n v="0.25857275254865614"/>
    <s v="Low"/>
  </r>
  <r>
    <n v="104853"/>
    <d v="2025-02-26T00:00:00"/>
    <s v="C5852"/>
    <s v="Divya Gupta"/>
    <x v="0"/>
    <s v="Punjab"/>
    <s v="Ludhiana"/>
    <x v="5"/>
    <x v="2"/>
    <x v="5"/>
    <n v="4"/>
    <n v="2536"/>
    <n v="15"/>
    <n v="8622.4"/>
    <n v="6400"/>
    <n v="2222.4"/>
    <x v="2"/>
    <x v="0"/>
    <x v="3"/>
    <s v="Q1"/>
    <n v="2025"/>
    <n v="0.25774726294303213"/>
    <s v="Low"/>
  </r>
  <r>
    <n v="104107"/>
    <d v="2025-09-01T00:00:00"/>
    <s v="C5106"/>
    <s v="Neha Gupta"/>
    <x v="2"/>
    <s v="Telangana"/>
    <s v="Hyderabad"/>
    <x v="6"/>
    <x v="1"/>
    <x v="4"/>
    <n v="1"/>
    <n v="8619"/>
    <n v="0"/>
    <n v="8619"/>
    <n v="6000"/>
    <n v="2619"/>
    <x v="4"/>
    <x v="1"/>
    <x v="4"/>
    <s v="Q3"/>
    <n v="2025"/>
    <n v="0.30386355725722242"/>
    <s v="Low"/>
  </r>
  <r>
    <n v="100225"/>
    <d v="2025-02-04T00:00:00"/>
    <s v="C1224"/>
    <s v="Arjun Sharma"/>
    <x v="3"/>
    <s v="Odisha"/>
    <s v="Bhubaneswar"/>
    <x v="4"/>
    <x v="2"/>
    <x v="5"/>
    <n v="3"/>
    <n v="2871"/>
    <n v="0"/>
    <n v="8613"/>
    <n v="4800"/>
    <n v="3813"/>
    <x v="3"/>
    <x v="1"/>
    <x v="3"/>
    <s v="Q1"/>
    <n v="2025"/>
    <n v="0.44270289097875304"/>
    <s v="Low"/>
  </r>
  <r>
    <n v="101102"/>
    <d v="2025-05-06T00:00:00"/>
    <s v="C2101"/>
    <s v="Pooja Rao"/>
    <x v="1"/>
    <s v="Maharashtra"/>
    <s v="Mumbai"/>
    <x v="4"/>
    <x v="2"/>
    <x v="6"/>
    <n v="6"/>
    <n v="1687"/>
    <n v="15"/>
    <n v="8603.7000000000007"/>
    <n v="5400"/>
    <n v="3203.7"/>
    <x v="0"/>
    <x v="0"/>
    <x v="6"/>
    <s v="Q2"/>
    <n v="2025"/>
    <n v="0.37236305310505941"/>
    <s v="Low"/>
  </r>
  <r>
    <n v="101094"/>
    <d v="2025-03-09T00:00:00"/>
    <s v="C2093"/>
    <s v="Sneha Sharma"/>
    <x v="0"/>
    <s v="Delhi"/>
    <s v="New Delhi"/>
    <x v="6"/>
    <x v="2"/>
    <x v="6"/>
    <n v="6"/>
    <n v="1792"/>
    <n v="20"/>
    <n v="8601.6"/>
    <n v="5400"/>
    <n v="3201.6"/>
    <x v="2"/>
    <x v="0"/>
    <x v="10"/>
    <s v="Q1"/>
    <n v="2025"/>
    <n v="0.3722098214285714"/>
    <s v="Low"/>
  </r>
  <r>
    <n v="102093"/>
    <d v="2025-10-17T00:00:00"/>
    <s v="C3092"/>
    <s v="Kiran Patel"/>
    <x v="1"/>
    <s v="Gujarat"/>
    <s v="Ahmedabad"/>
    <x v="3"/>
    <x v="2"/>
    <x v="6"/>
    <n v="5"/>
    <n v="1718"/>
    <n v="0"/>
    <n v="8590"/>
    <n v="4500"/>
    <n v="4090"/>
    <x v="4"/>
    <x v="2"/>
    <x v="0"/>
    <s v="Q4"/>
    <n v="2025"/>
    <n v="0.47613504074505236"/>
    <s v="Low"/>
  </r>
  <r>
    <n v="102620"/>
    <d v="2025-03-20T00:00:00"/>
    <s v="C3619"/>
    <s v="Divya Sharma"/>
    <x v="2"/>
    <s v="Telangana"/>
    <s v="Hyderabad"/>
    <x v="2"/>
    <x v="1"/>
    <x v="4"/>
    <n v="1"/>
    <n v="8556"/>
    <n v="0"/>
    <n v="8556"/>
    <n v="6000"/>
    <n v="2556"/>
    <x v="0"/>
    <x v="0"/>
    <x v="10"/>
    <s v="Q1"/>
    <n v="2025"/>
    <n v="0.29873772791023845"/>
    <s v="Low"/>
  </r>
  <r>
    <n v="100674"/>
    <d v="2025-12-07T00:00:00"/>
    <s v="C1673"/>
    <s v="Priya Patel"/>
    <x v="1"/>
    <s v="Gujarat"/>
    <s v="Ahmedabad"/>
    <x v="4"/>
    <x v="1"/>
    <x v="4"/>
    <n v="1"/>
    <n v="8549"/>
    <n v="0"/>
    <n v="8549"/>
    <n v="6000"/>
    <n v="2549"/>
    <x v="0"/>
    <x v="0"/>
    <x v="11"/>
    <s v="Q4"/>
    <n v="2025"/>
    <n v="0.29816352789799977"/>
    <s v="Low"/>
  </r>
  <r>
    <n v="101645"/>
    <d v="2025-10-13T00:00:00"/>
    <s v="C2644"/>
    <s v="Neha Reddy"/>
    <x v="1"/>
    <s v="Gujarat"/>
    <s v="Ahmedabad"/>
    <x v="6"/>
    <x v="2"/>
    <x v="7"/>
    <n v="10"/>
    <n v="897"/>
    <n v="5"/>
    <n v="8521.5"/>
    <n v="4000"/>
    <n v="4521.5"/>
    <x v="4"/>
    <x v="0"/>
    <x v="0"/>
    <s v="Q4"/>
    <n v="2025"/>
    <n v="0.53059907293316899"/>
    <s v="Low"/>
  </r>
  <r>
    <n v="100540"/>
    <d v="2025-08-01T00:00:00"/>
    <s v="C1539"/>
    <s v="Neha Gupta"/>
    <x v="1"/>
    <s v="Maharashtra"/>
    <s v="Mumbai"/>
    <x v="4"/>
    <x v="2"/>
    <x v="6"/>
    <n v="5"/>
    <n v="1701"/>
    <n v="0"/>
    <n v="8505"/>
    <n v="4500"/>
    <n v="4005"/>
    <x v="3"/>
    <x v="2"/>
    <x v="2"/>
    <s v="Q3"/>
    <n v="2025"/>
    <n v="0.47089947089947087"/>
    <s v="Low"/>
  </r>
  <r>
    <n v="104791"/>
    <d v="2025-08-20T00:00:00"/>
    <s v="C5790"/>
    <s v="Kiran Reddy"/>
    <x v="1"/>
    <s v="Maharashtra"/>
    <s v="Mumbai"/>
    <x v="5"/>
    <x v="1"/>
    <x v="4"/>
    <n v="1"/>
    <n v="8496"/>
    <n v="0"/>
    <n v="8496"/>
    <n v="6000"/>
    <n v="2496"/>
    <x v="0"/>
    <x v="0"/>
    <x v="2"/>
    <s v="Q3"/>
    <n v="2025"/>
    <n v="0.29378531073446329"/>
    <s v="Low"/>
  </r>
  <r>
    <n v="104261"/>
    <d v="2025-03-04T00:00:00"/>
    <s v="C5260"/>
    <s v="Rahul Patel"/>
    <x v="2"/>
    <s v="Telangana"/>
    <s v="Hyderabad"/>
    <x v="5"/>
    <x v="2"/>
    <x v="5"/>
    <n v="3"/>
    <n v="2981"/>
    <n v="5"/>
    <n v="8495.85"/>
    <n v="4800"/>
    <n v="3695.85"/>
    <x v="4"/>
    <x v="1"/>
    <x v="10"/>
    <s v="Q1"/>
    <n v="2025"/>
    <n v="0.43501827362771234"/>
    <s v="Low"/>
  </r>
  <r>
    <n v="100141"/>
    <d v="2025-04-28T00:00:00"/>
    <s v="C1140"/>
    <s v="Vikram Reddy"/>
    <x v="3"/>
    <s v="West Bengal"/>
    <s v="Kolkata"/>
    <x v="2"/>
    <x v="1"/>
    <x v="4"/>
    <n v="1"/>
    <n v="8493"/>
    <n v="0"/>
    <n v="8493"/>
    <n v="6000"/>
    <n v="2493"/>
    <x v="1"/>
    <x v="0"/>
    <x v="5"/>
    <s v="Q2"/>
    <n v="2025"/>
    <n v="0.29353585305545743"/>
    <s v="Low"/>
  </r>
  <r>
    <n v="102778"/>
    <d v="2025-07-20T00:00:00"/>
    <s v="C3777"/>
    <s v="Sneha Gupta"/>
    <x v="2"/>
    <s v="Telangana"/>
    <s v="Hyderabad"/>
    <x v="5"/>
    <x v="1"/>
    <x v="4"/>
    <n v="1"/>
    <n v="8490"/>
    <n v="0"/>
    <n v="8490"/>
    <n v="6000"/>
    <n v="2490"/>
    <x v="2"/>
    <x v="1"/>
    <x v="7"/>
    <s v="Q3"/>
    <n v="2025"/>
    <n v="0.29328621908127206"/>
    <s v="Low"/>
  </r>
  <r>
    <n v="101601"/>
    <d v="2025-09-01T00:00:00"/>
    <s v="C2600"/>
    <s v="Divya Rao"/>
    <x v="0"/>
    <s v="Punjab"/>
    <s v="Ludhiana"/>
    <x v="4"/>
    <x v="2"/>
    <x v="5"/>
    <n v="4"/>
    <n v="2119"/>
    <n v="0"/>
    <n v="8476"/>
    <n v="6400"/>
    <n v="2076"/>
    <x v="2"/>
    <x v="2"/>
    <x v="4"/>
    <s v="Q3"/>
    <n v="2025"/>
    <n v="0.24492685228881547"/>
    <s v="Low"/>
  </r>
  <r>
    <n v="102667"/>
    <d v="2025-03-03T00:00:00"/>
    <s v="C3666"/>
    <s v="Aarav Kumar"/>
    <x v="1"/>
    <s v="Maharashtra"/>
    <s v="Mumbai"/>
    <x v="3"/>
    <x v="2"/>
    <x v="5"/>
    <n v="3"/>
    <n v="2824"/>
    <n v="0"/>
    <n v="8472"/>
    <n v="4800"/>
    <n v="3672"/>
    <x v="4"/>
    <x v="0"/>
    <x v="10"/>
    <s v="Q1"/>
    <n v="2025"/>
    <n v="0.43342776203966005"/>
    <s v="Low"/>
  </r>
  <r>
    <n v="103960"/>
    <d v="2025-05-23T00:00:00"/>
    <s v="C4959"/>
    <s v="Arjun Patel"/>
    <x v="1"/>
    <s v="Gujarat"/>
    <s v="Ahmedabad"/>
    <x v="3"/>
    <x v="2"/>
    <x v="5"/>
    <n v="4"/>
    <n v="2353"/>
    <n v="10"/>
    <n v="8470.7999999999993"/>
    <n v="6400"/>
    <n v="2070.8000000000002"/>
    <x v="0"/>
    <x v="0"/>
    <x v="6"/>
    <s v="Q2"/>
    <n v="2025"/>
    <n v="0.24446333286112296"/>
    <s v="Low"/>
  </r>
  <r>
    <n v="102744"/>
    <d v="2025-01-13T00:00:00"/>
    <s v="C3743"/>
    <s v="Sneha Sharma"/>
    <x v="3"/>
    <s v="Odisha"/>
    <s v="Bhubaneswar"/>
    <x v="5"/>
    <x v="2"/>
    <x v="5"/>
    <n v="4"/>
    <n v="2352"/>
    <n v="10"/>
    <n v="8467.2000000000007"/>
    <n v="6400"/>
    <n v="2067.1999999999998"/>
    <x v="1"/>
    <x v="0"/>
    <x v="8"/>
    <s v="Q1"/>
    <n v="2025"/>
    <n v="0.24414210128495839"/>
    <s v="Low"/>
  </r>
  <r>
    <n v="102720"/>
    <d v="2025-04-13T00:00:00"/>
    <s v="C3719"/>
    <s v="Arjun Sharma"/>
    <x v="0"/>
    <s v="Delhi"/>
    <s v="New Delhi"/>
    <x v="4"/>
    <x v="2"/>
    <x v="6"/>
    <n v="6"/>
    <n v="1485"/>
    <n v="5"/>
    <n v="8464.5"/>
    <n v="5400"/>
    <n v="3064.5"/>
    <x v="1"/>
    <x v="0"/>
    <x v="5"/>
    <s v="Q2"/>
    <n v="2025"/>
    <n v="0.36204146730462522"/>
    <s v="Low"/>
  </r>
  <r>
    <n v="103943"/>
    <d v="2025-01-04T00:00:00"/>
    <s v="C4942"/>
    <s v="Rahul Gupta"/>
    <x v="0"/>
    <s v="Punjab"/>
    <s v="Ludhiana"/>
    <x v="5"/>
    <x v="2"/>
    <x v="6"/>
    <n v="5"/>
    <n v="1880"/>
    <n v="10"/>
    <n v="8460"/>
    <n v="4500"/>
    <n v="3960"/>
    <x v="1"/>
    <x v="0"/>
    <x v="8"/>
    <s v="Q1"/>
    <n v="2025"/>
    <n v="0.46808510638297873"/>
    <s v="Low"/>
  </r>
  <r>
    <n v="101702"/>
    <d v="2025-12-15T00:00:00"/>
    <s v="C2701"/>
    <s v="Rohit Rao"/>
    <x v="2"/>
    <s v="Telangana"/>
    <s v="Hyderabad"/>
    <x v="1"/>
    <x v="1"/>
    <x v="4"/>
    <n v="1"/>
    <n v="8435"/>
    <n v="0"/>
    <n v="8435"/>
    <n v="6000"/>
    <n v="2435"/>
    <x v="0"/>
    <x v="0"/>
    <x v="11"/>
    <s v="Q4"/>
    <n v="2025"/>
    <n v="0.28867812685240068"/>
    <s v="Low"/>
  </r>
  <r>
    <n v="101549"/>
    <d v="2025-10-05T00:00:00"/>
    <s v="C2548"/>
    <s v="Neha Rao"/>
    <x v="3"/>
    <s v="West Bengal"/>
    <s v="Kolkata"/>
    <x v="3"/>
    <x v="2"/>
    <x v="5"/>
    <n v="3"/>
    <n v="2958"/>
    <n v="5"/>
    <n v="8430.2999999999993"/>
    <n v="4800"/>
    <n v="3630.3"/>
    <x v="2"/>
    <x v="0"/>
    <x v="0"/>
    <s v="Q4"/>
    <n v="2025"/>
    <n v="0.43062524465321522"/>
    <s v="Low"/>
  </r>
  <r>
    <n v="102360"/>
    <d v="2025-05-16T00:00:00"/>
    <s v="C3359"/>
    <s v="Divya Sharma"/>
    <x v="2"/>
    <s v="Telangana"/>
    <s v="Hyderabad"/>
    <x v="2"/>
    <x v="1"/>
    <x v="4"/>
    <n v="1"/>
    <n v="8423"/>
    <n v="0"/>
    <n v="8423"/>
    <n v="6000"/>
    <n v="2423"/>
    <x v="0"/>
    <x v="0"/>
    <x v="6"/>
    <s v="Q2"/>
    <n v="2025"/>
    <n v="0.28766472753175826"/>
    <s v="Low"/>
  </r>
  <r>
    <n v="102171"/>
    <d v="2025-06-15T00:00:00"/>
    <s v="C3170"/>
    <s v="Rohit Gupta"/>
    <x v="2"/>
    <s v="Karnataka"/>
    <s v="Bengaluru"/>
    <x v="3"/>
    <x v="1"/>
    <x v="4"/>
    <n v="1"/>
    <n v="8857"/>
    <n v="5"/>
    <n v="8414.15"/>
    <n v="6000"/>
    <n v="2414.15"/>
    <x v="3"/>
    <x v="0"/>
    <x v="9"/>
    <s v="Q2"/>
    <n v="2025"/>
    <n v="0.28691549354361406"/>
    <s v="Low"/>
  </r>
  <r>
    <n v="100709"/>
    <d v="2025-08-10T00:00:00"/>
    <s v="C1708"/>
    <s v="Rohit Sharma"/>
    <x v="3"/>
    <s v="West Bengal"/>
    <s v="Kolkata"/>
    <x v="3"/>
    <x v="1"/>
    <x v="4"/>
    <n v="1"/>
    <n v="8412"/>
    <n v="0"/>
    <n v="8412"/>
    <n v="6000"/>
    <n v="2412"/>
    <x v="3"/>
    <x v="0"/>
    <x v="2"/>
    <s v="Q3"/>
    <n v="2025"/>
    <n v="0.28673323823109842"/>
    <s v="Low"/>
  </r>
  <r>
    <n v="103213"/>
    <d v="2025-09-06T00:00:00"/>
    <s v="C4212"/>
    <s v="Rohit Patel"/>
    <x v="1"/>
    <s v="Maharashtra"/>
    <s v="Mumbai"/>
    <x v="3"/>
    <x v="1"/>
    <x v="4"/>
    <n v="1"/>
    <n v="8409"/>
    <n v="0"/>
    <n v="8409"/>
    <n v="6000"/>
    <n v="2409"/>
    <x v="1"/>
    <x v="0"/>
    <x v="4"/>
    <s v="Q3"/>
    <n v="2025"/>
    <n v="0.2864787727434891"/>
    <s v="Low"/>
  </r>
  <r>
    <n v="101718"/>
    <d v="2025-05-06T00:00:00"/>
    <s v="C2717"/>
    <s v="Ananya Patel"/>
    <x v="0"/>
    <s v="Delhi"/>
    <s v="New Delhi"/>
    <x v="2"/>
    <x v="2"/>
    <x v="5"/>
    <n v="3"/>
    <n v="2942"/>
    <n v="5"/>
    <n v="8384.7000000000007"/>
    <n v="4800"/>
    <n v="3584.7"/>
    <x v="2"/>
    <x v="0"/>
    <x v="6"/>
    <s v="Q2"/>
    <n v="2025"/>
    <n v="0.42752871301298789"/>
    <s v="Low"/>
  </r>
  <r>
    <n v="101768"/>
    <d v="2025-06-09T00:00:00"/>
    <s v="C2767"/>
    <s v="Sneha Reddy"/>
    <x v="1"/>
    <s v="Maharashtra"/>
    <s v="Mumbai"/>
    <x v="0"/>
    <x v="1"/>
    <x v="4"/>
    <n v="1"/>
    <n v="8825"/>
    <n v="5"/>
    <n v="8383.75"/>
    <n v="6000"/>
    <n v="2383.75"/>
    <x v="0"/>
    <x v="0"/>
    <x v="9"/>
    <s v="Q2"/>
    <n v="2025"/>
    <n v="0.28432980468167585"/>
    <s v="Low"/>
  </r>
  <r>
    <n v="104004"/>
    <d v="2025-02-27T00:00:00"/>
    <s v="C5003"/>
    <s v="Rahul Kumar"/>
    <x v="2"/>
    <s v="Telangana"/>
    <s v="Hyderabad"/>
    <x v="4"/>
    <x v="1"/>
    <x v="4"/>
    <n v="1"/>
    <n v="8821"/>
    <n v="5"/>
    <n v="8379.9500000000007"/>
    <n v="6000"/>
    <n v="2379.9499999999998"/>
    <x v="3"/>
    <x v="0"/>
    <x v="3"/>
    <s v="Q1"/>
    <n v="2025"/>
    <n v="0.28400527449447782"/>
    <s v="Low"/>
  </r>
  <r>
    <n v="100023"/>
    <d v="2025-01-01T00:00:00"/>
    <s v="C1022"/>
    <s v="Aarav Rao"/>
    <x v="3"/>
    <s v="Odisha"/>
    <s v="Bhubaneswar"/>
    <x v="0"/>
    <x v="1"/>
    <x v="4"/>
    <n v="1"/>
    <n v="8379"/>
    <n v="0"/>
    <n v="8379"/>
    <n v="6000"/>
    <n v="2379"/>
    <x v="0"/>
    <x v="0"/>
    <x v="8"/>
    <s v="Q1"/>
    <n v="2025"/>
    <n v="0.28392409595417112"/>
    <s v="Low"/>
  </r>
  <r>
    <n v="104429"/>
    <d v="2025-02-27T00:00:00"/>
    <s v="C5428"/>
    <s v="Rahul Reddy"/>
    <x v="0"/>
    <s v="Delhi"/>
    <s v="New Delhi"/>
    <x v="2"/>
    <x v="2"/>
    <x v="6"/>
    <n v="6"/>
    <n v="1551"/>
    <n v="10"/>
    <n v="8375.4"/>
    <n v="5400"/>
    <n v="2975.4"/>
    <x v="0"/>
    <x v="0"/>
    <x v="3"/>
    <s v="Q1"/>
    <n v="2025"/>
    <n v="0.35525467440361058"/>
    <s v="Low"/>
  </r>
  <r>
    <n v="100793"/>
    <d v="2025-01-20T00:00:00"/>
    <s v="C1792"/>
    <s v="Rahul Kumar"/>
    <x v="1"/>
    <s v="Maharashtra"/>
    <s v="Mumbai"/>
    <x v="1"/>
    <x v="1"/>
    <x v="4"/>
    <n v="1"/>
    <n v="8815"/>
    <n v="5"/>
    <n v="8374.25"/>
    <n v="6000"/>
    <n v="2374.25"/>
    <x v="1"/>
    <x v="0"/>
    <x v="8"/>
    <s v="Q1"/>
    <n v="2025"/>
    <n v="0.2835179269785354"/>
    <s v="Low"/>
  </r>
  <r>
    <n v="103194"/>
    <d v="2025-10-22T00:00:00"/>
    <s v="C4193"/>
    <s v="Sneha Sharma"/>
    <x v="0"/>
    <s v="Punjab"/>
    <s v="Ludhiana"/>
    <x v="1"/>
    <x v="2"/>
    <x v="6"/>
    <n v="7"/>
    <n v="1258"/>
    <n v="5"/>
    <n v="8365.7000000000007"/>
    <n v="6300"/>
    <n v="2065.6999999999998"/>
    <x v="3"/>
    <x v="0"/>
    <x v="0"/>
    <s v="Q4"/>
    <n v="2025"/>
    <n v="0.24692494351937072"/>
    <s v="Low"/>
  </r>
  <r>
    <n v="102506"/>
    <d v="2025-05-07T00:00:00"/>
    <s v="C3505"/>
    <s v="Sneha Rao"/>
    <x v="1"/>
    <s v="Maharashtra"/>
    <s v="Mumbai"/>
    <x v="1"/>
    <x v="2"/>
    <x v="5"/>
    <n v="3"/>
    <n v="2935"/>
    <n v="5"/>
    <n v="8364.75"/>
    <n v="4800"/>
    <n v="3564.75"/>
    <x v="1"/>
    <x v="1"/>
    <x v="6"/>
    <s v="Q2"/>
    <n v="2025"/>
    <n v="0.42616336411727784"/>
    <s v="Low"/>
  </r>
  <r>
    <n v="103471"/>
    <d v="2025-03-24T00:00:00"/>
    <s v="C4470"/>
    <s v="Rohit Sharma"/>
    <x v="2"/>
    <s v="Telangana"/>
    <s v="Hyderabad"/>
    <x v="7"/>
    <x v="2"/>
    <x v="5"/>
    <n v="4"/>
    <n v="2088"/>
    <n v="0"/>
    <n v="8352"/>
    <n v="6400"/>
    <n v="1952"/>
    <x v="3"/>
    <x v="1"/>
    <x v="10"/>
    <s v="Q1"/>
    <n v="2025"/>
    <n v="0.23371647509578544"/>
    <s v="Low"/>
  </r>
  <r>
    <n v="101338"/>
    <d v="2025-09-19T00:00:00"/>
    <s v="C2337"/>
    <s v="Rohit Reddy"/>
    <x v="3"/>
    <s v="West Bengal"/>
    <s v="Kolkata"/>
    <x v="2"/>
    <x v="1"/>
    <x v="4"/>
    <n v="1"/>
    <n v="8772"/>
    <n v="5"/>
    <n v="8333.4"/>
    <n v="6000"/>
    <n v="2333.4"/>
    <x v="1"/>
    <x v="0"/>
    <x v="4"/>
    <s v="Q3"/>
    <n v="2025"/>
    <n v="0.28000575995392041"/>
    <s v="Low"/>
  </r>
  <r>
    <n v="100364"/>
    <d v="2025-05-22T00:00:00"/>
    <s v="C1363"/>
    <s v="Rahul Reddy"/>
    <x v="2"/>
    <s v="Telangana"/>
    <s v="Hyderabad"/>
    <x v="3"/>
    <x v="2"/>
    <x v="5"/>
    <n v="5"/>
    <n v="2080"/>
    <n v="20"/>
    <n v="8320"/>
    <n v="8000"/>
    <n v="320"/>
    <x v="1"/>
    <x v="1"/>
    <x v="6"/>
    <s v="Q2"/>
    <n v="2025"/>
    <n v="3.8461538461538464E-2"/>
    <s v="Low"/>
  </r>
  <r>
    <n v="101672"/>
    <d v="2025-04-05T00:00:00"/>
    <s v="C2671"/>
    <s v="Neha Reddy"/>
    <x v="2"/>
    <s v="Karnataka"/>
    <s v="Bengaluru"/>
    <x v="1"/>
    <x v="2"/>
    <x v="6"/>
    <n v="6"/>
    <n v="1630"/>
    <n v="15"/>
    <n v="8313"/>
    <n v="5400"/>
    <n v="2913"/>
    <x v="4"/>
    <x v="0"/>
    <x v="5"/>
    <s v="Q2"/>
    <n v="2025"/>
    <n v="0.3504150126308192"/>
    <s v="Low"/>
  </r>
  <r>
    <n v="104972"/>
    <d v="2025-01-19T00:00:00"/>
    <s v="C5971"/>
    <s v="Rohit Reddy"/>
    <x v="0"/>
    <s v="Delhi"/>
    <s v="New Delhi"/>
    <x v="2"/>
    <x v="2"/>
    <x v="5"/>
    <n v="3"/>
    <n v="2765"/>
    <n v="0"/>
    <n v="8295"/>
    <n v="4800"/>
    <n v="3495"/>
    <x v="3"/>
    <x v="0"/>
    <x v="8"/>
    <s v="Q1"/>
    <n v="2025"/>
    <n v="0.42133815551537068"/>
    <s v="Low"/>
  </r>
  <r>
    <n v="104919"/>
    <d v="2025-05-12T00:00:00"/>
    <s v="C5918"/>
    <s v="Aarav Reddy"/>
    <x v="3"/>
    <s v="West Bengal"/>
    <s v="Kolkata"/>
    <x v="5"/>
    <x v="1"/>
    <x v="4"/>
    <n v="1"/>
    <n v="8284"/>
    <n v="0"/>
    <n v="8284"/>
    <n v="6000"/>
    <n v="2284"/>
    <x v="0"/>
    <x v="0"/>
    <x v="6"/>
    <s v="Q2"/>
    <n v="2025"/>
    <n v="0.27571221632061804"/>
    <s v="Low"/>
  </r>
  <r>
    <n v="100422"/>
    <d v="2025-05-18T00:00:00"/>
    <s v="C1421"/>
    <s v="Arjun Reddy"/>
    <x v="1"/>
    <s v="Maharashtra"/>
    <s v="Mumbai"/>
    <x v="0"/>
    <x v="2"/>
    <x v="5"/>
    <n v="5"/>
    <n v="2071"/>
    <n v="20"/>
    <n v="8284"/>
    <n v="8000"/>
    <n v="284"/>
    <x v="3"/>
    <x v="2"/>
    <x v="6"/>
    <s v="Q2"/>
    <n v="2025"/>
    <n v="3.4282955094157415E-2"/>
    <s v="Low"/>
  </r>
  <r>
    <n v="100863"/>
    <d v="2025-06-26T00:00:00"/>
    <s v="C1862"/>
    <s v="Rahul Patel"/>
    <x v="3"/>
    <s v="West Bengal"/>
    <s v="Kolkata"/>
    <x v="0"/>
    <x v="1"/>
    <x v="4"/>
    <n v="1"/>
    <n v="8278"/>
    <n v="0"/>
    <n v="8278"/>
    <n v="6000"/>
    <n v="2278"/>
    <x v="3"/>
    <x v="1"/>
    <x v="9"/>
    <s v="Q2"/>
    <n v="2025"/>
    <n v="0.275187243295482"/>
    <s v="Low"/>
  </r>
  <r>
    <n v="101844"/>
    <d v="2025-01-25T00:00:00"/>
    <s v="C2843"/>
    <s v="Pooja Kumar"/>
    <x v="3"/>
    <s v="West Bengal"/>
    <s v="Kolkata"/>
    <x v="1"/>
    <x v="2"/>
    <x v="6"/>
    <n v="6"/>
    <n v="1724"/>
    <n v="20"/>
    <n v="8275.2000000000007"/>
    <n v="5400"/>
    <n v="2875.2"/>
    <x v="0"/>
    <x v="0"/>
    <x v="8"/>
    <s v="Q1"/>
    <n v="2025"/>
    <n v="0.34744779582366586"/>
    <s v="Low"/>
  </r>
  <r>
    <n v="100767"/>
    <d v="2025-01-07T00:00:00"/>
    <s v="C1766"/>
    <s v="Kiran Patel"/>
    <x v="3"/>
    <s v="West Bengal"/>
    <s v="Kolkata"/>
    <x v="7"/>
    <x v="2"/>
    <x v="5"/>
    <n v="3"/>
    <n v="2756"/>
    <n v="0"/>
    <n v="8268"/>
    <n v="4800"/>
    <n v="3468"/>
    <x v="0"/>
    <x v="0"/>
    <x v="8"/>
    <s v="Q1"/>
    <n v="2025"/>
    <n v="0.41944847605224966"/>
    <s v="Low"/>
  </r>
  <r>
    <n v="100311"/>
    <d v="2025-08-03T00:00:00"/>
    <s v="C1310"/>
    <s v="Rahul Rao"/>
    <x v="2"/>
    <s v="Telangana"/>
    <s v="Hyderabad"/>
    <x v="3"/>
    <x v="2"/>
    <x v="6"/>
    <n v="6"/>
    <n v="1531"/>
    <n v="10"/>
    <n v="8267.4"/>
    <n v="5400"/>
    <n v="2867.4"/>
    <x v="4"/>
    <x v="0"/>
    <x v="2"/>
    <s v="Q3"/>
    <n v="2025"/>
    <n v="0.34683213585891576"/>
    <s v="Low"/>
  </r>
  <r>
    <n v="104625"/>
    <d v="2025-11-21T00:00:00"/>
    <s v="C5624"/>
    <s v="Neha Sharma"/>
    <x v="1"/>
    <s v="Gujarat"/>
    <s v="Ahmedabad"/>
    <x v="7"/>
    <x v="2"/>
    <x v="6"/>
    <n v="7"/>
    <n v="1181"/>
    <n v="0"/>
    <n v="8267"/>
    <n v="6300"/>
    <n v="1967"/>
    <x v="4"/>
    <x v="0"/>
    <x v="1"/>
    <s v="Q4"/>
    <n v="2025"/>
    <n v="0.23793395427603725"/>
    <s v="Low"/>
  </r>
  <r>
    <n v="104094"/>
    <d v="2025-08-01T00:00:00"/>
    <s v="C5093"/>
    <s v="Vikram Rao"/>
    <x v="1"/>
    <s v="Maharashtra"/>
    <s v="Mumbai"/>
    <x v="4"/>
    <x v="2"/>
    <x v="5"/>
    <n v="4"/>
    <n v="2582"/>
    <n v="20"/>
    <n v="8262.4"/>
    <n v="6400"/>
    <n v="1862.4"/>
    <x v="2"/>
    <x v="0"/>
    <x v="2"/>
    <s v="Q3"/>
    <n v="2025"/>
    <n v="0.2254066615027111"/>
    <s v="Low"/>
  </r>
  <r>
    <n v="102389"/>
    <d v="2025-05-26T00:00:00"/>
    <s v="C3388"/>
    <s v="Arjun Patel"/>
    <x v="3"/>
    <s v="Odisha"/>
    <s v="Bhubaneswar"/>
    <x v="4"/>
    <x v="2"/>
    <x v="5"/>
    <n v="3"/>
    <n v="2752"/>
    <n v="0"/>
    <n v="8256"/>
    <n v="4800"/>
    <n v="3456"/>
    <x v="2"/>
    <x v="1"/>
    <x v="6"/>
    <s v="Q2"/>
    <n v="2025"/>
    <n v="0.41860465116279072"/>
    <s v="Low"/>
  </r>
  <r>
    <n v="100246"/>
    <d v="2025-02-07T00:00:00"/>
    <s v="C1245"/>
    <s v="Divya Reddy"/>
    <x v="3"/>
    <s v="Odisha"/>
    <s v="Bhubaneswar"/>
    <x v="7"/>
    <x v="2"/>
    <x v="6"/>
    <n v="5"/>
    <n v="1650"/>
    <n v="0"/>
    <n v="8250"/>
    <n v="4500"/>
    <n v="3750"/>
    <x v="1"/>
    <x v="0"/>
    <x v="3"/>
    <s v="Q1"/>
    <n v="2025"/>
    <n v="0.45454545454545453"/>
    <s v="Low"/>
  </r>
  <r>
    <n v="100659"/>
    <d v="2025-04-04T00:00:00"/>
    <s v="C1658"/>
    <s v="Sneha Rao"/>
    <x v="3"/>
    <s v="Odisha"/>
    <s v="Bhubaneswar"/>
    <x v="3"/>
    <x v="1"/>
    <x v="4"/>
    <n v="1"/>
    <n v="8672"/>
    <n v="5"/>
    <n v="8238.4"/>
    <n v="6000"/>
    <n v="2238.4"/>
    <x v="2"/>
    <x v="0"/>
    <x v="5"/>
    <s v="Q2"/>
    <n v="2025"/>
    <n v="0.27170324334822299"/>
    <s v="Low"/>
  </r>
  <r>
    <n v="101401"/>
    <d v="2025-08-08T00:00:00"/>
    <s v="C2400"/>
    <s v="Rohit Reddy"/>
    <x v="2"/>
    <s v="Karnataka"/>
    <s v="Bengaluru"/>
    <x v="4"/>
    <x v="2"/>
    <x v="5"/>
    <n v="3"/>
    <n v="2888"/>
    <n v="5"/>
    <n v="8230.7999999999993"/>
    <n v="4800"/>
    <n v="3430.8"/>
    <x v="0"/>
    <x v="0"/>
    <x v="2"/>
    <s v="Q3"/>
    <n v="2025"/>
    <n v="0.41682461000145798"/>
    <s v="Low"/>
  </r>
  <r>
    <n v="100684"/>
    <d v="2025-12-10T00:00:00"/>
    <s v="C1683"/>
    <s v="Aarav Gupta"/>
    <x v="1"/>
    <s v="Gujarat"/>
    <s v="Ahmedabad"/>
    <x v="5"/>
    <x v="1"/>
    <x v="4"/>
    <n v="1"/>
    <n v="8229"/>
    <n v="0"/>
    <n v="8229"/>
    <n v="6000"/>
    <n v="2229"/>
    <x v="0"/>
    <x v="2"/>
    <x v="11"/>
    <s v="Q4"/>
    <n v="2025"/>
    <n v="0.27087130878600074"/>
    <s v="Low"/>
  </r>
  <r>
    <n v="101969"/>
    <d v="2025-09-05T00:00:00"/>
    <s v="C2968"/>
    <s v="Neha Rao"/>
    <x v="2"/>
    <s v="Karnataka"/>
    <s v="Bengaluru"/>
    <x v="1"/>
    <x v="2"/>
    <x v="5"/>
    <n v="4"/>
    <n v="2057"/>
    <n v="0"/>
    <n v="8228"/>
    <n v="6400"/>
    <n v="1828"/>
    <x v="2"/>
    <x v="2"/>
    <x v="4"/>
    <s v="Q3"/>
    <n v="2025"/>
    <n v="0.22216820612542537"/>
    <s v="Low"/>
  </r>
  <r>
    <n v="104466"/>
    <d v="2025-02-14T00:00:00"/>
    <s v="C5465"/>
    <s v="Priya Kumar"/>
    <x v="3"/>
    <s v="West Bengal"/>
    <s v="Kolkata"/>
    <x v="0"/>
    <x v="2"/>
    <x v="6"/>
    <n v="6"/>
    <n v="1612"/>
    <n v="15"/>
    <n v="8221.2000000000007"/>
    <n v="5400"/>
    <n v="2821.2"/>
    <x v="2"/>
    <x v="0"/>
    <x v="3"/>
    <s v="Q1"/>
    <n v="2025"/>
    <n v="0.34316158225076626"/>
    <s v="Low"/>
  </r>
  <r>
    <n v="104786"/>
    <d v="2025-07-12T00:00:00"/>
    <s v="C5785"/>
    <s v="Rohit Kumar"/>
    <x v="0"/>
    <s v="Delhi"/>
    <s v="New Delhi"/>
    <x v="0"/>
    <x v="2"/>
    <x v="5"/>
    <n v="3"/>
    <n v="2739"/>
    <n v="0"/>
    <n v="8217"/>
    <n v="4800"/>
    <n v="3417"/>
    <x v="0"/>
    <x v="1"/>
    <x v="7"/>
    <s v="Q3"/>
    <n v="2025"/>
    <n v="0.41584519897772909"/>
    <s v="Low"/>
  </r>
  <r>
    <n v="100951"/>
    <d v="2025-02-16T00:00:00"/>
    <s v="C1950"/>
    <s v="Rohit Patel"/>
    <x v="1"/>
    <s v="Gujarat"/>
    <s v="Ahmedabad"/>
    <x v="4"/>
    <x v="2"/>
    <x v="5"/>
    <n v="4"/>
    <n v="2053"/>
    <n v="0"/>
    <n v="8212"/>
    <n v="6400"/>
    <n v="1812"/>
    <x v="4"/>
    <x v="0"/>
    <x v="3"/>
    <s v="Q1"/>
    <n v="2025"/>
    <n v="0.2206527033609352"/>
    <s v="Low"/>
  </r>
  <r>
    <n v="104763"/>
    <d v="2025-07-16T00:00:00"/>
    <s v="C5762"/>
    <s v="Sneha Sharma"/>
    <x v="2"/>
    <s v="Karnataka"/>
    <s v="Bengaluru"/>
    <x v="2"/>
    <x v="1"/>
    <x v="4"/>
    <n v="1"/>
    <n v="8643"/>
    <n v="5"/>
    <n v="8210.85"/>
    <n v="6000"/>
    <n v="2210.85"/>
    <x v="4"/>
    <x v="0"/>
    <x v="7"/>
    <s v="Q3"/>
    <n v="2025"/>
    <n v="0.26925957726666544"/>
    <s v="Low"/>
  </r>
  <r>
    <n v="101950"/>
    <d v="2025-09-26T00:00:00"/>
    <s v="C2949"/>
    <s v="Ananya Patel"/>
    <x v="0"/>
    <s v="Punjab"/>
    <s v="Ludhiana"/>
    <x v="2"/>
    <x v="2"/>
    <x v="6"/>
    <n v="6"/>
    <n v="1609"/>
    <n v="15"/>
    <n v="8205.9"/>
    <n v="5400"/>
    <n v="2805.9"/>
    <x v="4"/>
    <x v="0"/>
    <x v="4"/>
    <s v="Q3"/>
    <n v="2025"/>
    <n v="0.34193689906043218"/>
    <s v="Low"/>
  </r>
  <r>
    <n v="102979"/>
    <d v="2025-12-09T00:00:00"/>
    <s v="C3978"/>
    <s v="Divya Gupta"/>
    <x v="0"/>
    <s v="Delhi"/>
    <s v="New Delhi"/>
    <x v="1"/>
    <x v="2"/>
    <x v="6"/>
    <n v="6"/>
    <n v="1438"/>
    <n v="5"/>
    <n v="8196.6"/>
    <n v="5400"/>
    <n v="2796.6"/>
    <x v="4"/>
    <x v="1"/>
    <x v="11"/>
    <s v="Q4"/>
    <n v="2025"/>
    <n v="0.34119024961569427"/>
    <s v="Low"/>
  </r>
  <r>
    <n v="102279"/>
    <d v="2025-03-15T00:00:00"/>
    <s v="C3278"/>
    <s v="Pooja Rao"/>
    <x v="1"/>
    <s v="Gujarat"/>
    <s v="Ahmedabad"/>
    <x v="1"/>
    <x v="2"/>
    <x v="6"/>
    <n v="5"/>
    <n v="1927"/>
    <n v="15"/>
    <n v="8189.75"/>
    <n v="4500"/>
    <n v="3689.75"/>
    <x v="2"/>
    <x v="0"/>
    <x v="10"/>
    <s v="Q1"/>
    <n v="2025"/>
    <n v="0.45053267804267527"/>
    <s v="Low"/>
  </r>
  <r>
    <n v="102875"/>
    <d v="2025-11-21T00:00:00"/>
    <s v="C3874"/>
    <s v="Divya Rao"/>
    <x v="1"/>
    <s v="Gujarat"/>
    <s v="Ahmedabad"/>
    <x v="6"/>
    <x v="2"/>
    <x v="5"/>
    <n v="4"/>
    <n v="2559"/>
    <n v="20"/>
    <n v="8188.8"/>
    <n v="6400"/>
    <n v="1788.8"/>
    <x v="1"/>
    <x v="0"/>
    <x v="1"/>
    <s v="Q4"/>
    <n v="2025"/>
    <n v="0.2184447049628761"/>
    <s v="Low"/>
  </r>
  <r>
    <n v="103304"/>
    <d v="2025-08-06T00:00:00"/>
    <s v="C4303"/>
    <s v="Rohit Sharma"/>
    <x v="2"/>
    <s v="Karnataka"/>
    <s v="Bengaluru"/>
    <x v="7"/>
    <x v="2"/>
    <x v="6"/>
    <n v="6"/>
    <n v="1603"/>
    <n v="15"/>
    <n v="8175.3"/>
    <n v="5400"/>
    <n v="2775.3"/>
    <x v="1"/>
    <x v="0"/>
    <x v="2"/>
    <s v="Q3"/>
    <n v="2025"/>
    <n v="0.33947378077868706"/>
    <s v="Low"/>
  </r>
  <r>
    <n v="104434"/>
    <d v="2025-04-13T00:00:00"/>
    <s v="C5433"/>
    <s v="Divya Kumar"/>
    <x v="0"/>
    <s v="Punjab"/>
    <s v="Ludhiana"/>
    <x v="4"/>
    <x v="2"/>
    <x v="5"/>
    <n v="3"/>
    <n v="2723"/>
    <n v="0"/>
    <n v="8169"/>
    <n v="4800"/>
    <n v="3369"/>
    <x v="0"/>
    <x v="0"/>
    <x v="5"/>
    <s v="Q2"/>
    <n v="2025"/>
    <n v="0.41241278002203452"/>
    <s v="Low"/>
  </r>
  <r>
    <n v="101884"/>
    <d v="2025-03-05T00:00:00"/>
    <s v="C2883"/>
    <s v="Divya Gupta"/>
    <x v="2"/>
    <s v="Karnataka"/>
    <s v="Bengaluru"/>
    <x v="5"/>
    <x v="2"/>
    <x v="5"/>
    <n v="4"/>
    <n v="2400"/>
    <n v="15"/>
    <n v="8160"/>
    <n v="6400"/>
    <n v="1760"/>
    <x v="2"/>
    <x v="2"/>
    <x v="10"/>
    <s v="Q1"/>
    <n v="2025"/>
    <n v="0.21568627450980393"/>
    <s v="Low"/>
  </r>
  <r>
    <n v="102497"/>
    <d v="2025-07-15T00:00:00"/>
    <s v="C3496"/>
    <s v="Sneha Reddy"/>
    <x v="1"/>
    <s v="Gujarat"/>
    <s v="Ahmedabad"/>
    <x v="5"/>
    <x v="2"/>
    <x v="5"/>
    <n v="3"/>
    <n v="2855"/>
    <n v="5"/>
    <n v="8136.75"/>
    <n v="4800"/>
    <n v="3336.75"/>
    <x v="3"/>
    <x v="0"/>
    <x v="7"/>
    <s v="Q3"/>
    <n v="2025"/>
    <n v="0.41008387869849755"/>
    <s v="Low"/>
  </r>
  <r>
    <n v="100962"/>
    <d v="2025-10-10T00:00:00"/>
    <s v="C1961"/>
    <s v="Arjun Gupta"/>
    <x v="1"/>
    <s v="Gujarat"/>
    <s v="Ahmedabad"/>
    <x v="3"/>
    <x v="2"/>
    <x v="6"/>
    <n v="6"/>
    <n v="1425"/>
    <n v="5"/>
    <n v="8122.5"/>
    <n v="5400"/>
    <n v="2722.5"/>
    <x v="2"/>
    <x v="0"/>
    <x v="0"/>
    <s v="Q4"/>
    <n v="2025"/>
    <n v="0.33518005540166207"/>
    <s v="Low"/>
  </r>
  <r>
    <n v="104093"/>
    <d v="2025-02-24T00:00:00"/>
    <s v="C5092"/>
    <s v="Vikram Patel"/>
    <x v="3"/>
    <s v="Odisha"/>
    <s v="Bhubaneswar"/>
    <x v="7"/>
    <x v="2"/>
    <x v="5"/>
    <n v="4"/>
    <n v="2536"/>
    <n v="20"/>
    <n v="8115.2"/>
    <n v="6400"/>
    <n v="1715.2"/>
    <x v="0"/>
    <x v="0"/>
    <x v="3"/>
    <s v="Q1"/>
    <n v="2025"/>
    <n v="0.21135646687697163"/>
    <s v="Low"/>
  </r>
  <r>
    <n v="104647"/>
    <d v="2025-04-11T00:00:00"/>
    <s v="C5646"/>
    <s v="Rahul Rao"/>
    <x v="0"/>
    <s v="Delhi"/>
    <s v="New Delhi"/>
    <x v="7"/>
    <x v="1"/>
    <x v="4"/>
    <n v="1"/>
    <n v="8115"/>
    <n v="0"/>
    <n v="8115"/>
    <n v="6000"/>
    <n v="2115"/>
    <x v="0"/>
    <x v="1"/>
    <x v="5"/>
    <s v="Q2"/>
    <n v="2025"/>
    <n v="0.26062846580406657"/>
    <s v="Low"/>
  </r>
  <r>
    <n v="104551"/>
    <d v="2025-03-17T00:00:00"/>
    <s v="C5550"/>
    <s v="Sneha Reddy"/>
    <x v="2"/>
    <s v="Karnataka"/>
    <s v="Bengaluru"/>
    <x v="4"/>
    <x v="1"/>
    <x v="4"/>
    <n v="1"/>
    <n v="8525"/>
    <n v="5"/>
    <n v="8098.75"/>
    <n v="6000"/>
    <n v="2098.75"/>
    <x v="2"/>
    <x v="0"/>
    <x v="10"/>
    <s v="Q1"/>
    <n v="2025"/>
    <n v="0.25914492977311315"/>
    <s v="Low"/>
  </r>
  <r>
    <n v="102659"/>
    <d v="2025-05-26T00:00:00"/>
    <s v="C3658"/>
    <s v="Neha Patel"/>
    <x v="3"/>
    <s v="West Bengal"/>
    <s v="Kolkata"/>
    <x v="0"/>
    <x v="2"/>
    <x v="6"/>
    <n v="5"/>
    <n v="1905"/>
    <n v="15"/>
    <n v="8096.25"/>
    <n v="4500"/>
    <n v="3596.25"/>
    <x v="2"/>
    <x v="0"/>
    <x v="6"/>
    <s v="Q2"/>
    <n v="2025"/>
    <n v="0.44418712366836499"/>
    <s v="Low"/>
  </r>
  <r>
    <n v="101294"/>
    <d v="2025-05-01T00:00:00"/>
    <s v="C2293"/>
    <s v="Arjun Rao"/>
    <x v="1"/>
    <s v="Maharashtra"/>
    <s v="Mumbai"/>
    <x v="7"/>
    <x v="1"/>
    <x v="4"/>
    <n v="1"/>
    <n v="8991"/>
    <n v="10"/>
    <n v="8091.9"/>
    <n v="6000"/>
    <n v="2091.9"/>
    <x v="0"/>
    <x v="0"/>
    <x v="6"/>
    <s v="Q2"/>
    <n v="2025"/>
    <n v="0.25851777703629558"/>
    <s v="Low"/>
  </r>
  <r>
    <n v="104204"/>
    <d v="2025-03-24T00:00:00"/>
    <s v="C5203"/>
    <s v="Vikram Rao"/>
    <x v="0"/>
    <s v="Delhi"/>
    <s v="New Delhi"/>
    <x v="4"/>
    <x v="2"/>
    <x v="6"/>
    <n v="5"/>
    <n v="1702"/>
    <n v="5"/>
    <n v="8084.5"/>
    <n v="4500"/>
    <n v="3584.5"/>
    <x v="4"/>
    <x v="0"/>
    <x v="10"/>
    <s v="Q1"/>
    <n v="2025"/>
    <n v="0.44337930607953491"/>
    <s v="Low"/>
  </r>
  <r>
    <n v="101145"/>
    <d v="2025-07-24T00:00:00"/>
    <s v="C2144"/>
    <s v="Priya Patel"/>
    <x v="1"/>
    <s v="Maharashtra"/>
    <s v="Mumbai"/>
    <x v="7"/>
    <x v="2"/>
    <x v="5"/>
    <n v="4"/>
    <n v="2377"/>
    <n v="15"/>
    <n v="8081.8"/>
    <n v="6400"/>
    <n v="1681.8"/>
    <x v="1"/>
    <x v="0"/>
    <x v="7"/>
    <s v="Q3"/>
    <n v="2025"/>
    <n v="0.20809720606795515"/>
    <s v="Low"/>
  </r>
  <r>
    <n v="100715"/>
    <d v="2025-02-07T00:00:00"/>
    <s v="C1714"/>
    <s v="Vikram Sharma"/>
    <x v="1"/>
    <s v="Gujarat"/>
    <s v="Ahmedabad"/>
    <x v="2"/>
    <x v="1"/>
    <x v="4"/>
    <n v="1"/>
    <n v="8077"/>
    <n v="0"/>
    <n v="8077"/>
    <n v="6000"/>
    <n v="2077"/>
    <x v="4"/>
    <x v="1"/>
    <x v="3"/>
    <s v="Q1"/>
    <n v="2025"/>
    <n v="0.25714993190541041"/>
    <s v="Low"/>
  </r>
  <r>
    <n v="104595"/>
    <d v="2025-01-21T00:00:00"/>
    <s v="C5594"/>
    <s v="Divya Patel"/>
    <x v="2"/>
    <s v="Telangana"/>
    <s v="Hyderabad"/>
    <x v="6"/>
    <x v="1"/>
    <x v="4"/>
    <n v="1"/>
    <n v="8964"/>
    <n v="10"/>
    <n v="8067.6"/>
    <n v="6000"/>
    <n v="2067.6"/>
    <x v="0"/>
    <x v="1"/>
    <x v="8"/>
    <s v="Q1"/>
    <n v="2025"/>
    <n v="0.25628439684664583"/>
    <s v="Low"/>
  </r>
  <r>
    <n v="102078"/>
    <d v="2025-04-01T00:00:00"/>
    <s v="C3077"/>
    <s v="Kiran Reddy"/>
    <x v="0"/>
    <s v="Punjab"/>
    <s v="Ludhiana"/>
    <x v="2"/>
    <x v="1"/>
    <x v="4"/>
    <n v="1"/>
    <n v="8962"/>
    <n v="10"/>
    <n v="8065.8"/>
    <n v="6000"/>
    <n v="2065.8000000000002"/>
    <x v="2"/>
    <x v="2"/>
    <x v="5"/>
    <s v="Q2"/>
    <n v="2025"/>
    <n v="0.25611842594658935"/>
    <s v="Low"/>
  </r>
  <r>
    <n v="101185"/>
    <d v="2025-07-04T00:00:00"/>
    <s v="C2184"/>
    <s v="Ananya Gupta"/>
    <x v="3"/>
    <s v="West Bengal"/>
    <s v="Kolkata"/>
    <x v="5"/>
    <x v="2"/>
    <x v="5"/>
    <n v="4"/>
    <n v="2121"/>
    <n v="5"/>
    <n v="8059.8"/>
    <n v="6400"/>
    <n v="1659.8"/>
    <x v="0"/>
    <x v="0"/>
    <x v="7"/>
    <s v="Q3"/>
    <n v="2025"/>
    <n v="0.20593563115710067"/>
    <s v="Low"/>
  </r>
  <r>
    <n v="101852"/>
    <d v="2025-10-16T00:00:00"/>
    <s v="C2851"/>
    <s v="Rohit Reddy"/>
    <x v="2"/>
    <s v="Karnataka"/>
    <s v="Bengaluru"/>
    <x v="4"/>
    <x v="2"/>
    <x v="5"/>
    <n v="3"/>
    <n v="2982"/>
    <n v="10"/>
    <n v="8051.4"/>
    <n v="4800"/>
    <n v="3251.4"/>
    <x v="3"/>
    <x v="0"/>
    <x v="0"/>
    <s v="Q4"/>
    <n v="2025"/>
    <n v="0.40383038974588276"/>
    <s v="Low"/>
  </r>
  <r>
    <n v="103178"/>
    <d v="2025-08-23T00:00:00"/>
    <s v="C4177"/>
    <s v="Divya Patel"/>
    <x v="1"/>
    <s v="Gujarat"/>
    <s v="Ahmedabad"/>
    <x v="4"/>
    <x v="2"/>
    <x v="5"/>
    <n v="3"/>
    <n v="2982"/>
    <n v="10"/>
    <n v="8051.4"/>
    <n v="4800"/>
    <n v="3251.4"/>
    <x v="4"/>
    <x v="0"/>
    <x v="2"/>
    <s v="Q3"/>
    <n v="2025"/>
    <n v="0.40383038974588276"/>
    <s v="Low"/>
  </r>
  <r>
    <n v="104373"/>
    <d v="2025-03-20T00:00:00"/>
    <s v="C5372"/>
    <s v="Divya Patel"/>
    <x v="2"/>
    <s v="Karnataka"/>
    <s v="Bengaluru"/>
    <x v="0"/>
    <x v="1"/>
    <x v="4"/>
    <n v="1"/>
    <n v="8943"/>
    <n v="10"/>
    <n v="8048.7"/>
    <n v="6000"/>
    <n v="2048.6999999999998"/>
    <x v="3"/>
    <x v="1"/>
    <x v="10"/>
    <s v="Q1"/>
    <n v="2025"/>
    <n v="0.25453799992545378"/>
    <s v="Low"/>
  </r>
  <r>
    <n v="102570"/>
    <d v="2025-11-23T00:00:00"/>
    <s v="C3569"/>
    <s v="Rahul Patel"/>
    <x v="3"/>
    <s v="Odisha"/>
    <s v="Bhubaneswar"/>
    <x v="2"/>
    <x v="2"/>
    <x v="6"/>
    <n v="5"/>
    <n v="1787"/>
    <n v="10"/>
    <n v="8041.5"/>
    <n v="4500"/>
    <n v="3541.5"/>
    <x v="1"/>
    <x v="0"/>
    <x v="1"/>
    <s v="Q4"/>
    <n v="2025"/>
    <n v="0.44040290990486847"/>
    <s v="Low"/>
  </r>
  <r>
    <n v="104528"/>
    <d v="2025-06-12T00:00:00"/>
    <s v="C5527"/>
    <s v="Aarav Rao"/>
    <x v="1"/>
    <s v="Gujarat"/>
    <s v="Ahmedabad"/>
    <x v="5"/>
    <x v="2"/>
    <x v="5"/>
    <n v="4"/>
    <n v="2363"/>
    <n v="15"/>
    <n v="8034.2"/>
    <n v="6400"/>
    <n v="1634.2"/>
    <x v="4"/>
    <x v="2"/>
    <x v="9"/>
    <s v="Q2"/>
    <n v="2025"/>
    <n v="0.20340544173657615"/>
    <s v="Low"/>
  </r>
  <r>
    <n v="101003"/>
    <d v="2025-06-25T00:00:00"/>
    <s v="C2002"/>
    <s v="Kiran Rao"/>
    <x v="1"/>
    <s v="Gujarat"/>
    <s v="Ahmedabad"/>
    <x v="0"/>
    <x v="1"/>
    <x v="4"/>
    <n v="1"/>
    <n v="8024"/>
    <n v="0"/>
    <n v="8024"/>
    <n v="6000"/>
    <n v="2024"/>
    <x v="3"/>
    <x v="1"/>
    <x v="9"/>
    <s v="Q2"/>
    <n v="2025"/>
    <n v="0.25224327018943171"/>
    <s v="Low"/>
  </r>
  <r>
    <n v="100738"/>
    <d v="2025-06-17T00:00:00"/>
    <s v="C1737"/>
    <s v="Priya Kumar"/>
    <x v="0"/>
    <s v="Delhi"/>
    <s v="New Delhi"/>
    <x v="0"/>
    <x v="2"/>
    <x v="6"/>
    <n v="5"/>
    <n v="1781"/>
    <n v="10"/>
    <n v="8014.5"/>
    <n v="4500"/>
    <n v="3514.5"/>
    <x v="0"/>
    <x v="0"/>
    <x v="9"/>
    <s v="Q2"/>
    <n v="2025"/>
    <n v="0.43851768669286917"/>
    <s v="Low"/>
  </r>
  <r>
    <n v="101594"/>
    <d v="2025-11-23T00:00:00"/>
    <s v="C2593"/>
    <s v="Neha Sharma"/>
    <x v="2"/>
    <s v="Telangana"/>
    <s v="Hyderabad"/>
    <x v="6"/>
    <x v="2"/>
    <x v="6"/>
    <n v="7"/>
    <n v="1204"/>
    <n v="5"/>
    <n v="8006.6"/>
    <n v="6300"/>
    <n v="1706.6"/>
    <x v="4"/>
    <x v="2"/>
    <x v="1"/>
    <s v="Q4"/>
    <n v="2025"/>
    <n v="0.21314915194964151"/>
    <s v="Low"/>
  </r>
  <r>
    <n v="100420"/>
    <d v="2025-08-11T00:00:00"/>
    <s v="C1419"/>
    <s v="Divya Rao"/>
    <x v="1"/>
    <s v="Gujarat"/>
    <s v="Ahmedabad"/>
    <x v="4"/>
    <x v="1"/>
    <x v="4"/>
    <n v="1"/>
    <n v="8427"/>
    <n v="5"/>
    <n v="8005.65"/>
    <n v="6000"/>
    <n v="2005.65"/>
    <x v="2"/>
    <x v="0"/>
    <x v="2"/>
    <s v="Q3"/>
    <n v="2025"/>
    <n v="0.25052931367221903"/>
    <s v="Low"/>
  </r>
  <r>
    <n v="100935"/>
    <d v="2025-12-08T00:00:00"/>
    <s v="C1934"/>
    <s v="Ananya Sharma"/>
    <x v="2"/>
    <s v="Telangana"/>
    <s v="Hyderabad"/>
    <x v="7"/>
    <x v="1"/>
    <x v="4"/>
    <n v="1"/>
    <n v="8415"/>
    <n v="5"/>
    <n v="7994.25"/>
    <n v="6000"/>
    <n v="1994.25"/>
    <x v="4"/>
    <x v="1"/>
    <x v="11"/>
    <s v="Q4"/>
    <n v="2025"/>
    <n v="0.24946054977014728"/>
    <s v="Low"/>
  </r>
  <r>
    <n v="100773"/>
    <d v="2025-03-26T00:00:00"/>
    <s v="C1772"/>
    <s v="Ananya Gupta"/>
    <x v="1"/>
    <s v="Maharashtra"/>
    <s v="Mumbai"/>
    <x v="0"/>
    <x v="1"/>
    <x v="4"/>
    <n v="1"/>
    <n v="8408"/>
    <n v="5"/>
    <n v="7987.6"/>
    <n v="6000"/>
    <n v="1987.6"/>
    <x v="4"/>
    <x v="0"/>
    <x v="10"/>
    <s v="Q1"/>
    <n v="2025"/>
    <n v="0.24883569532775801"/>
    <s v="Low"/>
  </r>
  <r>
    <n v="103075"/>
    <d v="2025-08-23T00:00:00"/>
    <s v="C4074"/>
    <s v="Divya Sharma"/>
    <x v="0"/>
    <s v="Punjab"/>
    <s v="Ludhiana"/>
    <x v="3"/>
    <x v="2"/>
    <x v="5"/>
    <n v="3"/>
    <n v="2955"/>
    <n v="10"/>
    <n v="7978.5"/>
    <n v="4800"/>
    <n v="3178.5"/>
    <x v="0"/>
    <x v="0"/>
    <x v="2"/>
    <s v="Q3"/>
    <n v="2025"/>
    <n v="0.39838315472833241"/>
    <s v="Low"/>
  </r>
  <r>
    <n v="101154"/>
    <d v="2025-12-07T00:00:00"/>
    <s v="C2153"/>
    <s v="Neha Patel"/>
    <x v="1"/>
    <s v="Maharashtra"/>
    <s v="Mumbai"/>
    <x v="0"/>
    <x v="1"/>
    <x v="4"/>
    <n v="1"/>
    <n v="8843"/>
    <n v="10"/>
    <n v="7958.7"/>
    <n v="6000"/>
    <n v="1958.7"/>
    <x v="4"/>
    <x v="0"/>
    <x v="11"/>
    <s v="Q4"/>
    <n v="2025"/>
    <n v="0.24610803271891138"/>
    <s v="Low"/>
  </r>
  <r>
    <n v="102076"/>
    <d v="2025-12-08T00:00:00"/>
    <s v="C3075"/>
    <s v="Vikram Kumar"/>
    <x v="3"/>
    <s v="Odisha"/>
    <s v="Bhubaneswar"/>
    <x v="6"/>
    <x v="2"/>
    <x v="5"/>
    <n v="4"/>
    <n v="2089"/>
    <n v="5"/>
    <n v="7938.2"/>
    <n v="6400"/>
    <n v="1538.2"/>
    <x v="0"/>
    <x v="0"/>
    <x v="11"/>
    <s v="Q4"/>
    <n v="2025"/>
    <n v="0.1937718878335139"/>
    <s v="Low"/>
  </r>
  <r>
    <n v="103429"/>
    <d v="2025-11-05T00:00:00"/>
    <s v="C4428"/>
    <s v="Vikram Kumar"/>
    <x v="0"/>
    <s v="Delhi"/>
    <s v="New Delhi"/>
    <x v="3"/>
    <x v="2"/>
    <x v="6"/>
    <n v="5"/>
    <n v="1586"/>
    <n v="0"/>
    <n v="7930"/>
    <n v="4500"/>
    <n v="3430"/>
    <x v="0"/>
    <x v="0"/>
    <x v="1"/>
    <s v="Q4"/>
    <n v="2025"/>
    <n v="0.43253467843631777"/>
    <s v="Low"/>
  </r>
  <r>
    <n v="101913"/>
    <d v="2025-06-02T00:00:00"/>
    <s v="C2912"/>
    <s v="Aarav Kumar"/>
    <x v="3"/>
    <s v="Odisha"/>
    <s v="Bhubaneswar"/>
    <x v="6"/>
    <x v="2"/>
    <x v="5"/>
    <n v="4"/>
    <n v="2085"/>
    <n v="5"/>
    <n v="7923"/>
    <n v="6400"/>
    <n v="1523"/>
    <x v="2"/>
    <x v="0"/>
    <x v="9"/>
    <s v="Q2"/>
    <n v="2025"/>
    <n v="0.19222516723463334"/>
    <s v="Low"/>
  </r>
  <r>
    <n v="103688"/>
    <d v="2025-12-07T00:00:00"/>
    <s v="C4687"/>
    <s v="Neha Kumar"/>
    <x v="0"/>
    <s v="Delhi"/>
    <s v="New Delhi"/>
    <x v="1"/>
    <x v="2"/>
    <x v="5"/>
    <n v="3"/>
    <n v="2779"/>
    <n v="5"/>
    <n v="7920.15"/>
    <n v="4800"/>
    <n v="3120.15"/>
    <x v="0"/>
    <x v="0"/>
    <x v="11"/>
    <s v="Q4"/>
    <n v="2025"/>
    <n v="0.39395087214257307"/>
    <s v="Low"/>
  </r>
  <r>
    <n v="103584"/>
    <d v="2025-02-20T00:00:00"/>
    <s v="C4583"/>
    <s v="Neha Reddy"/>
    <x v="3"/>
    <s v="Odisha"/>
    <s v="Bhubaneswar"/>
    <x v="5"/>
    <x v="1"/>
    <x v="4"/>
    <n v="1"/>
    <n v="8796"/>
    <n v="10"/>
    <n v="7916.4"/>
    <n v="6000"/>
    <n v="1916.4"/>
    <x v="3"/>
    <x v="0"/>
    <x v="3"/>
    <s v="Q1"/>
    <n v="2025"/>
    <n v="0.24207973321206611"/>
    <s v="Low"/>
  </r>
  <r>
    <n v="104190"/>
    <d v="2025-07-04T00:00:00"/>
    <s v="C5189"/>
    <s v="Neha Sharma"/>
    <x v="3"/>
    <s v="Odisha"/>
    <s v="Bhubaneswar"/>
    <x v="7"/>
    <x v="2"/>
    <x v="5"/>
    <n v="3"/>
    <n v="2932"/>
    <n v="10"/>
    <n v="7916.4"/>
    <n v="4800"/>
    <n v="3116.4"/>
    <x v="3"/>
    <x v="0"/>
    <x v="7"/>
    <s v="Q3"/>
    <n v="2025"/>
    <n v="0.3936637865696529"/>
    <s v="Low"/>
  </r>
  <r>
    <n v="101458"/>
    <d v="2025-06-07T00:00:00"/>
    <s v="C2457"/>
    <s v="Priya Kumar"/>
    <x v="0"/>
    <s v="Delhi"/>
    <s v="New Delhi"/>
    <x v="6"/>
    <x v="2"/>
    <x v="6"/>
    <n v="6"/>
    <n v="1552"/>
    <n v="15"/>
    <n v="7915.2"/>
    <n v="5400"/>
    <n v="2515.1999999999998"/>
    <x v="1"/>
    <x v="0"/>
    <x v="9"/>
    <s v="Q2"/>
    <n v="2025"/>
    <n v="0.31776834445118252"/>
    <s v="Low"/>
  </r>
  <r>
    <n v="102566"/>
    <d v="2025-01-06T00:00:00"/>
    <s v="C3565"/>
    <s v="Ananya Sharma"/>
    <x v="0"/>
    <s v="Punjab"/>
    <s v="Ludhiana"/>
    <x v="1"/>
    <x v="2"/>
    <x v="6"/>
    <n v="6"/>
    <n v="1649"/>
    <n v="20"/>
    <n v="7915.2"/>
    <n v="5400"/>
    <n v="2515.1999999999998"/>
    <x v="0"/>
    <x v="1"/>
    <x v="8"/>
    <s v="Q1"/>
    <n v="2025"/>
    <n v="0.31776834445118252"/>
    <s v="Low"/>
  </r>
  <r>
    <n v="101349"/>
    <d v="2025-06-20T00:00:00"/>
    <s v="C2348"/>
    <s v="Aarav Sharma"/>
    <x v="1"/>
    <s v="Maharashtra"/>
    <s v="Mumbai"/>
    <x v="0"/>
    <x v="1"/>
    <x v="4"/>
    <n v="1"/>
    <n v="8323"/>
    <n v="5"/>
    <n v="7906.85"/>
    <n v="6000"/>
    <n v="1906.85"/>
    <x v="0"/>
    <x v="2"/>
    <x v="9"/>
    <s v="Q2"/>
    <n v="2025"/>
    <n v="0.24116430689844878"/>
    <s v="Low"/>
  </r>
  <r>
    <n v="100678"/>
    <d v="2025-12-15T00:00:00"/>
    <s v="C1677"/>
    <s v="Divya Reddy"/>
    <x v="0"/>
    <s v="Delhi"/>
    <s v="New Delhi"/>
    <x v="3"/>
    <x v="1"/>
    <x v="4"/>
    <n v="1"/>
    <n v="8322"/>
    <n v="5"/>
    <n v="7905.9"/>
    <n v="6000"/>
    <n v="1905.9"/>
    <x v="1"/>
    <x v="2"/>
    <x v="11"/>
    <s v="Q4"/>
    <n v="2025"/>
    <n v="0.24107312260463706"/>
    <s v="Low"/>
  </r>
  <r>
    <n v="101299"/>
    <d v="2025-05-12T00:00:00"/>
    <s v="C2298"/>
    <s v="Rohit Kumar"/>
    <x v="2"/>
    <s v="Telangana"/>
    <s v="Hyderabad"/>
    <x v="3"/>
    <x v="1"/>
    <x v="4"/>
    <n v="1"/>
    <n v="8290"/>
    <n v="5"/>
    <n v="7875.5"/>
    <n v="6000"/>
    <n v="1875.5"/>
    <x v="3"/>
    <x v="2"/>
    <x v="6"/>
    <s v="Q2"/>
    <n v="2025"/>
    <n v="0.23814360992952829"/>
    <s v="Low"/>
  </r>
  <r>
    <n v="100542"/>
    <d v="2025-12-11T00:00:00"/>
    <s v="C1541"/>
    <s v="Rahul Kumar"/>
    <x v="0"/>
    <s v="Punjab"/>
    <s v="Ludhiana"/>
    <x v="4"/>
    <x v="2"/>
    <x v="5"/>
    <n v="4"/>
    <n v="2316"/>
    <n v="15"/>
    <n v="7874.4"/>
    <n v="6400"/>
    <n v="1474.4"/>
    <x v="2"/>
    <x v="1"/>
    <x v="11"/>
    <s v="Q4"/>
    <n v="2025"/>
    <n v="0.18723966270446005"/>
    <s v="Low"/>
  </r>
  <r>
    <n v="104765"/>
    <d v="2025-04-19T00:00:00"/>
    <s v="C5764"/>
    <s v="Arjun Sharma"/>
    <x v="1"/>
    <s v="Gujarat"/>
    <s v="Ahmedabad"/>
    <x v="4"/>
    <x v="2"/>
    <x v="6"/>
    <n v="6"/>
    <n v="1456"/>
    <n v="10"/>
    <n v="7862.4"/>
    <n v="5400"/>
    <n v="2462.4"/>
    <x v="4"/>
    <x v="0"/>
    <x v="5"/>
    <s v="Q2"/>
    <n v="2025"/>
    <n v="0.31318681318681324"/>
    <s v="Low"/>
  </r>
  <r>
    <n v="100143"/>
    <d v="2025-08-10T00:00:00"/>
    <s v="C1142"/>
    <s v="Divya Gupta"/>
    <x v="0"/>
    <s v="Delhi"/>
    <s v="New Delhi"/>
    <x v="5"/>
    <x v="1"/>
    <x v="4"/>
    <n v="1"/>
    <n v="8735"/>
    <n v="10"/>
    <n v="7861.5"/>
    <n v="6000"/>
    <n v="1861.5"/>
    <x v="0"/>
    <x v="0"/>
    <x v="2"/>
    <s v="Q3"/>
    <n v="2025"/>
    <n v="0.23678687273421103"/>
    <s v="Low"/>
  </r>
  <r>
    <n v="102651"/>
    <d v="2025-02-18T00:00:00"/>
    <s v="C3650"/>
    <s v="Aarav Reddy"/>
    <x v="3"/>
    <s v="West Bengal"/>
    <s v="Kolkata"/>
    <x v="3"/>
    <x v="2"/>
    <x v="5"/>
    <n v="3"/>
    <n v="2753"/>
    <n v="5"/>
    <n v="7846.05"/>
    <n v="4800"/>
    <n v="3046.05"/>
    <x v="2"/>
    <x v="0"/>
    <x v="3"/>
    <s v="Q1"/>
    <n v="2025"/>
    <n v="0.38822719712466786"/>
    <s v="Low"/>
  </r>
  <r>
    <n v="103532"/>
    <d v="2025-04-14T00:00:00"/>
    <s v="C4531"/>
    <s v="Kiran Kumar"/>
    <x v="0"/>
    <s v="Delhi"/>
    <s v="New Delhi"/>
    <x v="5"/>
    <x v="2"/>
    <x v="6"/>
    <n v="6"/>
    <n v="1538"/>
    <n v="15"/>
    <n v="7843.8"/>
    <n v="5400"/>
    <n v="2443.8000000000002"/>
    <x v="4"/>
    <x v="0"/>
    <x v="5"/>
    <s v="Q2"/>
    <n v="2025"/>
    <n v="0.31155817333435326"/>
    <s v="Low"/>
  </r>
  <r>
    <n v="102141"/>
    <d v="2025-02-11T00:00:00"/>
    <s v="C3140"/>
    <s v="Arjun Kumar"/>
    <x v="1"/>
    <s v="Maharashtra"/>
    <s v="Mumbai"/>
    <x v="7"/>
    <x v="1"/>
    <x v="4"/>
    <n v="1"/>
    <n v="8237"/>
    <n v="5"/>
    <n v="7825.15"/>
    <n v="6000"/>
    <n v="1825.15"/>
    <x v="2"/>
    <x v="0"/>
    <x v="3"/>
    <s v="Q1"/>
    <n v="2025"/>
    <n v="0.2332415353060325"/>
    <s v="Low"/>
  </r>
  <r>
    <n v="100434"/>
    <d v="2025-02-14T00:00:00"/>
    <s v="C1433"/>
    <s v="Pooja Reddy"/>
    <x v="1"/>
    <s v="Gujarat"/>
    <s v="Ahmedabad"/>
    <x v="0"/>
    <x v="1"/>
    <x v="4"/>
    <n v="1"/>
    <n v="8219"/>
    <n v="5"/>
    <n v="7808.05"/>
    <n v="6000"/>
    <n v="1808.05"/>
    <x v="1"/>
    <x v="0"/>
    <x v="3"/>
    <s v="Q1"/>
    <n v="2025"/>
    <n v="0.2315622978848752"/>
    <s v="Low"/>
  </r>
  <r>
    <n v="104392"/>
    <d v="2025-07-18T00:00:00"/>
    <s v="C5391"/>
    <s v="Neha Reddy"/>
    <x v="3"/>
    <s v="Odisha"/>
    <s v="Bhubaneswar"/>
    <x v="3"/>
    <x v="1"/>
    <x v="4"/>
    <n v="1"/>
    <n v="8672"/>
    <n v="10"/>
    <n v="7804.8"/>
    <n v="6000"/>
    <n v="1804.8"/>
    <x v="1"/>
    <x v="1"/>
    <x v="7"/>
    <s v="Q3"/>
    <n v="2025"/>
    <n v="0.23124231242312421"/>
    <s v="Low"/>
  </r>
  <r>
    <n v="104994"/>
    <d v="2025-08-12T00:00:00"/>
    <s v="C5993"/>
    <s v="Divya Kumar"/>
    <x v="0"/>
    <s v="Delhi"/>
    <s v="New Delhi"/>
    <x v="6"/>
    <x v="1"/>
    <x v="4"/>
    <n v="1"/>
    <n v="8198"/>
    <n v="5"/>
    <n v="7788.1"/>
    <n v="6000"/>
    <n v="1788.1"/>
    <x v="3"/>
    <x v="0"/>
    <x v="2"/>
    <s v="Q3"/>
    <n v="2025"/>
    <n v="0.22959386756718581"/>
    <s v="Low"/>
  </r>
  <r>
    <n v="100313"/>
    <d v="2025-09-06T00:00:00"/>
    <s v="C1312"/>
    <s v="Rohit Patel"/>
    <x v="3"/>
    <s v="West Bengal"/>
    <s v="Kolkata"/>
    <x v="0"/>
    <x v="1"/>
    <x v="4"/>
    <n v="1"/>
    <n v="8649"/>
    <n v="10"/>
    <n v="7784.1"/>
    <n v="6000"/>
    <n v="1784.1"/>
    <x v="1"/>
    <x v="0"/>
    <x v="4"/>
    <s v="Q3"/>
    <n v="2025"/>
    <n v="0.22919798049870888"/>
    <s v="Low"/>
  </r>
  <r>
    <n v="101104"/>
    <d v="2025-11-14T00:00:00"/>
    <s v="C2103"/>
    <s v="Pooja Rao"/>
    <x v="3"/>
    <s v="West Bengal"/>
    <s v="Kolkata"/>
    <x v="1"/>
    <x v="2"/>
    <x v="5"/>
    <n v="3"/>
    <n v="2594"/>
    <n v="0"/>
    <n v="7782"/>
    <n v="4800"/>
    <n v="2982"/>
    <x v="1"/>
    <x v="0"/>
    <x v="1"/>
    <s v="Q4"/>
    <n v="2025"/>
    <n v="0.38319198149575945"/>
    <s v="Low"/>
  </r>
  <r>
    <n v="101755"/>
    <d v="2025-10-24T00:00:00"/>
    <s v="C2754"/>
    <s v="Neha Sharma"/>
    <x v="3"/>
    <s v="West Bengal"/>
    <s v="Kolkata"/>
    <x v="6"/>
    <x v="2"/>
    <x v="5"/>
    <n v="4"/>
    <n v="2288"/>
    <n v="15"/>
    <n v="7779.2"/>
    <n v="6400"/>
    <n v="1379.2"/>
    <x v="1"/>
    <x v="0"/>
    <x v="0"/>
    <s v="Q4"/>
    <n v="2025"/>
    <n v="0.17729329494035379"/>
    <s v="Low"/>
  </r>
  <r>
    <n v="104055"/>
    <d v="2025-05-10T00:00:00"/>
    <s v="C5054"/>
    <s v="Sneha Patel"/>
    <x v="0"/>
    <s v="Delhi"/>
    <s v="New Delhi"/>
    <x v="5"/>
    <x v="1"/>
    <x v="4"/>
    <n v="1"/>
    <n v="8185"/>
    <n v="5"/>
    <n v="7775.75"/>
    <n v="6000"/>
    <n v="1775.75"/>
    <x v="1"/>
    <x v="1"/>
    <x v="6"/>
    <s v="Q2"/>
    <n v="2025"/>
    <n v="0.22837025367327909"/>
    <s v="Low"/>
  </r>
  <r>
    <n v="101825"/>
    <d v="2025-10-08T00:00:00"/>
    <s v="C2824"/>
    <s v="Sneha Patel"/>
    <x v="3"/>
    <s v="Odisha"/>
    <s v="Bhubaneswar"/>
    <x v="6"/>
    <x v="2"/>
    <x v="6"/>
    <n v="5"/>
    <n v="1829"/>
    <n v="15"/>
    <n v="7773.25"/>
    <n v="4500"/>
    <n v="3273.25"/>
    <x v="4"/>
    <x v="0"/>
    <x v="0"/>
    <s v="Q4"/>
    <n v="2025"/>
    <n v="0.42109156401762454"/>
    <s v="Low"/>
  </r>
  <r>
    <n v="103458"/>
    <d v="2025-10-25T00:00:00"/>
    <s v="C4457"/>
    <s v="Rohit Kumar"/>
    <x v="3"/>
    <s v="Odisha"/>
    <s v="Bhubaneswar"/>
    <x v="5"/>
    <x v="2"/>
    <x v="5"/>
    <n v="4"/>
    <n v="2429"/>
    <n v="20"/>
    <n v="7772.8"/>
    <n v="6400"/>
    <n v="1372.8"/>
    <x v="3"/>
    <x v="1"/>
    <x v="0"/>
    <s v="Q4"/>
    <n v="2025"/>
    <n v="0.17661589131329763"/>
    <s v="Low"/>
  </r>
  <r>
    <n v="104104"/>
    <d v="2025-07-20T00:00:00"/>
    <s v="C5103"/>
    <s v="Arjun Gupta"/>
    <x v="0"/>
    <s v="Delhi"/>
    <s v="New Delhi"/>
    <x v="4"/>
    <x v="2"/>
    <x v="5"/>
    <n v="4"/>
    <n v="2044"/>
    <n v="5"/>
    <n v="7767.2"/>
    <n v="6400"/>
    <n v="1367.2"/>
    <x v="0"/>
    <x v="1"/>
    <x v="7"/>
    <s v="Q3"/>
    <n v="2025"/>
    <n v="0.17602224739932024"/>
    <s v="Low"/>
  </r>
  <r>
    <n v="102647"/>
    <d v="2025-07-19T00:00:00"/>
    <s v="C3646"/>
    <s v="Kiran Patel"/>
    <x v="2"/>
    <s v="Telangana"/>
    <s v="Hyderabad"/>
    <x v="2"/>
    <x v="1"/>
    <x v="4"/>
    <n v="1"/>
    <n v="8175"/>
    <n v="5"/>
    <n v="7766.25"/>
    <n v="6000"/>
    <n v="1766.25"/>
    <x v="2"/>
    <x v="0"/>
    <x v="7"/>
    <s v="Q3"/>
    <n v="2025"/>
    <n v="0.22742636407532593"/>
    <s v="Low"/>
  </r>
  <r>
    <n v="101311"/>
    <d v="2025-01-14T00:00:00"/>
    <s v="C2310"/>
    <s v="Sneha Rao"/>
    <x v="3"/>
    <s v="West Bengal"/>
    <s v="Kolkata"/>
    <x v="6"/>
    <x v="1"/>
    <x v="4"/>
    <n v="1"/>
    <n v="8629"/>
    <n v="10"/>
    <n v="7766.1"/>
    <n v="6000"/>
    <n v="1766.1"/>
    <x v="2"/>
    <x v="0"/>
    <x v="8"/>
    <s v="Q1"/>
    <n v="2025"/>
    <n v="0.22741144203654343"/>
    <s v="Low"/>
  </r>
  <r>
    <n v="102227"/>
    <d v="2025-04-26T00:00:00"/>
    <s v="C3226"/>
    <s v="Divya Gupta"/>
    <x v="2"/>
    <s v="Karnataka"/>
    <s v="Bengaluru"/>
    <x v="2"/>
    <x v="1"/>
    <x v="4"/>
    <n v="1"/>
    <n v="8173"/>
    <n v="5"/>
    <n v="7764.35"/>
    <n v="6000"/>
    <n v="1764.35"/>
    <x v="1"/>
    <x v="0"/>
    <x v="5"/>
    <s v="Q2"/>
    <n v="2025"/>
    <n v="0.22723730898272229"/>
    <s v="Low"/>
  </r>
  <r>
    <n v="103410"/>
    <d v="2025-01-02T00:00:00"/>
    <s v="C4409"/>
    <s v="Priya Rao"/>
    <x v="2"/>
    <s v="Karnataka"/>
    <s v="Bengaluru"/>
    <x v="4"/>
    <x v="2"/>
    <x v="5"/>
    <n v="3"/>
    <n v="2873"/>
    <n v="10"/>
    <n v="7757.1"/>
    <n v="4800"/>
    <n v="2957.1"/>
    <x v="1"/>
    <x v="0"/>
    <x v="8"/>
    <s v="Q1"/>
    <n v="2025"/>
    <n v="0.3812120508953088"/>
    <s v="Low"/>
  </r>
  <r>
    <n v="104593"/>
    <d v="2025-10-26T00:00:00"/>
    <s v="C5592"/>
    <s v="Rahul Sharma"/>
    <x v="1"/>
    <s v="Maharashtra"/>
    <s v="Mumbai"/>
    <x v="6"/>
    <x v="2"/>
    <x v="6"/>
    <n v="8"/>
    <n v="1077"/>
    <n v="10"/>
    <n v="7754.4"/>
    <n v="7200"/>
    <n v="554.4"/>
    <x v="1"/>
    <x v="0"/>
    <x v="0"/>
    <s v="Q4"/>
    <n v="2025"/>
    <n v="7.1494893221912714E-2"/>
    <s v="Low"/>
  </r>
  <r>
    <n v="100670"/>
    <d v="2025-09-02T00:00:00"/>
    <s v="C1669"/>
    <s v="Pooja Patel"/>
    <x v="3"/>
    <s v="Odisha"/>
    <s v="Bhubaneswar"/>
    <x v="4"/>
    <x v="2"/>
    <x v="6"/>
    <n v="6"/>
    <n v="1520"/>
    <n v="15"/>
    <n v="7752"/>
    <n v="5400"/>
    <n v="2352"/>
    <x v="1"/>
    <x v="1"/>
    <x v="4"/>
    <s v="Q3"/>
    <n v="2025"/>
    <n v="0.30340557275541796"/>
    <s v="Low"/>
  </r>
  <r>
    <n v="100894"/>
    <d v="2025-02-26T00:00:00"/>
    <s v="C1893"/>
    <s v="Ananya Patel"/>
    <x v="0"/>
    <s v="Punjab"/>
    <s v="Ludhiana"/>
    <x v="4"/>
    <x v="2"/>
    <x v="6"/>
    <n v="5"/>
    <n v="1628"/>
    <n v="5"/>
    <n v="7733"/>
    <n v="4500"/>
    <n v="3233"/>
    <x v="3"/>
    <x v="2"/>
    <x v="3"/>
    <s v="Q1"/>
    <n v="2025"/>
    <n v="0.4180783654467865"/>
    <s v="Low"/>
  </r>
  <r>
    <n v="100227"/>
    <d v="2025-06-17T00:00:00"/>
    <s v="C1226"/>
    <s v="Pooja Reddy"/>
    <x v="0"/>
    <s v="Delhi"/>
    <s v="New Delhi"/>
    <x v="4"/>
    <x v="2"/>
    <x v="6"/>
    <n v="6"/>
    <n v="1516"/>
    <n v="15"/>
    <n v="7731.6"/>
    <n v="5400"/>
    <n v="2331.6"/>
    <x v="4"/>
    <x v="2"/>
    <x v="9"/>
    <s v="Q2"/>
    <n v="2025"/>
    <n v="0.30156759273630296"/>
    <s v="Low"/>
  </r>
  <r>
    <n v="101976"/>
    <d v="2025-07-15T00:00:00"/>
    <s v="C2975"/>
    <s v="Sneha Gupta"/>
    <x v="0"/>
    <s v="Punjab"/>
    <s v="Ludhiana"/>
    <x v="3"/>
    <x v="2"/>
    <x v="6"/>
    <n v="6"/>
    <n v="1515"/>
    <n v="15"/>
    <n v="7726.5"/>
    <n v="5400"/>
    <n v="2326.5"/>
    <x v="2"/>
    <x v="0"/>
    <x v="7"/>
    <s v="Q3"/>
    <n v="2025"/>
    <n v="0.30110658124635992"/>
    <s v="Low"/>
  </r>
  <r>
    <n v="103577"/>
    <d v="2025-02-27T00:00:00"/>
    <s v="C4576"/>
    <s v="Priya Kumar"/>
    <x v="0"/>
    <s v="Punjab"/>
    <s v="Ludhiana"/>
    <x v="3"/>
    <x v="2"/>
    <x v="5"/>
    <n v="3"/>
    <n v="2859"/>
    <n v="10"/>
    <n v="7719.3"/>
    <n v="4800"/>
    <n v="2919.3"/>
    <x v="3"/>
    <x v="0"/>
    <x v="3"/>
    <s v="Q1"/>
    <n v="2025"/>
    <n v="0.37818195950410011"/>
    <s v="Low"/>
  </r>
  <r>
    <n v="102326"/>
    <d v="2025-06-21T00:00:00"/>
    <s v="C3325"/>
    <s v="Aarav Patel"/>
    <x v="1"/>
    <s v="Maharashtra"/>
    <s v="Mumbai"/>
    <x v="7"/>
    <x v="2"/>
    <x v="6"/>
    <n v="6"/>
    <n v="1513"/>
    <n v="15"/>
    <n v="7716.3"/>
    <n v="5400"/>
    <n v="2316.3000000000002"/>
    <x v="4"/>
    <x v="2"/>
    <x v="9"/>
    <s v="Q2"/>
    <n v="2025"/>
    <n v="0.30018273006492752"/>
    <s v="Low"/>
  </r>
  <r>
    <n v="103740"/>
    <d v="2025-02-15T00:00:00"/>
    <s v="C4739"/>
    <s v="Pooja Sharma"/>
    <x v="0"/>
    <s v="Delhi"/>
    <s v="New Delhi"/>
    <x v="0"/>
    <x v="1"/>
    <x v="4"/>
    <n v="1"/>
    <n v="8112"/>
    <n v="5"/>
    <n v="7706.4"/>
    <n v="6000"/>
    <n v="1706.4"/>
    <x v="0"/>
    <x v="0"/>
    <x v="3"/>
    <s v="Q1"/>
    <n v="2025"/>
    <n v="0.22142634693241983"/>
    <s v="Low"/>
  </r>
  <r>
    <n v="100865"/>
    <d v="2025-09-02T00:00:00"/>
    <s v="C1864"/>
    <s v="Aarav Patel"/>
    <x v="3"/>
    <s v="Odisha"/>
    <s v="Bhubaneswar"/>
    <x v="0"/>
    <x v="2"/>
    <x v="6"/>
    <n v="6"/>
    <n v="1604"/>
    <n v="20"/>
    <n v="7699.2"/>
    <n v="5400"/>
    <n v="2299.1999999999998"/>
    <x v="0"/>
    <x v="1"/>
    <x v="4"/>
    <s v="Q3"/>
    <n v="2025"/>
    <n v="0.29862842892768077"/>
    <s v="Low"/>
  </r>
  <r>
    <n v="100696"/>
    <d v="2025-03-22T00:00:00"/>
    <s v="C1695"/>
    <s v="Kiran Reddy"/>
    <x v="3"/>
    <s v="Odisha"/>
    <s v="Bhubaneswar"/>
    <x v="5"/>
    <x v="1"/>
    <x v="4"/>
    <n v="1"/>
    <n v="8550"/>
    <n v="10"/>
    <n v="7695"/>
    <n v="6000"/>
    <n v="1695"/>
    <x v="3"/>
    <x v="2"/>
    <x v="10"/>
    <s v="Q1"/>
    <n v="2025"/>
    <n v="0.22027290448343079"/>
    <s v="Low"/>
  </r>
  <r>
    <n v="101438"/>
    <d v="2025-02-06T00:00:00"/>
    <s v="C2437"/>
    <s v="Kiran Kumar"/>
    <x v="0"/>
    <s v="Punjab"/>
    <s v="Ludhiana"/>
    <x v="2"/>
    <x v="2"/>
    <x v="5"/>
    <n v="3"/>
    <n v="2850"/>
    <n v="10"/>
    <n v="7695"/>
    <n v="4800"/>
    <n v="2895"/>
    <x v="3"/>
    <x v="2"/>
    <x v="3"/>
    <s v="Q1"/>
    <n v="2025"/>
    <n v="0.37621832358674462"/>
    <s v="Low"/>
  </r>
  <r>
    <n v="102583"/>
    <d v="2025-02-11T00:00:00"/>
    <s v="C3582"/>
    <s v="Neha Gupta"/>
    <x v="2"/>
    <s v="Telangana"/>
    <s v="Hyderabad"/>
    <x v="5"/>
    <x v="1"/>
    <x v="4"/>
    <n v="1"/>
    <n v="8546"/>
    <n v="10"/>
    <n v="7691.4"/>
    <n v="6000"/>
    <n v="1691.4"/>
    <x v="0"/>
    <x v="2"/>
    <x v="3"/>
    <s v="Q1"/>
    <n v="2025"/>
    <n v="0.2199079491379983"/>
    <s v="Low"/>
  </r>
  <r>
    <n v="102116"/>
    <d v="2025-01-26T00:00:00"/>
    <s v="C3115"/>
    <s v="Kiran Sharma"/>
    <x v="1"/>
    <s v="Gujarat"/>
    <s v="Ahmedabad"/>
    <x v="7"/>
    <x v="1"/>
    <x v="4"/>
    <n v="1"/>
    <n v="8080"/>
    <n v="5"/>
    <n v="7676"/>
    <n v="6000"/>
    <n v="1676"/>
    <x v="3"/>
    <x v="1"/>
    <x v="8"/>
    <s v="Q1"/>
    <n v="2025"/>
    <n v="0.21834288692027098"/>
    <s v="Low"/>
  </r>
  <r>
    <n v="104855"/>
    <d v="2025-06-05T00:00:00"/>
    <s v="C5854"/>
    <s v="Arjun Sharma"/>
    <x v="2"/>
    <s v="Telangana"/>
    <s v="Hyderabad"/>
    <x v="3"/>
    <x v="1"/>
    <x v="4"/>
    <n v="1"/>
    <n v="8521"/>
    <n v="10"/>
    <n v="7668.9"/>
    <n v="6000"/>
    <n v="1668.9"/>
    <x v="0"/>
    <x v="1"/>
    <x v="9"/>
    <s v="Q2"/>
    <n v="2025"/>
    <n v="0.21761921527207295"/>
    <s v="Low"/>
  </r>
  <r>
    <n v="103553"/>
    <d v="2025-12-24T00:00:00"/>
    <s v="C4552"/>
    <s v="Pooja Sharma"/>
    <x v="0"/>
    <s v="Delhi"/>
    <s v="New Delhi"/>
    <x v="6"/>
    <x v="1"/>
    <x v="4"/>
    <n v="1"/>
    <n v="8067"/>
    <n v="5"/>
    <n v="7663.65"/>
    <n v="6000"/>
    <n v="1663.65"/>
    <x v="3"/>
    <x v="1"/>
    <x v="11"/>
    <s v="Q4"/>
    <n v="2025"/>
    <n v="0.21708324362412168"/>
    <s v="Low"/>
  </r>
  <r>
    <n v="100231"/>
    <d v="2025-03-02T00:00:00"/>
    <s v="C1230"/>
    <s v="Rahul Kumar"/>
    <x v="3"/>
    <s v="Odisha"/>
    <s v="Bhubaneswar"/>
    <x v="7"/>
    <x v="1"/>
    <x v="4"/>
    <n v="1"/>
    <n v="8064"/>
    <n v="5"/>
    <n v="7660.8"/>
    <n v="6000"/>
    <n v="1660.8"/>
    <x v="2"/>
    <x v="0"/>
    <x v="10"/>
    <s v="Q1"/>
    <n v="2025"/>
    <n v="0.21679197994987467"/>
    <s v="Low"/>
  </r>
  <r>
    <n v="100404"/>
    <d v="2025-12-15T00:00:00"/>
    <s v="C1403"/>
    <s v="Kiran Reddy"/>
    <x v="3"/>
    <s v="Odisha"/>
    <s v="Bhubaneswar"/>
    <x v="4"/>
    <x v="1"/>
    <x v="4"/>
    <n v="1"/>
    <n v="8512"/>
    <n v="10"/>
    <n v="7660.8"/>
    <n v="6000"/>
    <n v="1660.8"/>
    <x v="1"/>
    <x v="0"/>
    <x v="11"/>
    <s v="Q4"/>
    <n v="2025"/>
    <n v="0.21679197994987467"/>
    <s v="Low"/>
  </r>
  <r>
    <n v="104050"/>
    <d v="2025-11-05T00:00:00"/>
    <s v="C5049"/>
    <s v="Divya Reddy"/>
    <x v="2"/>
    <s v="Telangana"/>
    <s v="Hyderabad"/>
    <x v="1"/>
    <x v="2"/>
    <x v="7"/>
    <n v="8"/>
    <n v="1064"/>
    <n v="10"/>
    <n v="7660.8"/>
    <n v="3200"/>
    <n v="4460.8"/>
    <x v="0"/>
    <x v="2"/>
    <x v="1"/>
    <s v="Q4"/>
    <n v="2025"/>
    <n v="0.58228905597326652"/>
    <s v="Low"/>
  </r>
  <r>
    <n v="104042"/>
    <d v="2025-05-11T00:00:00"/>
    <s v="C5041"/>
    <s v="Rahul Rao"/>
    <x v="2"/>
    <s v="Karnataka"/>
    <s v="Bengaluru"/>
    <x v="7"/>
    <x v="2"/>
    <x v="5"/>
    <n v="3"/>
    <n v="2552"/>
    <n v="0"/>
    <n v="7656"/>
    <n v="4800"/>
    <n v="2856"/>
    <x v="1"/>
    <x v="0"/>
    <x v="6"/>
    <s v="Q2"/>
    <n v="2025"/>
    <n v="0.37304075235109718"/>
    <s v="Low"/>
  </r>
  <r>
    <n v="103126"/>
    <d v="2025-12-25T00:00:00"/>
    <s v="C4125"/>
    <s v="Aarav Sharma"/>
    <x v="1"/>
    <s v="Gujarat"/>
    <s v="Ahmedabad"/>
    <x v="7"/>
    <x v="1"/>
    <x v="4"/>
    <n v="1"/>
    <n v="8500"/>
    <n v="10"/>
    <n v="7650"/>
    <n v="6000"/>
    <n v="1650"/>
    <x v="4"/>
    <x v="2"/>
    <x v="11"/>
    <s v="Q4"/>
    <n v="2025"/>
    <n v="0.21568627450980393"/>
    <s v="Low"/>
  </r>
  <r>
    <n v="101572"/>
    <d v="2025-06-14T00:00:00"/>
    <s v="C2571"/>
    <s v="Arjun Gupta"/>
    <x v="3"/>
    <s v="Odisha"/>
    <s v="Bhubaneswar"/>
    <x v="4"/>
    <x v="1"/>
    <x v="4"/>
    <n v="1"/>
    <n v="8496"/>
    <n v="10"/>
    <n v="7646.4"/>
    <n v="6000"/>
    <n v="1646.4"/>
    <x v="4"/>
    <x v="2"/>
    <x v="9"/>
    <s v="Q2"/>
    <n v="2025"/>
    <n v="0.21531701192718145"/>
    <s v="Low"/>
  </r>
  <r>
    <n v="104953"/>
    <d v="2025-12-06T00:00:00"/>
    <s v="C5952"/>
    <s v="Rahul Sharma"/>
    <x v="2"/>
    <s v="Telangana"/>
    <s v="Hyderabad"/>
    <x v="3"/>
    <x v="1"/>
    <x v="4"/>
    <n v="1"/>
    <n v="8039"/>
    <n v="5"/>
    <n v="7637.05"/>
    <n v="6000"/>
    <n v="1637.05"/>
    <x v="2"/>
    <x v="1"/>
    <x v="11"/>
    <s v="Q4"/>
    <n v="2025"/>
    <n v="0.21435632868712395"/>
    <s v="Low"/>
  </r>
  <r>
    <n v="104684"/>
    <d v="2025-08-10T00:00:00"/>
    <s v="C5683"/>
    <s v="Rahul Gupta"/>
    <x v="0"/>
    <s v="Punjab"/>
    <s v="Ludhiana"/>
    <x v="6"/>
    <x v="1"/>
    <x v="4"/>
    <n v="1"/>
    <n v="8021"/>
    <n v="5"/>
    <n v="7619.95"/>
    <n v="6000"/>
    <n v="1619.95"/>
    <x v="3"/>
    <x v="1"/>
    <x v="2"/>
    <s v="Q3"/>
    <n v="2025"/>
    <n v="0.21259325848594809"/>
    <s v="Low"/>
  </r>
  <r>
    <n v="100035"/>
    <d v="2025-03-19T00:00:00"/>
    <s v="C1034"/>
    <s v="Ananya Sharma"/>
    <x v="2"/>
    <s v="Telangana"/>
    <s v="Hyderabad"/>
    <x v="4"/>
    <x v="1"/>
    <x v="4"/>
    <n v="1"/>
    <n v="8457"/>
    <n v="10"/>
    <n v="7611.3"/>
    <n v="6000"/>
    <n v="1611.3"/>
    <x v="2"/>
    <x v="0"/>
    <x v="10"/>
    <s v="Q1"/>
    <n v="2025"/>
    <n v="0.21169839580623545"/>
    <s v="Low"/>
  </r>
  <r>
    <n v="100538"/>
    <d v="2025-01-04T00:00:00"/>
    <s v="C1537"/>
    <s v="Arjun Sharma"/>
    <x v="3"/>
    <s v="West Bengal"/>
    <s v="Kolkata"/>
    <x v="1"/>
    <x v="2"/>
    <x v="6"/>
    <n v="5"/>
    <n v="1599"/>
    <n v="5"/>
    <n v="7595.25"/>
    <n v="4500"/>
    <n v="3095.25"/>
    <x v="3"/>
    <x v="0"/>
    <x v="8"/>
    <s v="Q1"/>
    <n v="2025"/>
    <n v="0.4075244396168658"/>
    <s v="Low"/>
  </r>
  <r>
    <n v="101774"/>
    <d v="2025-01-27T00:00:00"/>
    <s v="C2773"/>
    <s v="Arjun Gupta"/>
    <x v="2"/>
    <s v="Karnataka"/>
    <s v="Bengaluru"/>
    <x v="6"/>
    <x v="2"/>
    <x v="6"/>
    <n v="6"/>
    <n v="1406"/>
    <n v="10"/>
    <n v="7592.4"/>
    <n v="5400"/>
    <n v="2192.4"/>
    <x v="3"/>
    <x v="0"/>
    <x v="8"/>
    <s v="Q1"/>
    <n v="2025"/>
    <n v="0.28876244665718354"/>
    <s v="Low"/>
  </r>
  <r>
    <n v="101641"/>
    <d v="2025-12-25T00:00:00"/>
    <s v="C2640"/>
    <s v="Aarav Gupta"/>
    <x v="3"/>
    <s v="West Bengal"/>
    <s v="Kolkata"/>
    <x v="0"/>
    <x v="1"/>
    <x v="4"/>
    <n v="1"/>
    <n v="8431"/>
    <n v="10"/>
    <n v="7587.9"/>
    <n v="6000"/>
    <n v="1587.9"/>
    <x v="4"/>
    <x v="0"/>
    <x v="11"/>
    <s v="Q4"/>
    <n v="2025"/>
    <n v="0.2092673862333452"/>
    <s v="Low"/>
  </r>
  <r>
    <n v="101240"/>
    <d v="2025-03-19T00:00:00"/>
    <s v="C2239"/>
    <s v="Aarav Patel"/>
    <x v="3"/>
    <s v="Odisha"/>
    <s v="Bhubaneswar"/>
    <x v="7"/>
    <x v="2"/>
    <x v="5"/>
    <n v="4"/>
    <n v="2231"/>
    <n v="15"/>
    <n v="7585.4"/>
    <n v="6400"/>
    <n v="1185.4000000000001"/>
    <x v="0"/>
    <x v="0"/>
    <x v="10"/>
    <s v="Q1"/>
    <n v="2025"/>
    <n v="0.15627389458696972"/>
    <s v="Low"/>
  </r>
  <r>
    <n v="103157"/>
    <d v="2025-07-06T00:00:00"/>
    <s v="C4156"/>
    <s v="Priya Kumar"/>
    <x v="1"/>
    <s v="Maharashtra"/>
    <s v="Mumbai"/>
    <x v="0"/>
    <x v="1"/>
    <x v="4"/>
    <n v="1"/>
    <n v="8922"/>
    <n v="15"/>
    <n v="7583.7"/>
    <n v="6000"/>
    <n v="1583.7"/>
    <x v="4"/>
    <x v="1"/>
    <x v="7"/>
    <s v="Q3"/>
    <n v="2025"/>
    <n v="0.20882946319079079"/>
    <s v="Low"/>
  </r>
  <r>
    <n v="101011"/>
    <d v="2025-07-14T00:00:00"/>
    <s v="C2010"/>
    <s v="Rohit Sharma"/>
    <x v="3"/>
    <s v="West Bengal"/>
    <s v="Kolkata"/>
    <x v="6"/>
    <x v="2"/>
    <x v="6"/>
    <n v="4"/>
    <n v="1995"/>
    <n v="5"/>
    <n v="7581"/>
    <n v="3600"/>
    <n v="3981"/>
    <x v="2"/>
    <x v="1"/>
    <x v="7"/>
    <s v="Q3"/>
    <n v="2025"/>
    <n v="0.52512861100118713"/>
    <s v="Low"/>
  </r>
  <r>
    <n v="102260"/>
    <d v="2025-04-16T00:00:00"/>
    <s v="C3259"/>
    <s v="Sneha Kumar"/>
    <x v="1"/>
    <s v="Gujarat"/>
    <s v="Ahmedabad"/>
    <x v="4"/>
    <x v="2"/>
    <x v="5"/>
    <n v="3"/>
    <n v="2524"/>
    <n v="0"/>
    <n v="7572"/>
    <n v="4800"/>
    <n v="2772"/>
    <x v="3"/>
    <x v="1"/>
    <x v="5"/>
    <s v="Q2"/>
    <n v="2025"/>
    <n v="0.36608557844690964"/>
    <s v="Low"/>
  </r>
  <r>
    <n v="104669"/>
    <d v="2025-01-02T00:00:00"/>
    <s v="C5668"/>
    <s v="Rohit Gupta"/>
    <x v="0"/>
    <s v="Delhi"/>
    <s v="New Delhi"/>
    <x v="2"/>
    <x v="1"/>
    <x v="4"/>
    <n v="1"/>
    <n v="8413"/>
    <n v="10"/>
    <n v="7571.7"/>
    <n v="6000"/>
    <n v="1571.7"/>
    <x v="3"/>
    <x v="1"/>
    <x v="8"/>
    <s v="Q1"/>
    <n v="2025"/>
    <n v="0.20757557747929792"/>
    <s v="Low"/>
  </r>
  <r>
    <n v="100753"/>
    <d v="2025-01-23T00:00:00"/>
    <s v="C1752"/>
    <s v="Divya Patel"/>
    <x v="0"/>
    <s v="Punjab"/>
    <s v="Ludhiana"/>
    <x v="3"/>
    <x v="2"/>
    <x v="6"/>
    <n v="5"/>
    <n v="1593"/>
    <n v="5"/>
    <n v="7566.75"/>
    <n v="4500"/>
    <n v="3066.75"/>
    <x v="3"/>
    <x v="1"/>
    <x v="8"/>
    <s v="Q1"/>
    <n v="2025"/>
    <n v="0.40529289325007434"/>
    <s v="Low"/>
  </r>
  <r>
    <n v="100927"/>
    <d v="2025-07-04T00:00:00"/>
    <s v="C1926"/>
    <s v="Sneha Sharma"/>
    <x v="2"/>
    <s v="Karnataka"/>
    <s v="Bengaluru"/>
    <x v="4"/>
    <x v="1"/>
    <x v="4"/>
    <n v="1"/>
    <n v="8401"/>
    <n v="10"/>
    <n v="7560.9"/>
    <n v="6000"/>
    <n v="1560.9"/>
    <x v="3"/>
    <x v="2"/>
    <x v="7"/>
    <s v="Q3"/>
    <n v="2025"/>
    <n v="0.20644367733999922"/>
    <s v="Low"/>
  </r>
  <r>
    <n v="100236"/>
    <d v="2025-08-09T00:00:00"/>
    <s v="C1235"/>
    <s v="Sneha Kumar"/>
    <x v="3"/>
    <s v="West Bengal"/>
    <s v="Kolkata"/>
    <x v="0"/>
    <x v="2"/>
    <x v="5"/>
    <n v="4"/>
    <n v="2360"/>
    <n v="20"/>
    <n v="7552"/>
    <n v="6400"/>
    <n v="1152"/>
    <x v="3"/>
    <x v="2"/>
    <x v="2"/>
    <s v="Q3"/>
    <n v="2025"/>
    <n v="0.15254237288135594"/>
    <s v="Low"/>
  </r>
  <r>
    <n v="103833"/>
    <d v="2025-09-15T00:00:00"/>
    <s v="C4832"/>
    <s v="Neha Patel"/>
    <x v="0"/>
    <s v="Punjab"/>
    <s v="Ludhiana"/>
    <x v="7"/>
    <x v="2"/>
    <x v="5"/>
    <n v="3"/>
    <n v="2961"/>
    <n v="15"/>
    <n v="7550.55"/>
    <n v="4800"/>
    <n v="2750.55"/>
    <x v="2"/>
    <x v="0"/>
    <x v="4"/>
    <s v="Q3"/>
    <n v="2025"/>
    <n v="0.36428472098059084"/>
    <s v="Low"/>
  </r>
  <r>
    <n v="103832"/>
    <d v="2025-05-12T00:00:00"/>
    <s v="C4831"/>
    <s v="Ananya Rao"/>
    <x v="1"/>
    <s v="Maharashtra"/>
    <s v="Mumbai"/>
    <x v="3"/>
    <x v="1"/>
    <x v="4"/>
    <n v="1"/>
    <n v="8388"/>
    <n v="10"/>
    <n v="7549.2"/>
    <n v="6000"/>
    <n v="1549.2"/>
    <x v="4"/>
    <x v="0"/>
    <x v="6"/>
    <s v="Q2"/>
    <n v="2025"/>
    <n v="0.20521379748847562"/>
    <s v="Low"/>
  </r>
  <r>
    <n v="104361"/>
    <d v="2025-03-24T00:00:00"/>
    <s v="C5360"/>
    <s v="Arjun Reddy"/>
    <x v="3"/>
    <s v="Odisha"/>
    <s v="Bhubaneswar"/>
    <x v="5"/>
    <x v="2"/>
    <x v="5"/>
    <n v="3"/>
    <n v="2646"/>
    <n v="5"/>
    <n v="7541.1"/>
    <n v="4800"/>
    <n v="2741.1"/>
    <x v="0"/>
    <x v="0"/>
    <x v="10"/>
    <s v="Q1"/>
    <n v="2025"/>
    <n v="0.36348808529259652"/>
    <s v="Low"/>
  </r>
  <r>
    <n v="104789"/>
    <d v="2025-02-25T00:00:00"/>
    <s v="C5788"/>
    <s v="Rohit Gupta"/>
    <x v="3"/>
    <s v="West Bengal"/>
    <s v="Kolkata"/>
    <x v="7"/>
    <x v="2"/>
    <x v="5"/>
    <n v="4"/>
    <n v="2216"/>
    <n v="15"/>
    <n v="7534.4"/>
    <n v="6400"/>
    <n v="1134.4000000000001"/>
    <x v="0"/>
    <x v="0"/>
    <x v="3"/>
    <s v="Q1"/>
    <n v="2025"/>
    <n v="0.15056275217668297"/>
    <s v="Low"/>
  </r>
  <r>
    <n v="104527"/>
    <d v="2025-05-23T00:00:00"/>
    <s v="C5526"/>
    <s v="Pooja Sharma"/>
    <x v="1"/>
    <s v="Maharashtra"/>
    <s v="Mumbai"/>
    <x v="7"/>
    <x v="1"/>
    <x v="4"/>
    <n v="1"/>
    <n v="8365"/>
    <n v="10"/>
    <n v="7528.5"/>
    <n v="6000"/>
    <n v="1528.5"/>
    <x v="1"/>
    <x v="0"/>
    <x v="6"/>
    <s v="Q2"/>
    <n v="2025"/>
    <n v="0.2030284917314206"/>
    <s v="Low"/>
  </r>
  <r>
    <n v="101273"/>
    <d v="2025-01-01T00:00:00"/>
    <s v="C2272"/>
    <s v="Rahul Reddy"/>
    <x v="3"/>
    <s v="West Bengal"/>
    <s v="Kolkata"/>
    <x v="3"/>
    <x v="2"/>
    <x v="6"/>
    <n v="6"/>
    <n v="1254"/>
    <n v="0"/>
    <n v="7524"/>
    <n v="5400"/>
    <n v="2124"/>
    <x v="0"/>
    <x v="2"/>
    <x v="8"/>
    <s v="Q1"/>
    <n v="2025"/>
    <n v="0.28229665071770332"/>
    <s v="Low"/>
  </r>
  <r>
    <n v="102790"/>
    <d v="2025-10-06T00:00:00"/>
    <s v="C3789"/>
    <s v="Ananya Rao"/>
    <x v="2"/>
    <s v="Telangana"/>
    <s v="Hyderabad"/>
    <x v="3"/>
    <x v="2"/>
    <x v="7"/>
    <n v="10"/>
    <n v="836"/>
    <n v="10"/>
    <n v="7524"/>
    <n v="4000"/>
    <n v="3524"/>
    <x v="0"/>
    <x v="2"/>
    <x v="0"/>
    <s v="Q4"/>
    <n v="2025"/>
    <n v="0.46836788942052099"/>
    <s v="Low"/>
  </r>
  <r>
    <n v="102559"/>
    <d v="2025-02-08T00:00:00"/>
    <s v="C3558"/>
    <s v="Aarav Patel"/>
    <x v="2"/>
    <s v="Karnataka"/>
    <s v="Bengaluru"/>
    <x v="4"/>
    <x v="1"/>
    <x v="4"/>
    <n v="1"/>
    <n v="8845"/>
    <n v="15"/>
    <n v="7518.25"/>
    <n v="6000"/>
    <n v="1518.25"/>
    <x v="3"/>
    <x v="0"/>
    <x v="3"/>
    <s v="Q1"/>
    <n v="2025"/>
    <n v="0.20194194127622783"/>
    <s v="Low"/>
  </r>
  <r>
    <n v="104062"/>
    <d v="2025-07-12T00:00:00"/>
    <s v="C5061"/>
    <s v="Rohit Patel"/>
    <x v="0"/>
    <s v="Punjab"/>
    <s v="Ludhiana"/>
    <x v="7"/>
    <x v="2"/>
    <x v="5"/>
    <n v="4"/>
    <n v="2349"/>
    <n v="20"/>
    <n v="7516.8"/>
    <n v="6400"/>
    <n v="1116.8"/>
    <x v="3"/>
    <x v="1"/>
    <x v="7"/>
    <s v="Q3"/>
    <n v="2025"/>
    <n v="0.14857386121753938"/>
    <s v="Low"/>
  </r>
  <r>
    <n v="102262"/>
    <d v="2025-05-04T00:00:00"/>
    <s v="C3261"/>
    <s v="Priya Rao"/>
    <x v="1"/>
    <s v="Gujarat"/>
    <s v="Ahmedabad"/>
    <x v="4"/>
    <x v="2"/>
    <x v="6"/>
    <n v="6"/>
    <n v="1251"/>
    <n v="0"/>
    <n v="7506"/>
    <n v="5400"/>
    <n v="2106"/>
    <x v="0"/>
    <x v="1"/>
    <x v="6"/>
    <s v="Q2"/>
    <n v="2025"/>
    <n v="0.2805755395683453"/>
    <s v="Low"/>
  </r>
  <r>
    <n v="103784"/>
    <d v="2025-03-03T00:00:00"/>
    <s v="C4783"/>
    <s v="Rohit Rao"/>
    <x v="0"/>
    <s v="Punjab"/>
    <s v="Ludhiana"/>
    <x v="5"/>
    <x v="2"/>
    <x v="5"/>
    <n v="3"/>
    <n v="2632"/>
    <n v="5"/>
    <n v="7501.2"/>
    <n v="4800"/>
    <n v="2701.2"/>
    <x v="2"/>
    <x v="2"/>
    <x v="10"/>
    <s v="Q1"/>
    <n v="2025"/>
    <n v="0.36010238361862101"/>
    <s v="Low"/>
  </r>
  <r>
    <n v="101478"/>
    <d v="2025-05-02T00:00:00"/>
    <s v="C2477"/>
    <s v="Priya Sharma"/>
    <x v="2"/>
    <s v="Karnataka"/>
    <s v="Bengaluru"/>
    <x v="2"/>
    <x v="1"/>
    <x v="4"/>
    <n v="1"/>
    <n v="8330"/>
    <n v="10"/>
    <n v="7497"/>
    <n v="6000"/>
    <n v="1497"/>
    <x v="2"/>
    <x v="0"/>
    <x v="6"/>
    <s v="Q2"/>
    <n v="2025"/>
    <n v="0.19967987194877951"/>
    <s v="Low"/>
  </r>
  <r>
    <n v="100304"/>
    <d v="2025-08-19T00:00:00"/>
    <s v="C1303"/>
    <s v="Rahul Patel"/>
    <x v="1"/>
    <s v="Gujarat"/>
    <s v="Ahmedabad"/>
    <x v="5"/>
    <x v="2"/>
    <x v="6"/>
    <n v="5"/>
    <n v="1764"/>
    <n v="15"/>
    <n v="7497"/>
    <n v="4500"/>
    <n v="2997"/>
    <x v="0"/>
    <x v="0"/>
    <x v="2"/>
    <s v="Q3"/>
    <n v="2025"/>
    <n v="0.39975990396158462"/>
    <s v="Low"/>
  </r>
  <r>
    <n v="102063"/>
    <d v="2025-07-24T00:00:00"/>
    <s v="C3062"/>
    <s v="Neha Kumar"/>
    <x v="0"/>
    <s v="Punjab"/>
    <s v="Ludhiana"/>
    <x v="0"/>
    <x v="1"/>
    <x v="4"/>
    <n v="1"/>
    <n v="8324"/>
    <n v="10"/>
    <n v="7491.6"/>
    <n v="6000"/>
    <n v="1491.6"/>
    <x v="3"/>
    <x v="0"/>
    <x v="7"/>
    <s v="Q3"/>
    <n v="2025"/>
    <n v="0.19910299535479736"/>
    <s v="Low"/>
  </r>
  <r>
    <n v="103743"/>
    <d v="2025-03-12T00:00:00"/>
    <s v="C4742"/>
    <s v="Aarav Sharma"/>
    <x v="2"/>
    <s v="Telangana"/>
    <s v="Hyderabad"/>
    <x v="5"/>
    <x v="2"/>
    <x v="6"/>
    <n v="5"/>
    <n v="1498"/>
    <n v="0"/>
    <n v="7490"/>
    <n v="4500"/>
    <n v="2990"/>
    <x v="0"/>
    <x v="0"/>
    <x v="10"/>
    <s v="Q1"/>
    <n v="2025"/>
    <n v="0.3991989319092123"/>
    <s v="Low"/>
  </r>
  <r>
    <n v="104553"/>
    <d v="2025-10-09T00:00:00"/>
    <s v="C5552"/>
    <s v="Arjun Rao"/>
    <x v="3"/>
    <s v="West Bengal"/>
    <s v="Kolkata"/>
    <x v="7"/>
    <x v="2"/>
    <x v="6"/>
    <n v="4"/>
    <n v="1971"/>
    <n v="5"/>
    <n v="7489.8"/>
    <n v="3600"/>
    <n v="3889.8"/>
    <x v="0"/>
    <x v="2"/>
    <x v="0"/>
    <s v="Q4"/>
    <n v="2025"/>
    <n v="0.51934631098293682"/>
    <s v="Low"/>
  </r>
  <r>
    <n v="103223"/>
    <d v="2025-11-28T00:00:00"/>
    <s v="C4222"/>
    <s v="Sneha Kumar"/>
    <x v="0"/>
    <s v="Delhi"/>
    <s v="New Delhi"/>
    <x v="3"/>
    <x v="2"/>
    <x v="6"/>
    <n v="5"/>
    <n v="1869"/>
    <n v="20"/>
    <n v="7476"/>
    <n v="4500"/>
    <n v="2976"/>
    <x v="0"/>
    <x v="0"/>
    <x v="1"/>
    <s v="Q4"/>
    <n v="2025"/>
    <n v="0.39807383627608345"/>
    <s v="Low"/>
  </r>
  <r>
    <n v="103118"/>
    <d v="2025-06-22T00:00:00"/>
    <s v="C4117"/>
    <s v="Aarav Kumar"/>
    <x v="3"/>
    <s v="Odisha"/>
    <s v="Bhubaneswar"/>
    <x v="4"/>
    <x v="2"/>
    <x v="5"/>
    <n v="4"/>
    <n v="2336"/>
    <n v="20"/>
    <n v="7475.2"/>
    <n v="6400"/>
    <n v="1075.2"/>
    <x v="1"/>
    <x v="1"/>
    <x v="9"/>
    <s v="Q2"/>
    <n v="2025"/>
    <n v="0.14383561643835618"/>
    <s v="Low"/>
  </r>
  <r>
    <n v="104227"/>
    <d v="2025-10-19T00:00:00"/>
    <s v="C5226"/>
    <s v="Kiran Patel"/>
    <x v="1"/>
    <s v="Maharashtra"/>
    <s v="Mumbai"/>
    <x v="5"/>
    <x v="2"/>
    <x v="6"/>
    <n v="8"/>
    <n v="1098"/>
    <n v="15"/>
    <n v="7466.4"/>
    <n v="7200"/>
    <n v="266.39999999999998"/>
    <x v="1"/>
    <x v="1"/>
    <x v="0"/>
    <s v="Q4"/>
    <n v="2025"/>
    <n v="3.5679845708775311E-2"/>
    <s v="Low"/>
  </r>
  <r>
    <n v="104476"/>
    <d v="2025-08-01T00:00:00"/>
    <s v="C5475"/>
    <s v="Rohit Gupta"/>
    <x v="0"/>
    <s v="Punjab"/>
    <s v="Ludhiana"/>
    <x v="6"/>
    <x v="1"/>
    <x v="4"/>
    <n v="1"/>
    <n v="8783"/>
    <n v="15"/>
    <n v="7465.55"/>
    <n v="6000"/>
    <n v="1465.55"/>
    <x v="4"/>
    <x v="2"/>
    <x v="2"/>
    <s v="Q3"/>
    <n v="2025"/>
    <n v="0.19630837647594618"/>
    <s v="Low"/>
  </r>
  <r>
    <n v="103472"/>
    <d v="2025-09-20T00:00:00"/>
    <s v="C4471"/>
    <s v="Priya Patel"/>
    <x v="0"/>
    <s v="Punjab"/>
    <s v="Ludhiana"/>
    <x v="1"/>
    <x v="2"/>
    <x v="5"/>
    <n v="4"/>
    <n v="2191"/>
    <n v="15"/>
    <n v="7449.4"/>
    <n v="6400"/>
    <n v="1049.4000000000001"/>
    <x v="2"/>
    <x v="0"/>
    <x v="4"/>
    <s v="Q3"/>
    <n v="2025"/>
    <n v="0.14087040567025536"/>
    <s v="Low"/>
  </r>
  <r>
    <n v="103857"/>
    <d v="2025-09-22T00:00:00"/>
    <s v="C4856"/>
    <s v="Rahul Patel"/>
    <x v="1"/>
    <s v="Maharashtra"/>
    <s v="Mumbai"/>
    <x v="7"/>
    <x v="1"/>
    <x v="4"/>
    <n v="1"/>
    <n v="8758"/>
    <n v="15"/>
    <n v="7444.3"/>
    <n v="6000"/>
    <n v="1444.3"/>
    <x v="4"/>
    <x v="2"/>
    <x v="4"/>
    <s v="Q3"/>
    <n v="2025"/>
    <n v="0.19401421221605791"/>
    <s v="Low"/>
  </r>
  <r>
    <n v="102403"/>
    <d v="2025-05-06T00:00:00"/>
    <s v="C3402"/>
    <s v="Vikram Kumar"/>
    <x v="3"/>
    <s v="Odisha"/>
    <s v="Bhubaneswar"/>
    <x v="5"/>
    <x v="2"/>
    <x v="5"/>
    <n v="3"/>
    <n v="2913"/>
    <n v="15"/>
    <n v="7428.15"/>
    <n v="4800"/>
    <n v="2628.15"/>
    <x v="1"/>
    <x v="0"/>
    <x v="6"/>
    <s v="Q2"/>
    <n v="2025"/>
    <n v="0.35380949496173342"/>
    <s v="Low"/>
  </r>
  <r>
    <n v="103661"/>
    <d v="2025-07-19T00:00:00"/>
    <s v="C4660"/>
    <s v="Neha Gupta"/>
    <x v="3"/>
    <s v="West Bengal"/>
    <s v="Kolkata"/>
    <x v="5"/>
    <x v="2"/>
    <x v="5"/>
    <n v="4"/>
    <n v="2061"/>
    <n v="10"/>
    <n v="7419.6"/>
    <n v="6400"/>
    <n v="1019.6"/>
    <x v="2"/>
    <x v="0"/>
    <x v="7"/>
    <s v="Q3"/>
    <n v="2025"/>
    <n v="0.1374198069976818"/>
    <s v="Low"/>
  </r>
  <r>
    <n v="104333"/>
    <d v="2025-12-08T00:00:00"/>
    <s v="C5332"/>
    <s v="Rohit Rao"/>
    <x v="1"/>
    <s v="Gujarat"/>
    <s v="Ahmedabad"/>
    <x v="4"/>
    <x v="1"/>
    <x v="4"/>
    <n v="1"/>
    <n v="8725"/>
    <n v="15"/>
    <n v="7416.25"/>
    <n v="6000"/>
    <n v="1416.25"/>
    <x v="3"/>
    <x v="1"/>
    <x v="11"/>
    <s v="Q4"/>
    <n v="2025"/>
    <n v="0.19096578459464014"/>
    <s v="Low"/>
  </r>
  <r>
    <n v="100462"/>
    <d v="2025-07-10T00:00:00"/>
    <s v="C1461"/>
    <s v="Rohit Reddy"/>
    <x v="0"/>
    <s v="Punjab"/>
    <s v="Ludhiana"/>
    <x v="2"/>
    <x v="2"/>
    <x v="6"/>
    <n v="6"/>
    <n v="1301"/>
    <n v="5"/>
    <n v="7415.7"/>
    <n v="5400"/>
    <n v="2015.7"/>
    <x v="0"/>
    <x v="0"/>
    <x v="7"/>
    <s v="Q3"/>
    <n v="2025"/>
    <n v="0.27181520288037542"/>
    <s v="Low"/>
  </r>
  <r>
    <n v="101158"/>
    <d v="2025-07-05T00:00:00"/>
    <s v="C2157"/>
    <s v="Ananya Kumar"/>
    <x v="3"/>
    <s v="Odisha"/>
    <s v="Bhubaneswar"/>
    <x v="7"/>
    <x v="1"/>
    <x v="4"/>
    <n v="1"/>
    <n v="8721"/>
    <n v="15"/>
    <n v="7412.85"/>
    <n v="6000"/>
    <n v="1412.85"/>
    <x v="4"/>
    <x v="0"/>
    <x v="7"/>
    <s v="Q3"/>
    <n v="2025"/>
    <n v="0.19059471053643334"/>
    <s v="Low"/>
  </r>
  <r>
    <n v="103408"/>
    <d v="2025-11-02T00:00:00"/>
    <s v="C4407"/>
    <s v="Ananya Patel"/>
    <x v="1"/>
    <s v="Gujarat"/>
    <s v="Ahmedabad"/>
    <x v="0"/>
    <x v="2"/>
    <x v="6"/>
    <n v="6"/>
    <n v="1453"/>
    <n v="15"/>
    <n v="7410.3"/>
    <n v="5400"/>
    <n v="2010.3"/>
    <x v="2"/>
    <x v="0"/>
    <x v="1"/>
    <s v="Q4"/>
    <n v="2025"/>
    <n v="0.27128456337800089"/>
    <s v="Low"/>
  </r>
  <r>
    <n v="104152"/>
    <d v="2025-09-22T00:00:00"/>
    <s v="C5151"/>
    <s v="Rohit Gupta"/>
    <x v="3"/>
    <s v="Odisha"/>
    <s v="Bhubaneswar"/>
    <x v="7"/>
    <x v="2"/>
    <x v="6"/>
    <n v="5"/>
    <n v="1560"/>
    <n v="5"/>
    <n v="7410"/>
    <n v="4500"/>
    <n v="2910"/>
    <x v="0"/>
    <x v="0"/>
    <x v="4"/>
    <s v="Q3"/>
    <n v="2025"/>
    <n v="0.39271255060728744"/>
    <s v="Low"/>
  </r>
  <r>
    <n v="100222"/>
    <d v="2025-05-18T00:00:00"/>
    <s v="C1221"/>
    <s v="Rahul Reddy"/>
    <x v="1"/>
    <s v="Maharashtra"/>
    <s v="Mumbai"/>
    <x v="7"/>
    <x v="1"/>
    <x v="4"/>
    <n v="1"/>
    <n v="8714"/>
    <n v="15"/>
    <n v="7406.9"/>
    <n v="6000"/>
    <n v="1406.9"/>
    <x v="2"/>
    <x v="0"/>
    <x v="6"/>
    <s v="Q2"/>
    <n v="2025"/>
    <n v="0.18994451119901715"/>
    <s v="Low"/>
  </r>
  <r>
    <n v="102490"/>
    <d v="2025-08-11T00:00:00"/>
    <s v="C3489"/>
    <s v="Aarav Rao"/>
    <x v="2"/>
    <s v="Telangana"/>
    <s v="Hyderabad"/>
    <x v="6"/>
    <x v="2"/>
    <x v="6"/>
    <n v="5"/>
    <n v="1742"/>
    <n v="15"/>
    <n v="7403.5"/>
    <n v="4500"/>
    <n v="2903.5"/>
    <x v="0"/>
    <x v="2"/>
    <x v="2"/>
    <s v="Q3"/>
    <n v="2025"/>
    <n v="0.3921793746201121"/>
    <s v="Low"/>
  </r>
  <r>
    <n v="103808"/>
    <d v="2025-02-18T00:00:00"/>
    <s v="C4807"/>
    <s v="Pooja Gupta"/>
    <x v="0"/>
    <s v="Punjab"/>
    <s v="Ludhiana"/>
    <x v="6"/>
    <x v="1"/>
    <x v="4"/>
    <n v="1"/>
    <n v="8702"/>
    <n v="15"/>
    <n v="7396.7"/>
    <n v="6000"/>
    <n v="1396.7"/>
    <x v="2"/>
    <x v="1"/>
    <x v="3"/>
    <s v="Q1"/>
    <n v="2025"/>
    <n v="0.18882745007908933"/>
    <s v="Low"/>
  </r>
  <r>
    <n v="104559"/>
    <d v="2025-10-03T00:00:00"/>
    <s v="C5558"/>
    <s v="Arjun Patel"/>
    <x v="2"/>
    <s v="Telangana"/>
    <s v="Hyderabad"/>
    <x v="3"/>
    <x v="2"/>
    <x v="5"/>
    <n v="3"/>
    <n v="2896"/>
    <n v="15"/>
    <n v="7384.8"/>
    <n v="4800"/>
    <n v="2584.8000000000002"/>
    <x v="2"/>
    <x v="2"/>
    <x v="0"/>
    <s v="Q4"/>
    <n v="2025"/>
    <n v="0.35001624959376015"/>
    <s v="Low"/>
  </r>
  <r>
    <n v="100799"/>
    <d v="2025-03-09T00:00:00"/>
    <s v="C1798"/>
    <s v="Kiran Kumar"/>
    <x v="3"/>
    <s v="West Bengal"/>
    <s v="Kolkata"/>
    <x v="7"/>
    <x v="2"/>
    <x v="6"/>
    <n v="5"/>
    <n v="1553"/>
    <n v="5"/>
    <n v="7376.75"/>
    <n v="4500"/>
    <n v="2876.75"/>
    <x v="2"/>
    <x v="0"/>
    <x v="10"/>
    <s v="Q1"/>
    <n v="2025"/>
    <n v="0.38997526010777106"/>
    <s v="Low"/>
  </r>
  <r>
    <n v="103078"/>
    <d v="2025-04-24T00:00:00"/>
    <s v="C4077"/>
    <s v="Rahul Sharma"/>
    <x v="1"/>
    <s v="Gujarat"/>
    <s v="Ahmedabad"/>
    <x v="7"/>
    <x v="2"/>
    <x v="5"/>
    <n v="3"/>
    <n v="2588"/>
    <n v="5"/>
    <n v="7375.8"/>
    <n v="4800"/>
    <n v="2575.8000000000002"/>
    <x v="4"/>
    <x v="0"/>
    <x v="5"/>
    <s v="Q2"/>
    <n v="2025"/>
    <n v="0.3492231351175466"/>
    <s v="Low"/>
  </r>
  <r>
    <n v="103537"/>
    <d v="2025-01-26T00:00:00"/>
    <s v="C4536"/>
    <s v="Rohit Kumar"/>
    <x v="1"/>
    <s v="Maharashtra"/>
    <s v="Mumbai"/>
    <x v="2"/>
    <x v="2"/>
    <x v="5"/>
    <n v="3"/>
    <n v="2584"/>
    <n v="5"/>
    <n v="7364.4"/>
    <n v="4800"/>
    <n v="2564.4"/>
    <x v="1"/>
    <x v="1"/>
    <x v="8"/>
    <s v="Q1"/>
    <n v="2025"/>
    <n v="0.34821574058986476"/>
    <s v="Low"/>
  </r>
  <r>
    <n v="102794"/>
    <d v="2025-07-22T00:00:00"/>
    <s v="C3793"/>
    <s v="Vikram Reddy"/>
    <x v="1"/>
    <s v="Gujarat"/>
    <s v="Ahmedabad"/>
    <x v="6"/>
    <x v="2"/>
    <x v="5"/>
    <n v="3"/>
    <n v="2723"/>
    <n v="10"/>
    <n v="7352.1"/>
    <n v="4800"/>
    <n v="2552.1"/>
    <x v="3"/>
    <x v="1"/>
    <x v="7"/>
    <s v="Q3"/>
    <n v="2025"/>
    <n v="0.34712531113559386"/>
    <s v="Low"/>
  </r>
  <r>
    <n v="104534"/>
    <d v="2025-03-05T00:00:00"/>
    <s v="C5533"/>
    <s v="Neha Sharma"/>
    <x v="3"/>
    <s v="Odisha"/>
    <s v="Bhubaneswar"/>
    <x v="6"/>
    <x v="2"/>
    <x v="6"/>
    <n v="5"/>
    <n v="1469"/>
    <n v="0"/>
    <n v="7345"/>
    <n v="4500"/>
    <n v="2845"/>
    <x v="2"/>
    <x v="0"/>
    <x v="10"/>
    <s v="Q1"/>
    <n v="2025"/>
    <n v="0.38733832539142271"/>
    <s v="Low"/>
  </r>
  <r>
    <n v="103338"/>
    <d v="2025-04-09T00:00:00"/>
    <s v="C4337"/>
    <s v="Aarav Sharma"/>
    <x v="0"/>
    <s v="Punjab"/>
    <s v="Ludhiana"/>
    <x v="3"/>
    <x v="2"/>
    <x v="6"/>
    <n v="4"/>
    <n v="1930"/>
    <n v="5"/>
    <n v="7334"/>
    <n v="3600"/>
    <n v="3734"/>
    <x v="3"/>
    <x v="1"/>
    <x v="5"/>
    <s v="Q2"/>
    <n v="2025"/>
    <n v="0.50913553313335147"/>
    <s v="Low"/>
  </r>
  <r>
    <n v="104568"/>
    <d v="2025-06-10T00:00:00"/>
    <s v="C5567"/>
    <s v="Divya Rao"/>
    <x v="0"/>
    <s v="Punjab"/>
    <s v="Ludhiana"/>
    <x v="5"/>
    <x v="1"/>
    <x v="4"/>
    <n v="1"/>
    <n v="8139"/>
    <n v="10"/>
    <n v="7325.1"/>
    <n v="6000"/>
    <n v="1325.1"/>
    <x v="3"/>
    <x v="2"/>
    <x v="9"/>
    <s v="Q2"/>
    <n v="2025"/>
    <n v="0.18089855428594828"/>
    <s v="Low"/>
  </r>
  <r>
    <n v="104314"/>
    <d v="2025-03-10T00:00:00"/>
    <s v="C5313"/>
    <s v="Neha Patel"/>
    <x v="1"/>
    <s v="Maharashtra"/>
    <s v="Mumbai"/>
    <x v="4"/>
    <x v="2"/>
    <x v="6"/>
    <n v="4"/>
    <n v="1927"/>
    <n v="5"/>
    <n v="7322.6"/>
    <n v="3600"/>
    <n v="3722.6"/>
    <x v="3"/>
    <x v="1"/>
    <x v="10"/>
    <s v="Q1"/>
    <n v="2025"/>
    <n v="0.5083713435118673"/>
    <s v="Low"/>
  </r>
  <r>
    <n v="100024"/>
    <d v="2025-11-02T00:00:00"/>
    <s v="C1023"/>
    <s v="Divya Patel"/>
    <x v="3"/>
    <s v="Odisha"/>
    <s v="Bhubaneswar"/>
    <x v="6"/>
    <x v="2"/>
    <x v="7"/>
    <n v="10"/>
    <n v="770"/>
    <n v="5"/>
    <n v="7315"/>
    <n v="4000"/>
    <n v="3315"/>
    <x v="1"/>
    <x v="2"/>
    <x v="1"/>
    <s v="Q4"/>
    <n v="2025"/>
    <n v="0.45317840054682162"/>
    <s v="Low"/>
  </r>
  <r>
    <n v="103663"/>
    <d v="2025-07-18T00:00:00"/>
    <s v="C4662"/>
    <s v="Neha Patel"/>
    <x v="2"/>
    <s v="Telangana"/>
    <s v="Hyderabad"/>
    <x v="2"/>
    <x v="2"/>
    <x v="5"/>
    <n v="4"/>
    <n v="2150"/>
    <n v="15"/>
    <n v="7310"/>
    <n v="6400"/>
    <n v="910"/>
    <x v="3"/>
    <x v="0"/>
    <x v="7"/>
    <s v="Q3"/>
    <n v="2025"/>
    <n v="0.12448700410396717"/>
    <s v="Low"/>
  </r>
  <r>
    <n v="103329"/>
    <d v="2025-02-03T00:00:00"/>
    <s v="C4328"/>
    <s v="Vikram Reddy"/>
    <x v="3"/>
    <s v="Odisha"/>
    <s v="Bhubaneswar"/>
    <x v="3"/>
    <x v="2"/>
    <x v="6"/>
    <n v="6"/>
    <n v="1347"/>
    <n v="10"/>
    <n v="7273.8"/>
    <n v="5400"/>
    <n v="1873.8"/>
    <x v="3"/>
    <x v="0"/>
    <x v="3"/>
    <s v="Q1"/>
    <n v="2025"/>
    <n v="0.25760950259836674"/>
    <s v="Low"/>
  </r>
  <r>
    <n v="104110"/>
    <d v="2025-12-20T00:00:00"/>
    <s v="C5109"/>
    <s v="Ananya Reddy"/>
    <x v="3"/>
    <s v="Odisha"/>
    <s v="Bhubaneswar"/>
    <x v="6"/>
    <x v="2"/>
    <x v="5"/>
    <n v="3"/>
    <n v="2423"/>
    <n v="0"/>
    <n v="7269"/>
    <n v="4800"/>
    <n v="2469"/>
    <x v="4"/>
    <x v="0"/>
    <x v="11"/>
    <s v="Q4"/>
    <n v="2025"/>
    <n v="0.33966157655798596"/>
    <s v="Low"/>
  </r>
  <r>
    <n v="102765"/>
    <d v="2025-10-15T00:00:00"/>
    <s v="C3764"/>
    <s v="Neha Gupta"/>
    <x v="2"/>
    <s v="Karnataka"/>
    <s v="Bengaluru"/>
    <x v="1"/>
    <x v="2"/>
    <x v="6"/>
    <n v="5"/>
    <n v="1530"/>
    <n v="5"/>
    <n v="7267.5"/>
    <n v="4500"/>
    <n v="2767.5"/>
    <x v="2"/>
    <x v="2"/>
    <x v="0"/>
    <s v="Q4"/>
    <n v="2025"/>
    <n v="0.38080495356037153"/>
    <s v="Low"/>
  </r>
  <r>
    <n v="102606"/>
    <d v="2025-03-14T00:00:00"/>
    <s v="C3605"/>
    <s v="Pooja Rao"/>
    <x v="3"/>
    <s v="Odisha"/>
    <s v="Bhubaneswar"/>
    <x v="1"/>
    <x v="2"/>
    <x v="6"/>
    <n v="6"/>
    <n v="1345"/>
    <n v="10"/>
    <n v="7263"/>
    <n v="5400"/>
    <n v="1863"/>
    <x v="1"/>
    <x v="0"/>
    <x v="10"/>
    <s v="Q1"/>
    <n v="2025"/>
    <n v="0.25650557620817843"/>
    <s v="Low"/>
  </r>
  <r>
    <n v="104022"/>
    <d v="2025-07-03T00:00:00"/>
    <s v="C5021"/>
    <s v="Rohit Rao"/>
    <x v="0"/>
    <s v="Punjab"/>
    <s v="Ludhiana"/>
    <x v="2"/>
    <x v="2"/>
    <x v="5"/>
    <n v="4"/>
    <n v="2266"/>
    <n v="20"/>
    <n v="7251.2"/>
    <n v="6400"/>
    <n v="851.2"/>
    <x v="3"/>
    <x v="1"/>
    <x v="7"/>
    <s v="Q3"/>
    <n v="2025"/>
    <n v="0.11738746690203002"/>
    <s v="Low"/>
  </r>
  <r>
    <n v="101989"/>
    <d v="2025-05-09T00:00:00"/>
    <s v="C2988"/>
    <s v="Divya Sharma"/>
    <x v="3"/>
    <s v="Odisha"/>
    <s v="Bhubaneswar"/>
    <x v="4"/>
    <x v="2"/>
    <x v="5"/>
    <n v="3"/>
    <n v="2544"/>
    <n v="5"/>
    <n v="7250.4"/>
    <n v="4800"/>
    <n v="2450.4"/>
    <x v="2"/>
    <x v="2"/>
    <x v="6"/>
    <s v="Q2"/>
    <n v="2025"/>
    <n v="0.33796756041046017"/>
    <s v="Low"/>
  </r>
  <r>
    <n v="103768"/>
    <d v="2025-05-13T00:00:00"/>
    <s v="C4767"/>
    <s v="Sneha Reddy"/>
    <x v="2"/>
    <s v="Telangana"/>
    <s v="Hyderabad"/>
    <x v="4"/>
    <x v="2"/>
    <x v="6"/>
    <n v="5"/>
    <n v="1524"/>
    <n v="5"/>
    <n v="7239"/>
    <n v="4500"/>
    <n v="2739"/>
    <x v="4"/>
    <x v="1"/>
    <x v="6"/>
    <s v="Q2"/>
    <n v="2025"/>
    <n v="0.37836717778698714"/>
    <s v="Low"/>
  </r>
  <r>
    <n v="101368"/>
    <d v="2025-10-13T00:00:00"/>
    <s v="C2367"/>
    <s v="Kiran Kumar"/>
    <x v="3"/>
    <s v="West Bengal"/>
    <s v="Kolkata"/>
    <x v="2"/>
    <x v="2"/>
    <x v="5"/>
    <n v="3"/>
    <n v="2833"/>
    <n v="15"/>
    <n v="7224.15"/>
    <n v="4800"/>
    <n v="2424.15"/>
    <x v="3"/>
    <x v="0"/>
    <x v="0"/>
    <s v="Q4"/>
    <n v="2025"/>
    <n v="0.33556196922821374"/>
    <s v="Low"/>
  </r>
  <r>
    <n v="104893"/>
    <d v="2025-07-12T00:00:00"/>
    <s v="C5892"/>
    <s v="Priya Reddy"/>
    <x v="0"/>
    <s v="Punjab"/>
    <s v="Ludhiana"/>
    <x v="7"/>
    <x v="2"/>
    <x v="5"/>
    <n v="4"/>
    <n v="2124"/>
    <n v="15"/>
    <n v="7221.6"/>
    <n v="6400"/>
    <n v="821.6"/>
    <x v="0"/>
    <x v="0"/>
    <x v="7"/>
    <s v="Q3"/>
    <n v="2025"/>
    <n v="0.11376980170599313"/>
    <s v="Low"/>
  </r>
  <r>
    <n v="103362"/>
    <d v="2025-01-05T00:00:00"/>
    <s v="C4361"/>
    <s v="Ananya Gupta"/>
    <x v="0"/>
    <s v="Punjab"/>
    <s v="Ludhiana"/>
    <x v="6"/>
    <x v="2"/>
    <x v="6"/>
    <n v="4"/>
    <n v="1900"/>
    <n v="5"/>
    <n v="7220"/>
    <n v="3600"/>
    <n v="3620"/>
    <x v="4"/>
    <x v="0"/>
    <x v="8"/>
    <s v="Q1"/>
    <n v="2025"/>
    <n v="0.50138504155124652"/>
    <s v="Low"/>
  </r>
  <r>
    <n v="103435"/>
    <d v="2025-04-19T00:00:00"/>
    <s v="C4434"/>
    <s v="Sneha Sharma"/>
    <x v="2"/>
    <s v="Telangana"/>
    <s v="Hyderabad"/>
    <x v="1"/>
    <x v="2"/>
    <x v="5"/>
    <n v="3"/>
    <n v="2673"/>
    <n v="10"/>
    <n v="7217.1"/>
    <n v="4800"/>
    <n v="2417.1"/>
    <x v="2"/>
    <x v="2"/>
    <x v="5"/>
    <s v="Q2"/>
    <n v="2025"/>
    <n v="0.33491291515982868"/>
    <s v="Low"/>
  </r>
  <r>
    <n v="100043"/>
    <d v="2025-08-14T00:00:00"/>
    <s v="C1042"/>
    <s v="Divya Gupta"/>
    <x v="3"/>
    <s v="West Bengal"/>
    <s v="Kolkata"/>
    <x v="1"/>
    <x v="1"/>
    <x v="4"/>
    <n v="1"/>
    <n v="8468"/>
    <n v="15"/>
    <n v="7197.8"/>
    <n v="6000"/>
    <n v="1197.8"/>
    <x v="2"/>
    <x v="1"/>
    <x v="2"/>
    <s v="Q3"/>
    <n v="2025"/>
    <n v="0.16641195920975851"/>
    <s v="Low"/>
  </r>
  <r>
    <n v="100989"/>
    <d v="2025-02-07T00:00:00"/>
    <s v="C1988"/>
    <s v="Pooja Gupta"/>
    <x v="1"/>
    <s v="Gujarat"/>
    <s v="Ahmedabad"/>
    <x v="5"/>
    <x v="2"/>
    <x v="6"/>
    <n v="4"/>
    <n v="1990"/>
    <n v="10"/>
    <n v="7164"/>
    <n v="3600"/>
    <n v="3564"/>
    <x v="1"/>
    <x v="2"/>
    <x v="3"/>
    <s v="Q1"/>
    <n v="2025"/>
    <n v="0.49748743718592964"/>
    <s v="Low"/>
  </r>
  <r>
    <n v="101221"/>
    <d v="2025-10-02T00:00:00"/>
    <s v="C2220"/>
    <s v="Rahul Patel"/>
    <x v="2"/>
    <s v="Telangana"/>
    <s v="Hyderabad"/>
    <x v="3"/>
    <x v="2"/>
    <x v="5"/>
    <n v="3"/>
    <n v="2652"/>
    <n v="10"/>
    <n v="7160.4"/>
    <n v="4800"/>
    <n v="2360.4"/>
    <x v="1"/>
    <x v="2"/>
    <x v="0"/>
    <s v="Q4"/>
    <n v="2025"/>
    <n v="0.32964638846991789"/>
    <s v="Low"/>
  </r>
  <r>
    <n v="100591"/>
    <d v="2025-07-10T00:00:00"/>
    <s v="C1590"/>
    <s v="Sneha Sharma"/>
    <x v="2"/>
    <s v="Karnataka"/>
    <s v="Bengaluru"/>
    <x v="3"/>
    <x v="1"/>
    <x v="4"/>
    <n v="1"/>
    <n v="8421"/>
    <n v="15"/>
    <n v="7157.85"/>
    <n v="6000"/>
    <n v="1157.8499999999999"/>
    <x v="0"/>
    <x v="1"/>
    <x v="7"/>
    <s v="Q3"/>
    <n v="2025"/>
    <n v="0.1617594668790209"/>
    <s v="Low"/>
  </r>
  <r>
    <n v="102650"/>
    <d v="2025-01-12T00:00:00"/>
    <s v="C3649"/>
    <s v="Ananya Reddy"/>
    <x v="1"/>
    <s v="Gujarat"/>
    <s v="Ahmedabad"/>
    <x v="1"/>
    <x v="2"/>
    <x v="5"/>
    <n v="4"/>
    <n v="2236"/>
    <n v="20"/>
    <n v="7155.2"/>
    <n v="6400"/>
    <n v="755.2"/>
    <x v="1"/>
    <x v="0"/>
    <x v="8"/>
    <s v="Q1"/>
    <n v="2025"/>
    <n v="0.10554561717352416"/>
    <s v="Low"/>
  </r>
  <r>
    <n v="101759"/>
    <d v="2025-12-24T00:00:00"/>
    <s v="C2758"/>
    <s v="Ananya Reddy"/>
    <x v="2"/>
    <s v="Karnataka"/>
    <s v="Bengaluru"/>
    <x v="5"/>
    <x v="1"/>
    <x v="4"/>
    <n v="1"/>
    <n v="8932"/>
    <n v="20"/>
    <n v="7145.6"/>
    <n v="6000"/>
    <n v="1145.5999999999999"/>
    <x v="2"/>
    <x v="0"/>
    <x v="11"/>
    <s v="Q4"/>
    <n v="2025"/>
    <n v="0.16032243618450512"/>
    <s v="Low"/>
  </r>
  <r>
    <n v="100968"/>
    <d v="2025-05-10T00:00:00"/>
    <s v="C1967"/>
    <s v="Sneha Rao"/>
    <x v="0"/>
    <s v="Delhi"/>
    <s v="New Delhi"/>
    <x v="5"/>
    <x v="2"/>
    <x v="5"/>
    <n v="3"/>
    <n v="2500"/>
    <n v="5"/>
    <n v="7125"/>
    <n v="4800"/>
    <n v="2325"/>
    <x v="0"/>
    <x v="0"/>
    <x v="6"/>
    <s v="Q2"/>
    <n v="2025"/>
    <n v="0.32631578947368423"/>
    <s v="Low"/>
  </r>
  <r>
    <n v="100466"/>
    <d v="2025-09-05T00:00:00"/>
    <s v="C1465"/>
    <s v="Kiran Kumar"/>
    <x v="3"/>
    <s v="Odisha"/>
    <s v="Bhubaneswar"/>
    <x v="5"/>
    <x v="2"/>
    <x v="6"/>
    <n v="4"/>
    <n v="1978"/>
    <n v="10"/>
    <n v="7120.8"/>
    <n v="3600"/>
    <n v="3520.8"/>
    <x v="4"/>
    <x v="0"/>
    <x v="4"/>
    <s v="Q3"/>
    <n v="2025"/>
    <n v="0.4944388270980789"/>
    <s v="Low"/>
  </r>
  <r>
    <n v="101886"/>
    <d v="2025-12-13T00:00:00"/>
    <s v="C2885"/>
    <s v="Arjun Sharma"/>
    <x v="1"/>
    <s v="Maharashtra"/>
    <s v="Mumbai"/>
    <x v="4"/>
    <x v="2"/>
    <x v="5"/>
    <n v="3"/>
    <n v="2964"/>
    <n v="20"/>
    <n v="7113.6"/>
    <n v="4800"/>
    <n v="2313.6"/>
    <x v="0"/>
    <x v="0"/>
    <x v="11"/>
    <s v="Q4"/>
    <n v="2025"/>
    <n v="0.32523616734143046"/>
    <s v="Low"/>
  </r>
  <r>
    <n v="102847"/>
    <d v="2025-02-19T00:00:00"/>
    <s v="C3846"/>
    <s v="Arjun Reddy"/>
    <x v="1"/>
    <s v="Gujarat"/>
    <s v="Ahmedabad"/>
    <x v="2"/>
    <x v="2"/>
    <x v="5"/>
    <n v="4"/>
    <n v="2222"/>
    <n v="20"/>
    <n v="7110.4"/>
    <n v="6400"/>
    <n v="710.4"/>
    <x v="1"/>
    <x v="2"/>
    <x v="3"/>
    <s v="Q1"/>
    <n v="2025"/>
    <n v="9.9909990999099918E-2"/>
    <s v="Low"/>
  </r>
  <r>
    <n v="100511"/>
    <d v="2025-03-23T00:00:00"/>
    <s v="C1510"/>
    <s v="Neha Rao"/>
    <x v="2"/>
    <s v="Telangana"/>
    <s v="Hyderabad"/>
    <x v="1"/>
    <x v="2"/>
    <x v="6"/>
    <n v="4"/>
    <n v="1871"/>
    <n v="5"/>
    <n v="7109.8"/>
    <n v="3600"/>
    <n v="3509.8"/>
    <x v="1"/>
    <x v="2"/>
    <x v="10"/>
    <s v="Q1"/>
    <n v="2025"/>
    <n v="0.49365664294354272"/>
    <s v="Low"/>
  </r>
  <r>
    <n v="102295"/>
    <d v="2025-11-06T00:00:00"/>
    <s v="C3294"/>
    <s v="Rahul Kumar"/>
    <x v="1"/>
    <s v="Gujarat"/>
    <s v="Ahmedabad"/>
    <x v="7"/>
    <x v="2"/>
    <x v="5"/>
    <n v="3"/>
    <n v="2956"/>
    <n v="20"/>
    <n v="7094.4"/>
    <n v="4800"/>
    <n v="2294.4"/>
    <x v="3"/>
    <x v="0"/>
    <x v="1"/>
    <s v="Q4"/>
    <n v="2025"/>
    <n v="0.32341001353179977"/>
    <s v="Low"/>
  </r>
  <r>
    <n v="101586"/>
    <d v="2025-03-26T00:00:00"/>
    <s v="C2585"/>
    <s v="Aarav Rao"/>
    <x v="3"/>
    <s v="West Bengal"/>
    <s v="Kolkata"/>
    <x v="5"/>
    <x v="2"/>
    <x v="5"/>
    <n v="3"/>
    <n v="2363"/>
    <n v="0"/>
    <n v="7089"/>
    <n v="4800"/>
    <n v="2289"/>
    <x v="0"/>
    <x v="1"/>
    <x v="10"/>
    <s v="Q1"/>
    <n v="2025"/>
    <n v="0.32289462547608971"/>
    <s v="Low"/>
  </r>
  <r>
    <n v="101255"/>
    <d v="2025-03-27T00:00:00"/>
    <s v="C2254"/>
    <s v="Neha Gupta"/>
    <x v="3"/>
    <s v="West Bengal"/>
    <s v="Kolkata"/>
    <x v="7"/>
    <x v="1"/>
    <x v="4"/>
    <n v="1"/>
    <n v="8339"/>
    <n v="15"/>
    <n v="7088.15"/>
    <n v="6000"/>
    <n v="1088.1500000000001"/>
    <x v="0"/>
    <x v="1"/>
    <x v="10"/>
    <s v="Q1"/>
    <n v="2025"/>
    <n v="0.15351678505674968"/>
    <s v="Low"/>
  </r>
  <r>
    <n v="102552"/>
    <d v="2025-05-25T00:00:00"/>
    <s v="C3551"/>
    <s v="Ananya Sharma"/>
    <x v="3"/>
    <s v="Odisha"/>
    <s v="Bhubaneswar"/>
    <x v="4"/>
    <x v="2"/>
    <x v="6"/>
    <n v="5"/>
    <n v="1664"/>
    <n v="15"/>
    <n v="7072"/>
    <n v="4500"/>
    <n v="2572"/>
    <x v="0"/>
    <x v="0"/>
    <x v="6"/>
    <s v="Q2"/>
    <n v="2025"/>
    <n v="0.36368778280542985"/>
    <s v="Low"/>
  </r>
  <r>
    <n v="104091"/>
    <d v="2025-09-24T00:00:00"/>
    <s v="C5090"/>
    <s v="Neha Rao"/>
    <x v="1"/>
    <s v="Gujarat"/>
    <s v="Ahmedabad"/>
    <x v="6"/>
    <x v="2"/>
    <x v="5"/>
    <n v="3"/>
    <n v="2617"/>
    <n v="10"/>
    <n v="7065.9"/>
    <n v="4800"/>
    <n v="2265.9"/>
    <x v="3"/>
    <x v="0"/>
    <x v="4"/>
    <s v="Q3"/>
    <n v="2025"/>
    <n v="0.32068101728017667"/>
    <s v="Low"/>
  </r>
  <r>
    <n v="104253"/>
    <d v="2025-05-10T00:00:00"/>
    <s v="C5252"/>
    <s v="Rahul Kumar"/>
    <x v="3"/>
    <s v="Odisha"/>
    <s v="Bhubaneswar"/>
    <x v="1"/>
    <x v="1"/>
    <x v="4"/>
    <n v="1"/>
    <n v="8830"/>
    <n v="20"/>
    <n v="7064"/>
    <n v="6000"/>
    <n v="1064"/>
    <x v="0"/>
    <x v="2"/>
    <x v="6"/>
    <s v="Q2"/>
    <n v="2025"/>
    <n v="0.15062287655719139"/>
    <s v="Low"/>
  </r>
  <r>
    <n v="103207"/>
    <d v="2025-07-01T00:00:00"/>
    <s v="C4206"/>
    <s v="Aarav Patel"/>
    <x v="3"/>
    <s v="West Bengal"/>
    <s v="Kolkata"/>
    <x v="7"/>
    <x v="1"/>
    <x v="4"/>
    <n v="1"/>
    <n v="8825"/>
    <n v="20"/>
    <n v="7060"/>
    <n v="6000"/>
    <n v="1060"/>
    <x v="2"/>
    <x v="2"/>
    <x v="7"/>
    <s v="Q3"/>
    <n v="2025"/>
    <n v="0.1501416430594901"/>
    <s v="Low"/>
  </r>
  <r>
    <n v="101743"/>
    <d v="2025-05-17T00:00:00"/>
    <s v="C2742"/>
    <s v="Sneha Sharma"/>
    <x v="2"/>
    <s v="Telangana"/>
    <s v="Hyderabad"/>
    <x v="6"/>
    <x v="2"/>
    <x v="6"/>
    <n v="5"/>
    <n v="1660"/>
    <n v="15"/>
    <n v="7055"/>
    <n v="4500"/>
    <n v="2555"/>
    <x v="4"/>
    <x v="2"/>
    <x v="6"/>
    <s v="Q2"/>
    <n v="2025"/>
    <n v="0.36215450035435859"/>
    <s v="Low"/>
  </r>
  <r>
    <n v="103010"/>
    <d v="2025-01-07T00:00:00"/>
    <s v="C4009"/>
    <s v="Sneha Rao"/>
    <x v="1"/>
    <s v="Maharashtra"/>
    <s v="Mumbai"/>
    <x v="0"/>
    <x v="2"/>
    <x v="6"/>
    <n v="4"/>
    <n v="1856"/>
    <n v="5"/>
    <n v="7052.8"/>
    <n v="3600"/>
    <n v="3452.8"/>
    <x v="0"/>
    <x v="1"/>
    <x v="8"/>
    <s v="Q1"/>
    <n v="2025"/>
    <n v="0.48956442831215974"/>
    <s v="Low"/>
  </r>
  <r>
    <n v="101631"/>
    <d v="2025-01-03T00:00:00"/>
    <s v="C2630"/>
    <s v="Sneha Kumar"/>
    <x v="0"/>
    <s v="Delhi"/>
    <s v="New Delhi"/>
    <x v="2"/>
    <x v="1"/>
    <x v="4"/>
    <n v="1"/>
    <n v="8297"/>
    <n v="15"/>
    <n v="7052.45"/>
    <n v="6000"/>
    <n v="1052.45"/>
    <x v="1"/>
    <x v="0"/>
    <x v="8"/>
    <s v="Q1"/>
    <n v="2025"/>
    <n v="0.14923182723734307"/>
    <s v="Low"/>
  </r>
  <r>
    <n v="100455"/>
    <d v="2025-02-11T00:00:00"/>
    <s v="C1454"/>
    <s v="Ananya Reddy"/>
    <x v="2"/>
    <s v="Telangana"/>
    <s v="Hyderabad"/>
    <x v="1"/>
    <x v="2"/>
    <x v="6"/>
    <n v="4"/>
    <n v="1954"/>
    <n v="10"/>
    <n v="7034.4"/>
    <n v="3600"/>
    <n v="3434.4"/>
    <x v="2"/>
    <x v="0"/>
    <x v="3"/>
    <s v="Q1"/>
    <n v="2025"/>
    <n v="0.48822927328556809"/>
    <s v="Low"/>
  </r>
  <r>
    <n v="102941"/>
    <d v="2025-06-09T00:00:00"/>
    <s v="C3940"/>
    <s v="Rahul Rao"/>
    <x v="0"/>
    <s v="Delhi"/>
    <s v="New Delhi"/>
    <x v="4"/>
    <x v="2"/>
    <x v="6"/>
    <n v="5"/>
    <n v="1755"/>
    <n v="20"/>
    <n v="7020"/>
    <n v="4500"/>
    <n v="2520"/>
    <x v="3"/>
    <x v="0"/>
    <x v="9"/>
    <s v="Q2"/>
    <n v="2025"/>
    <n v="0.35897435897435898"/>
    <s v="Low"/>
  </r>
  <r>
    <n v="100257"/>
    <d v="2025-02-04T00:00:00"/>
    <s v="C1256"/>
    <s v="Sneha Rao"/>
    <x v="1"/>
    <s v="Gujarat"/>
    <s v="Ahmedabad"/>
    <x v="7"/>
    <x v="2"/>
    <x v="6"/>
    <n v="5"/>
    <n v="1403"/>
    <n v="0"/>
    <n v="7015"/>
    <n v="4500"/>
    <n v="2515"/>
    <x v="0"/>
    <x v="0"/>
    <x v="3"/>
    <s v="Q1"/>
    <n v="2025"/>
    <n v="0.3585174625801853"/>
    <s v="Low"/>
  </r>
  <r>
    <n v="102685"/>
    <d v="2025-05-24T00:00:00"/>
    <s v="C3684"/>
    <s v="Divya Sharma"/>
    <x v="3"/>
    <s v="West Bengal"/>
    <s v="Kolkata"/>
    <x v="1"/>
    <x v="2"/>
    <x v="6"/>
    <n v="4"/>
    <n v="1944"/>
    <n v="10"/>
    <n v="6998.4"/>
    <n v="3600"/>
    <n v="3398.4"/>
    <x v="0"/>
    <x v="0"/>
    <x v="6"/>
    <s v="Q2"/>
    <n v="2025"/>
    <n v="0.48559670781893011"/>
    <s v="Low"/>
  </r>
  <r>
    <n v="103622"/>
    <d v="2025-03-27T00:00:00"/>
    <s v="C4621"/>
    <s v="Rahul Gupta"/>
    <x v="1"/>
    <s v="Gujarat"/>
    <s v="Ahmedabad"/>
    <x v="6"/>
    <x v="2"/>
    <x v="5"/>
    <n v="4"/>
    <n v="2184"/>
    <n v="20"/>
    <n v="6988.8"/>
    <n v="6400"/>
    <n v="588.79999999999995"/>
    <x v="2"/>
    <x v="0"/>
    <x v="10"/>
    <s v="Q1"/>
    <n v="2025"/>
    <n v="8.4249084249084241E-2"/>
    <s v="Low"/>
  </r>
  <r>
    <n v="101910"/>
    <d v="2025-06-09T00:00:00"/>
    <s v="C2909"/>
    <s v="Rahul Patel"/>
    <x v="2"/>
    <s v="Telangana"/>
    <s v="Hyderabad"/>
    <x v="2"/>
    <x v="2"/>
    <x v="5"/>
    <n v="3"/>
    <n v="2447"/>
    <n v="5"/>
    <n v="6973.95"/>
    <n v="4800"/>
    <n v="2173.9499999999998"/>
    <x v="4"/>
    <x v="0"/>
    <x v="9"/>
    <s v="Q2"/>
    <n v="2025"/>
    <n v="0.31172434560041296"/>
    <s v="Low"/>
  </r>
  <r>
    <n v="101132"/>
    <d v="2025-09-05T00:00:00"/>
    <s v="C2131"/>
    <s v="Arjun Sharma"/>
    <x v="3"/>
    <s v="Odisha"/>
    <s v="Bhubaneswar"/>
    <x v="7"/>
    <x v="2"/>
    <x v="5"/>
    <n v="3"/>
    <n v="2582"/>
    <n v="10"/>
    <n v="6971.4"/>
    <n v="4800"/>
    <n v="2171.4"/>
    <x v="3"/>
    <x v="0"/>
    <x v="4"/>
    <s v="Q3"/>
    <n v="2025"/>
    <n v="0.3114725880024099"/>
    <s v="Low"/>
  </r>
  <r>
    <n v="103779"/>
    <d v="2025-08-23T00:00:00"/>
    <s v="C4778"/>
    <s v="Sneha Rao"/>
    <x v="3"/>
    <s v="Odisha"/>
    <s v="Bhubaneswar"/>
    <x v="7"/>
    <x v="2"/>
    <x v="5"/>
    <n v="3"/>
    <n v="2320"/>
    <n v="0"/>
    <n v="6960"/>
    <n v="4800"/>
    <n v="2160"/>
    <x v="1"/>
    <x v="0"/>
    <x v="2"/>
    <s v="Q3"/>
    <n v="2025"/>
    <n v="0.31034482758620691"/>
    <s v="Low"/>
  </r>
  <r>
    <n v="101532"/>
    <d v="2025-09-14T00:00:00"/>
    <s v="C2531"/>
    <s v="Pooja Rao"/>
    <x v="2"/>
    <s v="Telangana"/>
    <s v="Hyderabad"/>
    <x v="0"/>
    <x v="2"/>
    <x v="6"/>
    <n v="6"/>
    <n v="1160"/>
    <n v="0"/>
    <n v="6960"/>
    <n v="5400"/>
    <n v="1560"/>
    <x v="0"/>
    <x v="0"/>
    <x v="4"/>
    <s v="Q3"/>
    <n v="2025"/>
    <n v="0.22413793103448276"/>
    <s v="Low"/>
  </r>
  <r>
    <n v="104187"/>
    <d v="2025-04-05T00:00:00"/>
    <s v="C5186"/>
    <s v="Rohit Reddy"/>
    <x v="2"/>
    <s v="Telangana"/>
    <s v="Hyderabad"/>
    <x v="4"/>
    <x v="2"/>
    <x v="6"/>
    <n v="6"/>
    <n v="1217"/>
    <n v="5"/>
    <n v="6936.9"/>
    <n v="5400"/>
    <n v="1536.9"/>
    <x v="0"/>
    <x v="1"/>
    <x v="5"/>
    <s v="Q2"/>
    <n v="2025"/>
    <n v="0.22155429658781303"/>
    <s v="Low"/>
  </r>
  <r>
    <n v="101599"/>
    <d v="2025-07-24T00:00:00"/>
    <s v="C2598"/>
    <s v="Rahul Patel"/>
    <x v="3"/>
    <s v="Odisha"/>
    <s v="Bhubaneswar"/>
    <x v="4"/>
    <x v="2"/>
    <x v="6"/>
    <n v="5"/>
    <n v="1629"/>
    <n v="15"/>
    <n v="6923.25"/>
    <n v="4500"/>
    <n v="2423.25"/>
    <x v="2"/>
    <x v="0"/>
    <x v="7"/>
    <s v="Q3"/>
    <n v="2025"/>
    <n v="0.35001624959376015"/>
    <s v="Low"/>
  </r>
  <r>
    <n v="102498"/>
    <d v="2025-09-15T00:00:00"/>
    <s v="C3497"/>
    <s v="Neha Kumar"/>
    <x v="3"/>
    <s v="West Bengal"/>
    <s v="Kolkata"/>
    <x v="1"/>
    <x v="1"/>
    <x v="4"/>
    <n v="1"/>
    <n v="8142"/>
    <n v="15"/>
    <n v="6920.7"/>
    <n v="6000"/>
    <n v="920.7"/>
    <x v="2"/>
    <x v="1"/>
    <x v="4"/>
    <s v="Q3"/>
    <n v="2025"/>
    <n v="0.13303567558194981"/>
    <s v="Low"/>
  </r>
  <r>
    <n v="100650"/>
    <d v="2025-04-17T00:00:00"/>
    <s v="C1649"/>
    <s v="Ananya Reddy"/>
    <x v="3"/>
    <s v="West Bengal"/>
    <s v="Kolkata"/>
    <x v="6"/>
    <x v="1"/>
    <x v="4"/>
    <n v="1"/>
    <n v="8639"/>
    <n v="20"/>
    <n v="6911.2"/>
    <n v="6000"/>
    <n v="911.2"/>
    <x v="3"/>
    <x v="1"/>
    <x v="5"/>
    <s v="Q2"/>
    <n v="2025"/>
    <n v="0.13184396342169233"/>
    <s v="Low"/>
  </r>
  <r>
    <n v="101858"/>
    <d v="2025-09-20T00:00:00"/>
    <s v="C2857"/>
    <s v="Aarav Gupta"/>
    <x v="0"/>
    <s v="Delhi"/>
    <s v="New Delhi"/>
    <x v="2"/>
    <x v="2"/>
    <x v="6"/>
    <n v="5"/>
    <n v="1535"/>
    <n v="10"/>
    <n v="6907.5"/>
    <n v="4500"/>
    <n v="2407.5"/>
    <x v="0"/>
    <x v="0"/>
    <x v="4"/>
    <s v="Q3"/>
    <n v="2025"/>
    <n v="0.34853420195439738"/>
    <s v="Low"/>
  </r>
  <r>
    <n v="100926"/>
    <d v="2025-09-26T00:00:00"/>
    <s v="C1925"/>
    <s v="Priya Patel"/>
    <x v="0"/>
    <s v="Punjab"/>
    <s v="Ludhiana"/>
    <x v="1"/>
    <x v="2"/>
    <x v="5"/>
    <n v="3"/>
    <n v="2705"/>
    <n v="15"/>
    <n v="6897.75"/>
    <n v="4800"/>
    <n v="2097.75"/>
    <x v="2"/>
    <x v="0"/>
    <x v="4"/>
    <s v="Q3"/>
    <n v="2025"/>
    <n v="0.30412090899206262"/>
    <s v="Low"/>
  </r>
  <r>
    <n v="100952"/>
    <d v="2025-03-20T00:00:00"/>
    <s v="C1951"/>
    <s v="Kiran Sharma"/>
    <x v="2"/>
    <s v="Telangana"/>
    <s v="Hyderabad"/>
    <x v="4"/>
    <x v="1"/>
    <x v="4"/>
    <n v="1"/>
    <n v="8107"/>
    <n v="15"/>
    <n v="6890.95"/>
    <n v="6000"/>
    <n v="890.95"/>
    <x v="2"/>
    <x v="1"/>
    <x v="10"/>
    <s v="Q1"/>
    <n v="2025"/>
    <n v="0.1292927680508493"/>
    <s v="Low"/>
  </r>
  <r>
    <n v="104531"/>
    <d v="2025-12-16T00:00:00"/>
    <s v="C5530"/>
    <s v="Neha Kumar"/>
    <x v="0"/>
    <s v="Delhi"/>
    <s v="New Delhi"/>
    <x v="1"/>
    <x v="2"/>
    <x v="6"/>
    <n v="5"/>
    <n v="1375"/>
    <n v="0"/>
    <n v="6875"/>
    <n v="4500"/>
    <n v="2375"/>
    <x v="0"/>
    <x v="0"/>
    <x v="11"/>
    <s v="Q4"/>
    <n v="2025"/>
    <n v="0.34545454545454546"/>
    <s v="Low"/>
  </r>
  <r>
    <n v="104243"/>
    <d v="2025-07-28T00:00:00"/>
    <s v="C5242"/>
    <s v="Vikram Kumar"/>
    <x v="1"/>
    <s v="Maharashtra"/>
    <s v="Mumbai"/>
    <x v="7"/>
    <x v="2"/>
    <x v="6"/>
    <n v="5"/>
    <n v="1524"/>
    <n v="10"/>
    <n v="6858"/>
    <n v="4500"/>
    <n v="2358"/>
    <x v="0"/>
    <x v="0"/>
    <x v="7"/>
    <s v="Q3"/>
    <n v="2025"/>
    <n v="0.34383202099737531"/>
    <s v="Low"/>
  </r>
  <r>
    <n v="104487"/>
    <d v="2025-11-09T00:00:00"/>
    <s v="C5486"/>
    <s v="Ananya Rao"/>
    <x v="3"/>
    <s v="West Bengal"/>
    <s v="Kolkata"/>
    <x v="4"/>
    <x v="2"/>
    <x v="5"/>
    <n v="3"/>
    <n v="2689"/>
    <n v="15"/>
    <n v="6856.95"/>
    <n v="4800"/>
    <n v="2056.9499999999998"/>
    <x v="0"/>
    <x v="0"/>
    <x v="1"/>
    <s v="Q4"/>
    <n v="2025"/>
    <n v="0.29998031194627345"/>
    <s v="Low"/>
  </r>
  <r>
    <n v="100759"/>
    <d v="2025-06-02T00:00:00"/>
    <s v="C1758"/>
    <s v="Aarav Kumar"/>
    <x v="0"/>
    <s v="Delhi"/>
    <s v="New Delhi"/>
    <x v="7"/>
    <x v="2"/>
    <x v="5"/>
    <n v="4"/>
    <n v="2016"/>
    <n v="15"/>
    <n v="6854.4"/>
    <n v="6400"/>
    <n v="454.4"/>
    <x v="4"/>
    <x v="1"/>
    <x v="9"/>
    <s v="Q2"/>
    <n v="2025"/>
    <n v="6.6293183940242764E-2"/>
    <s v="Low"/>
  </r>
  <r>
    <n v="101622"/>
    <d v="2025-06-26T00:00:00"/>
    <s v="C2621"/>
    <s v="Rohit Reddy"/>
    <x v="2"/>
    <s v="Karnataka"/>
    <s v="Bengaluru"/>
    <x v="4"/>
    <x v="1"/>
    <x v="4"/>
    <n v="1"/>
    <n v="8054"/>
    <n v="15"/>
    <n v="6845.9"/>
    <n v="6000"/>
    <n v="845.9"/>
    <x v="2"/>
    <x v="0"/>
    <x v="9"/>
    <s v="Q2"/>
    <n v="2025"/>
    <n v="0.12356300851604611"/>
    <s v="Low"/>
  </r>
  <r>
    <n v="101048"/>
    <d v="2025-11-17T00:00:00"/>
    <s v="C2047"/>
    <s v="Aarav Rao"/>
    <x v="0"/>
    <s v="Delhi"/>
    <s v="New Delhi"/>
    <x v="4"/>
    <x v="2"/>
    <x v="6"/>
    <n v="6"/>
    <n v="1200"/>
    <n v="5"/>
    <n v="6840"/>
    <n v="5400"/>
    <n v="1440"/>
    <x v="0"/>
    <x v="2"/>
    <x v="1"/>
    <s v="Q4"/>
    <n v="2025"/>
    <n v="0.21052631578947367"/>
    <s v="Low"/>
  </r>
  <r>
    <n v="102597"/>
    <d v="2025-09-08T00:00:00"/>
    <s v="C3596"/>
    <s v="Kiran Patel"/>
    <x v="0"/>
    <s v="Delhi"/>
    <s v="New Delhi"/>
    <x v="0"/>
    <x v="2"/>
    <x v="6"/>
    <n v="5"/>
    <n v="1367"/>
    <n v="0"/>
    <n v="6835"/>
    <n v="4500"/>
    <n v="2335"/>
    <x v="3"/>
    <x v="0"/>
    <x v="4"/>
    <s v="Q3"/>
    <n v="2025"/>
    <n v="0.34162399414776884"/>
    <s v="Low"/>
  </r>
  <r>
    <n v="103723"/>
    <d v="2025-01-19T00:00:00"/>
    <s v="C4722"/>
    <s v="Rahul Rao"/>
    <x v="2"/>
    <s v="Karnataka"/>
    <s v="Bengaluru"/>
    <x v="4"/>
    <x v="2"/>
    <x v="6"/>
    <n v="6"/>
    <n v="1139"/>
    <n v="0"/>
    <n v="6834"/>
    <n v="5400"/>
    <n v="1434"/>
    <x v="3"/>
    <x v="0"/>
    <x v="8"/>
    <s v="Q1"/>
    <n v="2025"/>
    <n v="0.20983318700614575"/>
    <s v="Low"/>
  </r>
  <r>
    <n v="101542"/>
    <d v="2025-05-01T00:00:00"/>
    <s v="C2541"/>
    <s v="Priya Patel"/>
    <x v="2"/>
    <s v="Karnataka"/>
    <s v="Bengaluru"/>
    <x v="3"/>
    <x v="2"/>
    <x v="5"/>
    <n v="3"/>
    <n v="2676"/>
    <n v="15"/>
    <n v="6823.8"/>
    <n v="4800"/>
    <n v="2023.8"/>
    <x v="2"/>
    <x v="0"/>
    <x v="6"/>
    <s v="Q2"/>
    <n v="2025"/>
    <n v="0.29657961839444297"/>
    <s v="Low"/>
  </r>
  <r>
    <n v="104699"/>
    <d v="2025-10-08T00:00:00"/>
    <s v="C5698"/>
    <s v="Pooja Rao"/>
    <x v="3"/>
    <s v="Odisha"/>
    <s v="Bhubaneswar"/>
    <x v="2"/>
    <x v="2"/>
    <x v="5"/>
    <n v="3"/>
    <n v="2393"/>
    <n v="5"/>
    <n v="6820.05"/>
    <n v="4800"/>
    <n v="2020.05"/>
    <x v="1"/>
    <x v="0"/>
    <x v="0"/>
    <s v="Q4"/>
    <n v="2025"/>
    <n v="0.29619284316097388"/>
    <s v="Low"/>
  </r>
  <r>
    <n v="101758"/>
    <d v="2025-06-09T00:00:00"/>
    <s v="C2757"/>
    <s v="Sneha Rao"/>
    <x v="3"/>
    <s v="West Bengal"/>
    <s v="Kolkata"/>
    <x v="5"/>
    <x v="2"/>
    <x v="6"/>
    <n v="6"/>
    <n v="1337"/>
    <n v="15"/>
    <n v="6818.7"/>
    <n v="5400"/>
    <n v="1418.7"/>
    <x v="0"/>
    <x v="1"/>
    <x v="9"/>
    <s v="Q2"/>
    <n v="2025"/>
    <n v="0.20806018742575566"/>
    <s v="Low"/>
  </r>
  <r>
    <n v="104052"/>
    <d v="2025-08-24T00:00:00"/>
    <s v="C5051"/>
    <s v="Pooja Reddy"/>
    <x v="3"/>
    <s v="West Bengal"/>
    <s v="Kolkata"/>
    <x v="7"/>
    <x v="2"/>
    <x v="6"/>
    <n v="6"/>
    <n v="1261"/>
    <n v="10"/>
    <n v="6809.4"/>
    <n v="5400"/>
    <n v="1409.4"/>
    <x v="2"/>
    <x v="1"/>
    <x v="2"/>
    <s v="Q3"/>
    <n v="2025"/>
    <n v="0.20697858842188741"/>
    <s v="Low"/>
  </r>
  <r>
    <n v="102804"/>
    <d v="2025-08-12T00:00:00"/>
    <s v="C3803"/>
    <s v="Pooja Kumar"/>
    <x v="3"/>
    <s v="West Bengal"/>
    <s v="Kolkata"/>
    <x v="4"/>
    <x v="1"/>
    <x v="4"/>
    <n v="1"/>
    <n v="8510"/>
    <n v="20"/>
    <n v="6808"/>
    <n v="6000"/>
    <n v="808"/>
    <x v="2"/>
    <x v="0"/>
    <x v="2"/>
    <s v="Q3"/>
    <n v="2025"/>
    <n v="0.11868390129259694"/>
    <s v="Low"/>
  </r>
  <r>
    <n v="100895"/>
    <d v="2025-06-12T00:00:00"/>
    <s v="C1894"/>
    <s v="Rahul Reddy"/>
    <x v="0"/>
    <s v="Delhi"/>
    <s v="New Delhi"/>
    <x v="5"/>
    <x v="2"/>
    <x v="5"/>
    <n v="3"/>
    <n v="2512"/>
    <n v="10"/>
    <n v="6782.4"/>
    <n v="4800"/>
    <n v="1982.4"/>
    <x v="2"/>
    <x v="0"/>
    <x v="9"/>
    <s v="Q2"/>
    <n v="2025"/>
    <n v="0.29228591648973817"/>
    <s v="Low"/>
  </r>
  <r>
    <n v="103067"/>
    <d v="2025-06-26T00:00:00"/>
    <s v="C4066"/>
    <s v="Rohit Gupta"/>
    <x v="0"/>
    <s v="Punjab"/>
    <s v="Ludhiana"/>
    <x v="0"/>
    <x v="2"/>
    <x v="6"/>
    <n v="6"/>
    <n v="1412"/>
    <n v="20"/>
    <n v="6777.6"/>
    <n v="5400"/>
    <n v="1377.6"/>
    <x v="1"/>
    <x v="2"/>
    <x v="9"/>
    <s v="Q2"/>
    <n v="2025"/>
    <n v="0.20325779036827193"/>
    <s v="Low"/>
  </r>
  <r>
    <n v="102450"/>
    <d v="2025-02-25T00:00:00"/>
    <s v="C3449"/>
    <s v="Arjun Rao"/>
    <x v="3"/>
    <s v="Odisha"/>
    <s v="Bhubaneswar"/>
    <x v="7"/>
    <x v="2"/>
    <x v="6"/>
    <n v="6"/>
    <n v="1129"/>
    <n v="0"/>
    <n v="6774"/>
    <n v="5400"/>
    <n v="1374"/>
    <x v="3"/>
    <x v="0"/>
    <x v="3"/>
    <s v="Q1"/>
    <n v="2025"/>
    <n v="0.20283436669619131"/>
    <s v="Low"/>
  </r>
  <r>
    <n v="104474"/>
    <d v="2025-06-03T00:00:00"/>
    <s v="C5473"/>
    <s v="Ananya Sharma"/>
    <x v="2"/>
    <s v="Karnataka"/>
    <s v="Bengaluru"/>
    <x v="6"/>
    <x v="2"/>
    <x v="6"/>
    <n v="5"/>
    <n v="1426"/>
    <n v="5"/>
    <n v="6773.5"/>
    <n v="4500"/>
    <n v="2273.5"/>
    <x v="2"/>
    <x v="0"/>
    <x v="9"/>
    <s v="Q2"/>
    <n v="2025"/>
    <n v="0.33564626854654167"/>
    <s v="Low"/>
  </r>
  <r>
    <n v="101098"/>
    <d v="2025-01-13T00:00:00"/>
    <s v="C2097"/>
    <s v="Divya Patel"/>
    <x v="0"/>
    <s v="Punjab"/>
    <s v="Ludhiana"/>
    <x v="7"/>
    <x v="1"/>
    <x v="4"/>
    <n v="1"/>
    <n v="8464"/>
    <n v="20"/>
    <n v="6771.2"/>
    <n v="6000"/>
    <n v="771.2"/>
    <x v="0"/>
    <x v="0"/>
    <x v="8"/>
    <s v="Q1"/>
    <n v="2025"/>
    <n v="0.11389413988657845"/>
    <s v="Low"/>
  </r>
  <r>
    <n v="102266"/>
    <d v="2025-10-12T00:00:00"/>
    <s v="C3265"/>
    <s v="Ananya Kumar"/>
    <x v="1"/>
    <s v="Maharashtra"/>
    <s v="Mumbai"/>
    <x v="6"/>
    <x v="2"/>
    <x v="6"/>
    <n v="5"/>
    <n v="1422"/>
    <n v="5"/>
    <n v="6754.5"/>
    <n v="4500"/>
    <n v="2254.5"/>
    <x v="3"/>
    <x v="2"/>
    <x v="0"/>
    <s v="Q4"/>
    <n v="2025"/>
    <n v="0.33377748167888077"/>
    <s v="Low"/>
  </r>
  <r>
    <n v="103790"/>
    <d v="2025-07-04T00:00:00"/>
    <s v="C4789"/>
    <s v="Sneha Patel"/>
    <x v="0"/>
    <s v="Delhi"/>
    <s v="New Delhi"/>
    <x v="5"/>
    <x v="2"/>
    <x v="5"/>
    <n v="3"/>
    <n v="2368"/>
    <n v="5"/>
    <n v="6748.8"/>
    <n v="4800"/>
    <n v="1948.8"/>
    <x v="3"/>
    <x v="0"/>
    <x v="7"/>
    <s v="Q3"/>
    <n v="2025"/>
    <n v="0.28876244665718348"/>
    <s v="Low"/>
  </r>
  <r>
    <n v="103021"/>
    <d v="2025-06-28T00:00:00"/>
    <s v="C4020"/>
    <s v="Vikram Reddy"/>
    <x v="3"/>
    <s v="Odisha"/>
    <s v="Bhubaneswar"/>
    <x v="4"/>
    <x v="2"/>
    <x v="6"/>
    <n v="4"/>
    <n v="1687"/>
    <n v="0"/>
    <n v="6748"/>
    <n v="3600"/>
    <n v="3148"/>
    <x v="3"/>
    <x v="2"/>
    <x v="9"/>
    <s v="Q2"/>
    <n v="2025"/>
    <n v="0.46650859513930054"/>
    <s v="Low"/>
  </r>
  <r>
    <n v="100186"/>
    <d v="2025-02-09T00:00:00"/>
    <s v="C1185"/>
    <s v="Vikram Reddy"/>
    <x v="1"/>
    <s v="Maharashtra"/>
    <s v="Mumbai"/>
    <x v="0"/>
    <x v="2"/>
    <x v="5"/>
    <n v="3"/>
    <n v="2248"/>
    <n v="0"/>
    <n v="6744"/>
    <n v="4800"/>
    <n v="1944"/>
    <x v="3"/>
    <x v="0"/>
    <x v="3"/>
    <s v="Q1"/>
    <n v="2025"/>
    <n v="0.28825622775800713"/>
    <s v="Low"/>
  </r>
  <r>
    <n v="101987"/>
    <d v="2025-02-01T00:00:00"/>
    <s v="C2986"/>
    <s v="Ananya Reddy"/>
    <x v="2"/>
    <s v="Telangana"/>
    <s v="Hyderabad"/>
    <x v="4"/>
    <x v="2"/>
    <x v="6"/>
    <n v="5"/>
    <n v="1347"/>
    <n v="0"/>
    <n v="6735"/>
    <n v="4500"/>
    <n v="2235"/>
    <x v="4"/>
    <x v="1"/>
    <x v="3"/>
    <s v="Q1"/>
    <n v="2025"/>
    <n v="0.33184855233853006"/>
    <s v="Low"/>
  </r>
  <r>
    <n v="100116"/>
    <d v="2025-06-24T00:00:00"/>
    <s v="C1115"/>
    <s v="Arjun Patel"/>
    <x v="2"/>
    <s v="Telangana"/>
    <s v="Hyderabad"/>
    <x v="2"/>
    <x v="2"/>
    <x v="6"/>
    <n v="5"/>
    <n v="1577"/>
    <n v="15"/>
    <n v="6702.25"/>
    <n v="4500"/>
    <n v="2202.25"/>
    <x v="1"/>
    <x v="0"/>
    <x v="9"/>
    <s v="Q2"/>
    <n v="2025"/>
    <n v="0.32858368458353537"/>
    <s v="Low"/>
  </r>
  <r>
    <n v="103210"/>
    <d v="2025-12-21T00:00:00"/>
    <s v="C4209"/>
    <s v="Aarav Kumar"/>
    <x v="0"/>
    <s v="Delhi"/>
    <s v="New Delhi"/>
    <x v="7"/>
    <x v="2"/>
    <x v="5"/>
    <n v="4"/>
    <n v="2094"/>
    <n v="20"/>
    <n v="6700.8"/>
    <n v="6400"/>
    <n v="300.8"/>
    <x v="1"/>
    <x v="0"/>
    <x v="11"/>
    <s v="Q4"/>
    <n v="2025"/>
    <n v="4.4890162368672396E-2"/>
    <s v="Low"/>
  </r>
  <r>
    <n v="104362"/>
    <d v="2025-01-10T00:00:00"/>
    <s v="C5361"/>
    <s v="Sneha Rao"/>
    <x v="1"/>
    <s v="Gujarat"/>
    <s v="Ahmedabad"/>
    <x v="5"/>
    <x v="2"/>
    <x v="5"/>
    <n v="3"/>
    <n v="2625"/>
    <n v="15"/>
    <n v="6693.75"/>
    <n v="4800"/>
    <n v="1893.75"/>
    <x v="4"/>
    <x v="2"/>
    <x v="8"/>
    <s v="Q1"/>
    <n v="2025"/>
    <n v="0.28291316526610644"/>
    <s v="Low"/>
  </r>
  <r>
    <n v="101202"/>
    <d v="2025-08-19T00:00:00"/>
    <s v="C2201"/>
    <s v="Arjun Gupta"/>
    <x v="3"/>
    <s v="West Bengal"/>
    <s v="Kolkata"/>
    <x v="5"/>
    <x v="2"/>
    <x v="6"/>
    <n v="4"/>
    <n v="1968"/>
    <n v="15"/>
    <n v="6691.2"/>
    <n v="3600"/>
    <n v="3091.2"/>
    <x v="3"/>
    <x v="0"/>
    <x v="2"/>
    <s v="Q3"/>
    <n v="2025"/>
    <n v="0.46197991391678622"/>
    <s v="Low"/>
  </r>
  <r>
    <n v="101988"/>
    <d v="2025-10-11T00:00:00"/>
    <s v="C2987"/>
    <s v="Sneha Patel"/>
    <x v="0"/>
    <s v="Punjab"/>
    <s v="Ludhiana"/>
    <x v="6"/>
    <x v="2"/>
    <x v="6"/>
    <n v="6"/>
    <n v="1311"/>
    <n v="15"/>
    <n v="6686.1"/>
    <n v="5400"/>
    <n v="1286.0999999999999"/>
    <x v="0"/>
    <x v="0"/>
    <x v="0"/>
    <s v="Q4"/>
    <n v="2025"/>
    <n v="0.19235428725265849"/>
    <s v="Low"/>
  </r>
  <r>
    <n v="100737"/>
    <d v="2025-09-22T00:00:00"/>
    <s v="C1736"/>
    <s v="Kiran Kumar"/>
    <x v="0"/>
    <s v="Punjab"/>
    <s v="Ludhiana"/>
    <x v="0"/>
    <x v="1"/>
    <x v="4"/>
    <n v="1"/>
    <n v="8348"/>
    <n v="20"/>
    <n v="6678.4"/>
    <n v="6000"/>
    <n v="678.4"/>
    <x v="1"/>
    <x v="0"/>
    <x v="4"/>
    <s v="Q3"/>
    <n v="2025"/>
    <n v="0.10158121705797796"/>
    <s v="Low"/>
  </r>
  <r>
    <n v="103494"/>
    <d v="2025-07-15T00:00:00"/>
    <s v="C4493"/>
    <s v="Vikram Kumar"/>
    <x v="0"/>
    <s v="Delhi"/>
    <s v="New Delhi"/>
    <x v="4"/>
    <x v="2"/>
    <x v="6"/>
    <n v="5"/>
    <n v="1335"/>
    <n v="0"/>
    <n v="6675"/>
    <n v="4500"/>
    <n v="2175"/>
    <x v="2"/>
    <x v="2"/>
    <x v="7"/>
    <s v="Q3"/>
    <n v="2025"/>
    <n v="0.3258426966292135"/>
    <s v="Low"/>
  </r>
  <r>
    <n v="103252"/>
    <d v="2025-09-09T00:00:00"/>
    <s v="C4251"/>
    <s v="Priya Gupta"/>
    <x v="0"/>
    <s v="Delhi"/>
    <s v="New Delhi"/>
    <x v="2"/>
    <x v="2"/>
    <x v="6"/>
    <n v="6"/>
    <n v="1171"/>
    <n v="5"/>
    <n v="6674.7"/>
    <n v="5400"/>
    <n v="1274.7"/>
    <x v="2"/>
    <x v="1"/>
    <x v="4"/>
    <s v="Q3"/>
    <n v="2025"/>
    <n v="0.19097487527529328"/>
    <s v="Low"/>
  </r>
  <r>
    <n v="102623"/>
    <d v="2025-08-03T00:00:00"/>
    <s v="C3622"/>
    <s v="Kiran Patel"/>
    <x v="0"/>
    <s v="Delhi"/>
    <s v="New Delhi"/>
    <x v="1"/>
    <x v="2"/>
    <x v="5"/>
    <n v="3"/>
    <n v="2781"/>
    <n v="20"/>
    <n v="6674.4"/>
    <n v="4800"/>
    <n v="1874.4"/>
    <x v="1"/>
    <x v="0"/>
    <x v="2"/>
    <s v="Q3"/>
    <n v="2025"/>
    <n v="0.280834232290543"/>
    <s v="Low"/>
  </r>
  <r>
    <n v="102055"/>
    <d v="2025-04-22T00:00:00"/>
    <s v="C3054"/>
    <s v="Ananya Patel"/>
    <x v="2"/>
    <s v="Telangana"/>
    <s v="Hyderabad"/>
    <x v="0"/>
    <x v="2"/>
    <x v="6"/>
    <n v="4"/>
    <n v="1963"/>
    <n v="15"/>
    <n v="6674.2"/>
    <n v="3600"/>
    <n v="3074.2"/>
    <x v="3"/>
    <x v="0"/>
    <x v="5"/>
    <s v="Q2"/>
    <n v="2025"/>
    <n v="0.46060951125228489"/>
    <s v="Low"/>
  </r>
  <r>
    <n v="100004"/>
    <d v="2025-12-25T00:00:00"/>
    <s v="C1003"/>
    <s v="Sneha Reddy"/>
    <x v="0"/>
    <s v="Punjab"/>
    <s v="Ludhiana"/>
    <x v="7"/>
    <x v="2"/>
    <x v="6"/>
    <n v="5"/>
    <n v="1668"/>
    <n v="20"/>
    <n v="6672"/>
    <n v="4500"/>
    <n v="2172"/>
    <x v="2"/>
    <x v="0"/>
    <x v="11"/>
    <s v="Q4"/>
    <n v="2025"/>
    <n v="0.32553956834532372"/>
    <s v="Low"/>
  </r>
  <r>
    <n v="104586"/>
    <d v="2025-07-02T00:00:00"/>
    <s v="C5585"/>
    <s v="Priya Kumar"/>
    <x v="1"/>
    <s v="Maharashtra"/>
    <s v="Mumbai"/>
    <x v="2"/>
    <x v="2"/>
    <x v="5"/>
    <n v="3"/>
    <n v="2467"/>
    <n v="10"/>
    <n v="6660.9"/>
    <n v="4800"/>
    <n v="1860.9"/>
    <x v="2"/>
    <x v="0"/>
    <x v="7"/>
    <s v="Q3"/>
    <n v="2025"/>
    <n v="0.27937666081160206"/>
    <s v="Low"/>
  </r>
  <r>
    <n v="101392"/>
    <d v="2025-10-13T00:00:00"/>
    <s v="C2391"/>
    <s v="Sneha Kumar"/>
    <x v="1"/>
    <s v="Maharashtra"/>
    <s v="Mumbai"/>
    <x v="5"/>
    <x v="2"/>
    <x v="5"/>
    <n v="3"/>
    <n v="2217"/>
    <n v="0"/>
    <n v="6651"/>
    <n v="4800"/>
    <n v="1851"/>
    <x v="4"/>
    <x v="0"/>
    <x v="0"/>
    <s v="Q4"/>
    <n v="2025"/>
    <n v="0.27830401443391972"/>
    <s v="Low"/>
  </r>
  <r>
    <n v="102209"/>
    <d v="2025-10-03T00:00:00"/>
    <s v="C3208"/>
    <s v="Rohit Reddy"/>
    <x v="2"/>
    <s v="Karnataka"/>
    <s v="Bengaluru"/>
    <x v="6"/>
    <x v="2"/>
    <x v="6"/>
    <n v="5"/>
    <n v="1330"/>
    <n v="0"/>
    <n v="6650"/>
    <n v="4500"/>
    <n v="2150"/>
    <x v="3"/>
    <x v="1"/>
    <x v="0"/>
    <s v="Q4"/>
    <n v="2025"/>
    <n v="0.32330827067669171"/>
    <s v="Low"/>
  </r>
  <r>
    <n v="102492"/>
    <d v="2025-10-23T00:00:00"/>
    <s v="C3491"/>
    <s v="Rahul Sharma"/>
    <x v="2"/>
    <s v="Telangana"/>
    <s v="Hyderabad"/>
    <x v="0"/>
    <x v="2"/>
    <x v="7"/>
    <n v="7"/>
    <n v="950"/>
    <n v="0"/>
    <n v="6650"/>
    <n v="2800"/>
    <n v="3850"/>
    <x v="2"/>
    <x v="2"/>
    <x v="0"/>
    <s v="Q4"/>
    <n v="2025"/>
    <n v="0.57894736842105265"/>
    <s v="Low"/>
  </r>
  <r>
    <n v="101678"/>
    <d v="2025-07-27T00:00:00"/>
    <s v="C2677"/>
    <s v="Divya Sharma"/>
    <x v="2"/>
    <s v="Karnataka"/>
    <s v="Bengaluru"/>
    <x v="5"/>
    <x v="2"/>
    <x v="6"/>
    <n v="6"/>
    <n v="1229"/>
    <n v="10"/>
    <n v="6636.6"/>
    <n v="5400"/>
    <n v="1236.5999999999999"/>
    <x v="1"/>
    <x v="0"/>
    <x v="7"/>
    <s v="Q3"/>
    <n v="2025"/>
    <n v="0.18633034987794952"/>
    <s v="Low"/>
  </r>
  <r>
    <n v="101573"/>
    <d v="2025-08-19T00:00:00"/>
    <s v="C2572"/>
    <s v="Kiran Rao"/>
    <x v="2"/>
    <s v="Telangana"/>
    <s v="Hyderabad"/>
    <x v="3"/>
    <x v="2"/>
    <x v="6"/>
    <n v="6"/>
    <n v="1382"/>
    <n v="20"/>
    <n v="6633.6"/>
    <n v="5400"/>
    <n v="1233.5999999999999"/>
    <x v="3"/>
    <x v="0"/>
    <x v="2"/>
    <s v="Q3"/>
    <n v="2025"/>
    <n v="0.18596237337192473"/>
    <s v="Low"/>
  </r>
  <r>
    <n v="100523"/>
    <d v="2025-01-11T00:00:00"/>
    <s v="C1522"/>
    <s v="Vikram Kumar"/>
    <x v="3"/>
    <s v="Odisha"/>
    <s v="Bhubaneswar"/>
    <x v="3"/>
    <x v="2"/>
    <x v="6"/>
    <n v="5"/>
    <n v="1474"/>
    <n v="10"/>
    <n v="6633"/>
    <n v="4500"/>
    <n v="2133"/>
    <x v="2"/>
    <x v="0"/>
    <x v="8"/>
    <s v="Q1"/>
    <n v="2025"/>
    <n v="0.32157394843962006"/>
    <s v="Low"/>
  </r>
  <r>
    <n v="103102"/>
    <d v="2025-03-08T00:00:00"/>
    <s v="C4101"/>
    <s v="Vikram Rao"/>
    <x v="2"/>
    <s v="Telangana"/>
    <s v="Hyderabad"/>
    <x v="7"/>
    <x v="2"/>
    <x v="6"/>
    <n v="4"/>
    <n v="1840"/>
    <n v="10"/>
    <n v="6624"/>
    <n v="3600"/>
    <n v="3024"/>
    <x v="1"/>
    <x v="0"/>
    <x v="10"/>
    <s v="Q1"/>
    <n v="2025"/>
    <n v="0.45652173913043476"/>
    <s v="Low"/>
  </r>
  <r>
    <n v="100705"/>
    <d v="2025-03-28T00:00:00"/>
    <s v="C1704"/>
    <s v="Aarav Rao"/>
    <x v="1"/>
    <s v="Gujarat"/>
    <s v="Ahmedabad"/>
    <x v="5"/>
    <x v="2"/>
    <x v="6"/>
    <n v="5"/>
    <n v="1656"/>
    <n v="20"/>
    <n v="6624"/>
    <n v="4500"/>
    <n v="2124"/>
    <x v="3"/>
    <x v="0"/>
    <x v="10"/>
    <s v="Q1"/>
    <n v="2025"/>
    <n v="0.32065217391304346"/>
    <s v="Low"/>
  </r>
  <r>
    <n v="101370"/>
    <d v="2025-07-25T00:00:00"/>
    <s v="C2369"/>
    <s v="Vikram Kumar"/>
    <x v="3"/>
    <s v="West Bengal"/>
    <s v="Kolkata"/>
    <x v="1"/>
    <x v="1"/>
    <x v="4"/>
    <n v="1"/>
    <n v="8276"/>
    <n v="20"/>
    <n v="6620.8"/>
    <n v="6000"/>
    <n v="620.79999999999995"/>
    <x v="4"/>
    <x v="0"/>
    <x v="7"/>
    <s v="Q3"/>
    <n v="2025"/>
    <n v="9.3765103914934742E-2"/>
    <s v="Low"/>
  </r>
  <r>
    <n v="103174"/>
    <d v="2025-07-27T00:00:00"/>
    <s v="C4173"/>
    <s v="Priya Reddy"/>
    <x v="1"/>
    <s v="Maharashtra"/>
    <s v="Mumbai"/>
    <x v="0"/>
    <x v="2"/>
    <x v="5"/>
    <n v="3"/>
    <n v="2323"/>
    <n v="5"/>
    <n v="6620.55"/>
    <n v="4800"/>
    <n v="1820.55"/>
    <x v="2"/>
    <x v="0"/>
    <x v="7"/>
    <s v="Q3"/>
    <n v="2025"/>
    <n v="0.2749847067086571"/>
    <s v="Low"/>
  </r>
  <r>
    <n v="104228"/>
    <d v="2025-04-02T00:00:00"/>
    <s v="C5227"/>
    <s v="Vikram Patel"/>
    <x v="3"/>
    <s v="Odisha"/>
    <s v="Bhubaneswar"/>
    <x v="5"/>
    <x v="2"/>
    <x v="6"/>
    <n v="5"/>
    <n v="1324"/>
    <n v="0"/>
    <n v="6620"/>
    <n v="4500"/>
    <n v="2120"/>
    <x v="4"/>
    <x v="2"/>
    <x v="5"/>
    <s v="Q2"/>
    <n v="2025"/>
    <n v="0.3202416918429003"/>
    <s v="Low"/>
  </r>
  <r>
    <n v="100856"/>
    <d v="2025-02-27T00:00:00"/>
    <s v="C1855"/>
    <s v="Priya Gupta"/>
    <x v="3"/>
    <s v="Odisha"/>
    <s v="Bhubaneswar"/>
    <x v="5"/>
    <x v="2"/>
    <x v="6"/>
    <n v="6"/>
    <n v="1377"/>
    <n v="20"/>
    <n v="6609.6"/>
    <n v="5400"/>
    <n v="1209.5999999999999"/>
    <x v="3"/>
    <x v="0"/>
    <x v="3"/>
    <s v="Q1"/>
    <n v="2025"/>
    <n v="0.18300653594771241"/>
    <s v="Low"/>
  </r>
  <r>
    <n v="102844"/>
    <d v="2025-06-06T00:00:00"/>
    <s v="C3843"/>
    <s v="Vikram Patel"/>
    <x v="0"/>
    <s v="Delhi"/>
    <s v="New Delhi"/>
    <x v="3"/>
    <x v="2"/>
    <x v="5"/>
    <n v="3"/>
    <n v="2591"/>
    <n v="15"/>
    <n v="6607.05"/>
    <n v="4800"/>
    <n v="1807.05"/>
    <x v="2"/>
    <x v="0"/>
    <x v="9"/>
    <s v="Q2"/>
    <n v="2025"/>
    <n v="0.27350330328966782"/>
    <s v="Low"/>
  </r>
  <r>
    <n v="100850"/>
    <d v="2025-01-04T00:00:00"/>
    <s v="C1849"/>
    <s v="Divya Reddy"/>
    <x v="1"/>
    <s v="Maharashtra"/>
    <s v="Mumbai"/>
    <x v="4"/>
    <x v="2"/>
    <x v="6"/>
    <n v="6"/>
    <n v="1295"/>
    <n v="15"/>
    <n v="6604.5"/>
    <n v="5400"/>
    <n v="1204.5"/>
    <x v="0"/>
    <x v="0"/>
    <x v="8"/>
    <s v="Q1"/>
    <n v="2025"/>
    <n v="0.18237565296388825"/>
    <s v="Low"/>
  </r>
  <r>
    <n v="102909"/>
    <d v="2025-06-19T00:00:00"/>
    <s v="C3908"/>
    <s v="Rahul Sharma"/>
    <x v="1"/>
    <s v="Maharashtra"/>
    <s v="Mumbai"/>
    <x v="0"/>
    <x v="2"/>
    <x v="6"/>
    <n v="5"/>
    <n v="1553"/>
    <n v="15"/>
    <n v="6600.25"/>
    <n v="4500"/>
    <n v="2100.25"/>
    <x v="4"/>
    <x v="0"/>
    <x v="9"/>
    <s v="Q2"/>
    <n v="2025"/>
    <n v="0.31820764364986176"/>
    <s v="Low"/>
  </r>
  <r>
    <n v="104433"/>
    <d v="2025-12-14T00:00:00"/>
    <s v="C5432"/>
    <s v="Aarav Kumar"/>
    <x v="2"/>
    <s v="Karnataka"/>
    <s v="Bengaluru"/>
    <x v="4"/>
    <x v="2"/>
    <x v="6"/>
    <n v="5"/>
    <n v="1320"/>
    <n v="0"/>
    <n v="6600"/>
    <n v="4500"/>
    <n v="2100"/>
    <x v="3"/>
    <x v="1"/>
    <x v="11"/>
    <s v="Q4"/>
    <n v="2025"/>
    <n v="0.31818181818181818"/>
    <s v="Low"/>
  </r>
  <r>
    <n v="103691"/>
    <d v="2025-11-12T00:00:00"/>
    <s v="C4690"/>
    <s v="Vikram Patel"/>
    <x v="1"/>
    <s v="Maharashtra"/>
    <s v="Mumbai"/>
    <x v="3"/>
    <x v="2"/>
    <x v="7"/>
    <n v="10"/>
    <n v="733"/>
    <n v="10"/>
    <n v="6597"/>
    <n v="4000"/>
    <n v="2597"/>
    <x v="3"/>
    <x v="1"/>
    <x v="1"/>
    <s v="Q4"/>
    <n v="2025"/>
    <n v="0.3936637865696529"/>
    <s v="Low"/>
  </r>
  <r>
    <n v="103122"/>
    <d v="2025-07-05T00:00:00"/>
    <s v="C4121"/>
    <s v="Aarav Reddy"/>
    <x v="0"/>
    <s v="Delhi"/>
    <s v="New Delhi"/>
    <x v="7"/>
    <x v="2"/>
    <x v="6"/>
    <n v="5"/>
    <n v="1649"/>
    <n v="20"/>
    <n v="6596"/>
    <n v="4500"/>
    <n v="2096"/>
    <x v="3"/>
    <x v="0"/>
    <x v="7"/>
    <s v="Q3"/>
    <n v="2025"/>
    <n v="0.31776834445118252"/>
    <s v="Low"/>
  </r>
  <r>
    <n v="103883"/>
    <d v="2025-05-12T00:00:00"/>
    <s v="C4882"/>
    <s v="Aarav Reddy"/>
    <x v="0"/>
    <s v="Delhi"/>
    <s v="New Delhi"/>
    <x v="5"/>
    <x v="2"/>
    <x v="6"/>
    <n v="4"/>
    <n v="1831"/>
    <n v="10"/>
    <n v="6591.6"/>
    <n v="3600"/>
    <n v="2991.6"/>
    <x v="0"/>
    <x v="0"/>
    <x v="6"/>
    <s v="Q2"/>
    <n v="2025"/>
    <n v="0.45385035499726922"/>
    <s v="Low"/>
  </r>
  <r>
    <n v="104503"/>
    <d v="2025-10-06T00:00:00"/>
    <s v="C5502"/>
    <s v="Divya Reddy"/>
    <x v="2"/>
    <s v="Telangana"/>
    <s v="Hyderabad"/>
    <x v="6"/>
    <x v="2"/>
    <x v="6"/>
    <n v="5"/>
    <n v="1644"/>
    <n v="20"/>
    <n v="6576"/>
    <n v="4500"/>
    <n v="2076"/>
    <x v="0"/>
    <x v="1"/>
    <x v="0"/>
    <s v="Q4"/>
    <n v="2025"/>
    <n v="0.31569343065693428"/>
    <s v="Low"/>
  </r>
  <r>
    <n v="103059"/>
    <d v="2025-11-20T00:00:00"/>
    <s v="C4058"/>
    <s v="Rahul Kumar"/>
    <x v="3"/>
    <s v="West Bengal"/>
    <s v="Kolkata"/>
    <x v="5"/>
    <x v="2"/>
    <x v="6"/>
    <n v="4"/>
    <n v="1821"/>
    <n v="10"/>
    <n v="6555.6"/>
    <n v="3600"/>
    <n v="2955.6"/>
    <x v="2"/>
    <x v="1"/>
    <x v="1"/>
    <s v="Q4"/>
    <n v="2025"/>
    <n v="0.45085118066996149"/>
    <s v="Low"/>
  </r>
  <r>
    <n v="104843"/>
    <d v="2025-11-05T00:00:00"/>
    <s v="C5842"/>
    <s v="Rohit Sharma"/>
    <x v="3"/>
    <s v="Odisha"/>
    <s v="Bhubaneswar"/>
    <x v="1"/>
    <x v="2"/>
    <x v="6"/>
    <n v="7"/>
    <n v="1101"/>
    <n v="15"/>
    <n v="6550.95"/>
    <n v="6300"/>
    <n v="250.95"/>
    <x v="1"/>
    <x v="0"/>
    <x v="1"/>
    <s v="Q4"/>
    <n v="2025"/>
    <n v="3.8307421061067479E-2"/>
    <s v="Low"/>
  </r>
  <r>
    <n v="103887"/>
    <d v="2025-06-26T00:00:00"/>
    <s v="C4886"/>
    <s v="Neha Sharma"/>
    <x v="2"/>
    <s v="Telangana"/>
    <s v="Hyderabad"/>
    <x v="2"/>
    <x v="2"/>
    <x v="6"/>
    <n v="6"/>
    <n v="1210"/>
    <n v="10"/>
    <n v="6534"/>
    <n v="5400"/>
    <n v="1134"/>
    <x v="2"/>
    <x v="1"/>
    <x v="9"/>
    <s v="Q2"/>
    <n v="2025"/>
    <n v="0.17355371900826447"/>
    <s v="Low"/>
  </r>
  <r>
    <n v="104326"/>
    <d v="2025-02-12T00:00:00"/>
    <s v="C5325"/>
    <s v="Pooja Kumar"/>
    <x v="2"/>
    <s v="Karnataka"/>
    <s v="Bengaluru"/>
    <x v="5"/>
    <x v="2"/>
    <x v="6"/>
    <n v="5"/>
    <n v="1304"/>
    <n v="0"/>
    <n v="6520"/>
    <n v="4500"/>
    <n v="2020"/>
    <x v="0"/>
    <x v="1"/>
    <x v="3"/>
    <s v="Q1"/>
    <n v="2025"/>
    <n v="0.30981595092024539"/>
    <s v="Low"/>
  </r>
  <r>
    <n v="102867"/>
    <d v="2025-04-10T00:00:00"/>
    <s v="C3866"/>
    <s v="Rohit Reddy"/>
    <x v="2"/>
    <s v="Telangana"/>
    <s v="Hyderabad"/>
    <x v="2"/>
    <x v="2"/>
    <x v="5"/>
    <n v="3"/>
    <n v="2414"/>
    <n v="10"/>
    <n v="6517.8"/>
    <n v="4800"/>
    <n v="1717.8"/>
    <x v="2"/>
    <x v="2"/>
    <x v="5"/>
    <s v="Q2"/>
    <n v="2025"/>
    <n v="0.2635551873331492"/>
    <s v="Low"/>
  </r>
  <r>
    <n v="103237"/>
    <d v="2025-08-05T00:00:00"/>
    <s v="C4236"/>
    <s v="Vikram Gupta"/>
    <x v="0"/>
    <s v="Punjab"/>
    <s v="Ludhiana"/>
    <x v="7"/>
    <x v="2"/>
    <x v="5"/>
    <n v="3"/>
    <n v="2555"/>
    <n v="15"/>
    <n v="6515.25"/>
    <n v="4800"/>
    <n v="1715.25"/>
    <x v="1"/>
    <x v="0"/>
    <x v="2"/>
    <s v="Q3"/>
    <n v="2025"/>
    <n v="0.2632669506158628"/>
    <s v="Low"/>
  </r>
  <r>
    <n v="101734"/>
    <d v="2025-11-03T00:00:00"/>
    <s v="C2733"/>
    <s v="Vikram Sharma"/>
    <x v="1"/>
    <s v="Gujarat"/>
    <s v="Ahmedabad"/>
    <x v="0"/>
    <x v="2"/>
    <x v="6"/>
    <n v="6"/>
    <n v="1205"/>
    <n v="10"/>
    <n v="6507"/>
    <n v="5400"/>
    <n v="1107"/>
    <x v="3"/>
    <x v="2"/>
    <x v="1"/>
    <s v="Q4"/>
    <n v="2025"/>
    <n v="0.17012448132780084"/>
    <s v="Low"/>
  </r>
  <r>
    <n v="100682"/>
    <d v="2025-03-19T00:00:00"/>
    <s v="C1681"/>
    <s v="Pooja Patel"/>
    <x v="2"/>
    <s v="Telangana"/>
    <s v="Hyderabad"/>
    <x v="5"/>
    <x v="2"/>
    <x v="7"/>
    <n v="6"/>
    <n v="1084"/>
    <n v="0"/>
    <n v="6504"/>
    <n v="2400"/>
    <n v="4104"/>
    <x v="3"/>
    <x v="0"/>
    <x v="10"/>
    <s v="Q1"/>
    <n v="2025"/>
    <n v="0.63099630996309963"/>
    <s v="Low"/>
  </r>
  <r>
    <n v="102417"/>
    <d v="2025-06-21T00:00:00"/>
    <s v="C3416"/>
    <s v="Kiran Sharma"/>
    <x v="1"/>
    <s v="Gujarat"/>
    <s v="Ahmedabad"/>
    <x v="3"/>
    <x v="1"/>
    <x v="4"/>
    <n v="1"/>
    <n v="8109"/>
    <n v="20"/>
    <n v="6487.2"/>
    <n v="6000"/>
    <n v="487.2"/>
    <x v="1"/>
    <x v="0"/>
    <x v="9"/>
    <s v="Q2"/>
    <n v="2025"/>
    <n v="7.5101738808731042E-2"/>
    <s v="Low"/>
  </r>
  <r>
    <n v="101849"/>
    <d v="2025-08-21T00:00:00"/>
    <s v="C2848"/>
    <s v="Rahul Reddy"/>
    <x v="1"/>
    <s v="Gujarat"/>
    <s v="Ahmedabad"/>
    <x v="7"/>
    <x v="1"/>
    <x v="4"/>
    <n v="1"/>
    <n v="8096"/>
    <n v="20"/>
    <n v="6476.8"/>
    <n v="6000"/>
    <n v="476.8"/>
    <x v="0"/>
    <x v="0"/>
    <x v="2"/>
    <s v="Q3"/>
    <n v="2025"/>
    <n v="7.3616600790513839E-2"/>
    <s v="Low"/>
  </r>
  <r>
    <n v="103992"/>
    <d v="2025-09-22T00:00:00"/>
    <s v="C4991"/>
    <s v="Priya Sharma"/>
    <x v="3"/>
    <s v="West Bengal"/>
    <s v="Kolkata"/>
    <x v="5"/>
    <x v="2"/>
    <x v="6"/>
    <n v="4"/>
    <n v="1701"/>
    <n v="5"/>
    <n v="6463.8"/>
    <n v="3600"/>
    <n v="2863.8"/>
    <x v="0"/>
    <x v="0"/>
    <x v="4"/>
    <s v="Q3"/>
    <n v="2025"/>
    <n v="0.44305207463102203"/>
    <s v="Low"/>
  </r>
  <r>
    <n v="102663"/>
    <d v="2025-09-27T00:00:00"/>
    <s v="C3662"/>
    <s v="Arjun Rao"/>
    <x v="3"/>
    <s v="West Bengal"/>
    <s v="Kolkata"/>
    <x v="7"/>
    <x v="1"/>
    <x v="4"/>
    <n v="1"/>
    <n v="8078"/>
    <n v="20"/>
    <n v="6462.4"/>
    <n v="6000"/>
    <n v="462.4"/>
    <x v="3"/>
    <x v="0"/>
    <x v="4"/>
    <s v="Q3"/>
    <n v="2025"/>
    <n v="7.1552364446645214E-2"/>
    <s v="Low"/>
  </r>
  <r>
    <n v="103012"/>
    <d v="2025-05-16T00:00:00"/>
    <s v="C4011"/>
    <s v="Pooja Kumar"/>
    <x v="3"/>
    <s v="West Bengal"/>
    <s v="Kolkata"/>
    <x v="0"/>
    <x v="2"/>
    <x v="6"/>
    <n v="6"/>
    <n v="1267"/>
    <n v="15"/>
    <n v="6461.7"/>
    <n v="5400"/>
    <n v="1061.7"/>
    <x v="2"/>
    <x v="0"/>
    <x v="6"/>
    <s v="Q2"/>
    <n v="2025"/>
    <n v="0.16430660662054877"/>
    <s v="Low"/>
  </r>
  <r>
    <n v="103392"/>
    <d v="2025-12-13T00:00:00"/>
    <s v="C4391"/>
    <s v="Pooja Sharma"/>
    <x v="2"/>
    <s v="Telangana"/>
    <s v="Hyderabad"/>
    <x v="2"/>
    <x v="1"/>
    <x v="4"/>
    <n v="1"/>
    <n v="8070"/>
    <n v="20"/>
    <n v="6456"/>
    <n v="6000"/>
    <n v="456"/>
    <x v="4"/>
    <x v="1"/>
    <x v="11"/>
    <s v="Q4"/>
    <n v="2025"/>
    <n v="7.0631970260223054E-2"/>
    <s v="Low"/>
  </r>
  <r>
    <n v="104607"/>
    <d v="2025-07-04T00:00:00"/>
    <s v="C5606"/>
    <s v="Vikram Gupta"/>
    <x v="0"/>
    <s v="Punjab"/>
    <s v="Ludhiana"/>
    <x v="3"/>
    <x v="2"/>
    <x v="5"/>
    <n v="3"/>
    <n v="2151"/>
    <n v="0"/>
    <n v="6453"/>
    <n v="4800"/>
    <n v="1653"/>
    <x v="3"/>
    <x v="1"/>
    <x v="7"/>
    <s v="Q3"/>
    <n v="2025"/>
    <n v="0.25615992561599255"/>
    <s v="Low"/>
  </r>
  <r>
    <n v="103411"/>
    <d v="2025-03-23T00:00:00"/>
    <s v="C4410"/>
    <s v="Rahul Sharma"/>
    <x v="3"/>
    <s v="West Bengal"/>
    <s v="Kolkata"/>
    <x v="5"/>
    <x v="2"/>
    <x v="5"/>
    <n v="4"/>
    <n v="2015"/>
    <n v="20"/>
    <n v="6448"/>
    <n v="6400"/>
    <n v="48"/>
    <x v="4"/>
    <x v="0"/>
    <x v="10"/>
    <s v="Q1"/>
    <n v="2025"/>
    <n v="7.4441687344913151E-3"/>
    <s v="Low"/>
  </r>
  <r>
    <n v="100316"/>
    <d v="2025-05-28T00:00:00"/>
    <s v="C1315"/>
    <s v="Arjun Kumar"/>
    <x v="2"/>
    <s v="Karnataka"/>
    <s v="Bengaluru"/>
    <x v="7"/>
    <x v="1"/>
    <x v="4"/>
    <n v="1"/>
    <n v="8046"/>
    <n v="20"/>
    <n v="6436.8"/>
    <n v="6000"/>
    <n v="436.8"/>
    <x v="3"/>
    <x v="0"/>
    <x v="6"/>
    <s v="Q2"/>
    <n v="2025"/>
    <n v="6.7859806114839674E-2"/>
    <s v="Low"/>
  </r>
  <r>
    <n v="104690"/>
    <d v="2025-04-02T00:00:00"/>
    <s v="C5689"/>
    <s v="Rahul Sharma"/>
    <x v="0"/>
    <s v="Delhi"/>
    <s v="New Delhi"/>
    <x v="2"/>
    <x v="2"/>
    <x v="5"/>
    <n v="3"/>
    <n v="2144"/>
    <n v="0"/>
    <n v="6432"/>
    <n v="4800"/>
    <n v="1632"/>
    <x v="2"/>
    <x v="2"/>
    <x v="5"/>
    <s v="Q2"/>
    <n v="2025"/>
    <n v="0.2537313432835821"/>
    <s v="Low"/>
  </r>
  <r>
    <n v="100985"/>
    <d v="2025-10-25T00:00:00"/>
    <s v="C1984"/>
    <s v="Divya Rao"/>
    <x v="1"/>
    <s v="Gujarat"/>
    <s v="Ahmedabad"/>
    <x v="0"/>
    <x v="2"/>
    <x v="7"/>
    <n v="9"/>
    <n v="893"/>
    <n v="20"/>
    <n v="6429.6"/>
    <n v="3600"/>
    <n v="2829.6"/>
    <x v="4"/>
    <x v="0"/>
    <x v="0"/>
    <s v="Q4"/>
    <n v="2025"/>
    <n v="0.44008958566629336"/>
    <s v="Low"/>
  </r>
  <r>
    <n v="103837"/>
    <d v="2025-10-26T00:00:00"/>
    <s v="C4836"/>
    <s v="Priya Patel"/>
    <x v="0"/>
    <s v="Delhi"/>
    <s v="New Delhi"/>
    <x v="4"/>
    <x v="2"/>
    <x v="5"/>
    <n v="3"/>
    <n v="2519"/>
    <n v="15"/>
    <n v="6423.45"/>
    <n v="4800"/>
    <n v="1623.45"/>
    <x v="2"/>
    <x v="2"/>
    <x v="0"/>
    <s v="Q4"/>
    <n v="2025"/>
    <n v="0.25273801461831258"/>
    <s v="Low"/>
  </r>
  <r>
    <n v="100610"/>
    <d v="2025-10-27T00:00:00"/>
    <s v="C1609"/>
    <s v="Vikram Reddy"/>
    <x v="0"/>
    <s v="Punjab"/>
    <s v="Ludhiana"/>
    <x v="0"/>
    <x v="2"/>
    <x v="6"/>
    <n v="4"/>
    <n v="1690"/>
    <n v="5"/>
    <n v="6422"/>
    <n v="3600"/>
    <n v="2822"/>
    <x v="1"/>
    <x v="1"/>
    <x v="0"/>
    <s v="Q4"/>
    <n v="2025"/>
    <n v="0.43942696979134227"/>
    <s v="Low"/>
  </r>
  <r>
    <n v="102182"/>
    <d v="2025-10-11T00:00:00"/>
    <s v="C3181"/>
    <s v="Ananya Gupta"/>
    <x v="1"/>
    <s v="Maharashtra"/>
    <s v="Mumbai"/>
    <x v="4"/>
    <x v="2"/>
    <x v="7"/>
    <n v="8"/>
    <n v="1001"/>
    <n v="20"/>
    <n v="6406.4"/>
    <n v="3200"/>
    <n v="3206.4"/>
    <x v="2"/>
    <x v="1"/>
    <x v="0"/>
    <s v="Q4"/>
    <n v="2025"/>
    <n v="0.50049950049950054"/>
    <s v="Low"/>
  </r>
  <r>
    <n v="101464"/>
    <d v="2025-04-21T00:00:00"/>
    <s v="C2463"/>
    <s v="Divya Gupta"/>
    <x v="0"/>
    <s v="Delhi"/>
    <s v="New Delhi"/>
    <x v="1"/>
    <x v="2"/>
    <x v="5"/>
    <n v="4"/>
    <n v="2001"/>
    <n v="20"/>
    <n v="6403.2"/>
    <n v="6400"/>
    <n v="3.2"/>
    <x v="1"/>
    <x v="0"/>
    <x v="5"/>
    <s v="Q2"/>
    <n v="2025"/>
    <n v="4.9975012493753133E-4"/>
    <s v="Low"/>
  </r>
  <r>
    <n v="102354"/>
    <d v="2025-09-02T00:00:00"/>
    <s v="C3353"/>
    <s v="Pooja Kumar"/>
    <x v="3"/>
    <s v="West Bengal"/>
    <s v="Kolkata"/>
    <x v="7"/>
    <x v="2"/>
    <x v="6"/>
    <n v="4"/>
    <n v="1597"/>
    <n v="0"/>
    <n v="6388"/>
    <n v="3600"/>
    <n v="2788"/>
    <x v="0"/>
    <x v="1"/>
    <x v="4"/>
    <s v="Q3"/>
    <n v="2025"/>
    <n v="0.43644333124608642"/>
    <s v="Low"/>
  </r>
  <r>
    <n v="103726"/>
    <d v="2025-01-01T00:00:00"/>
    <s v="C4725"/>
    <s v="Sneha Kumar"/>
    <x v="3"/>
    <s v="West Bengal"/>
    <s v="Kolkata"/>
    <x v="1"/>
    <x v="2"/>
    <x v="6"/>
    <n v="6"/>
    <n v="1119"/>
    <n v="5"/>
    <n v="6378.3"/>
    <n v="5400"/>
    <n v="978.3"/>
    <x v="0"/>
    <x v="1"/>
    <x v="8"/>
    <s v="Q1"/>
    <n v="2025"/>
    <n v="0.15337942712007901"/>
    <s v="Low"/>
  </r>
  <r>
    <n v="103552"/>
    <d v="2025-09-10T00:00:00"/>
    <s v="C4551"/>
    <s v="Ananya Kumar"/>
    <x v="3"/>
    <s v="West Bengal"/>
    <s v="Kolkata"/>
    <x v="6"/>
    <x v="2"/>
    <x v="5"/>
    <n v="3"/>
    <n v="2656"/>
    <n v="20"/>
    <n v="6374.4"/>
    <n v="4800"/>
    <n v="1574.4"/>
    <x v="0"/>
    <x v="0"/>
    <x v="4"/>
    <s v="Q3"/>
    <n v="2025"/>
    <n v="0.24698795180722893"/>
    <s v="Low"/>
  </r>
  <r>
    <n v="102191"/>
    <d v="2025-02-12T00:00:00"/>
    <s v="C3190"/>
    <s v="Divya Gupta"/>
    <x v="0"/>
    <s v="Punjab"/>
    <s v="Ludhiana"/>
    <x v="3"/>
    <x v="2"/>
    <x v="7"/>
    <n v="6"/>
    <n v="1061"/>
    <n v="0"/>
    <n v="6366"/>
    <n v="2400"/>
    <n v="3966"/>
    <x v="0"/>
    <x v="0"/>
    <x v="3"/>
    <s v="Q1"/>
    <n v="2025"/>
    <n v="0.6229971724787936"/>
    <s v="Low"/>
  </r>
  <r>
    <n v="100986"/>
    <d v="2025-06-25T00:00:00"/>
    <s v="C1985"/>
    <s v="Pooja Sharma"/>
    <x v="1"/>
    <s v="Gujarat"/>
    <s v="Ahmedabad"/>
    <x v="0"/>
    <x v="2"/>
    <x v="6"/>
    <n v="4"/>
    <n v="1675"/>
    <n v="5"/>
    <n v="6365"/>
    <n v="3600"/>
    <n v="2765"/>
    <x v="0"/>
    <x v="1"/>
    <x v="9"/>
    <s v="Q2"/>
    <n v="2025"/>
    <n v="0.43440691280439908"/>
    <s v="Low"/>
  </r>
  <r>
    <n v="101420"/>
    <d v="2025-11-28T00:00:00"/>
    <s v="C2419"/>
    <s v="Arjun Sharma"/>
    <x v="1"/>
    <s v="Gujarat"/>
    <s v="Ahmedabad"/>
    <x v="0"/>
    <x v="2"/>
    <x v="6"/>
    <n v="4"/>
    <n v="1672"/>
    <n v="5"/>
    <n v="6353.6"/>
    <n v="3600"/>
    <n v="2753.6"/>
    <x v="1"/>
    <x v="2"/>
    <x v="1"/>
    <s v="Q4"/>
    <n v="2025"/>
    <n v="0.43339209267187101"/>
    <s v="Low"/>
  </r>
  <r>
    <n v="101465"/>
    <d v="2025-10-13T00:00:00"/>
    <s v="C2464"/>
    <s v="Pooja Gupta"/>
    <x v="0"/>
    <s v="Delhi"/>
    <s v="New Delhi"/>
    <x v="5"/>
    <x v="2"/>
    <x v="7"/>
    <n v="8"/>
    <n v="934"/>
    <n v="15"/>
    <n v="6351.2"/>
    <n v="3200"/>
    <n v="3151.2"/>
    <x v="0"/>
    <x v="2"/>
    <x v="0"/>
    <s v="Q4"/>
    <n v="2025"/>
    <n v="0.4961582063232145"/>
    <s v="Low"/>
  </r>
  <r>
    <n v="100090"/>
    <d v="2025-12-19T00:00:00"/>
    <s v="C1089"/>
    <s v="Neha Sharma"/>
    <x v="2"/>
    <s v="Telangana"/>
    <s v="Hyderabad"/>
    <x v="4"/>
    <x v="2"/>
    <x v="6"/>
    <n v="6"/>
    <n v="1175"/>
    <n v="10"/>
    <n v="6345"/>
    <n v="5400"/>
    <n v="945"/>
    <x v="1"/>
    <x v="0"/>
    <x v="11"/>
    <s v="Q4"/>
    <n v="2025"/>
    <n v="0.14893617021276595"/>
    <s v="Low"/>
  </r>
  <r>
    <n v="104482"/>
    <d v="2025-02-12T00:00:00"/>
    <s v="C5481"/>
    <s v="Aarav Reddy"/>
    <x v="0"/>
    <s v="Punjab"/>
    <s v="Ludhiana"/>
    <x v="6"/>
    <x v="2"/>
    <x v="6"/>
    <n v="4"/>
    <n v="1666"/>
    <n v="5"/>
    <n v="6330.8"/>
    <n v="3600"/>
    <n v="2730.8"/>
    <x v="0"/>
    <x v="2"/>
    <x v="3"/>
    <s v="Q1"/>
    <n v="2025"/>
    <n v="0.43135148796360651"/>
    <s v="Low"/>
  </r>
  <r>
    <n v="102091"/>
    <d v="2025-08-12T00:00:00"/>
    <s v="C3090"/>
    <s v="Rahul Gupta"/>
    <x v="0"/>
    <s v="Punjab"/>
    <s v="Ludhiana"/>
    <x v="3"/>
    <x v="2"/>
    <x v="7"/>
    <n v="6"/>
    <n v="1053"/>
    <n v="0"/>
    <n v="6318"/>
    <n v="2400"/>
    <n v="3918"/>
    <x v="1"/>
    <x v="2"/>
    <x v="2"/>
    <s v="Q3"/>
    <n v="2025"/>
    <n v="0.62013295346628683"/>
    <s v="Low"/>
  </r>
  <r>
    <n v="102217"/>
    <d v="2025-09-22T00:00:00"/>
    <s v="C3216"/>
    <s v="Kiran Patel"/>
    <x v="3"/>
    <s v="West Bengal"/>
    <s v="Kolkata"/>
    <x v="4"/>
    <x v="2"/>
    <x v="5"/>
    <n v="3"/>
    <n v="2216"/>
    <n v="5"/>
    <n v="6315.6"/>
    <n v="4800"/>
    <n v="1515.6"/>
    <x v="1"/>
    <x v="0"/>
    <x v="4"/>
    <s v="Q3"/>
    <n v="2025"/>
    <n v="0.23997719931597944"/>
    <s v="Low"/>
  </r>
  <r>
    <n v="104872"/>
    <d v="2025-01-17T00:00:00"/>
    <s v="C5871"/>
    <s v="Aarav Sharma"/>
    <x v="2"/>
    <s v="Karnataka"/>
    <s v="Bengaluru"/>
    <x v="3"/>
    <x v="2"/>
    <x v="6"/>
    <n v="6"/>
    <n v="1052"/>
    <n v="0"/>
    <n v="6312"/>
    <n v="5400"/>
    <n v="912"/>
    <x v="3"/>
    <x v="1"/>
    <x v="8"/>
    <s v="Q1"/>
    <n v="2025"/>
    <n v="0.14448669201520911"/>
    <s v="Low"/>
  </r>
  <r>
    <n v="100031"/>
    <d v="2025-03-08T00:00:00"/>
    <s v="C1030"/>
    <s v="Ananya Patel"/>
    <x v="3"/>
    <s v="Odisha"/>
    <s v="Bhubaneswar"/>
    <x v="2"/>
    <x v="2"/>
    <x v="5"/>
    <n v="3"/>
    <n v="2334"/>
    <n v="10"/>
    <n v="6301.8"/>
    <n v="4800"/>
    <n v="1501.8"/>
    <x v="1"/>
    <x v="0"/>
    <x v="10"/>
    <s v="Q1"/>
    <n v="2025"/>
    <n v="0.23831286299152621"/>
    <s v="Low"/>
  </r>
  <r>
    <n v="100663"/>
    <d v="2025-12-20T00:00:00"/>
    <s v="C1662"/>
    <s v="Pooja Gupta"/>
    <x v="3"/>
    <s v="Odisha"/>
    <s v="Bhubaneswar"/>
    <x v="5"/>
    <x v="2"/>
    <x v="6"/>
    <n v="6"/>
    <n v="1235"/>
    <n v="15"/>
    <n v="6298.5"/>
    <n v="5400"/>
    <n v="898.5"/>
    <x v="3"/>
    <x v="0"/>
    <x v="11"/>
    <s v="Q4"/>
    <n v="2025"/>
    <n v="0.14265301262205288"/>
    <s v="Low"/>
  </r>
  <r>
    <n v="103991"/>
    <d v="2025-06-13T00:00:00"/>
    <s v="C4990"/>
    <s v="Sneha Patel"/>
    <x v="1"/>
    <s v="Gujarat"/>
    <s v="Ahmedabad"/>
    <x v="4"/>
    <x v="2"/>
    <x v="6"/>
    <n v="4"/>
    <n v="1657"/>
    <n v="5"/>
    <n v="6296.6"/>
    <n v="3600"/>
    <n v="2696.6"/>
    <x v="1"/>
    <x v="0"/>
    <x v="9"/>
    <s v="Q2"/>
    <n v="2025"/>
    <n v="0.4282628720261728"/>
    <s v="Low"/>
  </r>
  <r>
    <n v="103297"/>
    <d v="2025-08-06T00:00:00"/>
    <s v="C4296"/>
    <s v="Rahul Kumar"/>
    <x v="2"/>
    <s v="Telangana"/>
    <s v="Hyderabad"/>
    <x v="6"/>
    <x v="2"/>
    <x v="6"/>
    <n v="4"/>
    <n v="1743"/>
    <n v="10"/>
    <n v="6274.8"/>
    <n v="3600"/>
    <n v="2674.8"/>
    <x v="1"/>
    <x v="0"/>
    <x v="2"/>
    <s v="Q3"/>
    <n v="2025"/>
    <n v="0.42627653471026966"/>
    <s v="Low"/>
  </r>
  <r>
    <n v="104797"/>
    <d v="2025-08-28T00:00:00"/>
    <s v="C5796"/>
    <s v="Neha Kumar"/>
    <x v="2"/>
    <s v="Telangana"/>
    <s v="Hyderabad"/>
    <x v="6"/>
    <x v="2"/>
    <x v="6"/>
    <n v="5"/>
    <n v="1320"/>
    <n v="5"/>
    <n v="6270"/>
    <n v="4500"/>
    <n v="1770"/>
    <x v="4"/>
    <x v="2"/>
    <x v="2"/>
    <s v="Q3"/>
    <n v="2025"/>
    <n v="0.28229665071770332"/>
    <s v="Low"/>
  </r>
  <r>
    <n v="100571"/>
    <d v="2025-06-04T00:00:00"/>
    <s v="C1570"/>
    <s v="Arjun Gupta"/>
    <x v="0"/>
    <s v="Punjab"/>
    <s v="Ludhiana"/>
    <x v="7"/>
    <x v="2"/>
    <x v="6"/>
    <n v="5"/>
    <n v="1314"/>
    <n v="5"/>
    <n v="6241.5"/>
    <n v="4500"/>
    <n v="1741.5"/>
    <x v="2"/>
    <x v="0"/>
    <x v="9"/>
    <s v="Q2"/>
    <n v="2025"/>
    <n v="0.27901946647440518"/>
    <s v="Low"/>
  </r>
  <r>
    <n v="103819"/>
    <d v="2025-02-20T00:00:00"/>
    <s v="C4818"/>
    <s v="Divya Rao"/>
    <x v="3"/>
    <s v="Odisha"/>
    <s v="Bhubaneswar"/>
    <x v="4"/>
    <x v="2"/>
    <x v="6"/>
    <n v="4"/>
    <n v="1638"/>
    <n v="5"/>
    <n v="6224.4"/>
    <n v="3600"/>
    <n v="2624.4"/>
    <x v="1"/>
    <x v="0"/>
    <x v="3"/>
    <s v="Q1"/>
    <n v="2025"/>
    <n v="0.42163100057836905"/>
    <s v="Low"/>
  </r>
  <r>
    <n v="103531"/>
    <d v="2025-06-14T00:00:00"/>
    <s v="C4530"/>
    <s v="Kiran Reddy"/>
    <x v="3"/>
    <s v="Odisha"/>
    <s v="Bhubaneswar"/>
    <x v="3"/>
    <x v="2"/>
    <x v="5"/>
    <n v="3"/>
    <n v="2301"/>
    <n v="10"/>
    <n v="6212.7"/>
    <n v="4800"/>
    <n v="1412.7"/>
    <x v="4"/>
    <x v="0"/>
    <x v="9"/>
    <s v="Q2"/>
    <n v="2025"/>
    <n v="0.2273890578975325"/>
    <s v="Low"/>
  </r>
  <r>
    <n v="102953"/>
    <d v="2025-08-26T00:00:00"/>
    <s v="C3952"/>
    <s v="Ananya Reddy"/>
    <x v="2"/>
    <s v="Karnataka"/>
    <s v="Bengaluru"/>
    <x v="4"/>
    <x v="2"/>
    <x v="7"/>
    <n v="6"/>
    <n v="1034"/>
    <n v="0"/>
    <n v="6204"/>
    <n v="2400"/>
    <n v="3804"/>
    <x v="3"/>
    <x v="2"/>
    <x v="2"/>
    <s v="Q3"/>
    <n v="2025"/>
    <n v="0.61315280464216637"/>
    <s v="Low"/>
  </r>
  <r>
    <n v="102856"/>
    <d v="2025-12-07T00:00:00"/>
    <s v="C3855"/>
    <s v="Priya Patel"/>
    <x v="0"/>
    <s v="Punjab"/>
    <s v="Ludhiana"/>
    <x v="7"/>
    <x v="2"/>
    <x v="5"/>
    <n v="3"/>
    <n v="2065"/>
    <n v="0"/>
    <n v="6195"/>
    <n v="4800"/>
    <n v="1395"/>
    <x v="1"/>
    <x v="2"/>
    <x v="11"/>
    <s v="Q4"/>
    <n v="2025"/>
    <n v="0.22518159806295399"/>
    <s v="Low"/>
  </r>
  <r>
    <n v="103937"/>
    <d v="2025-08-25T00:00:00"/>
    <s v="C4936"/>
    <s v="Rohit Gupta"/>
    <x v="0"/>
    <s v="Delhi"/>
    <s v="New Delhi"/>
    <x v="6"/>
    <x v="2"/>
    <x v="6"/>
    <n v="4"/>
    <n v="1818"/>
    <n v="15"/>
    <n v="6181.2"/>
    <n v="3600"/>
    <n v="2581.1999999999998"/>
    <x v="0"/>
    <x v="0"/>
    <x v="2"/>
    <s v="Q3"/>
    <n v="2025"/>
    <n v="0.41758881770529993"/>
    <s v="Low"/>
  </r>
  <r>
    <n v="101479"/>
    <d v="2025-02-18T00:00:00"/>
    <s v="C2478"/>
    <s v="Pooja Reddy"/>
    <x v="3"/>
    <s v="Odisha"/>
    <s v="Bhubaneswar"/>
    <x v="0"/>
    <x v="2"/>
    <x v="6"/>
    <n v="6"/>
    <n v="1287"/>
    <n v="20"/>
    <n v="6177.6"/>
    <n v="5400"/>
    <n v="777.6"/>
    <x v="2"/>
    <x v="2"/>
    <x v="3"/>
    <s v="Q1"/>
    <n v="2025"/>
    <n v="0.12587412587412586"/>
    <s v="Low"/>
  </r>
  <r>
    <n v="102624"/>
    <d v="2025-06-27T00:00:00"/>
    <s v="C3623"/>
    <s v="Neha Rao"/>
    <x v="3"/>
    <s v="West Bengal"/>
    <s v="Kolkata"/>
    <x v="3"/>
    <x v="2"/>
    <x v="7"/>
    <n v="6"/>
    <n v="1142"/>
    <n v="10"/>
    <n v="6166.8"/>
    <n v="2400"/>
    <n v="3766.8"/>
    <x v="3"/>
    <x v="2"/>
    <x v="9"/>
    <s v="Q2"/>
    <n v="2025"/>
    <n v="0.6108192255302588"/>
    <s v="Low"/>
  </r>
  <r>
    <n v="103900"/>
    <d v="2025-06-24T00:00:00"/>
    <s v="C4899"/>
    <s v="Arjun Reddy"/>
    <x v="2"/>
    <s v="Karnataka"/>
    <s v="Bengaluru"/>
    <x v="2"/>
    <x v="2"/>
    <x v="6"/>
    <n v="4"/>
    <n v="1712"/>
    <n v="10"/>
    <n v="6163.2"/>
    <n v="3600"/>
    <n v="2563.1999999999998"/>
    <x v="4"/>
    <x v="2"/>
    <x v="9"/>
    <s v="Q2"/>
    <n v="2025"/>
    <n v="0.41588785046728971"/>
    <s v="Low"/>
  </r>
  <r>
    <n v="103568"/>
    <d v="2025-08-16T00:00:00"/>
    <s v="C4567"/>
    <s v="Kiran Gupta"/>
    <x v="0"/>
    <s v="Delhi"/>
    <s v="New Delhi"/>
    <x v="5"/>
    <x v="2"/>
    <x v="5"/>
    <n v="3"/>
    <n v="2565"/>
    <n v="20"/>
    <n v="6156"/>
    <n v="4800"/>
    <n v="1356"/>
    <x v="1"/>
    <x v="1"/>
    <x v="2"/>
    <s v="Q3"/>
    <n v="2025"/>
    <n v="0.22027290448343079"/>
    <s v="Low"/>
  </r>
  <r>
    <n v="101456"/>
    <d v="2025-05-10T00:00:00"/>
    <s v="C2455"/>
    <s v="Sneha Patel"/>
    <x v="0"/>
    <s v="Delhi"/>
    <s v="New Delhi"/>
    <x v="5"/>
    <x v="2"/>
    <x v="6"/>
    <n v="4"/>
    <n v="1809"/>
    <n v="15"/>
    <n v="6150.6"/>
    <n v="3600"/>
    <n v="2550.6"/>
    <x v="3"/>
    <x v="2"/>
    <x v="6"/>
    <s v="Q2"/>
    <n v="2025"/>
    <n v="0.41469124963418197"/>
    <s v="Low"/>
  </r>
  <r>
    <n v="100977"/>
    <d v="2025-11-15T00:00:00"/>
    <s v="C1976"/>
    <s v="Kiran Sharma"/>
    <x v="1"/>
    <s v="Gujarat"/>
    <s v="Ahmedabad"/>
    <x v="1"/>
    <x v="2"/>
    <x v="6"/>
    <n v="4"/>
    <n v="1618"/>
    <n v="5"/>
    <n v="6148.4"/>
    <n v="3600"/>
    <n v="2548.4"/>
    <x v="4"/>
    <x v="0"/>
    <x v="1"/>
    <s v="Q4"/>
    <n v="2025"/>
    <n v="0.41448181640752069"/>
    <s v="Low"/>
  </r>
  <r>
    <n v="102134"/>
    <d v="2025-12-02T00:00:00"/>
    <s v="C3133"/>
    <s v="Aarav Kumar"/>
    <x v="2"/>
    <s v="Telangana"/>
    <s v="Hyderabad"/>
    <x v="4"/>
    <x v="2"/>
    <x v="6"/>
    <n v="4"/>
    <n v="1536"/>
    <n v="0"/>
    <n v="6144"/>
    <n v="3600"/>
    <n v="2544"/>
    <x v="3"/>
    <x v="0"/>
    <x v="11"/>
    <s v="Q4"/>
    <n v="2025"/>
    <n v="0.4140625"/>
    <s v="Low"/>
  </r>
  <r>
    <n v="103817"/>
    <d v="2025-10-06T00:00:00"/>
    <s v="C4816"/>
    <s v="Vikram Kumar"/>
    <x v="0"/>
    <s v="Delhi"/>
    <s v="New Delhi"/>
    <x v="4"/>
    <x v="2"/>
    <x v="7"/>
    <n v="9"/>
    <n v="853"/>
    <n v="20"/>
    <n v="6141.6"/>
    <n v="3600"/>
    <n v="2541.6"/>
    <x v="4"/>
    <x v="0"/>
    <x v="0"/>
    <s v="Q4"/>
    <n v="2025"/>
    <n v="0.41383352872215706"/>
    <s v="Low"/>
  </r>
  <r>
    <n v="100185"/>
    <d v="2025-09-10T00:00:00"/>
    <s v="C1184"/>
    <s v="Rohit Rao"/>
    <x v="2"/>
    <s v="Karnataka"/>
    <s v="Bengaluru"/>
    <x v="2"/>
    <x v="2"/>
    <x v="5"/>
    <n v="3"/>
    <n v="2395"/>
    <n v="15"/>
    <n v="6107.25"/>
    <n v="4800"/>
    <n v="1307.25"/>
    <x v="0"/>
    <x v="0"/>
    <x v="4"/>
    <s v="Q3"/>
    <n v="2025"/>
    <n v="0.21404887633550287"/>
    <s v="Low"/>
  </r>
  <r>
    <n v="102324"/>
    <d v="2025-05-23T00:00:00"/>
    <s v="C3323"/>
    <s v="Pooja Gupta"/>
    <x v="1"/>
    <s v="Gujarat"/>
    <s v="Ahmedabad"/>
    <x v="0"/>
    <x v="2"/>
    <x v="6"/>
    <n v="5"/>
    <n v="1357"/>
    <n v="10"/>
    <n v="6106.5"/>
    <n v="4500"/>
    <n v="1606.5"/>
    <x v="4"/>
    <x v="2"/>
    <x v="6"/>
    <s v="Q2"/>
    <n v="2025"/>
    <n v="0.26308032424465733"/>
    <s v="Low"/>
  </r>
  <r>
    <n v="102441"/>
    <d v="2025-10-19T00:00:00"/>
    <s v="C3440"/>
    <s v="Divya Rao"/>
    <x v="3"/>
    <s v="Odisha"/>
    <s v="Bhubaneswar"/>
    <x v="6"/>
    <x v="2"/>
    <x v="5"/>
    <n v="3"/>
    <n v="2141"/>
    <n v="5"/>
    <n v="6101.85"/>
    <n v="4800"/>
    <n v="1301.8499999999999"/>
    <x v="1"/>
    <x v="0"/>
    <x v="0"/>
    <s v="Q4"/>
    <n v="2025"/>
    <n v="0.21335332726959855"/>
    <s v="Low"/>
  </r>
  <r>
    <n v="104933"/>
    <d v="2025-10-23T00:00:00"/>
    <s v="C5932"/>
    <s v="Rohit Patel"/>
    <x v="1"/>
    <s v="Gujarat"/>
    <s v="Ahmedabad"/>
    <x v="1"/>
    <x v="2"/>
    <x v="7"/>
    <n v="7"/>
    <n v="1088"/>
    <n v="20"/>
    <n v="6092.8"/>
    <n v="2800"/>
    <n v="3292.8"/>
    <x v="2"/>
    <x v="0"/>
    <x v="0"/>
    <s v="Q4"/>
    <n v="2025"/>
    <n v="0.5404411764705882"/>
    <s v="Low"/>
  </r>
  <r>
    <n v="102695"/>
    <d v="2025-01-06T00:00:00"/>
    <s v="C3694"/>
    <s v="Pooja Patel"/>
    <x v="1"/>
    <s v="Gujarat"/>
    <s v="Ahmedabad"/>
    <x v="4"/>
    <x v="2"/>
    <x v="6"/>
    <n v="6"/>
    <n v="1015"/>
    <n v="0"/>
    <n v="6090"/>
    <n v="5400"/>
    <n v="690"/>
    <x v="1"/>
    <x v="1"/>
    <x v="8"/>
    <s v="Q1"/>
    <n v="2025"/>
    <n v="0.11330049261083744"/>
    <s v="Low"/>
  </r>
  <r>
    <n v="102642"/>
    <d v="2025-02-14T00:00:00"/>
    <s v="C3641"/>
    <s v="Sneha Gupta"/>
    <x v="3"/>
    <s v="Odisha"/>
    <s v="Bhubaneswar"/>
    <x v="5"/>
    <x v="2"/>
    <x v="6"/>
    <n v="6"/>
    <n v="1193"/>
    <n v="15"/>
    <n v="6084.3"/>
    <n v="5400"/>
    <n v="684.3"/>
    <x v="2"/>
    <x v="2"/>
    <x v="3"/>
    <s v="Q1"/>
    <n v="2025"/>
    <n v="0.11246979931956017"/>
    <s v="Low"/>
  </r>
  <r>
    <n v="102842"/>
    <d v="2025-02-21T00:00:00"/>
    <s v="C3841"/>
    <s v="Vikram Patel"/>
    <x v="3"/>
    <s v="Odisha"/>
    <s v="Bhubaneswar"/>
    <x v="3"/>
    <x v="2"/>
    <x v="6"/>
    <n v="6"/>
    <n v="1265"/>
    <n v="20"/>
    <n v="6072"/>
    <n v="5400"/>
    <n v="672"/>
    <x v="1"/>
    <x v="0"/>
    <x v="3"/>
    <s v="Q1"/>
    <n v="2025"/>
    <n v="0.11067193675889328"/>
    <s v="Low"/>
  </r>
  <r>
    <n v="101130"/>
    <d v="2025-02-02T00:00:00"/>
    <s v="C2129"/>
    <s v="Rohit Kumar"/>
    <x v="3"/>
    <s v="Odisha"/>
    <s v="Bhubaneswar"/>
    <x v="5"/>
    <x v="2"/>
    <x v="6"/>
    <n v="4"/>
    <n v="1894"/>
    <n v="20"/>
    <n v="6060.8"/>
    <n v="3600"/>
    <n v="2460.8000000000002"/>
    <x v="0"/>
    <x v="0"/>
    <x v="3"/>
    <s v="Q1"/>
    <n v="2025"/>
    <n v="0.4060190073917635"/>
    <s v="Low"/>
  </r>
  <r>
    <n v="103069"/>
    <d v="2025-01-03T00:00:00"/>
    <s v="C4068"/>
    <s v="Pooja Kumar"/>
    <x v="2"/>
    <s v="Karnataka"/>
    <s v="Bengaluru"/>
    <x v="7"/>
    <x v="2"/>
    <x v="6"/>
    <n v="4"/>
    <n v="1514"/>
    <n v="0"/>
    <n v="6056"/>
    <n v="3600"/>
    <n v="2456"/>
    <x v="0"/>
    <x v="0"/>
    <x v="8"/>
    <s v="Q1"/>
    <n v="2025"/>
    <n v="0.40554821664464996"/>
    <s v="Low"/>
  </r>
  <r>
    <n v="103158"/>
    <d v="2025-04-01T00:00:00"/>
    <s v="C4157"/>
    <s v="Vikram Patel"/>
    <x v="3"/>
    <s v="West Bengal"/>
    <s v="Kolkata"/>
    <x v="7"/>
    <x v="2"/>
    <x v="5"/>
    <n v="3"/>
    <n v="2124"/>
    <n v="5"/>
    <n v="6053.4"/>
    <n v="4800"/>
    <n v="1253.4000000000001"/>
    <x v="3"/>
    <x v="1"/>
    <x v="5"/>
    <s v="Q2"/>
    <n v="2025"/>
    <n v="0.20705719100009914"/>
    <s v="Low"/>
  </r>
  <r>
    <n v="101155"/>
    <d v="2025-02-07T00:00:00"/>
    <s v="C2154"/>
    <s v="Rahul Gupta"/>
    <x v="1"/>
    <s v="Gujarat"/>
    <s v="Ahmedabad"/>
    <x v="6"/>
    <x v="2"/>
    <x v="5"/>
    <n v="3"/>
    <n v="2123"/>
    <n v="5"/>
    <n v="6050.55"/>
    <n v="4800"/>
    <n v="1250.55"/>
    <x v="1"/>
    <x v="1"/>
    <x v="3"/>
    <s v="Q1"/>
    <n v="2025"/>
    <n v="0.20668368991248728"/>
    <s v="Low"/>
  </r>
  <r>
    <n v="100472"/>
    <d v="2025-01-26T00:00:00"/>
    <s v="C1471"/>
    <s v="Vikram Sharma"/>
    <x v="2"/>
    <s v="Karnataka"/>
    <s v="Bengaluru"/>
    <x v="1"/>
    <x v="2"/>
    <x v="6"/>
    <n v="4"/>
    <n v="1591"/>
    <n v="5"/>
    <n v="6045.8"/>
    <n v="3600"/>
    <n v="2445.8000000000002"/>
    <x v="2"/>
    <x v="0"/>
    <x v="8"/>
    <s v="Q1"/>
    <n v="2025"/>
    <n v="0.40454530417810713"/>
    <s v="Low"/>
  </r>
  <r>
    <n v="104526"/>
    <d v="2025-10-17T00:00:00"/>
    <s v="C5525"/>
    <s v="Rahul Rao"/>
    <x v="2"/>
    <s v="Karnataka"/>
    <s v="Bengaluru"/>
    <x v="4"/>
    <x v="2"/>
    <x v="6"/>
    <n v="4"/>
    <n v="1888"/>
    <n v="20"/>
    <n v="6041.6"/>
    <n v="3600"/>
    <n v="2441.6"/>
    <x v="1"/>
    <x v="1"/>
    <x v="0"/>
    <s v="Q4"/>
    <n v="2025"/>
    <n v="0.40413135593220334"/>
    <s v="Low"/>
  </r>
  <r>
    <n v="103019"/>
    <d v="2025-12-26T00:00:00"/>
    <s v="C4018"/>
    <s v="Sneha Patel"/>
    <x v="2"/>
    <s v="Karnataka"/>
    <s v="Bengaluru"/>
    <x v="5"/>
    <x v="2"/>
    <x v="6"/>
    <n v="4"/>
    <n v="1510"/>
    <n v="0"/>
    <n v="6040"/>
    <n v="3600"/>
    <n v="2440"/>
    <x v="4"/>
    <x v="0"/>
    <x v="11"/>
    <s v="Q4"/>
    <n v="2025"/>
    <n v="0.40397350993377484"/>
    <s v="Low"/>
  </r>
  <r>
    <n v="100810"/>
    <d v="2025-12-02T00:00:00"/>
    <s v="C1809"/>
    <s v="Aarav Sharma"/>
    <x v="0"/>
    <s v="Delhi"/>
    <s v="New Delhi"/>
    <x v="3"/>
    <x v="2"/>
    <x v="6"/>
    <n v="5"/>
    <n v="1342"/>
    <n v="10"/>
    <n v="6039"/>
    <n v="4500"/>
    <n v="1539"/>
    <x v="0"/>
    <x v="0"/>
    <x v="11"/>
    <s v="Q4"/>
    <n v="2025"/>
    <n v="0.2548435171385991"/>
    <s v="Low"/>
  </r>
  <r>
    <n v="103890"/>
    <d v="2025-08-21T00:00:00"/>
    <s v="C4889"/>
    <s v="Ananya Gupta"/>
    <x v="1"/>
    <s v="Gujarat"/>
    <s v="Ahmedabad"/>
    <x v="3"/>
    <x v="2"/>
    <x v="7"/>
    <n v="6"/>
    <n v="1117"/>
    <n v="10"/>
    <n v="6031.8"/>
    <n v="2400"/>
    <n v="3631.8"/>
    <x v="4"/>
    <x v="0"/>
    <x v="2"/>
    <s v="Q3"/>
    <n v="2025"/>
    <n v="0.60210882323684478"/>
    <s v="Low"/>
  </r>
  <r>
    <n v="102810"/>
    <d v="2025-04-16T00:00:00"/>
    <s v="C3809"/>
    <s v="Pooja Sharma"/>
    <x v="1"/>
    <s v="Gujarat"/>
    <s v="Ahmedabad"/>
    <x v="3"/>
    <x v="2"/>
    <x v="7"/>
    <n v="6"/>
    <n v="1052"/>
    <n v="5"/>
    <n v="5996.4"/>
    <n v="2400"/>
    <n v="3596.4"/>
    <x v="4"/>
    <x v="0"/>
    <x v="5"/>
    <s v="Q2"/>
    <n v="2025"/>
    <n v="0.59975985591354819"/>
    <s v="Low"/>
  </r>
  <r>
    <n v="103764"/>
    <d v="2025-07-06T00:00:00"/>
    <s v="C4763"/>
    <s v="Pooja Patel"/>
    <x v="0"/>
    <s v="Punjab"/>
    <s v="Ludhiana"/>
    <x v="7"/>
    <x v="2"/>
    <x v="5"/>
    <n v="3"/>
    <n v="2350"/>
    <n v="15"/>
    <n v="5992.5"/>
    <n v="4800"/>
    <n v="1192.5"/>
    <x v="0"/>
    <x v="1"/>
    <x v="7"/>
    <s v="Q3"/>
    <n v="2025"/>
    <n v="0.19899874843554444"/>
    <s v="Low"/>
  </r>
  <r>
    <n v="102213"/>
    <d v="2025-12-14T00:00:00"/>
    <s v="C3212"/>
    <s v="Kiran Patel"/>
    <x v="1"/>
    <s v="Maharashtra"/>
    <s v="Mumbai"/>
    <x v="3"/>
    <x v="2"/>
    <x v="5"/>
    <n v="3"/>
    <n v="2496"/>
    <n v="20"/>
    <n v="5990.4"/>
    <n v="4800"/>
    <n v="1190.4000000000001"/>
    <x v="0"/>
    <x v="0"/>
    <x v="11"/>
    <s v="Q4"/>
    <n v="2025"/>
    <n v="0.19871794871794873"/>
    <s v="Low"/>
  </r>
  <r>
    <n v="104378"/>
    <d v="2025-09-16T00:00:00"/>
    <s v="C5377"/>
    <s v="Aarav Sharma"/>
    <x v="2"/>
    <s v="Karnataka"/>
    <s v="Bengaluru"/>
    <x v="0"/>
    <x v="2"/>
    <x v="7"/>
    <n v="6"/>
    <n v="998"/>
    <n v="0"/>
    <n v="5988"/>
    <n v="2400"/>
    <n v="3588"/>
    <x v="4"/>
    <x v="0"/>
    <x v="4"/>
    <s v="Q3"/>
    <n v="2025"/>
    <n v="0.59919839679358722"/>
    <s v="Low"/>
  </r>
  <r>
    <n v="104652"/>
    <d v="2025-02-25T00:00:00"/>
    <s v="C5651"/>
    <s v="Rohit Gupta"/>
    <x v="1"/>
    <s v="Maharashtra"/>
    <s v="Mumbai"/>
    <x v="4"/>
    <x v="2"/>
    <x v="7"/>
    <n v="6"/>
    <n v="1173"/>
    <n v="15"/>
    <n v="5982.3"/>
    <n v="2400"/>
    <n v="3582.3"/>
    <x v="3"/>
    <x v="0"/>
    <x v="3"/>
    <s v="Q1"/>
    <n v="2025"/>
    <n v="0.59881650870066694"/>
    <s v="Low"/>
  </r>
  <r>
    <n v="100717"/>
    <d v="2025-11-01T00:00:00"/>
    <s v="C1716"/>
    <s v="Divya Patel"/>
    <x v="1"/>
    <s v="Maharashtra"/>
    <s v="Mumbai"/>
    <x v="5"/>
    <x v="2"/>
    <x v="6"/>
    <n v="5"/>
    <n v="1493"/>
    <n v="20"/>
    <n v="5972"/>
    <n v="4500"/>
    <n v="1472"/>
    <x v="2"/>
    <x v="1"/>
    <x v="1"/>
    <s v="Q4"/>
    <n v="2025"/>
    <n v="0.24648359008707302"/>
    <s v="Low"/>
  </r>
  <r>
    <n v="104922"/>
    <d v="2025-02-24T00:00:00"/>
    <s v="C5921"/>
    <s v="Rahul Rao"/>
    <x v="3"/>
    <s v="West Bengal"/>
    <s v="Kolkata"/>
    <x v="7"/>
    <x v="2"/>
    <x v="6"/>
    <n v="4"/>
    <n v="1655"/>
    <n v="10"/>
    <n v="5958"/>
    <n v="3600"/>
    <n v="2358"/>
    <x v="0"/>
    <x v="0"/>
    <x v="3"/>
    <s v="Q1"/>
    <n v="2025"/>
    <n v="0.39577039274924469"/>
    <s v="Low"/>
  </r>
  <r>
    <n v="104844"/>
    <d v="2025-08-01T00:00:00"/>
    <s v="C5843"/>
    <s v="Ananya Patel"/>
    <x v="3"/>
    <s v="Odisha"/>
    <s v="Bhubaneswar"/>
    <x v="3"/>
    <x v="2"/>
    <x v="6"/>
    <n v="6"/>
    <n v="1042"/>
    <n v="5"/>
    <n v="5939.4"/>
    <n v="5400"/>
    <n v="539.4"/>
    <x v="4"/>
    <x v="0"/>
    <x v="2"/>
    <s v="Q3"/>
    <n v="2025"/>
    <n v="9.0817254268107897E-2"/>
    <s v="Low"/>
  </r>
  <r>
    <n v="100948"/>
    <d v="2025-04-10T00:00:00"/>
    <s v="C1947"/>
    <s v="Rahul Patel"/>
    <x v="2"/>
    <s v="Telangana"/>
    <s v="Hyderabad"/>
    <x v="3"/>
    <x v="2"/>
    <x v="6"/>
    <n v="6"/>
    <n v="1041"/>
    <n v="5"/>
    <n v="5933.7"/>
    <n v="5400"/>
    <n v="533.70000000000005"/>
    <x v="1"/>
    <x v="0"/>
    <x v="5"/>
    <s v="Q2"/>
    <n v="2025"/>
    <n v="8.9943879872592156E-2"/>
    <s v="Low"/>
  </r>
  <r>
    <n v="102848"/>
    <d v="2025-03-07T00:00:00"/>
    <s v="C3847"/>
    <s v="Sneha Patel"/>
    <x v="1"/>
    <s v="Maharashtra"/>
    <s v="Mumbai"/>
    <x v="3"/>
    <x v="2"/>
    <x v="6"/>
    <n v="6"/>
    <n v="1236"/>
    <n v="20"/>
    <n v="5932.8"/>
    <n v="5400"/>
    <n v="532.79999999999995"/>
    <x v="4"/>
    <x v="0"/>
    <x v="10"/>
    <s v="Q1"/>
    <n v="2025"/>
    <n v="8.9805825242718434E-2"/>
    <s v="Low"/>
  </r>
  <r>
    <n v="103897"/>
    <d v="2025-09-01T00:00:00"/>
    <s v="C4896"/>
    <s v="Pooja Patel"/>
    <x v="2"/>
    <s v="Karnataka"/>
    <s v="Bengaluru"/>
    <x v="5"/>
    <x v="2"/>
    <x v="6"/>
    <n v="4"/>
    <n v="1850"/>
    <n v="20"/>
    <n v="5920"/>
    <n v="3600"/>
    <n v="2320"/>
    <x v="4"/>
    <x v="0"/>
    <x v="4"/>
    <s v="Q3"/>
    <n v="2025"/>
    <n v="0.39189189189189189"/>
    <s v="Low"/>
  </r>
  <r>
    <n v="104768"/>
    <d v="2025-11-01T00:00:00"/>
    <s v="C5767"/>
    <s v="Ananya Sharma"/>
    <x v="0"/>
    <s v="Delhi"/>
    <s v="New Delhi"/>
    <x v="1"/>
    <x v="2"/>
    <x v="6"/>
    <n v="4"/>
    <n v="1643"/>
    <n v="10"/>
    <n v="5914.8"/>
    <n v="3600"/>
    <n v="2314.8000000000002"/>
    <x v="0"/>
    <x v="0"/>
    <x v="1"/>
    <s v="Q4"/>
    <n v="2025"/>
    <n v="0.39135727328058434"/>
    <s v="Low"/>
  </r>
  <r>
    <n v="104707"/>
    <d v="2025-10-13T00:00:00"/>
    <s v="C5706"/>
    <s v="Kiran Kumar"/>
    <x v="1"/>
    <s v="Maharashtra"/>
    <s v="Mumbai"/>
    <x v="1"/>
    <x v="2"/>
    <x v="5"/>
    <n v="3"/>
    <n v="2190"/>
    <n v="10"/>
    <n v="5913"/>
    <n v="4800"/>
    <n v="1113"/>
    <x v="4"/>
    <x v="2"/>
    <x v="0"/>
    <s v="Q4"/>
    <n v="2025"/>
    <n v="0.18822932521562658"/>
    <s v="Low"/>
  </r>
  <r>
    <n v="104463"/>
    <d v="2025-05-03T00:00:00"/>
    <s v="C5462"/>
    <s v="Divya Patel"/>
    <x v="2"/>
    <s v="Telangana"/>
    <s v="Hyderabad"/>
    <x v="0"/>
    <x v="2"/>
    <x v="6"/>
    <n v="6"/>
    <n v="1037"/>
    <n v="5"/>
    <n v="5910.9"/>
    <n v="5400"/>
    <n v="510.9"/>
    <x v="3"/>
    <x v="2"/>
    <x v="6"/>
    <s v="Q2"/>
    <n v="2025"/>
    <n v="8.6433538039892399E-2"/>
    <s v="Low"/>
  </r>
  <r>
    <n v="103894"/>
    <d v="2025-12-07T00:00:00"/>
    <s v="C4893"/>
    <s v="Rahul Reddy"/>
    <x v="1"/>
    <s v="Maharashtra"/>
    <s v="Mumbai"/>
    <x v="2"/>
    <x v="2"/>
    <x v="5"/>
    <n v="3"/>
    <n v="2188"/>
    <n v="10"/>
    <n v="5907.6"/>
    <n v="4800"/>
    <n v="1107.5999999999999"/>
    <x v="0"/>
    <x v="0"/>
    <x v="11"/>
    <s v="Q4"/>
    <n v="2025"/>
    <n v="0.18748730448913262"/>
    <s v="Low"/>
  </r>
  <r>
    <n v="104218"/>
    <d v="2025-11-11T00:00:00"/>
    <s v="C5217"/>
    <s v="Arjun Reddy"/>
    <x v="0"/>
    <s v="Delhi"/>
    <s v="New Delhi"/>
    <x v="4"/>
    <x v="2"/>
    <x v="7"/>
    <n v="8"/>
    <n v="776"/>
    <n v="5"/>
    <n v="5897.6"/>
    <n v="3200"/>
    <n v="2697.6"/>
    <x v="3"/>
    <x v="0"/>
    <x v="1"/>
    <s v="Q4"/>
    <n v="2025"/>
    <n v="0.4574064026044492"/>
    <s v="Low"/>
  </r>
  <r>
    <n v="103745"/>
    <d v="2025-12-21T00:00:00"/>
    <s v="C4744"/>
    <s v="Pooja Gupta"/>
    <x v="3"/>
    <s v="Odisha"/>
    <s v="Bhubaneswar"/>
    <x v="5"/>
    <x v="2"/>
    <x v="6"/>
    <n v="3"/>
    <n v="1964"/>
    <n v="0"/>
    <n v="5892"/>
    <n v="2700"/>
    <n v="3192"/>
    <x v="3"/>
    <x v="0"/>
    <x v="11"/>
    <s v="Q4"/>
    <n v="2025"/>
    <n v="0.5417515274949084"/>
    <s v="Low"/>
  </r>
  <r>
    <n v="103660"/>
    <d v="2025-08-19T00:00:00"/>
    <s v="C4659"/>
    <s v="Ananya Patel"/>
    <x v="1"/>
    <s v="Maharashtra"/>
    <s v="Mumbai"/>
    <x v="4"/>
    <x v="2"/>
    <x v="5"/>
    <n v="3"/>
    <n v="2306"/>
    <n v="15"/>
    <n v="5880.3"/>
    <n v="4800"/>
    <n v="1080.3"/>
    <x v="0"/>
    <x v="0"/>
    <x v="2"/>
    <s v="Q3"/>
    <n v="2025"/>
    <n v="0.1837151165756849"/>
    <s v="Low"/>
  </r>
  <r>
    <n v="101742"/>
    <d v="2025-04-19T00:00:00"/>
    <s v="C2741"/>
    <s v="Neha Rao"/>
    <x v="2"/>
    <s v="Telangana"/>
    <s v="Hyderabad"/>
    <x v="7"/>
    <x v="2"/>
    <x v="6"/>
    <n v="4"/>
    <n v="1835"/>
    <n v="20"/>
    <n v="5872"/>
    <n v="3600"/>
    <n v="2272"/>
    <x v="1"/>
    <x v="1"/>
    <x v="5"/>
    <s v="Q2"/>
    <n v="2025"/>
    <n v="0.38692098092643051"/>
    <s v="Low"/>
  </r>
  <r>
    <n v="100087"/>
    <d v="2025-03-21T00:00:00"/>
    <s v="C1086"/>
    <s v="Priya Sharma"/>
    <x v="0"/>
    <s v="Punjab"/>
    <s v="Ludhiana"/>
    <x v="2"/>
    <x v="2"/>
    <x v="6"/>
    <n v="4"/>
    <n v="1722"/>
    <n v="15"/>
    <n v="5854.8"/>
    <n v="3600"/>
    <n v="2254.8000000000002"/>
    <x v="3"/>
    <x v="1"/>
    <x v="10"/>
    <s v="Q1"/>
    <n v="2025"/>
    <n v="0.3851199016191843"/>
    <s v="Low"/>
  </r>
  <r>
    <n v="101210"/>
    <d v="2025-08-18T00:00:00"/>
    <s v="C2209"/>
    <s v="Aarav Kumar"/>
    <x v="2"/>
    <s v="Telangana"/>
    <s v="Hyderabad"/>
    <x v="2"/>
    <x v="2"/>
    <x v="5"/>
    <n v="2"/>
    <n v="2916"/>
    <n v="0"/>
    <n v="5832"/>
    <n v="3200"/>
    <n v="2632"/>
    <x v="3"/>
    <x v="0"/>
    <x v="2"/>
    <s v="Q3"/>
    <n v="2025"/>
    <n v="0.45130315500685869"/>
    <s v="Low"/>
  </r>
  <r>
    <n v="104597"/>
    <d v="2025-10-26T00:00:00"/>
    <s v="C5596"/>
    <s v="Vikram Rao"/>
    <x v="2"/>
    <s v="Karnataka"/>
    <s v="Bengaluru"/>
    <x v="0"/>
    <x v="2"/>
    <x v="6"/>
    <n v="3"/>
    <n v="1944"/>
    <n v="0"/>
    <n v="5832"/>
    <n v="2700"/>
    <n v="3132"/>
    <x v="4"/>
    <x v="0"/>
    <x v="0"/>
    <s v="Q4"/>
    <n v="2025"/>
    <n v="0.53703703703703709"/>
    <s v="Low"/>
  </r>
  <r>
    <n v="103629"/>
    <d v="2025-09-13T00:00:00"/>
    <s v="C4628"/>
    <s v="Ananya Patel"/>
    <x v="0"/>
    <s v="Delhi"/>
    <s v="New Delhi"/>
    <x v="0"/>
    <x v="2"/>
    <x v="6"/>
    <n v="5"/>
    <n v="1371"/>
    <n v="15"/>
    <n v="5826.75"/>
    <n v="4500"/>
    <n v="1326.75"/>
    <x v="0"/>
    <x v="1"/>
    <x v="4"/>
    <s v="Q3"/>
    <n v="2025"/>
    <n v="0.22769983266829708"/>
    <s v="Low"/>
  </r>
  <r>
    <n v="102102"/>
    <d v="2025-06-02T00:00:00"/>
    <s v="C3101"/>
    <s v="Pooja Patel"/>
    <x v="3"/>
    <s v="Odisha"/>
    <s v="Bhubaneswar"/>
    <x v="5"/>
    <x v="2"/>
    <x v="5"/>
    <n v="3"/>
    <n v="2283"/>
    <n v="15"/>
    <n v="5821.65"/>
    <n v="4800"/>
    <n v="1021.65"/>
    <x v="3"/>
    <x v="0"/>
    <x v="9"/>
    <s v="Q2"/>
    <n v="2025"/>
    <n v="0.17549148437298703"/>
    <s v="Low"/>
  </r>
  <r>
    <n v="104993"/>
    <d v="2025-04-17T00:00:00"/>
    <s v="C5992"/>
    <s v="Sneha Kumar"/>
    <x v="3"/>
    <s v="Odisha"/>
    <s v="Bhubaneswar"/>
    <x v="5"/>
    <x v="2"/>
    <x v="6"/>
    <n v="4"/>
    <n v="1454"/>
    <n v="0"/>
    <n v="5816"/>
    <n v="3600"/>
    <n v="2216"/>
    <x v="2"/>
    <x v="2"/>
    <x v="5"/>
    <s v="Q2"/>
    <n v="2025"/>
    <n v="0.38101788170563961"/>
    <s v="Low"/>
  </r>
  <r>
    <n v="104064"/>
    <d v="2025-07-03T00:00:00"/>
    <s v="C5063"/>
    <s v="Ananya Gupta"/>
    <x v="3"/>
    <s v="West Bengal"/>
    <s v="Kolkata"/>
    <x v="0"/>
    <x v="2"/>
    <x v="6"/>
    <n v="6"/>
    <n v="1076"/>
    <n v="10"/>
    <n v="5810.4"/>
    <n v="5400"/>
    <n v="410.4"/>
    <x v="3"/>
    <x v="2"/>
    <x v="7"/>
    <s v="Q3"/>
    <n v="2025"/>
    <n v="7.0631970260223054E-2"/>
    <s v="Low"/>
  </r>
  <r>
    <n v="102254"/>
    <d v="2025-07-13T00:00:00"/>
    <s v="C3253"/>
    <s v="Divya Reddy"/>
    <x v="1"/>
    <s v="Gujarat"/>
    <s v="Ahmedabad"/>
    <x v="0"/>
    <x v="2"/>
    <x v="7"/>
    <n v="6"/>
    <n v="967"/>
    <n v="0"/>
    <n v="5802"/>
    <n v="2400"/>
    <n v="3402"/>
    <x v="0"/>
    <x v="2"/>
    <x v="7"/>
    <s v="Q3"/>
    <n v="2025"/>
    <n v="0.58634953464322648"/>
    <s v="Low"/>
  </r>
  <r>
    <n v="101736"/>
    <d v="2025-01-05T00:00:00"/>
    <s v="C2735"/>
    <s v="Ananya Patel"/>
    <x v="1"/>
    <s v="Gujarat"/>
    <s v="Ahmedabad"/>
    <x v="5"/>
    <x v="2"/>
    <x v="5"/>
    <n v="3"/>
    <n v="2415"/>
    <n v="20"/>
    <n v="5796"/>
    <n v="4800"/>
    <n v="996"/>
    <x v="3"/>
    <x v="0"/>
    <x v="8"/>
    <s v="Q1"/>
    <n v="2025"/>
    <n v="0.17184265010351968"/>
    <s v="Low"/>
  </r>
  <r>
    <n v="104982"/>
    <d v="2025-04-10T00:00:00"/>
    <s v="C5981"/>
    <s v="Aarav Kumar"/>
    <x v="3"/>
    <s v="Odisha"/>
    <s v="Bhubaneswar"/>
    <x v="2"/>
    <x v="2"/>
    <x v="5"/>
    <n v="3"/>
    <n v="2270"/>
    <n v="15"/>
    <n v="5788.5"/>
    <n v="4800"/>
    <n v="988.5"/>
    <x v="1"/>
    <x v="2"/>
    <x v="5"/>
    <s v="Q2"/>
    <n v="2025"/>
    <n v="0.17076962943767815"/>
    <s v="Low"/>
  </r>
  <r>
    <n v="100016"/>
    <d v="2025-05-18T00:00:00"/>
    <s v="C1015"/>
    <s v="Ananya Reddy"/>
    <x v="3"/>
    <s v="West Bengal"/>
    <s v="Kolkata"/>
    <x v="4"/>
    <x v="2"/>
    <x v="6"/>
    <n v="6"/>
    <n v="1015"/>
    <n v="5"/>
    <n v="5785.5"/>
    <n v="5400"/>
    <n v="385.5"/>
    <x v="4"/>
    <x v="2"/>
    <x v="6"/>
    <s v="Q2"/>
    <n v="2025"/>
    <n v="6.6632097485092037E-2"/>
    <s v="Low"/>
  </r>
  <r>
    <n v="104366"/>
    <d v="2025-12-07T00:00:00"/>
    <s v="C5365"/>
    <s v="Priya Gupta"/>
    <x v="0"/>
    <s v="Delhi"/>
    <s v="New Delhi"/>
    <x v="5"/>
    <x v="2"/>
    <x v="5"/>
    <n v="3"/>
    <n v="2268"/>
    <n v="15"/>
    <n v="5783.4"/>
    <n v="4800"/>
    <n v="983.4"/>
    <x v="1"/>
    <x v="0"/>
    <x v="11"/>
    <s v="Q4"/>
    <n v="2025"/>
    <n v="0.17003838572466023"/>
    <s v="Low"/>
  </r>
  <r>
    <n v="104201"/>
    <d v="2025-06-22T00:00:00"/>
    <s v="C5200"/>
    <s v="Rohit Patel"/>
    <x v="3"/>
    <s v="Odisha"/>
    <s v="Bhubaneswar"/>
    <x v="6"/>
    <x v="2"/>
    <x v="6"/>
    <n v="4"/>
    <n v="1699"/>
    <n v="15"/>
    <n v="5776.6"/>
    <n v="3600"/>
    <n v="2176.6"/>
    <x v="2"/>
    <x v="0"/>
    <x v="9"/>
    <s v="Q2"/>
    <n v="2025"/>
    <n v="0.37679603919260463"/>
    <s v="Low"/>
  </r>
  <r>
    <n v="100546"/>
    <d v="2025-01-08T00:00:00"/>
    <s v="C1545"/>
    <s v="Sneha Gupta"/>
    <x v="0"/>
    <s v="Delhi"/>
    <s v="New Delhi"/>
    <x v="5"/>
    <x v="2"/>
    <x v="6"/>
    <n v="5"/>
    <n v="1359"/>
    <n v="15"/>
    <n v="5775.75"/>
    <n v="4500"/>
    <n v="1275.75"/>
    <x v="3"/>
    <x v="1"/>
    <x v="8"/>
    <s v="Q1"/>
    <n v="2025"/>
    <n v="0.22088040514218932"/>
    <s v="Low"/>
  </r>
  <r>
    <n v="102785"/>
    <d v="2025-06-21T00:00:00"/>
    <s v="C3784"/>
    <s v="Sneha Rao"/>
    <x v="3"/>
    <s v="West Bengal"/>
    <s v="Kolkata"/>
    <x v="5"/>
    <x v="2"/>
    <x v="6"/>
    <n v="5"/>
    <n v="1443"/>
    <n v="20"/>
    <n v="5772"/>
    <n v="4500"/>
    <n v="1272"/>
    <x v="0"/>
    <x v="1"/>
    <x v="9"/>
    <s v="Q2"/>
    <n v="2025"/>
    <n v="0.22037422037422039"/>
    <s v="Low"/>
  </r>
  <r>
    <n v="104393"/>
    <d v="2025-12-12T00:00:00"/>
    <s v="C5392"/>
    <s v="Aarav Sharma"/>
    <x v="3"/>
    <s v="Odisha"/>
    <s v="Bhubaneswar"/>
    <x v="2"/>
    <x v="2"/>
    <x v="7"/>
    <n v="6"/>
    <n v="962"/>
    <n v="0"/>
    <n v="5772"/>
    <n v="2400"/>
    <n v="3372"/>
    <x v="2"/>
    <x v="2"/>
    <x v="11"/>
    <s v="Q4"/>
    <n v="2025"/>
    <n v="0.58419958419958418"/>
    <s v="Low"/>
  </r>
  <r>
    <n v="101173"/>
    <d v="2025-06-18T00:00:00"/>
    <s v="C2172"/>
    <s v="Aarav Patel"/>
    <x v="3"/>
    <s v="West Bengal"/>
    <s v="Kolkata"/>
    <x v="2"/>
    <x v="2"/>
    <x v="5"/>
    <n v="3"/>
    <n v="2261"/>
    <n v="15"/>
    <n v="5765.55"/>
    <n v="4800"/>
    <n v="965.55"/>
    <x v="3"/>
    <x v="2"/>
    <x v="9"/>
    <s v="Q2"/>
    <n v="2025"/>
    <n v="0.16746884512318858"/>
    <s v="Low"/>
  </r>
  <r>
    <n v="100736"/>
    <d v="2025-04-19T00:00:00"/>
    <s v="C1735"/>
    <s v="Aarav Patel"/>
    <x v="0"/>
    <s v="Delhi"/>
    <s v="New Delhi"/>
    <x v="3"/>
    <x v="2"/>
    <x v="6"/>
    <n v="5"/>
    <n v="1281"/>
    <n v="10"/>
    <n v="5764.5"/>
    <n v="4500"/>
    <n v="1264.5"/>
    <x v="0"/>
    <x v="0"/>
    <x v="5"/>
    <s v="Q2"/>
    <n v="2025"/>
    <n v="0.21935987509758001"/>
    <s v="Low"/>
  </r>
  <r>
    <n v="101360"/>
    <d v="2025-11-18T00:00:00"/>
    <s v="C2359"/>
    <s v="Aarav Gupta"/>
    <x v="1"/>
    <s v="Maharashtra"/>
    <s v="Mumbai"/>
    <x v="0"/>
    <x v="2"/>
    <x v="7"/>
    <n v="7"/>
    <n v="913"/>
    <n v="10"/>
    <n v="5751.9"/>
    <n v="2800"/>
    <n v="2951.9"/>
    <x v="4"/>
    <x v="0"/>
    <x v="1"/>
    <s v="Q4"/>
    <n v="2025"/>
    <n v="0.51320433248144093"/>
    <s v="Low"/>
  </r>
  <r>
    <n v="102365"/>
    <d v="2025-07-25T00:00:00"/>
    <s v="C3364"/>
    <s v="Rahul Rao"/>
    <x v="1"/>
    <s v="Gujarat"/>
    <s v="Ahmedabad"/>
    <x v="5"/>
    <x v="2"/>
    <x v="6"/>
    <n v="6"/>
    <n v="1064"/>
    <n v="10"/>
    <n v="5745.6"/>
    <n v="5400"/>
    <n v="345.6"/>
    <x v="0"/>
    <x v="1"/>
    <x v="7"/>
    <s v="Q3"/>
    <n v="2025"/>
    <n v="6.0150375939849628E-2"/>
    <s v="Low"/>
  </r>
  <r>
    <n v="102300"/>
    <d v="2025-11-24T00:00:00"/>
    <s v="C3299"/>
    <s v="Rohit Gupta"/>
    <x v="3"/>
    <s v="West Bengal"/>
    <s v="Kolkata"/>
    <x v="1"/>
    <x v="2"/>
    <x v="7"/>
    <n v="9"/>
    <n v="798"/>
    <n v="20"/>
    <n v="5745.6"/>
    <n v="3600"/>
    <n v="2145.6"/>
    <x v="3"/>
    <x v="1"/>
    <x v="1"/>
    <s v="Q4"/>
    <n v="2025"/>
    <n v="0.37343358395989973"/>
    <s v="Low"/>
  </r>
  <r>
    <n v="102414"/>
    <d v="2025-05-02T00:00:00"/>
    <s v="C3413"/>
    <s v="Vikram Reddy"/>
    <x v="0"/>
    <s v="Delhi"/>
    <s v="New Delhi"/>
    <x v="3"/>
    <x v="2"/>
    <x v="6"/>
    <n v="5"/>
    <n v="1434"/>
    <n v="20"/>
    <n v="5736"/>
    <n v="4500"/>
    <n v="1236"/>
    <x v="2"/>
    <x v="0"/>
    <x v="6"/>
    <s v="Q2"/>
    <n v="2025"/>
    <n v="0.21548117154811716"/>
    <s v="Low"/>
  </r>
  <r>
    <n v="102709"/>
    <d v="2025-03-10T00:00:00"/>
    <s v="C3708"/>
    <s v="Vikram Sharma"/>
    <x v="3"/>
    <s v="West Bengal"/>
    <s v="Kolkata"/>
    <x v="1"/>
    <x v="2"/>
    <x v="5"/>
    <n v="3"/>
    <n v="2388"/>
    <n v="20"/>
    <n v="5731.2"/>
    <n v="4800"/>
    <n v="931.2"/>
    <x v="1"/>
    <x v="0"/>
    <x v="10"/>
    <s v="Q1"/>
    <n v="2025"/>
    <n v="0.16247906197654943"/>
    <s v="Low"/>
  </r>
  <r>
    <n v="102452"/>
    <d v="2025-08-06T00:00:00"/>
    <s v="C3451"/>
    <s v="Vikram Gupta"/>
    <x v="0"/>
    <s v="Punjab"/>
    <s v="Ludhiana"/>
    <x v="1"/>
    <x v="2"/>
    <x v="5"/>
    <n v="3"/>
    <n v="2381"/>
    <n v="20"/>
    <n v="5714.4"/>
    <n v="4800"/>
    <n v="914.4"/>
    <x v="3"/>
    <x v="0"/>
    <x v="2"/>
    <s v="Q3"/>
    <n v="2025"/>
    <n v="0.16001679966400673"/>
    <s v="Low"/>
  </r>
  <r>
    <n v="100475"/>
    <d v="2025-02-18T00:00:00"/>
    <s v="C1474"/>
    <s v="Vikram Patel"/>
    <x v="0"/>
    <s v="Punjab"/>
    <s v="Ludhiana"/>
    <x v="2"/>
    <x v="2"/>
    <x v="6"/>
    <n v="6"/>
    <n v="1002"/>
    <n v="5"/>
    <n v="5711.4"/>
    <n v="5400"/>
    <n v="311.39999999999998"/>
    <x v="0"/>
    <x v="2"/>
    <x v="3"/>
    <s v="Q1"/>
    <n v="2025"/>
    <n v="5.4522533879609203E-2"/>
    <s v="Low"/>
  </r>
  <r>
    <n v="103278"/>
    <d v="2025-02-04T00:00:00"/>
    <s v="C4277"/>
    <s v="Rahul Sharma"/>
    <x v="1"/>
    <s v="Gujarat"/>
    <s v="Ahmedabad"/>
    <x v="4"/>
    <x v="2"/>
    <x v="6"/>
    <n v="6"/>
    <n v="1189"/>
    <n v="20"/>
    <n v="5707.2"/>
    <n v="5400"/>
    <n v="307.2"/>
    <x v="4"/>
    <x v="2"/>
    <x v="3"/>
    <s v="Q1"/>
    <n v="2025"/>
    <n v="5.3826745164003362E-2"/>
    <s v="Low"/>
  </r>
  <r>
    <n v="104283"/>
    <d v="2025-12-09T00:00:00"/>
    <s v="C5282"/>
    <s v="Kiran Sharma"/>
    <x v="0"/>
    <s v="Delhi"/>
    <s v="New Delhi"/>
    <x v="4"/>
    <x v="2"/>
    <x v="7"/>
    <n v="6"/>
    <n v="1056"/>
    <n v="10"/>
    <n v="5702.4"/>
    <n v="2400"/>
    <n v="3302.4"/>
    <x v="1"/>
    <x v="1"/>
    <x v="11"/>
    <s v="Q4"/>
    <n v="2025"/>
    <n v="0.57912457912457915"/>
    <s v="Low"/>
  </r>
  <r>
    <n v="102406"/>
    <d v="2025-08-14T00:00:00"/>
    <s v="C3405"/>
    <s v="Rahul Rao"/>
    <x v="2"/>
    <s v="Karnataka"/>
    <s v="Bengaluru"/>
    <x v="7"/>
    <x v="2"/>
    <x v="7"/>
    <n v="6"/>
    <n v="1000"/>
    <n v="5"/>
    <n v="5700"/>
    <n v="2400"/>
    <n v="3300"/>
    <x v="2"/>
    <x v="2"/>
    <x v="2"/>
    <s v="Q3"/>
    <n v="2025"/>
    <n v="0.57894736842105265"/>
    <s v="Low"/>
  </r>
  <r>
    <n v="100238"/>
    <d v="2025-03-12T00:00:00"/>
    <s v="C1237"/>
    <s v="Pooja Gupta"/>
    <x v="2"/>
    <s v="Telangana"/>
    <s v="Hyderabad"/>
    <x v="7"/>
    <x v="2"/>
    <x v="6"/>
    <n v="5"/>
    <n v="1339"/>
    <n v="15"/>
    <n v="5690.75"/>
    <n v="4500"/>
    <n v="1190.75"/>
    <x v="3"/>
    <x v="2"/>
    <x v="10"/>
    <s v="Q1"/>
    <n v="2025"/>
    <n v="0.20924306989412644"/>
    <s v="Low"/>
  </r>
  <r>
    <n v="102210"/>
    <d v="2025-05-01T00:00:00"/>
    <s v="C3209"/>
    <s v="Arjun Rao"/>
    <x v="2"/>
    <s v="Karnataka"/>
    <s v="Bengaluru"/>
    <x v="3"/>
    <x v="2"/>
    <x v="7"/>
    <n v="6"/>
    <n v="1183"/>
    <n v="20"/>
    <n v="5678.4"/>
    <n v="2400"/>
    <n v="3278.4"/>
    <x v="1"/>
    <x v="0"/>
    <x v="6"/>
    <s v="Q2"/>
    <n v="2025"/>
    <n v="0.57734573119188504"/>
    <s v="Low"/>
  </r>
  <r>
    <n v="104327"/>
    <d v="2025-12-26T00:00:00"/>
    <s v="C5326"/>
    <s v="Aarav Kumar"/>
    <x v="1"/>
    <s v="Maharashtra"/>
    <s v="Mumbai"/>
    <x v="7"/>
    <x v="2"/>
    <x v="6"/>
    <n v="5"/>
    <n v="1336"/>
    <n v="15"/>
    <n v="5678"/>
    <n v="4500"/>
    <n v="1178"/>
    <x v="3"/>
    <x v="0"/>
    <x v="11"/>
    <s v="Q4"/>
    <n v="2025"/>
    <n v="0.20746741810496655"/>
    <s v="Low"/>
  </r>
  <r>
    <n v="101900"/>
    <d v="2025-02-18T00:00:00"/>
    <s v="C2899"/>
    <s v="Divya Kumar"/>
    <x v="1"/>
    <s v="Maharashtra"/>
    <s v="Mumbai"/>
    <x v="4"/>
    <x v="2"/>
    <x v="6"/>
    <n v="5"/>
    <n v="1333"/>
    <n v="15"/>
    <n v="5665.25"/>
    <n v="4500"/>
    <n v="1165.25"/>
    <x v="2"/>
    <x v="0"/>
    <x v="3"/>
    <s v="Q1"/>
    <n v="2025"/>
    <n v="0.20568377388464762"/>
    <s v="Low"/>
  </r>
  <r>
    <n v="103511"/>
    <d v="2025-02-21T00:00:00"/>
    <s v="C4510"/>
    <s v="Sneha Sharma"/>
    <x v="2"/>
    <s v="Telangana"/>
    <s v="Hyderabad"/>
    <x v="6"/>
    <x v="2"/>
    <x v="6"/>
    <n v="5"/>
    <n v="1333"/>
    <n v="15"/>
    <n v="5665.25"/>
    <n v="4500"/>
    <n v="1165.25"/>
    <x v="2"/>
    <x v="0"/>
    <x v="3"/>
    <s v="Q1"/>
    <n v="2025"/>
    <n v="0.20568377388464762"/>
    <s v="Low"/>
  </r>
  <r>
    <n v="103335"/>
    <d v="2025-05-04T00:00:00"/>
    <s v="C4334"/>
    <s v="Rahul Reddy"/>
    <x v="0"/>
    <s v="Delhi"/>
    <s v="New Delhi"/>
    <x v="5"/>
    <x v="2"/>
    <x v="7"/>
    <n v="5"/>
    <n v="1132"/>
    <n v="0"/>
    <n v="5660"/>
    <n v="2000"/>
    <n v="3660"/>
    <x v="4"/>
    <x v="1"/>
    <x v="6"/>
    <s v="Q2"/>
    <n v="2025"/>
    <n v="0.64664310954063609"/>
    <s v="Low"/>
  </r>
  <r>
    <n v="104517"/>
    <d v="2025-08-25T00:00:00"/>
    <s v="C5516"/>
    <s v="Neha Reddy"/>
    <x v="1"/>
    <s v="Maharashtra"/>
    <s v="Mumbai"/>
    <x v="0"/>
    <x v="2"/>
    <x v="5"/>
    <n v="2"/>
    <n v="2978"/>
    <n v="5"/>
    <n v="5658.2"/>
    <n v="3200"/>
    <n v="2458.1999999999998"/>
    <x v="0"/>
    <x v="1"/>
    <x v="2"/>
    <s v="Q3"/>
    <n v="2025"/>
    <n v="0.43444911809409353"/>
    <s v="Low"/>
  </r>
  <r>
    <n v="101598"/>
    <d v="2025-12-18T00:00:00"/>
    <s v="C2597"/>
    <s v="Pooja Gupta"/>
    <x v="2"/>
    <s v="Karnataka"/>
    <s v="Bengaluru"/>
    <x v="4"/>
    <x v="2"/>
    <x v="6"/>
    <n v="5"/>
    <n v="1257"/>
    <n v="10"/>
    <n v="5656.5"/>
    <n v="4500"/>
    <n v="1156.5"/>
    <x v="4"/>
    <x v="1"/>
    <x v="11"/>
    <s v="Q4"/>
    <n v="2025"/>
    <n v="0.20445505171042164"/>
    <s v="Low"/>
  </r>
  <r>
    <n v="101025"/>
    <d v="2025-01-09T00:00:00"/>
    <s v="C2024"/>
    <s v="Ananya Reddy"/>
    <x v="3"/>
    <s v="Odisha"/>
    <s v="Bhubaneswar"/>
    <x v="3"/>
    <x v="2"/>
    <x v="5"/>
    <n v="2"/>
    <n v="2977"/>
    <n v="5"/>
    <n v="5656.3"/>
    <n v="3200"/>
    <n v="2456.3000000000002"/>
    <x v="1"/>
    <x v="0"/>
    <x v="8"/>
    <s v="Q1"/>
    <n v="2025"/>
    <n v="0.43425914467054438"/>
    <s v="Low"/>
  </r>
  <r>
    <n v="104656"/>
    <d v="2025-10-13T00:00:00"/>
    <s v="C5655"/>
    <s v="Kiran Kumar"/>
    <x v="1"/>
    <s v="Maharashtra"/>
    <s v="Mumbai"/>
    <x v="1"/>
    <x v="2"/>
    <x v="5"/>
    <n v="3"/>
    <n v="2093"/>
    <n v="10"/>
    <n v="5651.1"/>
    <n v="4800"/>
    <n v="851.1"/>
    <x v="1"/>
    <x v="1"/>
    <x v="0"/>
    <s v="Q4"/>
    <n v="2025"/>
    <n v="0.15060784626002016"/>
    <s v="Low"/>
  </r>
  <r>
    <n v="102148"/>
    <d v="2025-10-16T00:00:00"/>
    <s v="C3147"/>
    <s v="Sneha Kumar"/>
    <x v="1"/>
    <s v="Gujarat"/>
    <s v="Ahmedabad"/>
    <x v="0"/>
    <x v="2"/>
    <x v="6"/>
    <n v="7"/>
    <n v="1008"/>
    <n v="20"/>
    <n v="5644.8"/>
    <n v="6300"/>
    <n v="-655.20000000000005"/>
    <x v="2"/>
    <x v="0"/>
    <x v="0"/>
    <s v="Q4"/>
    <n v="2025"/>
    <n v="-0.11607142857142858"/>
    <s v="Low"/>
  </r>
  <r>
    <n v="102660"/>
    <d v="2025-02-07T00:00:00"/>
    <s v="C3659"/>
    <s v="Priya Reddy"/>
    <x v="1"/>
    <s v="Gujarat"/>
    <s v="Ahmedabad"/>
    <x v="3"/>
    <x v="2"/>
    <x v="6"/>
    <n v="4"/>
    <n v="1409"/>
    <n v="0"/>
    <n v="5636"/>
    <n v="3600"/>
    <n v="2036"/>
    <x v="3"/>
    <x v="1"/>
    <x v="3"/>
    <s v="Q1"/>
    <n v="2025"/>
    <n v="0.36124911284599004"/>
    <s v="Low"/>
  </r>
  <r>
    <n v="104442"/>
    <d v="2025-11-08T00:00:00"/>
    <s v="C5441"/>
    <s v="Priya Patel"/>
    <x v="1"/>
    <s v="Maharashtra"/>
    <s v="Mumbai"/>
    <x v="2"/>
    <x v="2"/>
    <x v="6"/>
    <n v="4"/>
    <n v="1759"/>
    <n v="20"/>
    <n v="5628.8"/>
    <n v="3600"/>
    <n v="2028.8"/>
    <x v="4"/>
    <x v="2"/>
    <x v="1"/>
    <s v="Q4"/>
    <n v="2025"/>
    <n v="0.36043206367254121"/>
    <s v="Low"/>
  </r>
  <r>
    <n v="103232"/>
    <d v="2025-04-21T00:00:00"/>
    <s v="C4231"/>
    <s v="Kiran Reddy"/>
    <x v="2"/>
    <s v="Telangana"/>
    <s v="Hyderabad"/>
    <x v="2"/>
    <x v="2"/>
    <x v="6"/>
    <n v="4"/>
    <n v="1563"/>
    <n v="10"/>
    <n v="5626.8"/>
    <n v="3600"/>
    <n v="2026.8"/>
    <x v="0"/>
    <x v="2"/>
    <x v="5"/>
    <s v="Q2"/>
    <n v="2025"/>
    <n v="0.36020473448496482"/>
    <s v="Low"/>
  </r>
  <r>
    <n v="100368"/>
    <d v="2025-03-26T00:00:00"/>
    <s v="C1367"/>
    <s v="Arjun Reddy"/>
    <x v="1"/>
    <s v="Gujarat"/>
    <s v="Ahmedabad"/>
    <x v="1"/>
    <x v="2"/>
    <x v="6"/>
    <n v="4"/>
    <n v="1480"/>
    <n v="5"/>
    <n v="5624"/>
    <n v="3600"/>
    <n v="2024"/>
    <x v="2"/>
    <x v="0"/>
    <x v="10"/>
    <s v="Q1"/>
    <n v="2025"/>
    <n v="0.35988620199146515"/>
    <s v="Low"/>
  </r>
  <r>
    <n v="101895"/>
    <d v="2025-10-12T00:00:00"/>
    <s v="C2894"/>
    <s v="Priya Rao"/>
    <x v="0"/>
    <s v="Punjab"/>
    <s v="Ludhiana"/>
    <x v="5"/>
    <x v="2"/>
    <x v="7"/>
    <n v="8"/>
    <n v="703"/>
    <n v="0"/>
    <n v="5624"/>
    <n v="3200"/>
    <n v="2424"/>
    <x v="2"/>
    <x v="0"/>
    <x v="0"/>
    <s v="Q4"/>
    <n v="2025"/>
    <n v="0.43100995732574682"/>
    <s v="Low"/>
  </r>
  <r>
    <n v="100534"/>
    <d v="2025-01-11T00:00:00"/>
    <s v="C1533"/>
    <s v="Rohit Gupta"/>
    <x v="0"/>
    <s v="Delhi"/>
    <s v="New Delhi"/>
    <x v="3"/>
    <x v="2"/>
    <x v="7"/>
    <n v="6"/>
    <n v="986"/>
    <n v="5"/>
    <n v="5620.2"/>
    <n v="2400"/>
    <n v="3220.2"/>
    <x v="3"/>
    <x v="0"/>
    <x v="8"/>
    <s v="Q1"/>
    <n v="2025"/>
    <n v="0.5729689334899114"/>
    <s v="Low"/>
  </r>
  <r>
    <n v="104915"/>
    <d v="2025-12-24T00:00:00"/>
    <s v="C5914"/>
    <s v="Neha Patel"/>
    <x v="1"/>
    <s v="Maharashtra"/>
    <s v="Mumbai"/>
    <x v="7"/>
    <x v="2"/>
    <x v="6"/>
    <n v="4"/>
    <n v="1651"/>
    <n v="15"/>
    <n v="5613.4"/>
    <n v="3600"/>
    <n v="2013.4"/>
    <x v="1"/>
    <x v="0"/>
    <x v="11"/>
    <s v="Q4"/>
    <n v="2025"/>
    <n v="0.358677450386575"/>
    <s v="Low"/>
  </r>
  <r>
    <n v="104711"/>
    <d v="2025-09-20T00:00:00"/>
    <s v="C5710"/>
    <s v="Aarav Gupta"/>
    <x v="0"/>
    <s v="Punjab"/>
    <s v="Ludhiana"/>
    <x v="3"/>
    <x v="2"/>
    <x v="5"/>
    <n v="2"/>
    <n v="2806"/>
    <n v="0"/>
    <n v="5612"/>
    <n v="3200"/>
    <n v="2412"/>
    <x v="2"/>
    <x v="0"/>
    <x v="4"/>
    <s v="Q3"/>
    <n v="2025"/>
    <n v="0.42979330007127586"/>
    <s v="Low"/>
  </r>
  <r>
    <n v="102855"/>
    <d v="2025-04-28T00:00:00"/>
    <s v="C3854"/>
    <s v="Neha Kumar"/>
    <x v="3"/>
    <s v="Odisha"/>
    <s v="Bhubaneswar"/>
    <x v="5"/>
    <x v="2"/>
    <x v="6"/>
    <n v="5"/>
    <n v="1181"/>
    <n v="5"/>
    <n v="5609.75"/>
    <n v="4500"/>
    <n v="1109.75"/>
    <x v="2"/>
    <x v="0"/>
    <x v="5"/>
    <s v="Q2"/>
    <n v="2025"/>
    <n v="0.19782521502740763"/>
    <s v="Low"/>
  </r>
  <r>
    <n v="102165"/>
    <d v="2025-03-22T00:00:00"/>
    <s v="C3164"/>
    <s v="Ananya Sharma"/>
    <x v="2"/>
    <s v="Telangana"/>
    <s v="Hyderabad"/>
    <x v="4"/>
    <x v="2"/>
    <x v="7"/>
    <n v="6"/>
    <n v="984"/>
    <n v="5"/>
    <n v="5608.8"/>
    <n v="2400"/>
    <n v="3208.8"/>
    <x v="2"/>
    <x v="0"/>
    <x v="10"/>
    <s v="Q1"/>
    <n v="2025"/>
    <n v="0.57210098416773647"/>
    <s v="Low"/>
  </r>
  <r>
    <n v="104622"/>
    <d v="2025-08-01T00:00:00"/>
    <s v="C5621"/>
    <s v="Divya Rao"/>
    <x v="2"/>
    <s v="Karnataka"/>
    <s v="Bengaluru"/>
    <x v="3"/>
    <x v="2"/>
    <x v="5"/>
    <n v="3"/>
    <n v="2199"/>
    <n v="15"/>
    <n v="5607.45"/>
    <n v="4800"/>
    <n v="807.45"/>
    <x v="0"/>
    <x v="0"/>
    <x v="2"/>
    <s v="Q3"/>
    <n v="2025"/>
    <n v="0.14399593398068641"/>
    <s v="Low"/>
  </r>
  <r>
    <n v="104756"/>
    <d v="2025-06-16T00:00:00"/>
    <s v="C5755"/>
    <s v="Priya Sharma"/>
    <x v="1"/>
    <s v="Maharashtra"/>
    <s v="Mumbai"/>
    <x v="4"/>
    <x v="2"/>
    <x v="6"/>
    <n v="5"/>
    <n v="1401"/>
    <n v="20"/>
    <n v="5604"/>
    <n v="4500"/>
    <n v="1104"/>
    <x v="1"/>
    <x v="0"/>
    <x v="9"/>
    <s v="Q2"/>
    <n v="2025"/>
    <n v="0.19700214132762311"/>
    <s v="Low"/>
  </r>
  <r>
    <n v="100966"/>
    <d v="2025-11-25T00:00:00"/>
    <s v="C1965"/>
    <s v="Divya Gupta"/>
    <x v="3"/>
    <s v="West Bengal"/>
    <s v="Kolkata"/>
    <x v="2"/>
    <x v="2"/>
    <x v="7"/>
    <n v="10"/>
    <n v="658"/>
    <n v="15"/>
    <n v="5593"/>
    <n v="4000"/>
    <n v="1593"/>
    <x v="3"/>
    <x v="0"/>
    <x v="1"/>
    <s v="Q4"/>
    <n v="2025"/>
    <n v="0.28482031110316469"/>
    <s v="Low"/>
  </r>
  <r>
    <n v="102392"/>
    <d v="2025-11-27T00:00:00"/>
    <s v="C3391"/>
    <s v="Divya Sharma"/>
    <x v="1"/>
    <s v="Maharashtra"/>
    <s v="Mumbai"/>
    <x v="3"/>
    <x v="2"/>
    <x v="6"/>
    <n v="4"/>
    <n v="1470"/>
    <n v="5"/>
    <n v="5586"/>
    <n v="3600"/>
    <n v="1986"/>
    <x v="3"/>
    <x v="1"/>
    <x v="1"/>
    <s v="Q4"/>
    <n v="2025"/>
    <n v="0.35553168635875404"/>
    <s v="Low"/>
  </r>
  <r>
    <n v="102214"/>
    <d v="2025-07-14T00:00:00"/>
    <s v="C3213"/>
    <s v="Priya Kumar"/>
    <x v="3"/>
    <s v="West Bengal"/>
    <s v="Kolkata"/>
    <x v="1"/>
    <x v="2"/>
    <x v="7"/>
    <n v="6"/>
    <n v="931"/>
    <n v="0"/>
    <n v="5586"/>
    <n v="2400"/>
    <n v="3186"/>
    <x v="3"/>
    <x v="0"/>
    <x v="7"/>
    <s v="Q3"/>
    <n v="2025"/>
    <n v="0.57035445757250269"/>
    <s v="Low"/>
  </r>
  <r>
    <n v="103331"/>
    <d v="2025-01-27T00:00:00"/>
    <s v="C4330"/>
    <s v="Neha Sharma"/>
    <x v="1"/>
    <s v="Gujarat"/>
    <s v="Ahmedabad"/>
    <x v="6"/>
    <x v="2"/>
    <x v="6"/>
    <n v="6"/>
    <n v="1162"/>
    <n v="20"/>
    <n v="5577.6"/>
    <n v="5400"/>
    <n v="177.6"/>
    <x v="4"/>
    <x v="0"/>
    <x v="8"/>
    <s v="Q1"/>
    <n v="2025"/>
    <n v="3.1841652323580029E-2"/>
    <s v="Low"/>
  </r>
  <r>
    <n v="104246"/>
    <d v="2025-02-12T00:00:00"/>
    <s v="C5245"/>
    <s v="Kiran Rao"/>
    <x v="1"/>
    <s v="Maharashtra"/>
    <s v="Mumbai"/>
    <x v="0"/>
    <x v="2"/>
    <x v="6"/>
    <n v="5"/>
    <n v="1394"/>
    <n v="20"/>
    <n v="5576"/>
    <n v="4500"/>
    <n v="1076"/>
    <x v="3"/>
    <x v="2"/>
    <x v="3"/>
    <s v="Q1"/>
    <n v="2025"/>
    <n v="0.19296987087517933"/>
    <s v="Low"/>
  </r>
  <r>
    <n v="102021"/>
    <d v="2025-10-04T00:00:00"/>
    <s v="C3020"/>
    <s v="Pooja Rao"/>
    <x v="0"/>
    <s v="Delhi"/>
    <s v="New Delhi"/>
    <x v="7"/>
    <x v="2"/>
    <x v="7"/>
    <n v="9"/>
    <n v="650"/>
    <n v="5"/>
    <n v="5557.5"/>
    <n v="3600"/>
    <n v="1957.5"/>
    <x v="0"/>
    <x v="0"/>
    <x v="0"/>
    <s v="Q4"/>
    <n v="2025"/>
    <n v="0.35222672064777327"/>
    <s v="Low"/>
  </r>
  <r>
    <n v="104285"/>
    <d v="2025-07-08T00:00:00"/>
    <s v="C5284"/>
    <s v="Rohit Rao"/>
    <x v="0"/>
    <s v="Delhi"/>
    <s v="New Delhi"/>
    <x v="6"/>
    <x v="2"/>
    <x v="5"/>
    <n v="2"/>
    <n v="2919"/>
    <n v="5"/>
    <n v="5546.1"/>
    <n v="3200"/>
    <n v="2346.1"/>
    <x v="2"/>
    <x v="1"/>
    <x v="7"/>
    <s v="Q3"/>
    <n v="2025"/>
    <n v="0.42301797659616663"/>
    <s v="Low"/>
  </r>
  <r>
    <n v="100818"/>
    <d v="2025-01-03T00:00:00"/>
    <s v="C1817"/>
    <s v="Pooja Gupta"/>
    <x v="0"/>
    <s v="Punjab"/>
    <s v="Ludhiana"/>
    <x v="3"/>
    <x v="2"/>
    <x v="6"/>
    <n v="6"/>
    <n v="1087"/>
    <n v="15"/>
    <n v="5543.7"/>
    <n v="5400"/>
    <n v="143.69999999999999"/>
    <x v="4"/>
    <x v="2"/>
    <x v="8"/>
    <s v="Q1"/>
    <n v="2025"/>
    <n v="2.5921316088532927E-2"/>
    <s v="Low"/>
  </r>
  <r>
    <n v="104505"/>
    <d v="2025-11-09T00:00:00"/>
    <s v="C5504"/>
    <s v="Sneha Patel"/>
    <x v="2"/>
    <s v="Karnataka"/>
    <s v="Bengaluru"/>
    <x v="2"/>
    <x v="2"/>
    <x v="6"/>
    <n v="3"/>
    <n v="1945"/>
    <n v="5"/>
    <n v="5543.25"/>
    <n v="2700"/>
    <n v="2843.25"/>
    <x v="2"/>
    <x v="1"/>
    <x v="1"/>
    <s v="Q4"/>
    <n v="2025"/>
    <n v="0.51292112028142334"/>
    <s v="Low"/>
  </r>
  <r>
    <n v="103689"/>
    <d v="2025-11-10T00:00:00"/>
    <s v="C4688"/>
    <s v="Priya Kumar"/>
    <x v="1"/>
    <s v="Maharashtra"/>
    <s v="Mumbai"/>
    <x v="3"/>
    <x v="2"/>
    <x v="7"/>
    <n v="10"/>
    <n v="583"/>
    <n v="5"/>
    <n v="5538.5"/>
    <n v="4000"/>
    <n v="1538.5"/>
    <x v="1"/>
    <x v="0"/>
    <x v="1"/>
    <s v="Q4"/>
    <n v="2025"/>
    <n v="0.27778279317504739"/>
    <s v="Low"/>
  </r>
  <r>
    <n v="104675"/>
    <d v="2025-03-17T00:00:00"/>
    <s v="C5674"/>
    <s v="Priya Reddy"/>
    <x v="0"/>
    <s v="Punjab"/>
    <s v="Ludhiana"/>
    <x v="4"/>
    <x v="2"/>
    <x v="5"/>
    <n v="3"/>
    <n v="2171"/>
    <n v="15"/>
    <n v="5536.05"/>
    <n v="4800"/>
    <n v="736.05"/>
    <x v="3"/>
    <x v="2"/>
    <x v="10"/>
    <s v="Q1"/>
    <n v="2025"/>
    <n v="0.1329558078413309"/>
    <s v="Low"/>
  </r>
  <r>
    <n v="104909"/>
    <d v="2025-04-26T00:00:00"/>
    <s v="C5908"/>
    <s v="Neha Sharma"/>
    <x v="2"/>
    <s v="Karnataka"/>
    <s v="Bengaluru"/>
    <x v="6"/>
    <x v="2"/>
    <x v="5"/>
    <n v="3"/>
    <n v="2171"/>
    <n v="15"/>
    <n v="5536.05"/>
    <n v="4800"/>
    <n v="736.05"/>
    <x v="4"/>
    <x v="0"/>
    <x v="5"/>
    <s v="Q2"/>
    <n v="2025"/>
    <n v="0.1329558078413309"/>
    <s v="Low"/>
  </r>
  <r>
    <n v="100928"/>
    <d v="2025-05-06T00:00:00"/>
    <s v="C1927"/>
    <s v="Priya Gupta"/>
    <x v="0"/>
    <s v="Punjab"/>
    <s v="Ludhiana"/>
    <x v="3"/>
    <x v="2"/>
    <x v="6"/>
    <n v="5"/>
    <n v="1229"/>
    <n v="10"/>
    <n v="5530.5"/>
    <n v="4500"/>
    <n v="1030.5"/>
    <x v="3"/>
    <x v="1"/>
    <x v="6"/>
    <s v="Q2"/>
    <n v="2025"/>
    <n v="0.18633034987794955"/>
    <s v="Low"/>
  </r>
  <r>
    <n v="102788"/>
    <d v="2025-07-18T00:00:00"/>
    <s v="C3787"/>
    <s v="Vikram Rao"/>
    <x v="2"/>
    <s v="Telangana"/>
    <s v="Hyderabad"/>
    <x v="4"/>
    <x v="2"/>
    <x v="5"/>
    <n v="2"/>
    <n v="2908"/>
    <n v="5"/>
    <n v="5525.2"/>
    <n v="3200"/>
    <n v="2325.1999999999998"/>
    <x v="4"/>
    <x v="0"/>
    <x v="7"/>
    <s v="Q3"/>
    <n v="2025"/>
    <n v="0.4208354448707739"/>
    <s v="Low"/>
  </r>
  <r>
    <n v="101585"/>
    <d v="2025-12-28T00:00:00"/>
    <s v="C2584"/>
    <s v="Pooja Gupta"/>
    <x v="3"/>
    <s v="West Bengal"/>
    <s v="Kolkata"/>
    <x v="5"/>
    <x v="2"/>
    <x v="6"/>
    <n v="4"/>
    <n v="1719"/>
    <n v="20"/>
    <n v="5500.8"/>
    <n v="3600"/>
    <n v="1900.8"/>
    <x v="4"/>
    <x v="0"/>
    <x v="11"/>
    <s v="Q4"/>
    <n v="2025"/>
    <n v="0.34554973821989526"/>
    <s v="Low"/>
  </r>
  <r>
    <n v="104387"/>
    <d v="2025-09-06T00:00:00"/>
    <s v="C5386"/>
    <s v="Ananya Patel"/>
    <x v="3"/>
    <s v="West Bengal"/>
    <s v="Kolkata"/>
    <x v="4"/>
    <x v="2"/>
    <x v="6"/>
    <n v="5"/>
    <n v="1157"/>
    <n v="5"/>
    <n v="5495.75"/>
    <n v="4500"/>
    <n v="995.75"/>
    <x v="1"/>
    <x v="0"/>
    <x v="4"/>
    <s v="Q3"/>
    <n v="2025"/>
    <n v="0.18118546149297185"/>
    <s v="Low"/>
  </r>
  <r>
    <n v="100581"/>
    <d v="2025-10-18T00:00:00"/>
    <s v="C1580"/>
    <s v="Pooja Gupta"/>
    <x v="2"/>
    <s v="Karnataka"/>
    <s v="Bengaluru"/>
    <x v="4"/>
    <x v="2"/>
    <x v="6"/>
    <n v="6"/>
    <n v="1077"/>
    <n v="15"/>
    <n v="5492.7"/>
    <n v="5400"/>
    <n v="92.7"/>
    <x v="1"/>
    <x v="0"/>
    <x v="0"/>
    <s v="Q4"/>
    <n v="2025"/>
    <n v="1.6876945764378176E-2"/>
    <s v="Low"/>
  </r>
  <r>
    <n v="104955"/>
    <d v="2025-07-15T00:00:00"/>
    <s v="C5954"/>
    <s v="Ananya Gupta"/>
    <x v="2"/>
    <s v="Telangana"/>
    <s v="Hyderabad"/>
    <x v="1"/>
    <x v="2"/>
    <x v="6"/>
    <n v="3"/>
    <n v="1927"/>
    <n v="5"/>
    <n v="5491.95"/>
    <n v="2700"/>
    <n v="2791.95"/>
    <x v="4"/>
    <x v="0"/>
    <x v="7"/>
    <s v="Q3"/>
    <n v="2025"/>
    <n v="0.5083713435118673"/>
    <s v="Low"/>
  </r>
  <r>
    <n v="100572"/>
    <d v="2025-09-18T00:00:00"/>
    <s v="C1571"/>
    <s v="Arjun Kumar"/>
    <x v="0"/>
    <s v="Delhi"/>
    <s v="New Delhi"/>
    <x v="7"/>
    <x v="2"/>
    <x v="7"/>
    <n v="6"/>
    <n v="1075"/>
    <n v="15"/>
    <n v="5482.5"/>
    <n v="2400"/>
    <n v="3082.5"/>
    <x v="3"/>
    <x v="2"/>
    <x v="4"/>
    <s v="Q3"/>
    <n v="2025"/>
    <n v="0.56224350205198359"/>
    <s v="Low"/>
  </r>
  <r>
    <n v="100381"/>
    <d v="2025-05-20T00:00:00"/>
    <s v="C1380"/>
    <s v="Ananya Patel"/>
    <x v="3"/>
    <s v="West Bengal"/>
    <s v="Kolkata"/>
    <x v="6"/>
    <x v="2"/>
    <x v="6"/>
    <n v="3"/>
    <n v="1916"/>
    <n v="5"/>
    <n v="5460.6"/>
    <n v="2700"/>
    <n v="2760.6"/>
    <x v="0"/>
    <x v="1"/>
    <x v="6"/>
    <s v="Q2"/>
    <n v="2025"/>
    <n v="0.50554884078672668"/>
    <s v="Low"/>
  </r>
  <r>
    <n v="103244"/>
    <d v="2025-08-21T00:00:00"/>
    <s v="C4243"/>
    <s v="Priya Kumar"/>
    <x v="3"/>
    <s v="West Bengal"/>
    <s v="Kolkata"/>
    <x v="0"/>
    <x v="2"/>
    <x v="5"/>
    <n v="3"/>
    <n v="2141"/>
    <n v="15"/>
    <n v="5459.55"/>
    <n v="4800"/>
    <n v="659.55"/>
    <x v="4"/>
    <x v="0"/>
    <x v="2"/>
    <s v="Q3"/>
    <n v="2025"/>
    <n v="0.12080665988955132"/>
    <s v="Low"/>
  </r>
  <r>
    <n v="100840"/>
    <d v="2025-03-19T00:00:00"/>
    <s v="C1839"/>
    <s v="Rohit Rao"/>
    <x v="2"/>
    <s v="Telangana"/>
    <s v="Hyderabad"/>
    <x v="2"/>
    <x v="2"/>
    <x v="6"/>
    <n v="5"/>
    <n v="1283"/>
    <n v="15"/>
    <n v="5452.75"/>
    <n v="4500"/>
    <n v="952.75"/>
    <x v="1"/>
    <x v="0"/>
    <x v="10"/>
    <s v="Q1"/>
    <n v="2025"/>
    <n v="0.17472834808124341"/>
    <s v="Low"/>
  </r>
  <r>
    <n v="102425"/>
    <d v="2025-09-27T00:00:00"/>
    <s v="C3424"/>
    <s v="Kiran Patel"/>
    <x v="1"/>
    <s v="Gujarat"/>
    <s v="Ahmedabad"/>
    <x v="1"/>
    <x v="2"/>
    <x v="5"/>
    <n v="2"/>
    <n v="2723"/>
    <n v="0"/>
    <n v="5446"/>
    <n v="3200"/>
    <n v="2246"/>
    <x v="0"/>
    <x v="0"/>
    <x v="4"/>
    <s v="Q3"/>
    <n v="2025"/>
    <n v="0.41241278002203452"/>
    <s v="Low"/>
  </r>
  <r>
    <n v="103899"/>
    <d v="2025-01-15T00:00:00"/>
    <s v="C4898"/>
    <s v="Sneha Patel"/>
    <x v="2"/>
    <s v="Karnataka"/>
    <s v="Bengaluru"/>
    <x v="7"/>
    <x v="2"/>
    <x v="5"/>
    <n v="2"/>
    <n v="2860"/>
    <n v="5"/>
    <n v="5434"/>
    <n v="3200"/>
    <n v="2234"/>
    <x v="3"/>
    <x v="0"/>
    <x v="8"/>
    <s v="Q1"/>
    <n v="2025"/>
    <n v="0.41111520058888479"/>
    <s v="Low"/>
  </r>
  <r>
    <n v="101192"/>
    <d v="2025-12-11T00:00:00"/>
    <s v="C2191"/>
    <s v="Sneha Reddy"/>
    <x v="0"/>
    <s v="Delhi"/>
    <s v="New Delhi"/>
    <x v="7"/>
    <x v="2"/>
    <x v="6"/>
    <n v="5"/>
    <n v="1207"/>
    <n v="10"/>
    <n v="5431.5"/>
    <n v="4500"/>
    <n v="931.5"/>
    <x v="3"/>
    <x v="2"/>
    <x v="11"/>
    <s v="Q4"/>
    <n v="2025"/>
    <n v="0.17149958574979288"/>
    <s v="Low"/>
  </r>
  <r>
    <n v="102656"/>
    <d v="2025-11-15T00:00:00"/>
    <s v="C3655"/>
    <s v="Priya Rao"/>
    <x v="1"/>
    <s v="Maharashtra"/>
    <s v="Mumbai"/>
    <x v="4"/>
    <x v="2"/>
    <x v="7"/>
    <n v="10"/>
    <n v="543"/>
    <n v="0"/>
    <n v="5430"/>
    <n v="4000"/>
    <n v="1430"/>
    <x v="2"/>
    <x v="1"/>
    <x v="1"/>
    <s v="Q4"/>
    <n v="2025"/>
    <n v="0.26335174953959484"/>
    <s v="Low"/>
  </r>
  <r>
    <n v="100724"/>
    <d v="2025-06-20T00:00:00"/>
    <s v="C1723"/>
    <s v="Ananya Kumar"/>
    <x v="1"/>
    <s v="Maharashtra"/>
    <s v="Mumbai"/>
    <x v="3"/>
    <x v="2"/>
    <x v="5"/>
    <n v="3"/>
    <n v="2010"/>
    <n v="10"/>
    <n v="5427"/>
    <n v="4800"/>
    <n v="627"/>
    <x v="3"/>
    <x v="1"/>
    <x v="9"/>
    <s v="Q2"/>
    <n v="2025"/>
    <n v="0.11553344389165285"/>
    <s v="Low"/>
  </r>
  <r>
    <n v="103588"/>
    <d v="2025-05-26T00:00:00"/>
    <s v="C4587"/>
    <s v="Kiran Patel"/>
    <x v="2"/>
    <s v="Karnataka"/>
    <s v="Bengaluru"/>
    <x v="7"/>
    <x v="2"/>
    <x v="5"/>
    <n v="3"/>
    <n v="2125"/>
    <n v="15"/>
    <n v="5418.75"/>
    <n v="4800"/>
    <n v="618.75"/>
    <x v="1"/>
    <x v="2"/>
    <x v="6"/>
    <s v="Q2"/>
    <n v="2025"/>
    <n v="0.11418685121107267"/>
    <s v="Low"/>
  </r>
  <r>
    <n v="104095"/>
    <d v="2025-02-03T00:00:00"/>
    <s v="C5094"/>
    <s v="Priya Patel"/>
    <x v="1"/>
    <s v="Gujarat"/>
    <s v="Ahmedabad"/>
    <x v="3"/>
    <x v="2"/>
    <x v="7"/>
    <n v="5"/>
    <n v="1140"/>
    <n v="5"/>
    <n v="5415"/>
    <n v="2000"/>
    <n v="3415"/>
    <x v="2"/>
    <x v="1"/>
    <x v="3"/>
    <s v="Q1"/>
    <n v="2025"/>
    <n v="0.63065558633425667"/>
    <s v="Low"/>
  </r>
  <r>
    <n v="100590"/>
    <d v="2025-05-17T00:00:00"/>
    <s v="C1589"/>
    <s v="Ananya Rao"/>
    <x v="2"/>
    <s v="Karnataka"/>
    <s v="Bengaluru"/>
    <x v="7"/>
    <x v="2"/>
    <x v="5"/>
    <n v="3"/>
    <n v="2117"/>
    <n v="15"/>
    <n v="5398.35"/>
    <n v="4800"/>
    <n v="598.35"/>
    <x v="0"/>
    <x v="0"/>
    <x v="6"/>
    <s v="Q2"/>
    <n v="2025"/>
    <n v="0.11083942315707578"/>
    <s v="Low"/>
  </r>
  <r>
    <n v="103846"/>
    <d v="2025-04-23T00:00:00"/>
    <s v="C4845"/>
    <s v="Ananya Kumar"/>
    <x v="3"/>
    <s v="West Bengal"/>
    <s v="Kolkata"/>
    <x v="0"/>
    <x v="2"/>
    <x v="5"/>
    <n v="2"/>
    <n v="2841"/>
    <n v="5"/>
    <n v="5397.9"/>
    <n v="3200"/>
    <n v="2197.9"/>
    <x v="3"/>
    <x v="0"/>
    <x v="5"/>
    <s v="Q2"/>
    <n v="2025"/>
    <n v="0.40717686507715967"/>
    <s v="Low"/>
  </r>
  <r>
    <n v="103453"/>
    <d v="2025-09-09T00:00:00"/>
    <s v="C4452"/>
    <s v="Neha Rao"/>
    <x v="3"/>
    <s v="West Bengal"/>
    <s v="Kolkata"/>
    <x v="5"/>
    <x v="2"/>
    <x v="6"/>
    <n v="3"/>
    <n v="1891"/>
    <n v="5"/>
    <n v="5389.35"/>
    <n v="2700"/>
    <n v="2689.35"/>
    <x v="4"/>
    <x v="0"/>
    <x v="4"/>
    <s v="Q3"/>
    <n v="2025"/>
    <n v="0.49901194021542483"/>
    <s v="Low"/>
  </r>
  <r>
    <n v="104477"/>
    <d v="2025-01-23T00:00:00"/>
    <s v="C5476"/>
    <s v="Rahul Patel"/>
    <x v="3"/>
    <s v="Odisha"/>
    <s v="Bhubaneswar"/>
    <x v="6"/>
    <x v="2"/>
    <x v="6"/>
    <n v="4"/>
    <n v="1417"/>
    <n v="5"/>
    <n v="5384.6"/>
    <n v="3600"/>
    <n v="1784.6"/>
    <x v="1"/>
    <x v="0"/>
    <x v="8"/>
    <s v="Q1"/>
    <n v="2025"/>
    <n v="0.33142666121903203"/>
    <s v="Low"/>
  </r>
  <r>
    <n v="101935"/>
    <d v="2025-11-24T00:00:00"/>
    <s v="C2934"/>
    <s v="Priya Rao"/>
    <x v="3"/>
    <s v="West Bengal"/>
    <s v="Kolkata"/>
    <x v="3"/>
    <x v="2"/>
    <x v="6"/>
    <n v="3"/>
    <n v="1889"/>
    <n v="5"/>
    <n v="5383.65"/>
    <n v="2700"/>
    <n v="2683.65"/>
    <x v="1"/>
    <x v="1"/>
    <x v="1"/>
    <s v="Q4"/>
    <n v="2025"/>
    <n v="0.49848151347134384"/>
    <s v="Low"/>
  </r>
  <r>
    <n v="101423"/>
    <d v="2025-08-21T00:00:00"/>
    <s v="C2422"/>
    <s v="Priya Gupta"/>
    <x v="3"/>
    <s v="Odisha"/>
    <s v="Bhubaneswar"/>
    <x v="7"/>
    <x v="2"/>
    <x v="6"/>
    <n v="4"/>
    <n v="1345"/>
    <n v="0"/>
    <n v="5380"/>
    <n v="3600"/>
    <n v="1780"/>
    <x v="2"/>
    <x v="1"/>
    <x v="2"/>
    <s v="Q3"/>
    <n v="2025"/>
    <n v="0.33085501858736061"/>
    <s v="Low"/>
  </r>
  <r>
    <n v="100297"/>
    <d v="2025-08-01T00:00:00"/>
    <s v="C1296"/>
    <s v="Arjun Kumar"/>
    <x v="2"/>
    <s v="Karnataka"/>
    <s v="Bengaluru"/>
    <x v="7"/>
    <x v="2"/>
    <x v="7"/>
    <n v="5"/>
    <n v="1076"/>
    <n v="0"/>
    <n v="5380"/>
    <n v="2000"/>
    <n v="3380"/>
    <x v="3"/>
    <x v="0"/>
    <x v="2"/>
    <s v="Q3"/>
    <n v="2025"/>
    <n v="0.62825278810408924"/>
    <s v="Low"/>
  </r>
  <r>
    <n v="103437"/>
    <d v="2025-07-06T00:00:00"/>
    <s v="C4436"/>
    <s v="Ananya Kumar"/>
    <x v="3"/>
    <s v="Odisha"/>
    <s v="Bhubaneswar"/>
    <x v="2"/>
    <x v="2"/>
    <x v="6"/>
    <n v="4"/>
    <n v="1494"/>
    <n v="10"/>
    <n v="5378.4"/>
    <n v="3600"/>
    <n v="1778.4"/>
    <x v="3"/>
    <x v="1"/>
    <x v="7"/>
    <s v="Q3"/>
    <n v="2025"/>
    <n v="0.33065595716198132"/>
    <s v="Low"/>
  </r>
  <r>
    <n v="104820"/>
    <d v="2025-06-11T00:00:00"/>
    <s v="C5819"/>
    <s v="Aarav Patel"/>
    <x v="1"/>
    <s v="Maharashtra"/>
    <s v="Mumbai"/>
    <x v="7"/>
    <x v="2"/>
    <x v="5"/>
    <n v="2"/>
    <n v="2828"/>
    <n v="5"/>
    <n v="5373.2"/>
    <n v="3200"/>
    <n v="2173.1999999999998"/>
    <x v="4"/>
    <x v="0"/>
    <x v="9"/>
    <s v="Q2"/>
    <n v="2025"/>
    <n v="0.40445172336782548"/>
    <s v="Low"/>
  </r>
  <r>
    <n v="103030"/>
    <d v="2025-03-18T00:00:00"/>
    <s v="C4029"/>
    <s v="Vikram Rao"/>
    <x v="0"/>
    <s v="Delhi"/>
    <s v="New Delhi"/>
    <x v="4"/>
    <x v="2"/>
    <x v="7"/>
    <n v="5"/>
    <n v="1128"/>
    <n v="5"/>
    <n v="5358"/>
    <n v="2000"/>
    <n v="3358"/>
    <x v="2"/>
    <x v="0"/>
    <x v="10"/>
    <s v="Q1"/>
    <n v="2025"/>
    <n v="0.62672639044419565"/>
    <s v="Low"/>
  </r>
  <r>
    <n v="103514"/>
    <d v="2025-09-01T00:00:00"/>
    <s v="C4513"/>
    <s v="Vikram Reddy"/>
    <x v="3"/>
    <s v="Odisha"/>
    <s v="Bhubaneswar"/>
    <x v="3"/>
    <x v="2"/>
    <x v="6"/>
    <n v="5"/>
    <n v="1339"/>
    <n v="20"/>
    <n v="5356"/>
    <n v="4500"/>
    <n v="856"/>
    <x v="0"/>
    <x v="0"/>
    <x v="4"/>
    <s v="Q3"/>
    <n v="2025"/>
    <n v="0.15982076176250934"/>
    <s v="Low"/>
  </r>
  <r>
    <n v="100932"/>
    <d v="2025-02-17T00:00:00"/>
    <s v="C1931"/>
    <s v="Neha Rao"/>
    <x v="2"/>
    <s v="Telangana"/>
    <s v="Hyderabad"/>
    <x v="0"/>
    <x v="2"/>
    <x v="6"/>
    <n v="5"/>
    <n v="1260"/>
    <n v="15"/>
    <n v="5355"/>
    <n v="4500"/>
    <n v="855"/>
    <x v="2"/>
    <x v="2"/>
    <x v="3"/>
    <s v="Q1"/>
    <n v="2025"/>
    <n v="0.15966386554621848"/>
    <s v="Low"/>
  </r>
  <r>
    <n v="100788"/>
    <d v="2025-01-10T00:00:00"/>
    <s v="C1787"/>
    <s v="Ananya Gupta"/>
    <x v="3"/>
    <s v="Odisha"/>
    <s v="Bhubaneswar"/>
    <x v="0"/>
    <x v="2"/>
    <x v="7"/>
    <n v="5"/>
    <n v="1186"/>
    <n v="10"/>
    <n v="5337"/>
    <n v="2000"/>
    <n v="3337"/>
    <x v="1"/>
    <x v="0"/>
    <x v="8"/>
    <s v="Q1"/>
    <n v="2025"/>
    <n v="0.62525763537567924"/>
    <s v="Low"/>
  </r>
  <r>
    <n v="104717"/>
    <d v="2025-05-04T00:00:00"/>
    <s v="C5716"/>
    <s v="Vikram Sharma"/>
    <x v="2"/>
    <s v="Karnataka"/>
    <s v="Bengaluru"/>
    <x v="1"/>
    <x v="2"/>
    <x v="6"/>
    <n v="4"/>
    <n v="1333"/>
    <n v="0"/>
    <n v="5332"/>
    <n v="3600"/>
    <n v="1732"/>
    <x v="1"/>
    <x v="1"/>
    <x v="6"/>
    <s v="Q2"/>
    <n v="2025"/>
    <n v="0.32483120780195046"/>
    <s v="Low"/>
  </r>
  <r>
    <n v="103638"/>
    <d v="2025-11-23T00:00:00"/>
    <s v="C4637"/>
    <s v="Rahul Rao"/>
    <x v="1"/>
    <s v="Maharashtra"/>
    <s v="Mumbai"/>
    <x v="6"/>
    <x v="2"/>
    <x v="7"/>
    <n v="5"/>
    <n v="1179"/>
    <n v="10"/>
    <n v="5305.5"/>
    <n v="2000"/>
    <n v="3305.5"/>
    <x v="3"/>
    <x v="0"/>
    <x v="1"/>
    <s v="Q4"/>
    <n v="2025"/>
    <n v="0.623032701913109"/>
    <s v="Low"/>
  </r>
  <r>
    <n v="103186"/>
    <d v="2025-03-09T00:00:00"/>
    <s v="C4185"/>
    <s v="Ananya Patel"/>
    <x v="3"/>
    <s v="West Bengal"/>
    <s v="Kolkata"/>
    <x v="5"/>
    <x v="2"/>
    <x v="6"/>
    <n v="5"/>
    <n v="1324"/>
    <n v="20"/>
    <n v="5296"/>
    <n v="4500"/>
    <n v="796"/>
    <x v="0"/>
    <x v="2"/>
    <x v="10"/>
    <s v="Q1"/>
    <n v="2025"/>
    <n v="0.15030211480362538"/>
    <s v="Low"/>
  </r>
  <r>
    <n v="100005"/>
    <d v="2025-10-19T00:00:00"/>
    <s v="C1004"/>
    <s v="Arjun Kumar"/>
    <x v="2"/>
    <s v="Karnataka"/>
    <s v="Bengaluru"/>
    <x v="1"/>
    <x v="2"/>
    <x v="6"/>
    <n v="4"/>
    <n v="1652"/>
    <n v="20"/>
    <n v="5286.4"/>
    <n v="3600"/>
    <n v="1686.4"/>
    <x v="1"/>
    <x v="2"/>
    <x v="0"/>
    <s v="Q4"/>
    <n v="2025"/>
    <n v="0.31900726392251821"/>
    <s v="Low"/>
  </r>
  <r>
    <n v="101692"/>
    <d v="2025-05-03T00:00:00"/>
    <s v="C2691"/>
    <s v="Vikram Rao"/>
    <x v="2"/>
    <s v="Telangana"/>
    <s v="Hyderabad"/>
    <x v="3"/>
    <x v="2"/>
    <x v="5"/>
    <n v="3"/>
    <n v="2200"/>
    <n v="20"/>
    <n v="5280"/>
    <n v="4800"/>
    <n v="480"/>
    <x v="2"/>
    <x v="0"/>
    <x v="6"/>
    <s v="Q2"/>
    <n v="2025"/>
    <n v="9.0909090909090912E-2"/>
    <s v="Low"/>
  </r>
  <r>
    <n v="103002"/>
    <d v="2025-01-12T00:00:00"/>
    <s v="C4001"/>
    <s v="Vikram Kumar"/>
    <x v="0"/>
    <s v="Delhi"/>
    <s v="New Delhi"/>
    <x v="0"/>
    <x v="2"/>
    <x v="7"/>
    <n v="6"/>
    <n v="880"/>
    <n v="0"/>
    <n v="5280"/>
    <n v="2400"/>
    <n v="2880"/>
    <x v="2"/>
    <x v="0"/>
    <x v="8"/>
    <s v="Q1"/>
    <n v="2025"/>
    <n v="0.54545454545454541"/>
    <s v="Low"/>
  </r>
  <r>
    <n v="100197"/>
    <d v="2025-06-06T00:00:00"/>
    <s v="C1196"/>
    <s v="Vikram Patel"/>
    <x v="1"/>
    <s v="Gujarat"/>
    <s v="Ahmedabad"/>
    <x v="5"/>
    <x v="2"/>
    <x v="6"/>
    <n v="4"/>
    <n v="1389"/>
    <n v="5"/>
    <n v="5278.2"/>
    <n v="3600"/>
    <n v="1678.2"/>
    <x v="0"/>
    <x v="0"/>
    <x v="9"/>
    <s v="Q2"/>
    <n v="2025"/>
    <n v="0.31794930089803342"/>
    <s v="Low"/>
  </r>
  <r>
    <n v="103597"/>
    <d v="2025-05-22T00:00:00"/>
    <s v="C4596"/>
    <s v="Sneha Kumar"/>
    <x v="3"/>
    <s v="West Bengal"/>
    <s v="Kolkata"/>
    <x v="6"/>
    <x v="2"/>
    <x v="7"/>
    <n v="6"/>
    <n v="977"/>
    <n v="10"/>
    <n v="5275.8"/>
    <n v="2400"/>
    <n v="2875.8"/>
    <x v="4"/>
    <x v="1"/>
    <x v="6"/>
    <s v="Q2"/>
    <n v="2025"/>
    <n v="0.54509268736494942"/>
    <s v="Low"/>
  </r>
  <r>
    <n v="103382"/>
    <d v="2025-01-02T00:00:00"/>
    <s v="C4381"/>
    <s v="Vikram Kumar"/>
    <x v="2"/>
    <s v="Telangana"/>
    <s v="Hyderabad"/>
    <x v="3"/>
    <x v="2"/>
    <x v="5"/>
    <n v="2"/>
    <n v="2930"/>
    <n v="10"/>
    <n v="5274"/>
    <n v="3200"/>
    <n v="2074"/>
    <x v="1"/>
    <x v="0"/>
    <x v="8"/>
    <s v="Q1"/>
    <n v="2025"/>
    <n v="0.39324990519529768"/>
    <s v="Low"/>
  </r>
  <r>
    <n v="101803"/>
    <d v="2025-08-13T00:00:00"/>
    <s v="C2802"/>
    <s v="Pooja Reddy"/>
    <x v="0"/>
    <s v="Delhi"/>
    <s v="New Delhi"/>
    <x v="2"/>
    <x v="2"/>
    <x v="6"/>
    <n v="3"/>
    <n v="1850"/>
    <n v="5"/>
    <n v="5272.5"/>
    <n v="2700"/>
    <n v="2572.5"/>
    <x v="3"/>
    <x v="0"/>
    <x v="2"/>
    <s v="Q3"/>
    <n v="2025"/>
    <n v="0.4879089615931721"/>
    <s v="Low"/>
  </r>
  <r>
    <n v="101281"/>
    <d v="2025-06-19T00:00:00"/>
    <s v="C2280"/>
    <s v="Rahul Reddy"/>
    <x v="1"/>
    <s v="Maharashtra"/>
    <s v="Mumbai"/>
    <x v="2"/>
    <x v="2"/>
    <x v="6"/>
    <n v="6"/>
    <n v="1032"/>
    <n v="15"/>
    <n v="5263.2"/>
    <n v="5400"/>
    <n v="-136.80000000000001"/>
    <x v="4"/>
    <x v="0"/>
    <x v="9"/>
    <s v="Q2"/>
    <n v="2025"/>
    <n v="-2.5991792065663478E-2"/>
    <s v="Low"/>
  </r>
  <r>
    <n v="104834"/>
    <d v="2025-10-01T00:00:00"/>
    <s v="C5833"/>
    <s v="Neha Rao"/>
    <x v="0"/>
    <s v="Punjab"/>
    <s v="Ludhiana"/>
    <x v="0"/>
    <x v="2"/>
    <x v="7"/>
    <n v="10"/>
    <n v="657"/>
    <n v="20"/>
    <n v="5256"/>
    <n v="4000"/>
    <n v="1256"/>
    <x v="3"/>
    <x v="1"/>
    <x v="0"/>
    <s v="Q4"/>
    <n v="2025"/>
    <n v="0.23896499238964991"/>
    <s v="Low"/>
  </r>
  <r>
    <n v="100148"/>
    <d v="2025-02-07T00:00:00"/>
    <s v="C1147"/>
    <s v="Rohit Patel"/>
    <x v="3"/>
    <s v="Odisha"/>
    <s v="Bhubaneswar"/>
    <x v="6"/>
    <x v="2"/>
    <x v="6"/>
    <n v="5"/>
    <n v="1167"/>
    <n v="10"/>
    <n v="5251.5"/>
    <n v="4500"/>
    <n v="751.5"/>
    <x v="4"/>
    <x v="0"/>
    <x v="3"/>
    <s v="Q1"/>
    <n v="2025"/>
    <n v="0.143101970865467"/>
    <s v="Low"/>
  </r>
  <r>
    <n v="101213"/>
    <d v="2025-09-20T00:00:00"/>
    <s v="C2212"/>
    <s v="Rahul Reddy"/>
    <x v="3"/>
    <s v="West Bengal"/>
    <s v="Kolkata"/>
    <x v="0"/>
    <x v="2"/>
    <x v="5"/>
    <n v="3"/>
    <n v="2059"/>
    <n v="15"/>
    <n v="5250.45"/>
    <n v="4800"/>
    <n v="450.45"/>
    <x v="1"/>
    <x v="0"/>
    <x v="4"/>
    <s v="Q3"/>
    <n v="2025"/>
    <n v="8.579264634459903E-2"/>
    <s v="Low"/>
  </r>
  <r>
    <n v="101813"/>
    <d v="2025-07-22T00:00:00"/>
    <s v="C2812"/>
    <s v="Rohit Patel"/>
    <x v="3"/>
    <s v="West Bengal"/>
    <s v="Kolkata"/>
    <x v="0"/>
    <x v="2"/>
    <x v="7"/>
    <n v="6"/>
    <n v="972"/>
    <n v="10"/>
    <n v="5248.8"/>
    <n v="2400"/>
    <n v="2848.8"/>
    <x v="4"/>
    <x v="0"/>
    <x v="7"/>
    <s v="Q3"/>
    <n v="2025"/>
    <n v="0.54275262917238232"/>
    <s v="Low"/>
  </r>
  <r>
    <n v="103447"/>
    <d v="2025-01-14T00:00:00"/>
    <s v="C4446"/>
    <s v="Vikram Gupta"/>
    <x v="3"/>
    <s v="Odisha"/>
    <s v="Bhubaneswar"/>
    <x v="5"/>
    <x v="2"/>
    <x v="6"/>
    <n v="4"/>
    <n v="1457"/>
    <n v="10"/>
    <n v="5245.2"/>
    <n v="3600"/>
    <n v="1645.2"/>
    <x v="3"/>
    <x v="0"/>
    <x v="8"/>
    <s v="Q1"/>
    <n v="2025"/>
    <n v="0.31365820178448872"/>
    <s v="Low"/>
  </r>
  <r>
    <n v="102084"/>
    <d v="2025-10-02T00:00:00"/>
    <s v="C3083"/>
    <s v="Vikram Reddy"/>
    <x v="3"/>
    <s v="Odisha"/>
    <s v="Bhubaneswar"/>
    <x v="6"/>
    <x v="2"/>
    <x v="6"/>
    <n v="4"/>
    <n v="1638"/>
    <n v="20"/>
    <n v="5241.6000000000004"/>
    <n v="3600"/>
    <n v="1641.6"/>
    <x v="3"/>
    <x v="0"/>
    <x v="0"/>
    <s v="Q4"/>
    <n v="2025"/>
    <n v="0.31318681318681313"/>
    <s v="Low"/>
  </r>
  <r>
    <n v="101934"/>
    <d v="2025-12-20T00:00:00"/>
    <s v="C2933"/>
    <s v="Rohit Rao"/>
    <x v="3"/>
    <s v="West Bengal"/>
    <s v="Kolkata"/>
    <x v="5"/>
    <x v="2"/>
    <x v="6"/>
    <n v="4"/>
    <n v="1455"/>
    <n v="10"/>
    <n v="5238"/>
    <n v="3600"/>
    <n v="1638"/>
    <x v="3"/>
    <x v="0"/>
    <x v="11"/>
    <s v="Q4"/>
    <n v="2025"/>
    <n v="0.3127147766323024"/>
    <s v="Low"/>
  </r>
  <r>
    <n v="103673"/>
    <d v="2025-01-25T00:00:00"/>
    <s v="C4672"/>
    <s v="Ananya Gupta"/>
    <x v="3"/>
    <s v="West Bengal"/>
    <s v="Kolkata"/>
    <x v="4"/>
    <x v="2"/>
    <x v="6"/>
    <n v="3"/>
    <n v="1938"/>
    <n v="10"/>
    <n v="5232.6000000000004"/>
    <n v="2700"/>
    <n v="2532.6"/>
    <x v="3"/>
    <x v="0"/>
    <x v="8"/>
    <s v="Q1"/>
    <n v="2025"/>
    <n v="0.48400412796697623"/>
    <s v="Low"/>
  </r>
  <r>
    <n v="102730"/>
    <d v="2025-12-03T00:00:00"/>
    <s v="C3729"/>
    <s v="Sneha Rao"/>
    <x v="2"/>
    <s v="Telangana"/>
    <s v="Hyderabad"/>
    <x v="0"/>
    <x v="2"/>
    <x v="6"/>
    <n v="5"/>
    <n v="1101"/>
    <n v="5"/>
    <n v="5229.75"/>
    <n v="4500"/>
    <n v="729.75"/>
    <x v="4"/>
    <x v="0"/>
    <x v="11"/>
    <s v="Q4"/>
    <n v="2025"/>
    <n v="0.13953821884411302"/>
    <s v="Low"/>
  </r>
  <r>
    <n v="104046"/>
    <d v="2025-08-16T00:00:00"/>
    <s v="C5045"/>
    <s v="Priya Rao"/>
    <x v="3"/>
    <s v="West Bengal"/>
    <s v="Kolkata"/>
    <x v="3"/>
    <x v="2"/>
    <x v="5"/>
    <n v="2"/>
    <n v="2597"/>
    <n v="0"/>
    <n v="5194"/>
    <n v="3200"/>
    <n v="1994"/>
    <x v="1"/>
    <x v="2"/>
    <x v="2"/>
    <s v="Q3"/>
    <n v="2025"/>
    <n v="0.38390450519830571"/>
    <s v="Low"/>
  </r>
  <r>
    <n v="101227"/>
    <d v="2025-03-04T00:00:00"/>
    <s v="C2226"/>
    <s v="Sneha Sharma"/>
    <x v="3"/>
    <s v="West Bengal"/>
    <s v="Kolkata"/>
    <x v="4"/>
    <x v="2"/>
    <x v="7"/>
    <n v="6"/>
    <n v="911"/>
    <n v="5"/>
    <n v="5192.7"/>
    <n v="2400"/>
    <n v="2792.7"/>
    <x v="4"/>
    <x v="0"/>
    <x v="10"/>
    <s v="Q1"/>
    <n v="2025"/>
    <n v="0.53781269859610603"/>
    <s v="Low"/>
  </r>
  <r>
    <n v="101587"/>
    <d v="2025-08-28T00:00:00"/>
    <s v="C2586"/>
    <s v="Rohit Sharma"/>
    <x v="1"/>
    <s v="Maharashtra"/>
    <s v="Mumbai"/>
    <x v="7"/>
    <x v="2"/>
    <x v="6"/>
    <n v="6"/>
    <n v="1013"/>
    <n v="15"/>
    <n v="5166.3"/>
    <n v="5400"/>
    <n v="-233.7"/>
    <x v="3"/>
    <x v="1"/>
    <x v="2"/>
    <s v="Q3"/>
    <n v="2025"/>
    <n v="-4.5235468323558445E-2"/>
    <s v="Low"/>
  </r>
  <r>
    <n v="100791"/>
    <d v="2025-03-27T00:00:00"/>
    <s v="C1790"/>
    <s v="Sneha Gupta"/>
    <x v="2"/>
    <s v="Karnataka"/>
    <s v="Bengaluru"/>
    <x v="1"/>
    <x v="2"/>
    <x v="6"/>
    <n v="6"/>
    <n v="1076"/>
    <n v="20"/>
    <n v="5164.8"/>
    <n v="5400"/>
    <n v="-235.2"/>
    <x v="4"/>
    <x v="0"/>
    <x v="10"/>
    <s v="Q1"/>
    <n v="2025"/>
    <n v="-4.5539033457249065E-2"/>
    <s v="Low"/>
  </r>
  <r>
    <n v="101166"/>
    <d v="2025-01-22T00:00:00"/>
    <s v="C2165"/>
    <s v="Ananya Reddy"/>
    <x v="0"/>
    <s v="Punjab"/>
    <s v="Ludhiana"/>
    <x v="7"/>
    <x v="2"/>
    <x v="6"/>
    <n v="5"/>
    <n v="1288"/>
    <n v="20"/>
    <n v="5152"/>
    <n v="4500"/>
    <n v="652"/>
    <x v="2"/>
    <x v="1"/>
    <x v="8"/>
    <s v="Q1"/>
    <n v="2025"/>
    <n v="0.1265527950310559"/>
    <s v="Low"/>
  </r>
  <r>
    <n v="103868"/>
    <d v="2025-07-01T00:00:00"/>
    <s v="C4867"/>
    <s v="Priya Rao"/>
    <x v="3"/>
    <s v="Odisha"/>
    <s v="Bhubaneswar"/>
    <x v="3"/>
    <x v="2"/>
    <x v="6"/>
    <n v="4"/>
    <n v="1430"/>
    <n v="10"/>
    <n v="5148"/>
    <n v="3600"/>
    <n v="1548"/>
    <x v="4"/>
    <x v="0"/>
    <x v="7"/>
    <s v="Q3"/>
    <n v="2025"/>
    <n v="0.30069930069930068"/>
    <s v="Low"/>
  </r>
  <r>
    <n v="103644"/>
    <d v="2025-05-09T00:00:00"/>
    <s v="C4643"/>
    <s v="Divya Sharma"/>
    <x v="0"/>
    <s v="Punjab"/>
    <s v="Ludhiana"/>
    <x v="5"/>
    <x v="2"/>
    <x v="5"/>
    <n v="3"/>
    <n v="2018"/>
    <n v="15"/>
    <n v="5145.8999999999996"/>
    <n v="4800"/>
    <n v="345.9"/>
    <x v="1"/>
    <x v="1"/>
    <x v="6"/>
    <s v="Q2"/>
    <n v="2025"/>
    <n v="6.7218562350609218E-2"/>
    <s v="Low"/>
  </r>
  <r>
    <n v="100819"/>
    <d v="2025-12-17T00:00:00"/>
    <s v="C1818"/>
    <s v="Sneha Rao"/>
    <x v="2"/>
    <s v="Telangana"/>
    <s v="Hyderabad"/>
    <x v="2"/>
    <x v="2"/>
    <x v="6"/>
    <n v="4"/>
    <n v="1352"/>
    <n v="5"/>
    <n v="5137.6000000000004"/>
    <n v="3600"/>
    <n v="1537.6"/>
    <x v="1"/>
    <x v="0"/>
    <x v="11"/>
    <s v="Q4"/>
    <n v="2025"/>
    <n v="0.29928371223917777"/>
    <s v="Low"/>
  </r>
  <r>
    <n v="104819"/>
    <d v="2025-10-07T00:00:00"/>
    <s v="C5818"/>
    <s v="Divya Sharma"/>
    <x v="3"/>
    <s v="Odisha"/>
    <s v="Bhubaneswar"/>
    <x v="3"/>
    <x v="2"/>
    <x v="6"/>
    <n v="5"/>
    <n v="1141"/>
    <n v="10"/>
    <n v="5134.5"/>
    <n v="4500"/>
    <n v="634.5"/>
    <x v="1"/>
    <x v="0"/>
    <x v="0"/>
    <s v="Q4"/>
    <n v="2025"/>
    <n v="0.12357581069237511"/>
    <s v="Low"/>
  </r>
  <r>
    <n v="103889"/>
    <d v="2025-04-12T00:00:00"/>
    <s v="C4888"/>
    <s v="Priya Reddy"/>
    <x v="3"/>
    <s v="Odisha"/>
    <s v="Bhubaneswar"/>
    <x v="0"/>
    <x v="2"/>
    <x v="6"/>
    <n v="4"/>
    <n v="1350"/>
    <n v="5"/>
    <n v="5130"/>
    <n v="3600"/>
    <n v="1530"/>
    <x v="3"/>
    <x v="0"/>
    <x v="5"/>
    <s v="Q2"/>
    <n v="2025"/>
    <n v="0.2982456140350877"/>
    <s v="Low"/>
  </r>
  <r>
    <n v="100136"/>
    <d v="2025-12-13T00:00:00"/>
    <s v="C1135"/>
    <s v="Divya Rao"/>
    <x v="3"/>
    <s v="West Bengal"/>
    <s v="Kolkata"/>
    <x v="7"/>
    <x v="2"/>
    <x v="7"/>
    <n v="6"/>
    <n v="855"/>
    <n v="0"/>
    <n v="5130"/>
    <n v="2400"/>
    <n v="2730"/>
    <x v="1"/>
    <x v="2"/>
    <x v="11"/>
    <s v="Q4"/>
    <n v="2025"/>
    <n v="0.53216374269005851"/>
    <s v="Low"/>
  </r>
  <r>
    <n v="103190"/>
    <d v="2025-10-22T00:00:00"/>
    <s v="C4189"/>
    <s v="Divya Rao"/>
    <x v="2"/>
    <s v="Telangana"/>
    <s v="Hyderabad"/>
    <x v="1"/>
    <x v="2"/>
    <x v="7"/>
    <n v="10"/>
    <n v="641"/>
    <n v="20"/>
    <n v="5128"/>
    <n v="4000"/>
    <n v="1128"/>
    <x v="1"/>
    <x v="0"/>
    <x v="0"/>
    <s v="Q4"/>
    <n v="2025"/>
    <n v="0.21996879875195008"/>
    <s v="Low"/>
  </r>
  <r>
    <n v="100053"/>
    <d v="2025-03-14T00:00:00"/>
    <s v="C1052"/>
    <s v="Rohit Kumar"/>
    <x v="3"/>
    <s v="Odisha"/>
    <s v="Bhubaneswar"/>
    <x v="7"/>
    <x v="2"/>
    <x v="5"/>
    <n v="2"/>
    <n v="2691"/>
    <n v="5"/>
    <n v="5112.8999999999996"/>
    <n v="3200"/>
    <n v="1912.9"/>
    <x v="0"/>
    <x v="0"/>
    <x v="10"/>
    <s v="Q1"/>
    <n v="2025"/>
    <n v="0.37413209724422541"/>
    <s v="Low"/>
  </r>
  <r>
    <n v="100596"/>
    <d v="2025-06-06T00:00:00"/>
    <s v="C1595"/>
    <s v="Vikram Rao"/>
    <x v="0"/>
    <s v="Delhi"/>
    <s v="New Delhi"/>
    <x v="1"/>
    <x v="2"/>
    <x v="5"/>
    <n v="2"/>
    <n v="2838"/>
    <n v="10"/>
    <n v="5108.3999999999996"/>
    <n v="3200"/>
    <n v="1908.4"/>
    <x v="1"/>
    <x v="0"/>
    <x v="9"/>
    <s v="Q2"/>
    <n v="2025"/>
    <n v="0.37358076892960618"/>
    <s v="Low"/>
  </r>
  <r>
    <n v="100155"/>
    <d v="2025-08-28T00:00:00"/>
    <s v="C1154"/>
    <s v="Arjun Patel"/>
    <x v="0"/>
    <s v="Delhi"/>
    <s v="New Delhi"/>
    <x v="6"/>
    <x v="2"/>
    <x v="7"/>
    <n v="5"/>
    <n v="1075"/>
    <n v="5"/>
    <n v="5106.25"/>
    <n v="2000"/>
    <n v="3106.25"/>
    <x v="1"/>
    <x v="0"/>
    <x v="2"/>
    <s v="Q3"/>
    <n v="2025"/>
    <n v="0.60832313341493272"/>
    <s v="Low"/>
  </r>
  <r>
    <n v="100379"/>
    <d v="2025-02-19T00:00:00"/>
    <s v="C1378"/>
    <s v="Sneha Kumar"/>
    <x v="2"/>
    <s v="Telangana"/>
    <s v="Hyderabad"/>
    <x v="7"/>
    <x v="2"/>
    <x v="7"/>
    <n v="6"/>
    <n v="1000"/>
    <n v="15"/>
    <n v="5100"/>
    <n v="2400"/>
    <n v="2700"/>
    <x v="4"/>
    <x v="0"/>
    <x v="3"/>
    <s v="Q1"/>
    <n v="2025"/>
    <n v="0.52941176470588236"/>
    <s v="Low"/>
  </r>
  <r>
    <n v="104514"/>
    <d v="2025-06-07T00:00:00"/>
    <s v="C5513"/>
    <s v="Neha Kumar"/>
    <x v="3"/>
    <s v="West Bengal"/>
    <s v="Kolkata"/>
    <x v="2"/>
    <x v="2"/>
    <x v="5"/>
    <n v="2"/>
    <n v="2991"/>
    <n v="15"/>
    <n v="5084.7"/>
    <n v="3200"/>
    <n v="1884.7"/>
    <x v="1"/>
    <x v="0"/>
    <x v="9"/>
    <s v="Q2"/>
    <n v="2025"/>
    <n v="0.37066100261569024"/>
    <s v="Low"/>
  </r>
  <r>
    <n v="102131"/>
    <d v="2025-03-28T00:00:00"/>
    <s v="C3130"/>
    <s v="Priya Patel"/>
    <x v="1"/>
    <s v="Maharashtra"/>
    <s v="Mumbai"/>
    <x v="7"/>
    <x v="2"/>
    <x v="5"/>
    <n v="2"/>
    <n v="2979"/>
    <n v="15"/>
    <n v="5064.3"/>
    <n v="3200"/>
    <n v="1864.3"/>
    <x v="3"/>
    <x v="0"/>
    <x v="10"/>
    <s v="Q1"/>
    <n v="2025"/>
    <n v="0.3681259009142428"/>
    <s v="Low"/>
  </r>
  <r>
    <n v="104637"/>
    <d v="2025-01-12T00:00:00"/>
    <s v="C5636"/>
    <s v="Pooja Reddy"/>
    <x v="3"/>
    <s v="West Bengal"/>
    <s v="Kolkata"/>
    <x v="7"/>
    <x v="2"/>
    <x v="6"/>
    <n v="4"/>
    <n v="1582"/>
    <n v="20"/>
    <n v="5062.3999999999996"/>
    <n v="3600"/>
    <n v="1462.4"/>
    <x v="3"/>
    <x v="2"/>
    <x v="8"/>
    <s v="Q1"/>
    <n v="2025"/>
    <n v="0.28887484197218716"/>
    <s v="Low"/>
  </r>
  <r>
    <n v="104764"/>
    <d v="2025-04-17T00:00:00"/>
    <s v="C5763"/>
    <s v="Aarav Gupta"/>
    <x v="1"/>
    <s v="Maharashtra"/>
    <s v="Mumbai"/>
    <x v="6"/>
    <x v="2"/>
    <x v="7"/>
    <n v="5"/>
    <n v="1012"/>
    <n v="0"/>
    <n v="5060"/>
    <n v="2000"/>
    <n v="3060"/>
    <x v="4"/>
    <x v="2"/>
    <x v="5"/>
    <s v="Q2"/>
    <n v="2025"/>
    <n v="0.60474308300395252"/>
    <s v="Low"/>
  </r>
  <r>
    <n v="104317"/>
    <d v="2025-12-03T00:00:00"/>
    <s v="C5316"/>
    <s v="Ananya Rao"/>
    <x v="1"/>
    <s v="Maharashtra"/>
    <s v="Mumbai"/>
    <x v="0"/>
    <x v="2"/>
    <x v="7"/>
    <n v="6"/>
    <n v="937"/>
    <n v="10"/>
    <n v="5059.8"/>
    <n v="2400"/>
    <n v="2659.8"/>
    <x v="2"/>
    <x v="0"/>
    <x v="11"/>
    <s v="Q4"/>
    <n v="2025"/>
    <n v="0.52567295150005933"/>
    <s v="Low"/>
  </r>
  <r>
    <n v="103655"/>
    <d v="2025-05-20T00:00:00"/>
    <s v="C4654"/>
    <s v="Pooja Sharma"/>
    <x v="1"/>
    <s v="Gujarat"/>
    <s v="Ahmedabad"/>
    <x v="2"/>
    <x v="2"/>
    <x v="6"/>
    <n v="4"/>
    <n v="1331"/>
    <n v="5"/>
    <n v="5057.8"/>
    <n v="3600"/>
    <n v="1457.8"/>
    <x v="4"/>
    <x v="0"/>
    <x v="6"/>
    <s v="Q2"/>
    <n v="2025"/>
    <n v="0.28822808335639999"/>
    <s v="Low"/>
  </r>
  <r>
    <n v="103796"/>
    <d v="2025-12-13T00:00:00"/>
    <s v="C4795"/>
    <s v="Aarav Sharma"/>
    <x v="2"/>
    <s v="Karnataka"/>
    <s v="Bengaluru"/>
    <x v="1"/>
    <x v="2"/>
    <x v="7"/>
    <n v="6"/>
    <n v="1052"/>
    <n v="20"/>
    <n v="5049.6000000000004"/>
    <n v="2400"/>
    <n v="2649.6"/>
    <x v="4"/>
    <x v="1"/>
    <x v="11"/>
    <s v="Q4"/>
    <n v="2025"/>
    <n v="0.52471482889733834"/>
    <s v="Low"/>
  </r>
  <r>
    <n v="103522"/>
    <d v="2025-08-28T00:00:00"/>
    <s v="C4521"/>
    <s v="Rohit Kumar"/>
    <x v="0"/>
    <s v="Delhi"/>
    <s v="New Delhi"/>
    <x v="2"/>
    <x v="2"/>
    <x v="5"/>
    <n v="2"/>
    <n v="2518"/>
    <n v="0"/>
    <n v="5036"/>
    <n v="3200"/>
    <n v="1836"/>
    <x v="4"/>
    <x v="2"/>
    <x v="2"/>
    <s v="Q3"/>
    <n v="2025"/>
    <n v="0.36457505957108816"/>
    <s v="Low"/>
  </r>
  <r>
    <n v="102278"/>
    <d v="2025-05-17T00:00:00"/>
    <s v="C3277"/>
    <s v="Pooja Kumar"/>
    <x v="1"/>
    <s v="Maharashtra"/>
    <s v="Mumbai"/>
    <x v="5"/>
    <x v="2"/>
    <x v="6"/>
    <n v="4"/>
    <n v="1314"/>
    <n v="5"/>
    <n v="4993.2"/>
    <n v="3600"/>
    <n v="1393.2"/>
    <x v="4"/>
    <x v="0"/>
    <x v="6"/>
    <s v="Q2"/>
    <n v="2025"/>
    <n v="0.27901946647440523"/>
    <s v="Low"/>
  </r>
  <r>
    <n v="103591"/>
    <d v="2025-06-07T00:00:00"/>
    <s v="C4590"/>
    <s v="Divya Rao"/>
    <x v="0"/>
    <s v="Punjab"/>
    <s v="Ludhiana"/>
    <x v="4"/>
    <x v="2"/>
    <x v="6"/>
    <n v="5"/>
    <n v="1109"/>
    <n v="10"/>
    <n v="4990.5"/>
    <n v="4500"/>
    <n v="490.5"/>
    <x v="1"/>
    <x v="1"/>
    <x v="9"/>
    <s v="Q2"/>
    <n v="2025"/>
    <n v="9.8286744815148777E-2"/>
    <s v="Low"/>
  </r>
  <r>
    <n v="102995"/>
    <d v="2025-03-10T00:00:00"/>
    <s v="C3994"/>
    <s v="Arjun Gupta"/>
    <x v="0"/>
    <s v="Delhi"/>
    <s v="New Delhi"/>
    <x v="7"/>
    <x v="2"/>
    <x v="6"/>
    <n v="3"/>
    <n v="1953"/>
    <n v="15"/>
    <n v="4980.1499999999996"/>
    <n v="2700"/>
    <n v="2280.15"/>
    <x v="1"/>
    <x v="2"/>
    <x v="10"/>
    <s v="Q1"/>
    <n v="2025"/>
    <n v="0.45784765519110876"/>
    <s v="Low"/>
  </r>
  <r>
    <n v="104628"/>
    <d v="2025-10-23T00:00:00"/>
    <s v="C5627"/>
    <s v="Kiran Patel"/>
    <x v="0"/>
    <s v="Delhi"/>
    <s v="New Delhi"/>
    <x v="5"/>
    <x v="2"/>
    <x v="6"/>
    <n v="5"/>
    <n v="1245"/>
    <n v="20"/>
    <n v="4980"/>
    <n v="4500"/>
    <n v="480"/>
    <x v="0"/>
    <x v="2"/>
    <x v="0"/>
    <s v="Q4"/>
    <n v="2025"/>
    <n v="9.6385542168674704E-2"/>
    <s v="Low"/>
  </r>
  <r>
    <n v="103551"/>
    <d v="2025-07-15T00:00:00"/>
    <s v="C4550"/>
    <s v="Neha Reddy"/>
    <x v="3"/>
    <s v="West Bengal"/>
    <s v="Kolkata"/>
    <x v="7"/>
    <x v="2"/>
    <x v="6"/>
    <n v="4"/>
    <n v="1309"/>
    <n v="5"/>
    <n v="4974.2"/>
    <n v="3600"/>
    <n v="1374.2"/>
    <x v="0"/>
    <x v="1"/>
    <x v="7"/>
    <s v="Q3"/>
    <n v="2025"/>
    <n v="0.2762655301354992"/>
    <s v="Low"/>
  </r>
  <r>
    <n v="103288"/>
    <d v="2025-02-26T00:00:00"/>
    <s v="C4287"/>
    <s v="Neha Kumar"/>
    <x v="3"/>
    <s v="Odisha"/>
    <s v="Bhubaneswar"/>
    <x v="5"/>
    <x v="2"/>
    <x v="6"/>
    <n v="3"/>
    <n v="1658"/>
    <n v="0"/>
    <n v="4974"/>
    <n v="2700"/>
    <n v="2274"/>
    <x v="1"/>
    <x v="1"/>
    <x v="3"/>
    <s v="Q1"/>
    <n v="2025"/>
    <n v="0.45717732207478889"/>
    <s v="Low"/>
  </r>
  <r>
    <n v="102342"/>
    <d v="2025-07-03T00:00:00"/>
    <s v="C3341"/>
    <s v="Neha Rao"/>
    <x v="3"/>
    <s v="Odisha"/>
    <s v="Bhubaneswar"/>
    <x v="2"/>
    <x v="2"/>
    <x v="6"/>
    <n v="4"/>
    <n v="1553"/>
    <n v="20"/>
    <n v="4969.6000000000004"/>
    <n v="3600"/>
    <n v="1369.6"/>
    <x v="0"/>
    <x v="0"/>
    <x v="7"/>
    <s v="Q3"/>
    <n v="2025"/>
    <n v="0.27559562137797805"/>
    <s v="Low"/>
  </r>
  <r>
    <n v="100079"/>
    <d v="2025-04-17T00:00:00"/>
    <s v="C1078"/>
    <s v="Kiran Reddy"/>
    <x v="2"/>
    <s v="Karnataka"/>
    <s v="Bengaluru"/>
    <x v="1"/>
    <x v="2"/>
    <x v="7"/>
    <n v="5"/>
    <n v="1165"/>
    <n v="15"/>
    <n v="4951.25"/>
    <n v="2000"/>
    <n v="2951.25"/>
    <x v="2"/>
    <x v="0"/>
    <x v="5"/>
    <s v="Q2"/>
    <n v="2025"/>
    <n v="0.59606160060590763"/>
    <s v="Low"/>
  </r>
  <r>
    <n v="101310"/>
    <d v="2025-03-07T00:00:00"/>
    <s v="C2309"/>
    <s v="Pooja Gupta"/>
    <x v="2"/>
    <s v="Telangana"/>
    <s v="Hyderabad"/>
    <x v="7"/>
    <x v="2"/>
    <x v="6"/>
    <n v="4"/>
    <n v="1455"/>
    <n v="15"/>
    <n v="4947"/>
    <n v="3600"/>
    <n v="1347"/>
    <x v="4"/>
    <x v="0"/>
    <x v="10"/>
    <s v="Q1"/>
    <n v="2025"/>
    <n v="0.27228623408126135"/>
    <s v="Low"/>
  </r>
  <r>
    <n v="104086"/>
    <d v="2025-07-02T00:00:00"/>
    <s v="C5085"/>
    <s v="Ananya Gupta"/>
    <x v="2"/>
    <s v="Telangana"/>
    <s v="Hyderabad"/>
    <x v="6"/>
    <x v="2"/>
    <x v="6"/>
    <n v="4"/>
    <n v="1452"/>
    <n v="15"/>
    <n v="4936.8"/>
    <n v="3600"/>
    <n v="1336.8"/>
    <x v="4"/>
    <x v="0"/>
    <x v="7"/>
    <s v="Q3"/>
    <n v="2025"/>
    <n v="0.27078269324258625"/>
    <s v="Low"/>
  </r>
  <r>
    <n v="103248"/>
    <d v="2025-09-23T00:00:00"/>
    <s v="C4247"/>
    <s v="Ananya Kumar"/>
    <x v="1"/>
    <s v="Gujarat"/>
    <s v="Ahmedabad"/>
    <x v="5"/>
    <x v="2"/>
    <x v="6"/>
    <n v="5"/>
    <n v="1231"/>
    <n v="20"/>
    <n v="4924"/>
    <n v="4500"/>
    <n v="424"/>
    <x v="1"/>
    <x v="0"/>
    <x v="4"/>
    <s v="Q3"/>
    <n v="2025"/>
    <n v="8.6108854589764416E-2"/>
    <s v="Low"/>
  </r>
  <r>
    <n v="102323"/>
    <d v="2025-07-27T00:00:00"/>
    <s v="C3322"/>
    <s v="Rahul Reddy"/>
    <x v="3"/>
    <s v="West Bengal"/>
    <s v="Kolkata"/>
    <x v="4"/>
    <x v="2"/>
    <x v="5"/>
    <n v="2"/>
    <n v="2591"/>
    <n v="5"/>
    <n v="4922.8999999999996"/>
    <n v="3200"/>
    <n v="1722.9"/>
    <x v="4"/>
    <x v="0"/>
    <x v="7"/>
    <s v="Q3"/>
    <n v="2025"/>
    <n v="0.34997663978549232"/>
    <s v="Low"/>
  </r>
  <r>
    <n v="103879"/>
    <d v="2025-04-22T00:00:00"/>
    <s v="C4878"/>
    <s v="Sneha Kumar"/>
    <x v="0"/>
    <s v="Punjab"/>
    <s v="Ludhiana"/>
    <x v="0"/>
    <x v="2"/>
    <x v="7"/>
    <n v="6"/>
    <n v="965"/>
    <n v="15"/>
    <n v="4921.5"/>
    <n v="2400"/>
    <n v="2521.5"/>
    <x v="1"/>
    <x v="0"/>
    <x v="5"/>
    <s v="Q2"/>
    <n v="2025"/>
    <n v="0.51234379762267601"/>
    <s v="Low"/>
  </r>
  <r>
    <n v="104384"/>
    <d v="2025-02-14T00:00:00"/>
    <s v="C5383"/>
    <s v="Rahul Sharma"/>
    <x v="0"/>
    <s v="Punjab"/>
    <s v="Ludhiana"/>
    <x v="7"/>
    <x v="2"/>
    <x v="7"/>
    <n v="6"/>
    <n v="962"/>
    <n v="15"/>
    <n v="4906.2"/>
    <n v="2400"/>
    <n v="2506.1999999999998"/>
    <x v="3"/>
    <x v="1"/>
    <x v="3"/>
    <s v="Q1"/>
    <n v="2025"/>
    <n v="0.51082304023480496"/>
    <s v="Low"/>
  </r>
  <r>
    <n v="100107"/>
    <d v="2025-12-20T00:00:00"/>
    <s v="C1106"/>
    <s v="Aarav Reddy"/>
    <x v="0"/>
    <s v="Delhi"/>
    <s v="New Delhi"/>
    <x v="7"/>
    <x v="2"/>
    <x v="5"/>
    <n v="2"/>
    <n v="2452"/>
    <n v="0"/>
    <n v="4904"/>
    <n v="3200"/>
    <n v="1704"/>
    <x v="0"/>
    <x v="1"/>
    <x v="11"/>
    <s v="Q4"/>
    <n v="2025"/>
    <n v="0.34747145187601958"/>
    <s v="Low"/>
  </r>
  <r>
    <n v="101994"/>
    <d v="2025-11-15T00:00:00"/>
    <s v="C2993"/>
    <s v="Rohit Kumar"/>
    <x v="0"/>
    <s v="Delhi"/>
    <s v="New Delhi"/>
    <x v="4"/>
    <x v="2"/>
    <x v="7"/>
    <n v="6"/>
    <n v="817"/>
    <n v="0"/>
    <n v="4902"/>
    <n v="2400"/>
    <n v="2502"/>
    <x v="2"/>
    <x v="1"/>
    <x v="1"/>
    <s v="Q4"/>
    <n v="2025"/>
    <n v="0.51040391676866581"/>
    <s v="Low"/>
  </r>
  <r>
    <n v="103608"/>
    <d v="2025-04-12T00:00:00"/>
    <s v="C4607"/>
    <s v="Ananya Kumar"/>
    <x v="3"/>
    <s v="Odisha"/>
    <s v="Bhubaneswar"/>
    <x v="6"/>
    <x v="2"/>
    <x v="6"/>
    <n v="5"/>
    <n v="1085"/>
    <n v="10"/>
    <n v="4882.5"/>
    <n v="4500"/>
    <n v="382.5"/>
    <x v="4"/>
    <x v="2"/>
    <x v="5"/>
    <s v="Q2"/>
    <n v="2025"/>
    <n v="7.8341013824884786E-2"/>
    <s v="Low"/>
  </r>
  <r>
    <n v="100255"/>
    <d v="2025-05-02T00:00:00"/>
    <s v="C1254"/>
    <s v="Sneha Kumar"/>
    <x v="2"/>
    <s v="Karnataka"/>
    <s v="Bengaluru"/>
    <x v="3"/>
    <x v="2"/>
    <x v="5"/>
    <n v="3"/>
    <n v="2034"/>
    <n v="20"/>
    <n v="4881.6000000000004"/>
    <n v="4800"/>
    <n v="81.599999999999994"/>
    <x v="2"/>
    <x v="0"/>
    <x v="6"/>
    <s v="Q2"/>
    <n v="2025"/>
    <n v="1.6715830875122909E-2"/>
    <s v="Low"/>
  </r>
  <r>
    <n v="101627"/>
    <d v="2025-06-05T00:00:00"/>
    <s v="C2626"/>
    <s v="Neha Sharma"/>
    <x v="2"/>
    <s v="Telangana"/>
    <s v="Hyderabad"/>
    <x v="7"/>
    <x v="2"/>
    <x v="5"/>
    <n v="2"/>
    <n v="2709"/>
    <n v="10"/>
    <n v="4876.2"/>
    <n v="3200"/>
    <n v="1676.2"/>
    <x v="1"/>
    <x v="0"/>
    <x v="9"/>
    <s v="Q2"/>
    <n v="2025"/>
    <n v="0.3437512817357779"/>
    <s v="Low"/>
  </r>
  <r>
    <n v="103185"/>
    <d v="2025-08-06T00:00:00"/>
    <s v="C4184"/>
    <s v="Rahul Kumar"/>
    <x v="0"/>
    <s v="Delhi"/>
    <s v="New Delhi"/>
    <x v="4"/>
    <x v="2"/>
    <x v="5"/>
    <n v="3"/>
    <n v="2031"/>
    <n v="20"/>
    <n v="4874.3999999999996"/>
    <n v="4800"/>
    <n v="74.400000000000006"/>
    <x v="4"/>
    <x v="0"/>
    <x v="2"/>
    <s v="Q3"/>
    <n v="2025"/>
    <n v="1.5263417035942887E-2"/>
    <s v="Low"/>
  </r>
  <r>
    <n v="104689"/>
    <d v="2025-10-07T00:00:00"/>
    <s v="C5688"/>
    <s v="Vikram Rao"/>
    <x v="2"/>
    <s v="Telangana"/>
    <s v="Hyderabad"/>
    <x v="1"/>
    <x v="2"/>
    <x v="5"/>
    <n v="3"/>
    <n v="2029"/>
    <n v="20"/>
    <n v="4869.6000000000004"/>
    <n v="4800"/>
    <n v="69.599999999999994"/>
    <x v="3"/>
    <x v="0"/>
    <x v="0"/>
    <s v="Q4"/>
    <n v="2025"/>
    <n v="1.4292755051749628E-2"/>
    <s v="Low"/>
  </r>
  <r>
    <n v="101327"/>
    <d v="2025-03-18T00:00:00"/>
    <s v="C2326"/>
    <s v="Divya Reddy"/>
    <x v="1"/>
    <s v="Maharashtra"/>
    <s v="Mumbai"/>
    <x v="3"/>
    <x v="2"/>
    <x v="6"/>
    <n v="5"/>
    <n v="1025"/>
    <n v="5"/>
    <n v="4868.75"/>
    <n v="4500"/>
    <n v="368.75"/>
    <x v="0"/>
    <x v="0"/>
    <x v="10"/>
    <s v="Q1"/>
    <n v="2025"/>
    <n v="7.5738125802310652E-2"/>
    <s v="Low"/>
  </r>
  <r>
    <n v="101623"/>
    <d v="2025-09-20T00:00:00"/>
    <s v="C2622"/>
    <s v="Ananya Reddy"/>
    <x v="2"/>
    <s v="Karnataka"/>
    <s v="Bengaluru"/>
    <x v="5"/>
    <x v="2"/>
    <x v="7"/>
    <n v="6"/>
    <n v="811"/>
    <n v="0"/>
    <n v="4866"/>
    <n v="2400"/>
    <n v="2466"/>
    <x v="1"/>
    <x v="1"/>
    <x v="4"/>
    <s v="Q3"/>
    <n v="2025"/>
    <n v="0.50678175092478417"/>
    <s v="Low"/>
  </r>
  <r>
    <n v="100566"/>
    <d v="2025-11-12T00:00:00"/>
    <s v="C1565"/>
    <s v="Ananya Rao"/>
    <x v="1"/>
    <s v="Gujarat"/>
    <s v="Ahmedabad"/>
    <x v="6"/>
    <x v="2"/>
    <x v="6"/>
    <n v="4"/>
    <n v="1430"/>
    <n v="15"/>
    <n v="4862"/>
    <n v="3600"/>
    <n v="1262"/>
    <x v="1"/>
    <x v="0"/>
    <x v="1"/>
    <s v="Q4"/>
    <n v="2025"/>
    <n v="0.25956396544631838"/>
    <s v="Low"/>
  </r>
  <r>
    <n v="103611"/>
    <d v="2025-06-24T00:00:00"/>
    <s v="C4610"/>
    <s v="Ananya Sharma"/>
    <x v="0"/>
    <s v="Punjab"/>
    <s v="Ludhiana"/>
    <x v="0"/>
    <x v="2"/>
    <x v="6"/>
    <n v="3"/>
    <n v="1617"/>
    <n v="0"/>
    <n v="4851"/>
    <n v="2700"/>
    <n v="2151"/>
    <x v="0"/>
    <x v="0"/>
    <x v="9"/>
    <s v="Q2"/>
    <n v="2025"/>
    <n v="0.44341372912801486"/>
    <s v="Low"/>
  </r>
  <r>
    <n v="103493"/>
    <d v="2025-06-10T00:00:00"/>
    <s v="C4492"/>
    <s v="Sneha Rao"/>
    <x v="2"/>
    <s v="Karnataka"/>
    <s v="Bengaluru"/>
    <x v="2"/>
    <x v="2"/>
    <x v="7"/>
    <n v="6"/>
    <n v="1007"/>
    <n v="20"/>
    <n v="4833.6000000000004"/>
    <n v="2400"/>
    <n v="2433.6"/>
    <x v="4"/>
    <x v="0"/>
    <x v="9"/>
    <s v="Q2"/>
    <n v="2025"/>
    <n v="0.50347567030784501"/>
    <s v="Low"/>
  </r>
  <r>
    <n v="102003"/>
    <d v="2025-06-09T00:00:00"/>
    <s v="C3002"/>
    <s v="Kiran Patel"/>
    <x v="3"/>
    <s v="West Bengal"/>
    <s v="Kolkata"/>
    <x v="5"/>
    <x v="2"/>
    <x v="6"/>
    <n v="3"/>
    <n v="1691"/>
    <n v="5"/>
    <n v="4819.3500000000004"/>
    <n v="2700"/>
    <n v="2119.35"/>
    <x v="4"/>
    <x v="1"/>
    <x v="9"/>
    <s v="Q2"/>
    <n v="2025"/>
    <n v="0.43975847365308596"/>
    <s v="Low"/>
  </r>
  <r>
    <n v="102350"/>
    <d v="2025-06-07T00:00:00"/>
    <s v="C3349"/>
    <s v="Rahul Patel"/>
    <x v="1"/>
    <s v="Gujarat"/>
    <s v="Ahmedabad"/>
    <x v="6"/>
    <x v="2"/>
    <x v="6"/>
    <n v="4"/>
    <n v="1417"/>
    <n v="15"/>
    <n v="4817.8"/>
    <n v="3600"/>
    <n v="1217.8"/>
    <x v="3"/>
    <x v="2"/>
    <x v="9"/>
    <s v="Q2"/>
    <n v="2025"/>
    <n v="0.25277097430362405"/>
    <s v="Low"/>
  </r>
  <r>
    <n v="101847"/>
    <d v="2025-09-12T00:00:00"/>
    <s v="C2846"/>
    <s v="Neha Reddy"/>
    <x v="1"/>
    <s v="Maharashtra"/>
    <s v="Mumbai"/>
    <x v="4"/>
    <x v="2"/>
    <x v="6"/>
    <n v="4"/>
    <n v="1416"/>
    <n v="15"/>
    <n v="4814.3999999999996"/>
    <n v="3600"/>
    <n v="1214.4000000000001"/>
    <x v="3"/>
    <x v="0"/>
    <x v="4"/>
    <s v="Q3"/>
    <n v="2025"/>
    <n v="0.25224327018943177"/>
    <s v="Low"/>
  </r>
  <r>
    <n v="101076"/>
    <d v="2025-02-10T00:00:00"/>
    <s v="C2075"/>
    <s v="Kiran Reddy"/>
    <x v="3"/>
    <s v="West Bengal"/>
    <s v="Kolkata"/>
    <x v="5"/>
    <x v="2"/>
    <x v="6"/>
    <n v="4"/>
    <n v="1415"/>
    <n v="15"/>
    <n v="4811"/>
    <n v="3600"/>
    <n v="1211"/>
    <x v="4"/>
    <x v="1"/>
    <x v="3"/>
    <s v="Q1"/>
    <n v="2025"/>
    <n v="0.25171482020369984"/>
    <s v="Low"/>
  </r>
  <r>
    <n v="100667"/>
    <d v="2025-03-14T00:00:00"/>
    <s v="C1666"/>
    <s v="Divya Gupta"/>
    <x v="0"/>
    <s v="Delhi"/>
    <s v="New Delhi"/>
    <x v="7"/>
    <x v="2"/>
    <x v="7"/>
    <n v="6"/>
    <n v="844"/>
    <n v="5"/>
    <n v="4810.8"/>
    <n v="2400"/>
    <n v="2410.8000000000002"/>
    <x v="2"/>
    <x v="1"/>
    <x v="10"/>
    <s v="Q1"/>
    <n v="2025"/>
    <n v="0.50112247443252689"/>
    <s v="Low"/>
  </r>
  <r>
    <n v="104842"/>
    <d v="2025-10-27T00:00:00"/>
    <s v="C5841"/>
    <s v="Vikram Reddy"/>
    <x v="3"/>
    <s v="Odisha"/>
    <s v="Bhubaneswar"/>
    <x v="2"/>
    <x v="2"/>
    <x v="7"/>
    <n v="5"/>
    <n v="1069"/>
    <n v="10"/>
    <n v="4810.5"/>
    <n v="2000"/>
    <n v="2810.5"/>
    <x v="1"/>
    <x v="1"/>
    <x v="0"/>
    <s v="Q4"/>
    <n v="2025"/>
    <n v="0.5842428022035131"/>
    <s v="Low"/>
  </r>
  <r>
    <n v="100768"/>
    <d v="2025-03-17T00:00:00"/>
    <s v="C1767"/>
    <s v="Sneha Gupta"/>
    <x v="1"/>
    <s v="Gujarat"/>
    <s v="Ahmedabad"/>
    <x v="6"/>
    <x v="2"/>
    <x v="5"/>
    <n v="2"/>
    <n v="2826"/>
    <n v="15"/>
    <n v="4804.2"/>
    <n v="3200"/>
    <n v="1604.2"/>
    <x v="4"/>
    <x v="2"/>
    <x v="10"/>
    <s v="Q1"/>
    <n v="2025"/>
    <n v="0.33391615669622415"/>
    <s v="Low"/>
  </r>
  <r>
    <n v="104759"/>
    <d v="2025-10-04T00:00:00"/>
    <s v="C5758"/>
    <s v="Pooja Reddy"/>
    <x v="1"/>
    <s v="Maharashtra"/>
    <s v="Mumbai"/>
    <x v="7"/>
    <x v="2"/>
    <x v="6"/>
    <n v="4"/>
    <n v="1199"/>
    <n v="0"/>
    <n v="4796"/>
    <n v="3600"/>
    <n v="1196"/>
    <x v="4"/>
    <x v="0"/>
    <x v="0"/>
    <s v="Q4"/>
    <n v="2025"/>
    <n v="0.24937447873227689"/>
    <s v="Low"/>
  </r>
  <r>
    <n v="104491"/>
    <d v="2025-09-12T00:00:00"/>
    <s v="C5490"/>
    <s v="Rahul Rao"/>
    <x v="3"/>
    <s v="Odisha"/>
    <s v="Bhubaneswar"/>
    <x v="1"/>
    <x v="2"/>
    <x v="6"/>
    <n v="3"/>
    <n v="1588"/>
    <n v="0"/>
    <n v="4764"/>
    <n v="2700"/>
    <n v="2064"/>
    <x v="0"/>
    <x v="0"/>
    <x v="4"/>
    <s v="Q3"/>
    <n v="2025"/>
    <n v="0.43324937027707811"/>
    <s v="Low"/>
  </r>
  <r>
    <n v="104483"/>
    <d v="2025-03-16T00:00:00"/>
    <s v="C5482"/>
    <s v="Vikram Patel"/>
    <x v="1"/>
    <s v="Gujarat"/>
    <s v="Ahmedabad"/>
    <x v="3"/>
    <x v="2"/>
    <x v="6"/>
    <n v="3"/>
    <n v="1756"/>
    <n v="10"/>
    <n v="4741.2"/>
    <n v="2700"/>
    <n v="2041.2"/>
    <x v="2"/>
    <x v="0"/>
    <x v="10"/>
    <s v="Q1"/>
    <n v="2025"/>
    <n v="0.43052391799544421"/>
    <s v="Low"/>
  </r>
  <r>
    <n v="102173"/>
    <d v="2025-10-21T00:00:00"/>
    <s v="C3172"/>
    <s v="Aarav Sharma"/>
    <x v="0"/>
    <s v="Punjab"/>
    <s v="Ludhiana"/>
    <x v="0"/>
    <x v="2"/>
    <x v="7"/>
    <n v="10"/>
    <n v="474"/>
    <n v="0"/>
    <n v="4740"/>
    <n v="4000"/>
    <n v="740"/>
    <x v="2"/>
    <x v="2"/>
    <x v="0"/>
    <s v="Q4"/>
    <n v="2025"/>
    <n v="0.15611814345991562"/>
    <s v="Low"/>
  </r>
  <r>
    <n v="104116"/>
    <d v="2025-04-07T00:00:00"/>
    <s v="C5115"/>
    <s v="Arjun Sharma"/>
    <x v="2"/>
    <s v="Karnataka"/>
    <s v="Bengaluru"/>
    <x v="2"/>
    <x v="2"/>
    <x v="5"/>
    <n v="2"/>
    <n v="2368"/>
    <n v="0"/>
    <n v="4736"/>
    <n v="3200"/>
    <n v="1536"/>
    <x v="4"/>
    <x v="0"/>
    <x v="5"/>
    <s v="Q2"/>
    <n v="2025"/>
    <n v="0.32432432432432434"/>
    <s v="Low"/>
  </r>
  <r>
    <n v="101888"/>
    <d v="2025-04-01T00:00:00"/>
    <s v="C2887"/>
    <s v="Pooja Patel"/>
    <x v="0"/>
    <s v="Punjab"/>
    <s v="Ludhiana"/>
    <x v="6"/>
    <x v="2"/>
    <x v="6"/>
    <n v="4"/>
    <n v="1246"/>
    <n v="5"/>
    <n v="4734.8"/>
    <n v="3600"/>
    <n v="1134.8"/>
    <x v="1"/>
    <x v="1"/>
    <x v="5"/>
    <s v="Q2"/>
    <n v="2025"/>
    <n v="0.23967221424347385"/>
    <s v="Low"/>
  </r>
  <r>
    <n v="101250"/>
    <d v="2025-12-07T00:00:00"/>
    <s v="C2249"/>
    <s v="Ananya Kumar"/>
    <x v="1"/>
    <s v="Maharashtra"/>
    <s v="Mumbai"/>
    <x v="3"/>
    <x v="2"/>
    <x v="7"/>
    <n v="6"/>
    <n v="787"/>
    <n v="0"/>
    <n v="4722"/>
    <n v="2400"/>
    <n v="2322"/>
    <x v="3"/>
    <x v="0"/>
    <x v="11"/>
    <s v="Q4"/>
    <n v="2025"/>
    <n v="0.49174078780177893"/>
    <s v="Low"/>
  </r>
  <r>
    <n v="103042"/>
    <d v="2025-01-09T00:00:00"/>
    <s v="C4041"/>
    <s v="Divya Patel"/>
    <x v="3"/>
    <s v="Odisha"/>
    <s v="Bhubaneswar"/>
    <x v="3"/>
    <x v="2"/>
    <x v="6"/>
    <n v="3"/>
    <n v="1739"/>
    <n v="10"/>
    <n v="4695.3"/>
    <n v="2700"/>
    <n v="1995.3"/>
    <x v="1"/>
    <x v="2"/>
    <x v="8"/>
    <s v="Q1"/>
    <n v="2025"/>
    <n v="0.42495687176538238"/>
    <s v="Low"/>
  </r>
  <r>
    <n v="103257"/>
    <d v="2025-01-09T00:00:00"/>
    <s v="C4256"/>
    <s v="Pooja Kumar"/>
    <x v="3"/>
    <s v="West Bengal"/>
    <s v="Kolkata"/>
    <x v="3"/>
    <x v="2"/>
    <x v="5"/>
    <n v="2"/>
    <n v="2755"/>
    <n v="15"/>
    <n v="4683.5"/>
    <n v="3200"/>
    <n v="1483.5"/>
    <x v="2"/>
    <x v="0"/>
    <x v="8"/>
    <s v="Q1"/>
    <n v="2025"/>
    <n v="0.3167502935838582"/>
    <s v="Low"/>
  </r>
  <r>
    <n v="103468"/>
    <d v="2025-07-14T00:00:00"/>
    <s v="C4467"/>
    <s v="Arjun Sharma"/>
    <x v="2"/>
    <s v="Telangana"/>
    <s v="Hyderabad"/>
    <x v="6"/>
    <x v="2"/>
    <x v="5"/>
    <n v="2"/>
    <n v="2341"/>
    <n v="0"/>
    <n v="4682"/>
    <n v="3200"/>
    <n v="1482"/>
    <x v="2"/>
    <x v="2"/>
    <x v="7"/>
    <s v="Q3"/>
    <n v="2025"/>
    <n v="0.3165313968389577"/>
    <s v="Low"/>
  </r>
  <r>
    <n v="100180"/>
    <d v="2025-09-14T00:00:00"/>
    <s v="C1179"/>
    <s v="Ananya Patel"/>
    <x v="3"/>
    <s v="West Bengal"/>
    <s v="Kolkata"/>
    <x v="5"/>
    <x v="2"/>
    <x v="5"/>
    <n v="2"/>
    <n v="2925"/>
    <n v="20"/>
    <n v="4680"/>
    <n v="3200"/>
    <n v="1480"/>
    <x v="4"/>
    <x v="1"/>
    <x v="4"/>
    <s v="Q3"/>
    <n v="2025"/>
    <n v="0.31623931623931623"/>
    <s v="Low"/>
  </r>
  <r>
    <n v="103714"/>
    <d v="2025-07-09T00:00:00"/>
    <s v="C4713"/>
    <s v="Ananya Reddy"/>
    <x v="2"/>
    <s v="Telangana"/>
    <s v="Hyderabad"/>
    <x v="7"/>
    <x v="2"/>
    <x v="6"/>
    <n v="3"/>
    <n v="1944"/>
    <n v="20"/>
    <n v="4665.6000000000004"/>
    <n v="2700"/>
    <n v="1965.6"/>
    <x v="0"/>
    <x v="0"/>
    <x v="7"/>
    <s v="Q3"/>
    <n v="2025"/>
    <n v="0.42129629629629622"/>
    <s v="Low"/>
  </r>
  <r>
    <n v="104956"/>
    <d v="2025-03-23T00:00:00"/>
    <s v="C5955"/>
    <s v="Rahul Rao"/>
    <x v="2"/>
    <s v="Karnataka"/>
    <s v="Bengaluru"/>
    <x v="1"/>
    <x v="2"/>
    <x v="6"/>
    <n v="5"/>
    <n v="1096"/>
    <n v="15"/>
    <n v="4658"/>
    <n v="4500"/>
    <n v="158"/>
    <x v="3"/>
    <x v="0"/>
    <x v="10"/>
    <s v="Q1"/>
    <n v="2025"/>
    <n v="3.3920137398024901E-2"/>
    <s v="Low"/>
  </r>
  <r>
    <n v="104355"/>
    <d v="2025-12-20T00:00:00"/>
    <s v="C5354"/>
    <s v="Sneha Patel"/>
    <x v="0"/>
    <s v="Delhi"/>
    <s v="New Delhi"/>
    <x v="6"/>
    <x v="2"/>
    <x v="5"/>
    <n v="2"/>
    <n v="2911"/>
    <n v="20"/>
    <n v="4657.6000000000004"/>
    <n v="3200"/>
    <n v="1457.6"/>
    <x v="2"/>
    <x v="0"/>
    <x v="11"/>
    <s v="Q4"/>
    <n v="2025"/>
    <n v="0.31295087598763305"/>
    <s v="Low"/>
  </r>
  <r>
    <n v="102825"/>
    <d v="2025-08-23T00:00:00"/>
    <s v="C3824"/>
    <s v="Arjun Patel"/>
    <x v="3"/>
    <s v="West Bengal"/>
    <s v="Kolkata"/>
    <x v="3"/>
    <x v="2"/>
    <x v="6"/>
    <n v="4"/>
    <n v="1453"/>
    <n v="20"/>
    <n v="4649.6000000000004"/>
    <n v="3600"/>
    <n v="1049.5999999999999"/>
    <x v="3"/>
    <x v="0"/>
    <x v="2"/>
    <s v="Q3"/>
    <n v="2025"/>
    <n v="0.22573984858912591"/>
    <s v="Low"/>
  </r>
  <r>
    <n v="100265"/>
    <d v="2025-02-18T00:00:00"/>
    <s v="C1264"/>
    <s v="Ananya Rao"/>
    <x v="1"/>
    <s v="Gujarat"/>
    <s v="Ahmedabad"/>
    <x v="1"/>
    <x v="2"/>
    <x v="7"/>
    <n v="4"/>
    <n v="1162"/>
    <n v="0"/>
    <n v="4648"/>
    <n v="1600"/>
    <n v="3048"/>
    <x v="3"/>
    <x v="2"/>
    <x v="3"/>
    <s v="Q1"/>
    <n v="2025"/>
    <n v="0.65576592082616181"/>
    <s v="Low"/>
  </r>
  <r>
    <n v="100010"/>
    <d v="2025-11-01T00:00:00"/>
    <s v="C1009"/>
    <s v="Aarav Reddy"/>
    <x v="0"/>
    <s v="Delhi"/>
    <s v="New Delhi"/>
    <x v="1"/>
    <x v="2"/>
    <x v="7"/>
    <n v="8"/>
    <n v="683"/>
    <n v="15"/>
    <n v="4644.3999999999996"/>
    <n v="3200"/>
    <n v="1444.4"/>
    <x v="4"/>
    <x v="0"/>
    <x v="1"/>
    <s v="Q4"/>
    <n v="2025"/>
    <n v="0.31099819137025236"/>
    <s v="Low"/>
  </r>
  <r>
    <n v="103326"/>
    <d v="2025-06-22T00:00:00"/>
    <s v="C4325"/>
    <s v="Divya Sharma"/>
    <x v="2"/>
    <s v="Telangana"/>
    <s v="Hyderabad"/>
    <x v="4"/>
    <x v="2"/>
    <x v="6"/>
    <n v="4"/>
    <n v="1222"/>
    <n v="5"/>
    <n v="4643.6000000000004"/>
    <n v="3600"/>
    <n v="1043.5999999999999"/>
    <x v="1"/>
    <x v="2"/>
    <x v="9"/>
    <s v="Q2"/>
    <n v="2025"/>
    <n v="0.22473942630717544"/>
    <s v="Low"/>
  </r>
  <r>
    <n v="100418"/>
    <d v="2025-02-15T00:00:00"/>
    <s v="C1417"/>
    <s v="Aarav Gupta"/>
    <x v="3"/>
    <s v="Odisha"/>
    <s v="Bhubaneswar"/>
    <x v="0"/>
    <x v="2"/>
    <x v="6"/>
    <n v="3"/>
    <n v="1819"/>
    <n v="15"/>
    <n v="4638.45"/>
    <n v="2700"/>
    <n v="1938.45"/>
    <x v="2"/>
    <x v="0"/>
    <x v="3"/>
    <s v="Q1"/>
    <n v="2025"/>
    <n v="0.41790899977363133"/>
    <s v="Low"/>
  </r>
  <r>
    <n v="104304"/>
    <d v="2025-05-24T00:00:00"/>
    <s v="C5303"/>
    <s v="Neha Gupta"/>
    <x v="1"/>
    <s v="Maharashtra"/>
    <s v="Mumbai"/>
    <x v="6"/>
    <x v="2"/>
    <x v="5"/>
    <n v="2"/>
    <n v="2893"/>
    <n v="20"/>
    <n v="4628.8"/>
    <n v="3200"/>
    <n v="1428.8"/>
    <x v="1"/>
    <x v="1"/>
    <x v="6"/>
    <s v="Q2"/>
    <n v="2025"/>
    <n v="0.30867611475976492"/>
    <s v="Low"/>
  </r>
  <r>
    <n v="103752"/>
    <d v="2025-02-25T00:00:00"/>
    <s v="C4751"/>
    <s v="Rahul Sharma"/>
    <x v="0"/>
    <s v="Punjab"/>
    <s v="Ludhiana"/>
    <x v="5"/>
    <x v="2"/>
    <x v="6"/>
    <n v="4"/>
    <n v="1361"/>
    <n v="15"/>
    <n v="4627.3999999999996"/>
    <n v="3600"/>
    <n v="1027.4000000000001"/>
    <x v="0"/>
    <x v="2"/>
    <x v="3"/>
    <s v="Q1"/>
    <n v="2025"/>
    <n v="0.22202532739767475"/>
    <s v="Low"/>
  </r>
  <r>
    <n v="104163"/>
    <d v="2025-03-11T00:00:00"/>
    <s v="C5162"/>
    <s v="Ananya Sharma"/>
    <x v="1"/>
    <s v="Maharashtra"/>
    <s v="Mumbai"/>
    <x v="3"/>
    <x v="2"/>
    <x v="5"/>
    <n v="2"/>
    <n v="2892"/>
    <n v="20"/>
    <n v="4627.2"/>
    <n v="3200"/>
    <n v="1427.2"/>
    <x v="4"/>
    <x v="0"/>
    <x v="10"/>
    <s v="Q1"/>
    <n v="2025"/>
    <n v="0.30843706777316737"/>
    <s v="Low"/>
  </r>
  <r>
    <n v="100780"/>
    <d v="2025-02-26T00:00:00"/>
    <s v="C1779"/>
    <s v="Neha Reddy"/>
    <x v="3"/>
    <s v="Odisha"/>
    <s v="Bhubaneswar"/>
    <x v="2"/>
    <x v="2"/>
    <x v="5"/>
    <n v="2"/>
    <n v="2311"/>
    <n v="0"/>
    <n v="4622"/>
    <n v="3200"/>
    <n v="1422"/>
    <x v="1"/>
    <x v="0"/>
    <x v="3"/>
    <s v="Q1"/>
    <n v="2025"/>
    <n v="0.30765902206836865"/>
    <s v="Low"/>
  </r>
  <r>
    <n v="102388"/>
    <d v="2025-04-10T00:00:00"/>
    <s v="C3387"/>
    <s v="Vikram Patel"/>
    <x v="1"/>
    <s v="Gujarat"/>
    <s v="Ahmedabad"/>
    <x v="2"/>
    <x v="2"/>
    <x v="5"/>
    <n v="2"/>
    <n v="2567"/>
    <n v="10"/>
    <n v="4620.6000000000004"/>
    <n v="3200"/>
    <n v="1420.6"/>
    <x v="3"/>
    <x v="0"/>
    <x v="5"/>
    <s v="Q2"/>
    <n v="2025"/>
    <n v="0.30744924901527937"/>
    <s v="Low"/>
  </r>
  <r>
    <n v="101365"/>
    <d v="2025-02-27T00:00:00"/>
    <s v="C2364"/>
    <s v="Kiran Kumar"/>
    <x v="1"/>
    <s v="Maharashtra"/>
    <s v="Mumbai"/>
    <x v="3"/>
    <x v="2"/>
    <x v="6"/>
    <n v="3"/>
    <n v="1621"/>
    <n v="5"/>
    <n v="4619.8500000000004"/>
    <n v="2700"/>
    <n v="1919.85"/>
    <x v="0"/>
    <x v="0"/>
    <x v="3"/>
    <s v="Q1"/>
    <n v="2025"/>
    <n v="0.41556544043637778"/>
    <s v="Low"/>
  </r>
  <r>
    <n v="101824"/>
    <d v="2025-08-26T00:00:00"/>
    <s v="C2823"/>
    <s v="Arjun Sharma"/>
    <x v="0"/>
    <s v="Punjab"/>
    <s v="Ludhiana"/>
    <x v="6"/>
    <x v="2"/>
    <x v="6"/>
    <n v="3"/>
    <n v="1710"/>
    <n v="10"/>
    <n v="4617"/>
    <n v="2700"/>
    <n v="1917"/>
    <x v="2"/>
    <x v="0"/>
    <x v="2"/>
    <s v="Q3"/>
    <n v="2025"/>
    <n v="0.41520467836257308"/>
    <s v="Low"/>
  </r>
  <r>
    <n v="100702"/>
    <d v="2025-08-16T00:00:00"/>
    <s v="C1701"/>
    <s v="Sneha Gupta"/>
    <x v="1"/>
    <s v="Gujarat"/>
    <s v="Ahmedabad"/>
    <x v="1"/>
    <x v="2"/>
    <x v="6"/>
    <n v="3"/>
    <n v="1809"/>
    <n v="15"/>
    <n v="4612.95"/>
    <n v="2700"/>
    <n v="1912.95"/>
    <x v="0"/>
    <x v="1"/>
    <x v="2"/>
    <s v="Q3"/>
    <n v="2025"/>
    <n v="0.41469124963418208"/>
    <s v="Low"/>
  </r>
  <r>
    <n v="101447"/>
    <d v="2025-01-11T00:00:00"/>
    <s v="C2446"/>
    <s v="Arjun Gupta"/>
    <x v="0"/>
    <s v="Punjab"/>
    <s v="Ludhiana"/>
    <x v="5"/>
    <x v="2"/>
    <x v="7"/>
    <n v="4"/>
    <n v="1153"/>
    <n v="0"/>
    <n v="4612"/>
    <n v="1600"/>
    <n v="3012"/>
    <x v="3"/>
    <x v="0"/>
    <x v="8"/>
    <s v="Q1"/>
    <n v="2025"/>
    <n v="0.6530789245446661"/>
    <s v="Low"/>
  </r>
  <r>
    <n v="101597"/>
    <d v="2025-06-18T00:00:00"/>
    <s v="C2596"/>
    <s v="Priya Patel"/>
    <x v="3"/>
    <s v="West Bengal"/>
    <s v="Kolkata"/>
    <x v="7"/>
    <x v="2"/>
    <x v="6"/>
    <n v="4"/>
    <n v="1153"/>
    <n v="0"/>
    <n v="4612"/>
    <n v="3600"/>
    <n v="1012"/>
    <x v="0"/>
    <x v="0"/>
    <x v="9"/>
    <s v="Q2"/>
    <n v="2025"/>
    <n v="0.21942758022549869"/>
    <s v="Low"/>
  </r>
  <r>
    <n v="102801"/>
    <d v="2025-08-24T00:00:00"/>
    <s v="C3800"/>
    <s v="Rohit Kumar"/>
    <x v="2"/>
    <s v="Telangana"/>
    <s v="Hyderabad"/>
    <x v="2"/>
    <x v="2"/>
    <x v="6"/>
    <n v="5"/>
    <n v="1153"/>
    <n v="20"/>
    <n v="4612"/>
    <n v="4500"/>
    <n v="112"/>
    <x v="2"/>
    <x v="0"/>
    <x v="2"/>
    <s v="Q3"/>
    <n v="2025"/>
    <n v="2.4284475281873375E-2"/>
    <s v="Low"/>
  </r>
  <r>
    <n v="100182"/>
    <d v="2025-09-26T00:00:00"/>
    <s v="C1181"/>
    <s v="Rohit Sharma"/>
    <x v="3"/>
    <s v="Odisha"/>
    <s v="Bhubaneswar"/>
    <x v="7"/>
    <x v="2"/>
    <x v="6"/>
    <n v="4"/>
    <n v="1212"/>
    <n v="5"/>
    <n v="4605.6000000000004"/>
    <n v="3600"/>
    <n v="1005.6"/>
    <x v="1"/>
    <x v="0"/>
    <x v="4"/>
    <s v="Q3"/>
    <n v="2025"/>
    <n v="0.21834288692027096"/>
    <s v="Low"/>
  </r>
  <r>
    <n v="102240"/>
    <d v="2025-09-27T00:00:00"/>
    <s v="C3239"/>
    <s v="Sneha Reddy"/>
    <x v="2"/>
    <s v="Telangana"/>
    <s v="Hyderabad"/>
    <x v="5"/>
    <x v="2"/>
    <x v="5"/>
    <n v="2"/>
    <n v="2702"/>
    <n v="15"/>
    <n v="4593.3999999999996"/>
    <n v="3200"/>
    <n v="1393.4"/>
    <x v="2"/>
    <x v="0"/>
    <x v="4"/>
    <s v="Q3"/>
    <n v="2025"/>
    <n v="0.30334828231810862"/>
    <s v="Low"/>
  </r>
  <r>
    <n v="100747"/>
    <d v="2025-03-22T00:00:00"/>
    <s v="C1746"/>
    <s v="Divya Reddy"/>
    <x v="0"/>
    <s v="Punjab"/>
    <s v="Ludhiana"/>
    <x v="6"/>
    <x v="2"/>
    <x v="6"/>
    <n v="3"/>
    <n v="1530"/>
    <n v="0"/>
    <n v="4590"/>
    <n v="2700"/>
    <n v="1890"/>
    <x v="2"/>
    <x v="0"/>
    <x v="10"/>
    <s v="Q1"/>
    <n v="2025"/>
    <n v="0.41176470588235292"/>
    <s v="Low"/>
  </r>
  <r>
    <n v="103281"/>
    <d v="2025-04-28T00:00:00"/>
    <s v="C4280"/>
    <s v="Vikram Rao"/>
    <x v="1"/>
    <s v="Gujarat"/>
    <s v="Ahmedabad"/>
    <x v="1"/>
    <x v="2"/>
    <x v="6"/>
    <n v="3"/>
    <n v="1907"/>
    <n v="20"/>
    <n v="4576.8"/>
    <n v="2700"/>
    <n v="1876.8"/>
    <x v="1"/>
    <x v="1"/>
    <x v="5"/>
    <s v="Q2"/>
    <n v="2025"/>
    <n v="0.41006816990036704"/>
    <s v="Low"/>
  </r>
  <r>
    <n v="100782"/>
    <d v="2025-05-18T00:00:00"/>
    <s v="C1781"/>
    <s v="Arjun Kumar"/>
    <x v="2"/>
    <s v="Karnataka"/>
    <s v="Bengaluru"/>
    <x v="7"/>
    <x v="2"/>
    <x v="7"/>
    <n v="5"/>
    <n v="911"/>
    <n v="0"/>
    <n v="4555"/>
    <n v="2000"/>
    <n v="2555"/>
    <x v="4"/>
    <x v="0"/>
    <x v="6"/>
    <s v="Q2"/>
    <n v="2025"/>
    <n v="0.56092206366630082"/>
    <s v="Low"/>
  </r>
  <r>
    <n v="100513"/>
    <d v="2025-02-07T00:00:00"/>
    <s v="C1512"/>
    <s v="Divya Patel"/>
    <x v="2"/>
    <s v="Karnataka"/>
    <s v="Bengaluru"/>
    <x v="1"/>
    <x v="2"/>
    <x v="5"/>
    <n v="2"/>
    <n v="2268"/>
    <n v="0"/>
    <n v="4536"/>
    <n v="3200"/>
    <n v="1336"/>
    <x v="0"/>
    <x v="0"/>
    <x v="3"/>
    <s v="Q1"/>
    <n v="2025"/>
    <n v="0.29453262786596118"/>
    <s v="Low"/>
  </r>
  <r>
    <n v="104289"/>
    <d v="2025-05-06T00:00:00"/>
    <s v="C5288"/>
    <s v="Sneha Sharma"/>
    <x v="0"/>
    <s v="Punjab"/>
    <s v="Ludhiana"/>
    <x v="4"/>
    <x v="2"/>
    <x v="7"/>
    <n v="5"/>
    <n v="1066"/>
    <n v="15"/>
    <n v="4530.5"/>
    <n v="2000"/>
    <n v="2530.5"/>
    <x v="2"/>
    <x v="1"/>
    <x v="6"/>
    <s v="Q2"/>
    <n v="2025"/>
    <n v="0.5585476216753118"/>
    <s v="Low"/>
  </r>
  <r>
    <n v="101853"/>
    <d v="2025-09-04T00:00:00"/>
    <s v="C2852"/>
    <s v="Ananya Gupta"/>
    <x v="1"/>
    <s v="Gujarat"/>
    <s v="Ahmedabad"/>
    <x v="5"/>
    <x v="2"/>
    <x v="5"/>
    <n v="2"/>
    <n v="2516"/>
    <n v="10"/>
    <n v="4528.8"/>
    <n v="3200"/>
    <n v="1328.8"/>
    <x v="4"/>
    <x v="1"/>
    <x v="4"/>
    <s v="Q3"/>
    <n v="2025"/>
    <n v="0.29341105811694046"/>
    <s v="Low"/>
  </r>
  <r>
    <n v="104162"/>
    <d v="2025-09-04T00:00:00"/>
    <s v="C5161"/>
    <s v="Arjun Rao"/>
    <x v="1"/>
    <s v="Gujarat"/>
    <s v="Ahmedabad"/>
    <x v="2"/>
    <x v="2"/>
    <x v="6"/>
    <n v="4"/>
    <n v="1191"/>
    <n v="5"/>
    <n v="4525.8"/>
    <n v="3600"/>
    <n v="925.8"/>
    <x v="2"/>
    <x v="0"/>
    <x v="4"/>
    <s v="Q3"/>
    <n v="2025"/>
    <n v="0.20456051968712713"/>
    <s v="Low"/>
  </r>
  <r>
    <n v="102239"/>
    <d v="2025-01-07T00:00:00"/>
    <s v="C3238"/>
    <s v="Vikram Rao"/>
    <x v="3"/>
    <s v="Odisha"/>
    <s v="Bhubaneswar"/>
    <x v="5"/>
    <x v="2"/>
    <x v="6"/>
    <n v="3"/>
    <n v="1771"/>
    <n v="15"/>
    <n v="4516.05"/>
    <n v="2700"/>
    <n v="1816.05"/>
    <x v="0"/>
    <x v="0"/>
    <x v="8"/>
    <s v="Q1"/>
    <n v="2025"/>
    <n v="0.40213239445976018"/>
    <s v="Low"/>
  </r>
  <r>
    <n v="100030"/>
    <d v="2025-08-06T00:00:00"/>
    <s v="C1029"/>
    <s v="Priya Reddy"/>
    <x v="3"/>
    <s v="West Bengal"/>
    <s v="Kolkata"/>
    <x v="0"/>
    <x v="2"/>
    <x v="6"/>
    <n v="5"/>
    <n v="1055"/>
    <n v="15"/>
    <n v="4483.75"/>
    <n v="4500"/>
    <n v="-16.25"/>
    <x v="1"/>
    <x v="1"/>
    <x v="2"/>
    <s v="Q3"/>
    <n v="2025"/>
    <n v="-3.6241984945637024E-3"/>
    <s v="Low"/>
  </r>
  <r>
    <n v="100978"/>
    <d v="2025-04-05T00:00:00"/>
    <s v="C1977"/>
    <s v="Divya Rao"/>
    <x v="0"/>
    <s v="Punjab"/>
    <s v="Ludhiana"/>
    <x v="0"/>
    <x v="2"/>
    <x v="6"/>
    <n v="4"/>
    <n v="1397"/>
    <n v="20"/>
    <n v="4470.3999999999996"/>
    <n v="3600"/>
    <n v="870.4"/>
    <x v="0"/>
    <x v="2"/>
    <x v="5"/>
    <s v="Q2"/>
    <n v="2025"/>
    <n v="0.19470293486041518"/>
    <s v="Low"/>
  </r>
  <r>
    <n v="100804"/>
    <d v="2025-01-04T00:00:00"/>
    <s v="C1803"/>
    <s v="Rahul Kumar"/>
    <x v="1"/>
    <s v="Maharashtra"/>
    <s v="Mumbai"/>
    <x v="6"/>
    <x v="2"/>
    <x v="7"/>
    <n v="6"/>
    <n v="783"/>
    <n v="5"/>
    <n v="4463.1000000000004"/>
    <n v="2400"/>
    <n v="2063.1"/>
    <x v="1"/>
    <x v="0"/>
    <x v="8"/>
    <s v="Q1"/>
    <n v="2025"/>
    <n v="0.4622571755058143"/>
    <s v="Low"/>
  </r>
  <r>
    <n v="103487"/>
    <d v="2025-06-26T00:00:00"/>
    <s v="C4486"/>
    <s v="Pooja Rao"/>
    <x v="3"/>
    <s v="West Bengal"/>
    <s v="Kolkata"/>
    <x v="0"/>
    <x v="2"/>
    <x v="5"/>
    <n v="2"/>
    <n v="2347"/>
    <n v="5"/>
    <n v="4459.3"/>
    <n v="3200"/>
    <n v="1259.3"/>
    <x v="2"/>
    <x v="0"/>
    <x v="9"/>
    <s v="Q2"/>
    <n v="2025"/>
    <n v="0.28239858273720087"/>
    <s v="Low"/>
  </r>
  <r>
    <n v="101333"/>
    <d v="2025-03-10T00:00:00"/>
    <s v="C2332"/>
    <s v="Divya Gupta"/>
    <x v="0"/>
    <s v="Delhi"/>
    <s v="New Delhi"/>
    <x v="7"/>
    <x v="2"/>
    <x v="7"/>
    <n v="6"/>
    <n v="781"/>
    <n v="5"/>
    <n v="4451.7"/>
    <n v="2400"/>
    <n v="2051.6999999999998"/>
    <x v="1"/>
    <x v="0"/>
    <x v="10"/>
    <s v="Q1"/>
    <n v="2025"/>
    <n v="0.46088011321517619"/>
    <s v="Low"/>
  </r>
  <r>
    <n v="104614"/>
    <d v="2025-02-24T00:00:00"/>
    <s v="C5613"/>
    <s v="Rahul Patel"/>
    <x v="2"/>
    <s v="Karnataka"/>
    <s v="Bengaluru"/>
    <x v="3"/>
    <x v="2"/>
    <x v="6"/>
    <n v="3"/>
    <n v="1852"/>
    <n v="20"/>
    <n v="4444.8"/>
    <n v="2700"/>
    <n v="1744.8"/>
    <x v="3"/>
    <x v="2"/>
    <x v="3"/>
    <s v="Q1"/>
    <n v="2025"/>
    <n v="0.39254859611231097"/>
    <s v="Low"/>
  </r>
  <r>
    <n v="100585"/>
    <d v="2025-02-06T00:00:00"/>
    <s v="C1584"/>
    <s v="Sneha Kumar"/>
    <x v="0"/>
    <s v="Delhi"/>
    <s v="New Delhi"/>
    <x v="1"/>
    <x v="2"/>
    <x v="6"/>
    <n v="3"/>
    <n v="1743"/>
    <n v="15"/>
    <n v="4444.6499999999996"/>
    <n v="2700"/>
    <n v="1744.65"/>
    <x v="4"/>
    <x v="0"/>
    <x v="3"/>
    <s v="Q1"/>
    <n v="2025"/>
    <n v="0.39252809557557966"/>
    <s v="Low"/>
  </r>
  <r>
    <n v="104448"/>
    <d v="2025-01-07T00:00:00"/>
    <s v="C5447"/>
    <s v="Divya Reddy"/>
    <x v="3"/>
    <s v="Odisha"/>
    <s v="Bhubaneswar"/>
    <x v="1"/>
    <x v="2"/>
    <x v="7"/>
    <n v="5"/>
    <n v="1111"/>
    <n v="20"/>
    <n v="4444"/>
    <n v="2000"/>
    <n v="2444"/>
    <x v="2"/>
    <x v="1"/>
    <x v="8"/>
    <s v="Q1"/>
    <n v="2025"/>
    <n v="0.54995499549954996"/>
    <s v="Low"/>
  </r>
  <r>
    <n v="101640"/>
    <d v="2025-07-06T00:00:00"/>
    <s v="C2639"/>
    <s v="Arjun Rao"/>
    <x v="3"/>
    <s v="West Bengal"/>
    <s v="Kolkata"/>
    <x v="3"/>
    <x v="2"/>
    <x v="6"/>
    <n v="3"/>
    <n v="1480"/>
    <n v="0"/>
    <n v="4440"/>
    <n v="2700"/>
    <n v="1740"/>
    <x v="1"/>
    <x v="1"/>
    <x v="7"/>
    <s v="Q3"/>
    <n v="2025"/>
    <n v="0.39189189189189189"/>
    <s v="Low"/>
  </r>
  <r>
    <n v="101030"/>
    <d v="2025-02-14T00:00:00"/>
    <s v="C2029"/>
    <s v="Neha Rao"/>
    <x v="3"/>
    <s v="West Bengal"/>
    <s v="Kolkata"/>
    <x v="0"/>
    <x v="2"/>
    <x v="5"/>
    <n v="2"/>
    <n v="2771"/>
    <n v="20"/>
    <n v="4433.6000000000004"/>
    <n v="3200"/>
    <n v="1233.5999999999999"/>
    <x v="4"/>
    <x v="1"/>
    <x v="3"/>
    <s v="Q1"/>
    <n v="2025"/>
    <n v="0.27823890292313241"/>
    <s v="Low"/>
  </r>
  <r>
    <n v="104663"/>
    <d v="2025-03-10T00:00:00"/>
    <s v="C5662"/>
    <s v="Divya Sharma"/>
    <x v="0"/>
    <s v="Punjab"/>
    <s v="Ludhiana"/>
    <x v="6"/>
    <x v="2"/>
    <x v="7"/>
    <n v="5"/>
    <n v="985"/>
    <n v="10"/>
    <n v="4432.5"/>
    <n v="2000"/>
    <n v="2432.5"/>
    <x v="3"/>
    <x v="0"/>
    <x v="10"/>
    <s v="Q1"/>
    <n v="2025"/>
    <n v="0.54878736604624934"/>
    <s v="Low"/>
  </r>
  <r>
    <n v="104659"/>
    <d v="2025-08-26T00:00:00"/>
    <s v="C5658"/>
    <s v="Rahul Sharma"/>
    <x v="2"/>
    <s v="Telangana"/>
    <s v="Hyderabad"/>
    <x v="2"/>
    <x v="2"/>
    <x v="6"/>
    <n v="3"/>
    <n v="1641"/>
    <n v="10"/>
    <n v="4430.7"/>
    <n v="2700"/>
    <n v="1730.7"/>
    <x v="4"/>
    <x v="0"/>
    <x v="2"/>
    <s v="Q3"/>
    <n v="2025"/>
    <n v="0.39061547836684951"/>
    <s v="Low"/>
  </r>
  <r>
    <n v="102114"/>
    <d v="2025-12-16T00:00:00"/>
    <s v="C3113"/>
    <s v="Rahul Kumar"/>
    <x v="3"/>
    <s v="West Bengal"/>
    <s v="Kolkata"/>
    <x v="6"/>
    <x v="2"/>
    <x v="5"/>
    <n v="2"/>
    <n v="2460"/>
    <n v="10"/>
    <n v="4428"/>
    <n v="3200"/>
    <n v="1228"/>
    <x v="2"/>
    <x v="1"/>
    <x v="11"/>
    <s v="Q4"/>
    <n v="2025"/>
    <n v="0.27732610659439927"/>
    <s v="Low"/>
  </r>
  <r>
    <n v="104345"/>
    <d v="2025-07-24T00:00:00"/>
    <s v="C5344"/>
    <s v="Kiran Reddy"/>
    <x v="1"/>
    <s v="Maharashtra"/>
    <s v="Mumbai"/>
    <x v="6"/>
    <x v="2"/>
    <x v="7"/>
    <n v="5"/>
    <n v="1107"/>
    <n v="20"/>
    <n v="4428"/>
    <n v="2000"/>
    <n v="2428"/>
    <x v="0"/>
    <x v="2"/>
    <x v="7"/>
    <s v="Q3"/>
    <n v="2025"/>
    <n v="0.54832881662149957"/>
    <s v="Low"/>
  </r>
  <r>
    <n v="100658"/>
    <d v="2025-02-27T00:00:00"/>
    <s v="C1657"/>
    <s v="Aarav Reddy"/>
    <x v="0"/>
    <s v="Punjab"/>
    <s v="Ludhiana"/>
    <x v="7"/>
    <x v="2"/>
    <x v="5"/>
    <n v="2"/>
    <n v="2327"/>
    <n v="5"/>
    <n v="4421.3"/>
    <n v="3200"/>
    <n v="1221.3"/>
    <x v="0"/>
    <x v="1"/>
    <x v="3"/>
    <s v="Q1"/>
    <n v="2025"/>
    <n v="0.2762309727908081"/>
    <s v="Low"/>
  </r>
  <r>
    <n v="104472"/>
    <d v="2025-03-02T00:00:00"/>
    <s v="C5471"/>
    <s v="Rohit Gupta"/>
    <x v="0"/>
    <s v="Delhi"/>
    <s v="New Delhi"/>
    <x v="1"/>
    <x v="2"/>
    <x v="6"/>
    <n v="3"/>
    <n v="1473"/>
    <n v="0"/>
    <n v="4419"/>
    <n v="2700"/>
    <n v="1719"/>
    <x v="0"/>
    <x v="0"/>
    <x v="10"/>
    <s v="Q1"/>
    <n v="2025"/>
    <n v="0.38900203665987781"/>
    <s v="Low"/>
  </r>
  <r>
    <n v="103730"/>
    <d v="2025-02-15T00:00:00"/>
    <s v="C4729"/>
    <s v="Vikram Patel"/>
    <x v="1"/>
    <s v="Gujarat"/>
    <s v="Ahmedabad"/>
    <x v="6"/>
    <x v="2"/>
    <x v="6"/>
    <n v="3"/>
    <n v="1550"/>
    <n v="5"/>
    <n v="4417.5"/>
    <n v="2700"/>
    <n v="1717.5"/>
    <x v="3"/>
    <x v="2"/>
    <x v="3"/>
    <s v="Q1"/>
    <n v="2025"/>
    <n v="0.38879456706281834"/>
    <s v="Low"/>
  </r>
  <r>
    <n v="104812"/>
    <d v="2025-12-27T00:00:00"/>
    <s v="C5811"/>
    <s v="Aarav Gupta"/>
    <x v="3"/>
    <s v="West Bengal"/>
    <s v="Kolkata"/>
    <x v="7"/>
    <x v="2"/>
    <x v="5"/>
    <n v="2"/>
    <n v="2320"/>
    <n v="5"/>
    <n v="4408"/>
    <n v="3200"/>
    <n v="1208"/>
    <x v="2"/>
    <x v="2"/>
    <x v="11"/>
    <s v="Q4"/>
    <n v="2025"/>
    <n v="0.27404718693284935"/>
    <s v="Low"/>
  </r>
  <r>
    <n v="104784"/>
    <d v="2025-05-20T00:00:00"/>
    <s v="C5783"/>
    <s v="Sneha Rao"/>
    <x v="1"/>
    <s v="Maharashtra"/>
    <s v="Mumbai"/>
    <x v="7"/>
    <x v="2"/>
    <x v="7"/>
    <n v="5"/>
    <n v="928"/>
    <n v="5"/>
    <n v="4408"/>
    <n v="2000"/>
    <n v="2408"/>
    <x v="2"/>
    <x v="0"/>
    <x v="6"/>
    <s v="Q2"/>
    <n v="2025"/>
    <n v="0.54627949183303082"/>
    <s v="Low"/>
  </r>
  <r>
    <n v="103293"/>
    <d v="2025-07-19T00:00:00"/>
    <s v="C4292"/>
    <s v="Priya Reddy"/>
    <x v="3"/>
    <s v="Odisha"/>
    <s v="Bhubaneswar"/>
    <x v="5"/>
    <x v="2"/>
    <x v="7"/>
    <n v="5"/>
    <n v="1037"/>
    <n v="15"/>
    <n v="4407.25"/>
    <n v="2000"/>
    <n v="2407.25"/>
    <x v="4"/>
    <x v="0"/>
    <x v="7"/>
    <s v="Q3"/>
    <n v="2025"/>
    <n v="0.54620228033354135"/>
    <s v="Low"/>
  </r>
  <r>
    <n v="104783"/>
    <d v="2025-09-09T00:00:00"/>
    <s v="C5782"/>
    <s v="Priya Rao"/>
    <x v="1"/>
    <s v="Gujarat"/>
    <s v="Ahmedabad"/>
    <x v="1"/>
    <x v="2"/>
    <x v="5"/>
    <n v="2"/>
    <n v="2590"/>
    <n v="15"/>
    <n v="4403"/>
    <n v="3200"/>
    <n v="1203"/>
    <x v="0"/>
    <x v="0"/>
    <x v="4"/>
    <s v="Q3"/>
    <n v="2025"/>
    <n v="0.27322280263456733"/>
    <s v="Low"/>
  </r>
  <r>
    <n v="101243"/>
    <d v="2025-08-24T00:00:00"/>
    <s v="C2242"/>
    <s v="Kiran Reddy"/>
    <x v="1"/>
    <s v="Maharashtra"/>
    <s v="Mumbai"/>
    <x v="3"/>
    <x v="2"/>
    <x v="5"/>
    <n v="2"/>
    <n v="2185"/>
    <n v="0"/>
    <n v="4370"/>
    <n v="3200"/>
    <n v="1170"/>
    <x v="0"/>
    <x v="2"/>
    <x v="2"/>
    <s v="Q3"/>
    <n v="2025"/>
    <n v="0.26773455377574373"/>
    <s v="Low"/>
  </r>
  <r>
    <n v="100341"/>
    <d v="2025-10-23T00:00:00"/>
    <s v="C1340"/>
    <s v="Sneha Rao"/>
    <x v="1"/>
    <s v="Gujarat"/>
    <s v="Ahmedabad"/>
    <x v="0"/>
    <x v="2"/>
    <x v="7"/>
    <n v="10"/>
    <n v="459"/>
    <n v="5"/>
    <n v="4360.5"/>
    <n v="4000"/>
    <n v="360.5"/>
    <x v="0"/>
    <x v="0"/>
    <x v="0"/>
    <s v="Q4"/>
    <n v="2025"/>
    <n v="8.2674005274624471E-2"/>
    <s v="Low"/>
  </r>
  <r>
    <n v="101278"/>
    <d v="2025-05-25T00:00:00"/>
    <s v="C2277"/>
    <s v="Kiran Kumar"/>
    <x v="3"/>
    <s v="West Bengal"/>
    <s v="Kolkata"/>
    <x v="2"/>
    <x v="2"/>
    <x v="6"/>
    <n v="4"/>
    <n v="1090"/>
    <n v="0"/>
    <n v="4360"/>
    <n v="3600"/>
    <n v="760"/>
    <x v="1"/>
    <x v="2"/>
    <x v="6"/>
    <s v="Q2"/>
    <n v="2025"/>
    <n v="0.1743119266055046"/>
    <s v="Low"/>
  </r>
  <r>
    <n v="101544"/>
    <d v="2025-12-14T00:00:00"/>
    <s v="C2543"/>
    <s v="Arjun Kumar"/>
    <x v="1"/>
    <s v="Gujarat"/>
    <s v="Ahmedabad"/>
    <x v="6"/>
    <x v="2"/>
    <x v="7"/>
    <n v="4"/>
    <n v="1147"/>
    <n v="5"/>
    <n v="4358.6000000000004"/>
    <n v="1600"/>
    <n v="2758.6"/>
    <x v="4"/>
    <x v="0"/>
    <x v="11"/>
    <s v="Q4"/>
    <n v="2025"/>
    <n v="0.63290964988757847"/>
    <s v="Low"/>
  </r>
  <r>
    <n v="102433"/>
    <d v="2025-05-14T00:00:00"/>
    <s v="C3432"/>
    <s v="Kiran Sharma"/>
    <x v="2"/>
    <s v="Telangana"/>
    <s v="Hyderabad"/>
    <x v="1"/>
    <x v="2"/>
    <x v="6"/>
    <n v="3"/>
    <n v="1815"/>
    <n v="20"/>
    <n v="4356"/>
    <n v="2700"/>
    <n v="1656"/>
    <x v="3"/>
    <x v="0"/>
    <x v="6"/>
    <s v="Q2"/>
    <n v="2025"/>
    <n v="0.38016528925619836"/>
    <s v="Low"/>
  </r>
  <r>
    <n v="103827"/>
    <d v="2025-09-10T00:00:00"/>
    <s v="C4826"/>
    <s v="Ananya Patel"/>
    <x v="2"/>
    <s v="Telangana"/>
    <s v="Hyderabad"/>
    <x v="0"/>
    <x v="2"/>
    <x v="7"/>
    <n v="5"/>
    <n v="916"/>
    <n v="5"/>
    <n v="4351"/>
    <n v="2000"/>
    <n v="2351"/>
    <x v="3"/>
    <x v="0"/>
    <x v="4"/>
    <s v="Q3"/>
    <n v="2025"/>
    <n v="0.54033555504481723"/>
    <s v="Low"/>
  </r>
  <r>
    <n v="101960"/>
    <d v="2025-08-27T00:00:00"/>
    <s v="C2959"/>
    <s v="Sneha Sharma"/>
    <x v="1"/>
    <s v="Maharashtra"/>
    <s v="Mumbai"/>
    <x v="5"/>
    <x v="2"/>
    <x v="7"/>
    <n v="5"/>
    <n v="1087"/>
    <n v="20"/>
    <n v="4348"/>
    <n v="2000"/>
    <n v="2348"/>
    <x v="1"/>
    <x v="1"/>
    <x v="2"/>
    <s v="Q3"/>
    <n v="2025"/>
    <n v="0.54001839926402939"/>
    <s v="Low"/>
  </r>
  <r>
    <n v="103015"/>
    <d v="2025-11-14T00:00:00"/>
    <s v="C4014"/>
    <s v="Rahul Kumar"/>
    <x v="0"/>
    <s v="Punjab"/>
    <s v="Ludhiana"/>
    <x v="4"/>
    <x v="2"/>
    <x v="7"/>
    <n v="8"/>
    <n v="570"/>
    <n v="5"/>
    <n v="4332"/>
    <n v="3200"/>
    <n v="1132"/>
    <x v="0"/>
    <x v="1"/>
    <x v="1"/>
    <s v="Q4"/>
    <n v="2025"/>
    <n v="0.26131117266851339"/>
    <s v="Low"/>
  </r>
  <r>
    <n v="103915"/>
    <d v="2025-06-10T00:00:00"/>
    <s v="C4914"/>
    <s v="Rahul Sharma"/>
    <x v="3"/>
    <s v="Odisha"/>
    <s v="Bhubaneswar"/>
    <x v="6"/>
    <x v="2"/>
    <x v="7"/>
    <n v="6"/>
    <n v="758"/>
    <n v="5"/>
    <n v="4320.6000000000004"/>
    <n v="2400"/>
    <n v="1920.6"/>
    <x v="0"/>
    <x v="0"/>
    <x v="9"/>
    <s v="Q2"/>
    <n v="2025"/>
    <n v="0.44452159422302451"/>
    <s v="Low"/>
  </r>
  <r>
    <n v="104155"/>
    <d v="2025-01-06T00:00:00"/>
    <s v="C5154"/>
    <s v="Rahul Patel"/>
    <x v="3"/>
    <s v="West Bengal"/>
    <s v="Kolkata"/>
    <x v="2"/>
    <x v="2"/>
    <x v="5"/>
    <n v="2"/>
    <n v="2541"/>
    <n v="15"/>
    <n v="4319.7"/>
    <n v="3200"/>
    <n v="1119.7"/>
    <x v="3"/>
    <x v="0"/>
    <x v="8"/>
    <s v="Q1"/>
    <n v="2025"/>
    <n v="0.259207815357548"/>
    <s v="Low"/>
  </r>
  <r>
    <n v="100922"/>
    <d v="2025-02-24T00:00:00"/>
    <s v="C1921"/>
    <s v="Kiran Kumar"/>
    <x v="1"/>
    <s v="Maharashtra"/>
    <s v="Mumbai"/>
    <x v="2"/>
    <x v="2"/>
    <x v="6"/>
    <n v="3"/>
    <n v="1694"/>
    <n v="15"/>
    <n v="4319.7"/>
    <n v="2700"/>
    <n v="1619.7"/>
    <x v="1"/>
    <x v="0"/>
    <x v="3"/>
    <s v="Q1"/>
    <n v="2025"/>
    <n v="0.37495659420793115"/>
    <s v="Low"/>
  </r>
  <r>
    <n v="102724"/>
    <d v="2025-12-12T00:00:00"/>
    <s v="C3723"/>
    <s v="Arjun Kumar"/>
    <x v="0"/>
    <s v="Punjab"/>
    <s v="Ludhiana"/>
    <x v="6"/>
    <x v="2"/>
    <x v="6"/>
    <n v="4"/>
    <n v="1135"/>
    <n v="5"/>
    <n v="4313"/>
    <n v="3600"/>
    <n v="713"/>
    <x v="4"/>
    <x v="1"/>
    <x v="11"/>
    <s v="Q4"/>
    <n v="2025"/>
    <n v="0.16531416647345235"/>
    <s v="Low"/>
  </r>
  <r>
    <n v="104141"/>
    <d v="2025-09-24T00:00:00"/>
    <s v="C5140"/>
    <s v="Pooja Kumar"/>
    <x v="2"/>
    <s v="Karnataka"/>
    <s v="Bengaluru"/>
    <x v="5"/>
    <x v="2"/>
    <x v="7"/>
    <n v="4"/>
    <n v="1134"/>
    <n v="5"/>
    <n v="4309.2"/>
    <n v="1600"/>
    <n v="2709.2"/>
    <x v="2"/>
    <x v="0"/>
    <x v="4"/>
    <s v="Q3"/>
    <n v="2025"/>
    <n v="0.62870138308734802"/>
    <s v="Low"/>
  </r>
  <r>
    <n v="104588"/>
    <d v="2025-07-05T00:00:00"/>
    <s v="C5587"/>
    <s v="Divya Kumar"/>
    <x v="2"/>
    <s v="Telangana"/>
    <s v="Hyderabad"/>
    <x v="2"/>
    <x v="2"/>
    <x v="7"/>
    <n v="6"/>
    <n v="798"/>
    <n v="10"/>
    <n v="4309.2"/>
    <n v="2400"/>
    <n v="1909.2"/>
    <x v="0"/>
    <x v="0"/>
    <x v="7"/>
    <s v="Q3"/>
    <n v="2025"/>
    <n v="0.44305207463102203"/>
    <s v="Low"/>
  </r>
  <r>
    <n v="101744"/>
    <d v="2025-05-07T00:00:00"/>
    <s v="C2743"/>
    <s v="Rahul Rao"/>
    <x v="0"/>
    <s v="Punjab"/>
    <s v="Ludhiana"/>
    <x v="7"/>
    <x v="2"/>
    <x v="5"/>
    <n v="2"/>
    <n v="2393"/>
    <n v="10"/>
    <n v="4307.3999999999996"/>
    <n v="3200"/>
    <n v="1107.4000000000001"/>
    <x v="3"/>
    <x v="2"/>
    <x v="6"/>
    <s v="Q2"/>
    <n v="2025"/>
    <n v="0.25709244555880584"/>
    <s v="Low"/>
  </r>
  <r>
    <n v="100280"/>
    <d v="2025-03-08T00:00:00"/>
    <s v="C1279"/>
    <s v="Priya Patel"/>
    <x v="3"/>
    <s v="West Bengal"/>
    <s v="Kolkata"/>
    <x v="7"/>
    <x v="2"/>
    <x v="7"/>
    <n v="5"/>
    <n v="957"/>
    <n v="10"/>
    <n v="4306.5"/>
    <n v="2000"/>
    <n v="2306.5"/>
    <x v="4"/>
    <x v="0"/>
    <x v="10"/>
    <s v="Q1"/>
    <n v="2025"/>
    <n v="0.53558574248229418"/>
    <s v="Low"/>
  </r>
  <r>
    <n v="102686"/>
    <d v="2025-02-17T00:00:00"/>
    <s v="C3685"/>
    <s v="Divya Patel"/>
    <x v="3"/>
    <s v="Odisha"/>
    <s v="Bhubaneswar"/>
    <x v="1"/>
    <x v="2"/>
    <x v="7"/>
    <n v="4"/>
    <n v="1076"/>
    <n v="0"/>
    <n v="4304"/>
    <n v="1600"/>
    <n v="2704"/>
    <x v="0"/>
    <x v="0"/>
    <x v="3"/>
    <s v="Q1"/>
    <n v="2025"/>
    <n v="0.62825278810408924"/>
    <s v="Low"/>
  </r>
  <r>
    <n v="100704"/>
    <d v="2025-03-01T00:00:00"/>
    <s v="C1703"/>
    <s v="Pooja Kumar"/>
    <x v="0"/>
    <s v="Punjab"/>
    <s v="Ludhiana"/>
    <x v="7"/>
    <x v="2"/>
    <x v="6"/>
    <n v="4"/>
    <n v="1074"/>
    <n v="0"/>
    <n v="4296"/>
    <n v="3600"/>
    <n v="696"/>
    <x v="3"/>
    <x v="1"/>
    <x v="10"/>
    <s v="Q1"/>
    <n v="2025"/>
    <n v="0.16201117318435754"/>
    <s v="Low"/>
  </r>
  <r>
    <n v="102545"/>
    <d v="2025-08-19T00:00:00"/>
    <s v="C3544"/>
    <s v="Vikram Gupta"/>
    <x v="0"/>
    <s v="Punjab"/>
    <s v="Ludhiana"/>
    <x v="5"/>
    <x v="2"/>
    <x v="6"/>
    <n v="3"/>
    <n v="1506"/>
    <n v="5"/>
    <n v="4292.1000000000004"/>
    <n v="2700"/>
    <n v="1592.1"/>
    <x v="3"/>
    <x v="0"/>
    <x v="2"/>
    <s v="Q3"/>
    <n v="2025"/>
    <n v="0.37093730341790726"/>
    <s v="Low"/>
  </r>
  <r>
    <n v="101912"/>
    <d v="2025-12-23T00:00:00"/>
    <s v="C2911"/>
    <s v="Priya Sharma"/>
    <x v="1"/>
    <s v="Maharashtra"/>
    <s v="Mumbai"/>
    <x v="2"/>
    <x v="2"/>
    <x v="7"/>
    <n v="5"/>
    <n v="1009"/>
    <n v="15"/>
    <n v="4288.25"/>
    <n v="2000"/>
    <n v="2288.25"/>
    <x v="2"/>
    <x v="1"/>
    <x v="11"/>
    <s v="Q4"/>
    <n v="2025"/>
    <n v="0.5336092811753046"/>
    <s v="Low"/>
  </r>
  <r>
    <n v="103632"/>
    <d v="2025-10-18T00:00:00"/>
    <s v="C4631"/>
    <s v="Ananya Reddy"/>
    <x v="0"/>
    <s v="Delhi"/>
    <s v="New Delhi"/>
    <x v="3"/>
    <x v="2"/>
    <x v="6"/>
    <n v="3"/>
    <n v="1681"/>
    <n v="15"/>
    <n v="4286.55"/>
    <n v="2700"/>
    <n v="1586.55"/>
    <x v="0"/>
    <x v="0"/>
    <x v="0"/>
    <s v="Q4"/>
    <n v="2025"/>
    <n v="0.37012282604892044"/>
    <s v="Low"/>
  </r>
  <r>
    <n v="104176"/>
    <d v="2025-10-14T00:00:00"/>
    <s v="C5175"/>
    <s v="Priya Gupta"/>
    <x v="1"/>
    <s v="Gujarat"/>
    <s v="Ahmedabad"/>
    <x v="2"/>
    <x v="2"/>
    <x v="7"/>
    <n v="7"/>
    <n v="639"/>
    <n v="5"/>
    <n v="4249.3500000000004"/>
    <n v="2800"/>
    <n v="1449.35"/>
    <x v="1"/>
    <x v="2"/>
    <x v="0"/>
    <s v="Q4"/>
    <n v="2025"/>
    <n v="0.34107569392965981"/>
    <s v="Low"/>
  </r>
  <r>
    <n v="103068"/>
    <d v="2025-11-02T00:00:00"/>
    <s v="C4067"/>
    <s v="Priya Sharma"/>
    <x v="0"/>
    <s v="Delhi"/>
    <s v="New Delhi"/>
    <x v="5"/>
    <x v="2"/>
    <x v="7"/>
    <n v="4"/>
    <n v="1180"/>
    <n v="10"/>
    <n v="4248"/>
    <n v="1600"/>
    <n v="2648"/>
    <x v="0"/>
    <x v="0"/>
    <x v="1"/>
    <s v="Q4"/>
    <n v="2025"/>
    <n v="0.62335216572504704"/>
    <s v="Low"/>
  </r>
  <r>
    <n v="100606"/>
    <d v="2025-08-13T00:00:00"/>
    <s v="C1605"/>
    <s v="Arjun Patel"/>
    <x v="0"/>
    <s v="Punjab"/>
    <s v="Ludhiana"/>
    <x v="4"/>
    <x v="2"/>
    <x v="5"/>
    <n v="2"/>
    <n v="2497"/>
    <n v="15"/>
    <n v="4244.8999999999996"/>
    <n v="3200"/>
    <n v="1044.9000000000001"/>
    <x v="2"/>
    <x v="1"/>
    <x v="2"/>
    <s v="Q3"/>
    <n v="2025"/>
    <n v="0.24615420857970746"/>
    <s v="Low"/>
  </r>
  <r>
    <n v="101332"/>
    <d v="2025-09-06T00:00:00"/>
    <s v="C2331"/>
    <s v="Arjun Patel"/>
    <x v="2"/>
    <s v="Karnataka"/>
    <s v="Bengaluru"/>
    <x v="1"/>
    <x v="2"/>
    <x v="7"/>
    <n v="4"/>
    <n v="1117"/>
    <n v="5"/>
    <n v="4244.6000000000004"/>
    <n v="1600"/>
    <n v="2644.6"/>
    <x v="3"/>
    <x v="0"/>
    <x v="4"/>
    <s v="Q3"/>
    <n v="2025"/>
    <n v="0.62305046411911602"/>
    <s v="Low"/>
  </r>
  <r>
    <n v="101345"/>
    <d v="2025-01-04T00:00:00"/>
    <s v="C2344"/>
    <s v="Divya Kumar"/>
    <x v="3"/>
    <s v="Odisha"/>
    <s v="Bhubaneswar"/>
    <x v="1"/>
    <x v="2"/>
    <x v="5"/>
    <n v="2"/>
    <n v="2496"/>
    <n v="15"/>
    <n v="4243.2"/>
    <n v="3200"/>
    <n v="1043.2"/>
    <x v="4"/>
    <x v="0"/>
    <x v="8"/>
    <s v="Q1"/>
    <n v="2025"/>
    <n v="0.24585218702865763"/>
    <s v="Low"/>
  </r>
  <r>
    <n v="103263"/>
    <d v="2025-08-09T00:00:00"/>
    <s v="C4262"/>
    <s v="Priya Reddy"/>
    <x v="3"/>
    <s v="West Bengal"/>
    <s v="Kolkata"/>
    <x v="1"/>
    <x v="2"/>
    <x v="7"/>
    <n v="5"/>
    <n v="992"/>
    <n v="15"/>
    <n v="4216"/>
    <n v="2000"/>
    <n v="2216"/>
    <x v="2"/>
    <x v="2"/>
    <x v="2"/>
    <s v="Q3"/>
    <n v="2025"/>
    <n v="0.52561669829222013"/>
    <s v="Low"/>
  </r>
  <r>
    <n v="102634"/>
    <d v="2025-08-07T00:00:00"/>
    <s v="C3633"/>
    <s v="Vikram Kumar"/>
    <x v="3"/>
    <s v="Odisha"/>
    <s v="Bhubaneswar"/>
    <x v="2"/>
    <x v="2"/>
    <x v="7"/>
    <n v="6"/>
    <n v="878"/>
    <n v="20"/>
    <n v="4214.3999999999996"/>
    <n v="2400"/>
    <n v="1814.4"/>
    <x v="3"/>
    <x v="0"/>
    <x v="2"/>
    <s v="Q3"/>
    <n v="2025"/>
    <n v="0.43052391799544426"/>
    <s v="Low"/>
  </r>
  <r>
    <n v="101116"/>
    <d v="2025-06-05T00:00:00"/>
    <s v="C2115"/>
    <s v="Divya Reddy"/>
    <x v="3"/>
    <s v="Odisha"/>
    <s v="Bhubaneswar"/>
    <x v="3"/>
    <x v="2"/>
    <x v="6"/>
    <n v="3"/>
    <n v="1651"/>
    <n v="15"/>
    <n v="4210.05"/>
    <n v="2700"/>
    <n v="1510.05"/>
    <x v="3"/>
    <x v="0"/>
    <x v="9"/>
    <s v="Q2"/>
    <n v="2025"/>
    <n v="0.35867745038657495"/>
    <s v="Low"/>
  </r>
  <r>
    <n v="101245"/>
    <d v="2025-01-14T00:00:00"/>
    <s v="C2244"/>
    <s v="Sneha Reddy"/>
    <x v="0"/>
    <s v="Punjab"/>
    <s v="Ludhiana"/>
    <x v="6"/>
    <x v="2"/>
    <x v="5"/>
    <n v="2"/>
    <n v="2211"/>
    <n v="5"/>
    <n v="4200.8999999999996"/>
    <n v="3200"/>
    <n v="1000.9"/>
    <x v="1"/>
    <x v="0"/>
    <x v="8"/>
    <s v="Q1"/>
    <n v="2025"/>
    <n v="0.2382584684234331"/>
    <s v="Low"/>
  </r>
  <r>
    <n v="102379"/>
    <d v="2025-08-23T00:00:00"/>
    <s v="C3378"/>
    <s v="Divya Kumar"/>
    <x v="3"/>
    <s v="Odisha"/>
    <s v="Bhubaneswar"/>
    <x v="7"/>
    <x v="2"/>
    <x v="5"/>
    <n v="2"/>
    <n v="2098"/>
    <n v="0"/>
    <n v="4196"/>
    <n v="3200"/>
    <n v="996"/>
    <x v="4"/>
    <x v="0"/>
    <x v="2"/>
    <s v="Q3"/>
    <n v="2025"/>
    <n v="0.23736892278360344"/>
    <s v="Low"/>
  </r>
  <r>
    <n v="103230"/>
    <d v="2025-12-24T00:00:00"/>
    <s v="C4229"/>
    <s v="Pooja Sharma"/>
    <x v="0"/>
    <s v="Punjab"/>
    <s v="Ludhiana"/>
    <x v="3"/>
    <x v="2"/>
    <x v="6"/>
    <n v="3"/>
    <n v="1467"/>
    <n v="5"/>
    <n v="4180.95"/>
    <n v="2700"/>
    <n v="1480.95"/>
    <x v="2"/>
    <x v="0"/>
    <x v="11"/>
    <s v="Q4"/>
    <n v="2025"/>
    <n v="0.35421375524701326"/>
    <s v="Low"/>
  </r>
  <r>
    <n v="102474"/>
    <d v="2025-06-17T00:00:00"/>
    <s v="C3473"/>
    <s v="Neha Sharma"/>
    <x v="1"/>
    <s v="Gujarat"/>
    <s v="Ahmedabad"/>
    <x v="0"/>
    <x v="2"/>
    <x v="7"/>
    <n v="4"/>
    <n v="1158"/>
    <n v="10"/>
    <n v="4168.8"/>
    <n v="1600"/>
    <n v="2568.8000000000002"/>
    <x v="4"/>
    <x v="1"/>
    <x v="9"/>
    <s v="Q2"/>
    <n v="2025"/>
    <n v="0.6161965073882173"/>
    <s v="Low"/>
  </r>
  <r>
    <n v="103888"/>
    <d v="2025-04-05T00:00:00"/>
    <s v="C4887"/>
    <s v="Sneha Reddy"/>
    <x v="0"/>
    <s v="Delhi"/>
    <s v="New Delhi"/>
    <x v="2"/>
    <x v="2"/>
    <x v="7"/>
    <n v="5"/>
    <n v="877"/>
    <n v="5"/>
    <n v="4165.75"/>
    <n v="2000"/>
    <n v="2165.75"/>
    <x v="4"/>
    <x v="0"/>
    <x v="5"/>
    <s v="Q2"/>
    <n v="2025"/>
    <n v="0.51989437676288786"/>
    <s v="Low"/>
  </r>
  <r>
    <n v="103220"/>
    <d v="2025-04-27T00:00:00"/>
    <s v="C4219"/>
    <s v="Rohit Kumar"/>
    <x v="0"/>
    <s v="Punjab"/>
    <s v="Ludhiana"/>
    <x v="2"/>
    <x v="2"/>
    <x v="6"/>
    <n v="4"/>
    <n v="1095"/>
    <n v="5"/>
    <n v="4161"/>
    <n v="3600"/>
    <n v="561"/>
    <x v="3"/>
    <x v="2"/>
    <x v="5"/>
    <s v="Q2"/>
    <n v="2025"/>
    <n v="0.13482335976928622"/>
    <s v="Low"/>
  </r>
  <r>
    <n v="101882"/>
    <d v="2025-11-17T00:00:00"/>
    <s v="C2881"/>
    <s v="Aarav Patel"/>
    <x v="0"/>
    <s v="Delhi"/>
    <s v="New Delhi"/>
    <x v="1"/>
    <x v="2"/>
    <x v="7"/>
    <n v="4"/>
    <n v="1039"/>
    <n v="0"/>
    <n v="4156"/>
    <n v="1600"/>
    <n v="2556"/>
    <x v="4"/>
    <x v="0"/>
    <x v="1"/>
    <s v="Q4"/>
    <n v="2025"/>
    <n v="0.61501443695861402"/>
    <s v="Low"/>
  </r>
  <r>
    <n v="104447"/>
    <d v="2025-02-12T00:00:00"/>
    <s v="C5446"/>
    <s v="Kiran Sharma"/>
    <x v="0"/>
    <s v="Punjab"/>
    <s v="Ludhiana"/>
    <x v="2"/>
    <x v="2"/>
    <x v="6"/>
    <n v="3"/>
    <n v="1539"/>
    <n v="10"/>
    <n v="4155.3"/>
    <n v="2700"/>
    <n v="1455.3"/>
    <x v="4"/>
    <x v="1"/>
    <x v="3"/>
    <s v="Q1"/>
    <n v="2025"/>
    <n v="0.35022742040285898"/>
    <s v="Low"/>
  </r>
  <r>
    <n v="102539"/>
    <d v="2025-05-08T00:00:00"/>
    <s v="C3538"/>
    <s v="Sneha Rao"/>
    <x v="2"/>
    <s v="Telangana"/>
    <s v="Hyderabad"/>
    <x v="3"/>
    <x v="2"/>
    <x v="6"/>
    <n v="4"/>
    <n v="1298"/>
    <n v="20"/>
    <n v="4153.6000000000004"/>
    <n v="3600"/>
    <n v="553.6"/>
    <x v="2"/>
    <x v="0"/>
    <x v="6"/>
    <s v="Q2"/>
    <n v="2025"/>
    <n v="0.13328197226502311"/>
    <s v="Low"/>
  </r>
  <r>
    <n v="101489"/>
    <d v="2025-06-02T00:00:00"/>
    <s v="C2488"/>
    <s v="Divya Rao"/>
    <x v="1"/>
    <s v="Maharashtra"/>
    <s v="Mumbai"/>
    <x v="0"/>
    <x v="2"/>
    <x v="7"/>
    <n v="5"/>
    <n v="976"/>
    <n v="15"/>
    <n v="4148"/>
    <n v="2000"/>
    <n v="2148"/>
    <x v="3"/>
    <x v="0"/>
    <x v="9"/>
    <s v="Q2"/>
    <n v="2025"/>
    <n v="0.51783992285438762"/>
    <s v="Low"/>
  </r>
  <r>
    <n v="104619"/>
    <d v="2025-12-14T00:00:00"/>
    <s v="C5618"/>
    <s v="Kiran Rao"/>
    <x v="2"/>
    <s v="Karnataka"/>
    <s v="Bengaluru"/>
    <x v="1"/>
    <x v="2"/>
    <x v="6"/>
    <n v="3"/>
    <n v="1621"/>
    <n v="15"/>
    <n v="4133.55"/>
    <n v="2700"/>
    <n v="1433.55"/>
    <x v="3"/>
    <x v="0"/>
    <x v="11"/>
    <s v="Q4"/>
    <n v="2025"/>
    <n v="0.34680843342889284"/>
    <s v="Low"/>
  </r>
  <r>
    <n v="103131"/>
    <d v="2025-01-25T00:00:00"/>
    <s v="C4130"/>
    <s v="Ananya Patel"/>
    <x v="2"/>
    <s v="Telangana"/>
    <s v="Hyderabad"/>
    <x v="3"/>
    <x v="2"/>
    <x v="7"/>
    <n v="6"/>
    <n v="688"/>
    <n v="0"/>
    <n v="4128"/>
    <n v="2400"/>
    <n v="1728"/>
    <x v="0"/>
    <x v="0"/>
    <x v="8"/>
    <s v="Q1"/>
    <n v="2025"/>
    <n v="0.41860465116279072"/>
    <s v="Low"/>
  </r>
  <r>
    <n v="102060"/>
    <d v="2025-01-01T00:00:00"/>
    <s v="C3059"/>
    <s v="Kiran Kumar"/>
    <x v="1"/>
    <s v="Maharashtra"/>
    <s v="Mumbai"/>
    <x v="3"/>
    <x v="2"/>
    <x v="5"/>
    <n v="2"/>
    <n v="2292"/>
    <n v="10"/>
    <n v="4125.6000000000004"/>
    <n v="3200"/>
    <n v="925.6"/>
    <x v="4"/>
    <x v="0"/>
    <x v="8"/>
    <s v="Q1"/>
    <n v="2025"/>
    <n v="0.22435524529765366"/>
    <s v="Low"/>
  </r>
  <r>
    <n v="101119"/>
    <d v="2025-04-04T00:00:00"/>
    <s v="C2118"/>
    <s v="Rahul Sharma"/>
    <x v="0"/>
    <s v="Punjab"/>
    <s v="Ludhiana"/>
    <x v="7"/>
    <x v="2"/>
    <x v="7"/>
    <n v="5"/>
    <n v="968"/>
    <n v="15"/>
    <n v="4114"/>
    <n v="2000"/>
    <n v="2114"/>
    <x v="0"/>
    <x v="0"/>
    <x v="5"/>
    <s v="Q2"/>
    <n v="2025"/>
    <n v="0.51385512882839091"/>
    <s v="Low"/>
  </r>
  <r>
    <n v="101107"/>
    <d v="2025-07-08T00:00:00"/>
    <s v="C2106"/>
    <s v="Vikram Reddy"/>
    <x v="2"/>
    <s v="Karnataka"/>
    <s v="Bengaluru"/>
    <x v="7"/>
    <x v="2"/>
    <x v="7"/>
    <n v="5"/>
    <n v="866"/>
    <n v="5"/>
    <n v="4113.5"/>
    <n v="2000"/>
    <n v="2113.5"/>
    <x v="4"/>
    <x v="0"/>
    <x v="7"/>
    <s v="Q3"/>
    <n v="2025"/>
    <n v="0.51379603743770508"/>
    <s v="Low"/>
  </r>
  <r>
    <n v="100146"/>
    <d v="2025-12-14T00:00:00"/>
    <s v="C1145"/>
    <s v="Aarav Sharma"/>
    <x v="0"/>
    <s v="Punjab"/>
    <s v="Ludhiana"/>
    <x v="5"/>
    <x v="2"/>
    <x v="5"/>
    <n v="2"/>
    <n v="2164"/>
    <n v="5"/>
    <n v="4111.6000000000004"/>
    <n v="3200"/>
    <n v="911.6"/>
    <x v="4"/>
    <x v="1"/>
    <x v="11"/>
    <s v="Q4"/>
    <n v="2025"/>
    <n v="0.22171417453059636"/>
    <s v="Low"/>
  </r>
  <r>
    <n v="103363"/>
    <d v="2025-10-14T00:00:00"/>
    <s v="C4362"/>
    <s v="Rohit Rao"/>
    <x v="0"/>
    <s v="Punjab"/>
    <s v="Ludhiana"/>
    <x v="4"/>
    <x v="2"/>
    <x v="7"/>
    <n v="4"/>
    <n v="1141"/>
    <n v="10"/>
    <n v="4107.6000000000004"/>
    <n v="1600"/>
    <n v="2507.6"/>
    <x v="2"/>
    <x v="0"/>
    <x v="0"/>
    <s v="Q4"/>
    <n v="2025"/>
    <n v="0.6104781380855"/>
    <s v="Low"/>
  </r>
  <r>
    <n v="101078"/>
    <d v="2025-08-23T00:00:00"/>
    <s v="C2077"/>
    <s v="Priya Sharma"/>
    <x v="0"/>
    <s v="Delhi"/>
    <s v="New Delhi"/>
    <x v="2"/>
    <x v="2"/>
    <x v="7"/>
    <n v="6"/>
    <n v="681"/>
    <n v="0"/>
    <n v="4086"/>
    <n v="2400"/>
    <n v="1686"/>
    <x v="0"/>
    <x v="0"/>
    <x v="2"/>
    <s v="Q3"/>
    <n v="2025"/>
    <n v="0.41262848751835535"/>
    <s v="Low"/>
  </r>
  <r>
    <n v="101793"/>
    <d v="2025-05-07T00:00:00"/>
    <s v="C2792"/>
    <s v="Neha Reddy"/>
    <x v="3"/>
    <s v="Odisha"/>
    <s v="Bhubaneswar"/>
    <x v="0"/>
    <x v="2"/>
    <x v="5"/>
    <n v="2"/>
    <n v="2553"/>
    <n v="20"/>
    <n v="4084.8"/>
    <n v="3200"/>
    <n v="884.8"/>
    <x v="4"/>
    <x v="0"/>
    <x v="6"/>
    <s v="Q2"/>
    <n v="2025"/>
    <n v="0.21660791226008616"/>
    <s v="Low"/>
  </r>
  <r>
    <n v="101262"/>
    <d v="2025-12-17T00:00:00"/>
    <s v="C2261"/>
    <s v="Ananya Sharma"/>
    <x v="1"/>
    <s v="Gujarat"/>
    <s v="Ahmedabad"/>
    <x v="2"/>
    <x v="2"/>
    <x v="7"/>
    <n v="6"/>
    <n v="756"/>
    <n v="10"/>
    <n v="4082.4"/>
    <n v="2400"/>
    <n v="1682.4"/>
    <x v="3"/>
    <x v="1"/>
    <x v="11"/>
    <s v="Q4"/>
    <n v="2025"/>
    <n v="0.41211052322163433"/>
    <s v="Low"/>
  </r>
  <r>
    <n v="102975"/>
    <d v="2025-09-21T00:00:00"/>
    <s v="C3974"/>
    <s v="Rohit Rao"/>
    <x v="2"/>
    <s v="Telangana"/>
    <s v="Hyderabad"/>
    <x v="7"/>
    <x v="2"/>
    <x v="5"/>
    <n v="2"/>
    <n v="2537"/>
    <n v="20"/>
    <n v="4059.2"/>
    <n v="3200"/>
    <n v="859.2"/>
    <x v="4"/>
    <x v="0"/>
    <x v="4"/>
    <s v="Q3"/>
    <n v="2025"/>
    <n v="0.21166732361056367"/>
    <s v="Low"/>
  </r>
  <r>
    <n v="100833"/>
    <d v="2025-09-03T00:00:00"/>
    <s v="C1832"/>
    <s v="Vikram Sharma"/>
    <x v="2"/>
    <s v="Karnataka"/>
    <s v="Bengaluru"/>
    <x v="3"/>
    <x v="2"/>
    <x v="5"/>
    <n v="2"/>
    <n v="2135"/>
    <n v="5"/>
    <n v="4056.5"/>
    <n v="3200"/>
    <n v="856.5"/>
    <x v="0"/>
    <x v="1"/>
    <x v="4"/>
    <s v="Q3"/>
    <n v="2025"/>
    <n v="0.21114261062492296"/>
    <s v="Low"/>
  </r>
  <r>
    <n v="101123"/>
    <d v="2025-02-02T00:00:00"/>
    <s v="C2122"/>
    <s v="Rohit Reddy"/>
    <x v="0"/>
    <s v="Punjab"/>
    <s v="Ludhiana"/>
    <x v="0"/>
    <x v="2"/>
    <x v="7"/>
    <n v="6"/>
    <n v="749"/>
    <n v="10"/>
    <n v="4044.6"/>
    <n v="2400"/>
    <n v="1644.6"/>
    <x v="1"/>
    <x v="0"/>
    <x v="3"/>
    <s v="Q1"/>
    <n v="2025"/>
    <n v="0.40661622904613559"/>
    <s v="Low"/>
  </r>
  <r>
    <n v="102275"/>
    <d v="2025-04-04T00:00:00"/>
    <s v="C3274"/>
    <s v="Pooja Rao"/>
    <x v="1"/>
    <s v="Maharashtra"/>
    <s v="Mumbai"/>
    <x v="3"/>
    <x v="2"/>
    <x v="7"/>
    <n v="5"/>
    <n v="808"/>
    <n v="0"/>
    <n v="4040"/>
    <n v="2000"/>
    <n v="2040"/>
    <x v="4"/>
    <x v="2"/>
    <x v="5"/>
    <s v="Q2"/>
    <n v="2025"/>
    <n v="0.50495049504950495"/>
    <s v="Low"/>
  </r>
  <r>
    <n v="104234"/>
    <d v="2025-06-14T00:00:00"/>
    <s v="C5233"/>
    <s v="Rahul Reddy"/>
    <x v="2"/>
    <s v="Telangana"/>
    <s v="Hyderabad"/>
    <x v="4"/>
    <x v="2"/>
    <x v="6"/>
    <n v="3"/>
    <n v="1414"/>
    <n v="5"/>
    <n v="4029.9"/>
    <n v="2700"/>
    <n v="1329.9"/>
    <x v="4"/>
    <x v="0"/>
    <x v="9"/>
    <s v="Q2"/>
    <n v="2025"/>
    <n v="0.33000818878880372"/>
    <s v="Low"/>
  </r>
  <r>
    <n v="102889"/>
    <d v="2025-03-07T00:00:00"/>
    <s v="C3888"/>
    <s v="Kiran Sharma"/>
    <x v="0"/>
    <s v="Delhi"/>
    <s v="New Delhi"/>
    <x v="7"/>
    <x v="2"/>
    <x v="6"/>
    <n v="4"/>
    <n v="1119"/>
    <n v="10"/>
    <n v="4028.4"/>
    <n v="3600"/>
    <n v="428.4"/>
    <x v="1"/>
    <x v="0"/>
    <x v="10"/>
    <s v="Q1"/>
    <n v="2025"/>
    <n v="0.10634495084897229"/>
    <s v="Low"/>
  </r>
  <r>
    <n v="104368"/>
    <d v="2025-07-04T00:00:00"/>
    <s v="C5367"/>
    <s v="Sneha Sharma"/>
    <x v="1"/>
    <s v="Maharashtra"/>
    <s v="Mumbai"/>
    <x v="5"/>
    <x v="2"/>
    <x v="5"/>
    <n v="2"/>
    <n v="2118"/>
    <n v="5"/>
    <n v="4024.2"/>
    <n v="3200"/>
    <n v="824.2"/>
    <x v="0"/>
    <x v="1"/>
    <x v="7"/>
    <s v="Q3"/>
    <n v="2025"/>
    <n v="0.20481089409075098"/>
    <s v="Low"/>
  </r>
  <r>
    <n v="102672"/>
    <d v="2025-09-19T00:00:00"/>
    <s v="C3671"/>
    <s v="Neha Sharma"/>
    <x v="0"/>
    <s v="Punjab"/>
    <s v="Ludhiana"/>
    <x v="7"/>
    <x v="2"/>
    <x v="7"/>
    <n v="6"/>
    <n v="838"/>
    <n v="20"/>
    <n v="4022.4"/>
    <n v="2400"/>
    <n v="1622.4"/>
    <x v="4"/>
    <x v="0"/>
    <x v="4"/>
    <s v="Q3"/>
    <n v="2025"/>
    <n v="0.40334128878281622"/>
    <s v="Low"/>
  </r>
  <r>
    <n v="100465"/>
    <d v="2025-12-22T00:00:00"/>
    <s v="C1464"/>
    <s v="Rohit Kumar"/>
    <x v="0"/>
    <s v="Delhi"/>
    <s v="New Delhi"/>
    <x v="2"/>
    <x v="2"/>
    <x v="6"/>
    <n v="3"/>
    <n v="1411"/>
    <n v="5"/>
    <n v="4021.35"/>
    <n v="2700"/>
    <n v="1321.35"/>
    <x v="3"/>
    <x v="0"/>
    <x v="11"/>
    <s v="Q4"/>
    <n v="2025"/>
    <n v="0.32858368458353537"/>
    <s v="Low"/>
  </r>
  <r>
    <n v="104886"/>
    <d v="2025-09-25T00:00:00"/>
    <s v="C5885"/>
    <s v="Neha Rao"/>
    <x v="3"/>
    <s v="West Bengal"/>
    <s v="Kolkata"/>
    <x v="4"/>
    <x v="2"/>
    <x v="7"/>
    <n v="6"/>
    <n v="786"/>
    <n v="15"/>
    <n v="4008.6"/>
    <n v="2400"/>
    <n v="1608.6"/>
    <x v="0"/>
    <x v="2"/>
    <x v="4"/>
    <s v="Q3"/>
    <n v="2025"/>
    <n v="0.40128723245023201"/>
    <s v="Low"/>
  </r>
  <r>
    <n v="102198"/>
    <d v="2025-03-24T00:00:00"/>
    <s v="C3197"/>
    <s v="Kiran Gupta"/>
    <x v="2"/>
    <s v="Telangana"/>
    <s v="Hyderabad"/>
    <x v="2"/>
    <x v="2"/>
    <x v="6"/>
    <n v="4"/>
    <n v="1252"/>
    <n v="20"/>
    <n v="4006.4"/>
    <n v="3600"/>
    <n v="406.4"/>
    <x v="3"/>
    <x v="0"/>
    <x v="10"/>
    <s v="Q1"/>
    <n v="2025"/>
    <n v="0.10143769968051117"/>
    <s v="Low"/>
  </r>
  <r>
    <n v="103941"/>
    <d v="2025-03-23T00:00:00"/>
    <s v="C4940"/>
    <s v="Neha Patel"/>
    <x v="0"/>
    <s v="Delhi"/>
    <s v="New Delhi"/>
    <x v="7"/>
    <x v="2"/>
    <x v="5"/>
    <n v="2"/>
    <n v="2225"/>
    <n v="10"/>
    <n v="4005"/>
    <n v="3200"/>
    <n v="805"/>
    <x v="2"/>
    <x v="0"/>
    <x v="10"/>
    <s v="Q1"/>
    <n v="2025"/>
    <n v="0.2009987515605493"/>
    <s v="Low"/>
  </r>
  <r>
    <n v="100929"/>
    <d v="2025-01-11T00:00:00"/>
    <s v="C1928"/>
    <s v="Vikram Kumar"/>
    <x v="3"/>
    <s v="West Bengal"/>
    <s v="Kolkata"/>
    <x v="6"/>
    <x v="2"/>
    <x v="6"/>
    <n v="5"/>
    <n v="1000"/>
    <n v="20"/>
    <n v="4000"/>
    <n v="4500"/>
    <n v="-500"/>
    <x v="0"/>
    <x v="0"/>
    <x v="8"/>
    <s v="Q1"/>
    <n v="2025"/>
    <n v="-0.125"/>
    <s v="Low"/>
  </r>
  <r>
    <n v="100532"/>
    <d v="2025-01-19T00:00:00"/>
    <s v="C1531"/>
    <s v="Neha Patel"/>
    <x v="3"/>
    <s v="Odisha"/>
    <s v="Bhubaneswar"/>
    <x v="2"/>
    <x v="2"/>
    <x v="5"/>
    <n v="2"/>
    <n v="2345"/>
    <n v="15"/>
    <n v="3986.5"/>
    <n v="3200"/>
    <n v="786.5"/>
    <x v="1"/>
    <x v="2"/>
    <x v="8"/>
    <s v="Q1"/>
    <n v="2025"/>
    <n v="0.19729085664116394"/>
    <s v="Low"/>
  </r>
  <r>
    <n v="104080"/>
    <d v="2025-12-10T00:00:00"/>
    <s v="C5079"/>
    <s v="Pooja Rao"/>
    <x v="3"/>
    <s v="Odisha"/>
    <s v="Bhubaneswar"/>
    <x v="7"/>
    <x v="2"/>
    <x v="7"/>
    <n v="6"/>
    <n v="738"/>
    <n v="10"/>
    <n v="3985.2"/>
    <n v="2400"/>
    <n v="1585.2"/>
    <x v="3"/>
    <x v="0"/>
    <x v="11"/>
    <s v="Q4"/>
    <n v="2025"/>
    <n v="0.39777175549533278"/>
    <s v="Low"/>
  </r>
  <r>
    <n v="103026"/>
    <d v="2025-07-23T00:00:00"/>
    <s v="C4025"/>
    <s v="Rohit Reddy"/>
    <x v="0"/>
    <s v="Punjab"/>
    <s v="Ludhiana"/>
    <x v="4"/>
    <x v="2"/>
    <x v="6"/>
    <n v="4"/>
    <n v="1167"/>
    <n v="15"/>
    <n v="3967.8"/>
    <n v="3600"/>
    <n v="367.8"/>
    <x v="4"/>
    <x v="2"/>
    <x v="7"/>
    <s v="Q3"/>
    <n v="2025"/>
    <n v="9.2696204445788591E-2"/>
    <s v="Low"/>
  </r>
  <r>
    <n v="102684"/>
    <d v="2025-10-22T00:00:00"/>
    <s v="C3683"/>
    <s v="Sneha Reddy"/>
    <x v="3"/>
    <s v="West Bengal"/>
    <s v="Kolkata"/>
    <x v="4"/>
    <x v="2"/>
    <x v="7"/>
    <n v="5"/>
    <n v="830"/>
    <n v="5"/>
    <n v="3942.5"/>
    <n v="2000"/>
    <n v="1942.5"/>
    <x v="4"/>
    <x v="0"/>
    <x v="0"/>
    <s v="Q4"/>
    <n v="2025"/>
    <n v="0.49270767279644895"/>
    <s v="Low"/>
  </r>
  <r>
    <n v="100083"/>
    <d v="2025-11-07T00:00:00"/>
    <s v="C1082"/>
    <s v="Kiran Sharma"/>
    <x v="1"/>
    <s v="Maharashtra"/>
    <s v="Mumbai"/>
    <x v="4"/>
    <x v="2"/>
    <x v="7"/>
    <n v="7"/>
    <n v="561"/>
    <n v="0"/>
    <n v="3927"/>
    <n v="2800"/>
    <n v="1127"/>
    <x v="4"/>
    <x v="0"/>
    <x v="1"/>
    <s v="Q4"/>
    <n v="2025"/>
    <n v="0.28698752228163993"/>
    <s v="Low"/>
  </r>
  <r>
    <n v="102143"/>
    <d v="2025-01-09T00:00:00"/>
    <s v="C3142"/>
    <s v="Sneha Reddy"/>
    <x v="1"/>
    <s v="Maharashtra"/>
    <s v="Mumbai"/>
    <x v="0"/>
    <x v="2"/>
    <x v="5"/>
    <n v="2"/>
    <n v="2303"/>
    <n v="15"/>
    <n v="3915.1"/>
    <n v="3200"/>
    <n v="715.1"/>
    <x v="4"/>
    <x v="1"/>
    <x v="8"/>
    <s v="Q1"/>
    <n v="2025"/>
    <n v="0.18265178411790248"/>
    <s v="Low"/>
  </r>
  <r>
    <n v="102929"/>
    <d v="2025-06-01T00:00:00"/>
    <s v="C3928"/>
    <s v="Sneha Gupta"/>
    <x v="2"/>
    <s v="Karnataka"/>
    <s v="Bengaluru"/>
    <x v="4"/>
    <x v="2"/>
    <x v="7"/>
    <n v="6"/>
    <n v="725"/>
    <n v="10"/>
    <n v="3915"/>
    <n v="2400"/>
    <n v="1515"/>
    <x v="3"/>
    <x v="0"/>
    <x v="9"/>
    <s v="Q2"/>
    <n v="2025"/>
    <n v="0.38697318007662834"/>
    <s v="Low"/>
  </r>
  <r>
    <n v="101068"/>
    <d v="2025-10-21T00:00:00"/>
    <s v="C2067"/>
    <s v="Divya Rao"/>
    <x v="3"/>
    <s v="Odisha"/>
    <s v="Bhubaneswar"/>
    <x v="3"/>
    <x v="2"/>
    <x v="7"/>
    <n v="4"/>
    <n v="1085"/>
    <n v="10"/>
    <n v="3906"/>
    <n v="1600"/>
    <n v="2306"/>
    <x v="1"/>
    <x v="1"/>
    <x v="0"/>
    <s v="Q4"/>
    <n v="2025"/>
    <n v="0.59037378392217099"/>
    <s v="Low"/>
  </r>
  <r>
    <n v="104696"/>
    <d v="2025-04-09T00:00:00"/>
    <s v="C5695"/>
    <s v="Rohit Sharma"/>
    <x v="0"/>
    <s v="Delhi"/>
    <s v="New Delhi"/>
    <x v="1"/>
    <x v="2"/>
    <x v="6"/>
    <n v="3"/>
    <n v="1364"/>
    <n v="5"/>
    <n v="3887.4"/>
    <n v="2700"/>
    <n v="1187.4000000000001"/>
    <x v="2"/>
    <x v="2"/>
    <x v="5"/>
    <s v="Q2"/>
    <n v="2025"/>
    <n v="0.30544837166229361"/>
    <s v="Low"/>
  </r>
  <r>
    <n v="102638"/>
    <d v="2025-01-17T00:00:00"/>
    <s v="C3637"/>
    <s v="Arjun Kumar"/>
    <x v="2"/>
    <s v="Karnataka"/>
    <s v="Bengaluru"/>
    <x v="3"/>
    <x v="2"/>
    <x v="7"/>
    <n v="4"/>
    <n v="1022"/>
    <n v="5"/>
    <n v="3883.6"/>
    <n v="1600"/>
    <n v="2283.6"/>
    <x v="0"/>
    <x v="2"/>
    <x v="8"/>
    <s v="Q1"/>
    <n v="2025"/>
    <n v="0.58801112369966013"/>
    <s v="Low"/>
  </r>
  <r>
    <n v="100735"/>
    <d v="2025-06-17T00:00:00"/>
    <s v="C1734"/>
    <s v="Aarav Patel"/>
    <x v="0"/>
    <s v="Delhi"/>
    <s v="New Delhi"/>
    <x v="6"/>
    <x v="2"/>
    <x v="7"/>
    <n v="5"/>
    <n v="968"/>
    <n v="20"/>
    <n v="3872"/>
    <n v="2000"/>
    <n v="1872"/>
    <x v="3"/>
    <x v="2"/>
    <x v="9"/>
    <s v="Q2"/>
    <n v="2025"/>
    <n v="0.48347107438016529"/>
    <s v="Low"/>
  </r>
  <r>
    <n v="104307"/>
    <d v="2025-06-18T00:00:00"/>
    <s v="C5306"/>
    <s v="Divya Reddy"/>
    <x v="0"/>
    <s v="Punjab"/>
    <s v="Ludhiana"/>
    <x v="1"/>
    <x v="2"/>
    <x v="7"/>
    <n v="6"/>
    <n v="678"/>
    <n v="5"/>
    <n v="3864.6"/>
    <n v="2400"/>
    <n v="1464.6"/>
    <x v="3"/>
    <x v="2"/>
    <x v="9"/>
    <s v="Q2"/>
    <n v="2025"/>
    <n v="0.3789784195000776"/>
    <s v="Low"/>
  </r>
  <r>
    <n v="104688"/>
    <d v="2025-12-11T00:00:00"/>
    <s v="C5687"/>
    <s v="Kiran Sharma"/>
    <x v="2"/>
    <s v="Telangana"/>
    <s v="Hyderabad"/>
    <x v="1"/>
    <x v="2"/>
    <x v="6"/>
    <n v="3"/>
    <n v="1431"/>
    <n v="10"/>
    <n v="3863.7"/>
    <n v="2700"/>
    <n v="1163.7"/>
    <x v="4"/>
    <x v="0"/>
    <x v="11"/>
    <s v="Q4"/>
    <n v="2025"/>
    <n v="0.3011879804332635"/>
    <s v="Low"/>
  </r>
  <r>
    <n v="104906"/>
    <d v="2025-03-10T00:00:00"/>
    <s v="C5905"/>
    <s v="Sneha Sharma"/>
    <x v="1"/>
    <s v="Maharashtra"/>
    <s v="Mumbai"/>
    <x v="1"/>
    <x v="2"/>
    <x v="7"/>
    <n v="5"/>
    <n v="772"/>
    <n v="0"/>
    <n v="3860"/>
    <n v="2000"/>
    <n v="1860"/>
    <x v="4"/>
    <x v="1"/>
    <x v="10"/>
    <s v="Q1"/>
    <n v="2025"/>
    <n v="0.48186528497409326"/>
    <s v="Low"/>
  </r>
  <r>
    <n v="104112"/>
    <d v="2025-01-15T00:00:00"/>
    <s v="C5111"/>
    <s v="Rohit Gupta"/>
    <x v="3"/>
    <s v="Odisha"/>
    <s v="Bhubaneswar"/>
    <x v="1"/>
    <x v="2"/>
    <x v="6"/>
    <n v="2"/>
    <n v="1927"/>
    <n v="0"/>
    <n v="3854"/>
    <n v="1800"/>
    <n v="2054"/>
    <x v="3"/>
    <x v="1"/>
    <x v="8"/>
    <s v="Q1"/>
    <n v="2025"/>
    <n v="0.53295277633627403"/>
    <s v="Low"/>
  </r>
  <r>
    <n v="102330"/>
    <d v="2025-02-06T00:00:00"/>
    <s v="C3329"/>
    <s v="Rohit Gupta"/>
    <x v="0"/>
    <s v="Punjab"/>
    <s v="Ludhiana"/>
    <x v="3"/>
    <x v="2"/>
    <x v="7"/>
    <n v="6"/>
    <n v="676"/>
    <n v="5"/>
    <n v="3853.2"/>
    <n v="2400"/>
    <n v="1453.2"/>
    <x v="1"/>
    <x v="0"/>
    <x v="3"/>
    <s v="Q1"/>
    <n v="2025"/>
    <n v="0.3771410775459359"/>
    <s v="Low"/>
  </r>
  <r>
    <n v="104802"/>
    <d v="2025-06-03T00:00:00"/>
    <s v="C5801"/>
    <s v="Divya Kumar"/>
    <x v="0"/>
    <s v="Delhi"/>
    <s v="New Delhi"/>
    <x v="0"/>
    <x v="2"/>
    <x v="6"/>
    <n v="3"/>
    <n v="1602"/>
    <n v="20"/>
    <n v="3844.8"/>
    <n v="2700"/>
    <n v="1144.8"/>
    <x v="4"/>
    <x v="1"/>
    <x v="9"/>
    <s v="Q2"/>
    <n v="2025"/>
    <n v="0.297752808988764"/>
    <s v="Low"/>
  </r>
  <r>
    <n v="102951"/>
    <d v="2025-12-11T00:00:00"/>
    <s v="C3950"/>
    <s v="Ananya Reddy"/>
    <x v="1"/>
    <s v="Maharashtra"/>
    <s v="Mumbai"/>
    <x v="0"/>
    <x v="2"/>
    <x v="6"/>
    <n v="4"/>
    <n v="1011"/>
    <n v="5"/>
    <n v="3841.8"/>
    <n v="3600"/>
    <n v="241.8"/>
    <x v="0"/>
    <x v="0"/>
    <x v="11"/>
    <s v="Q4"/>
    <n v="2025"/>
    <n v="6.2939247227861941E-2"/>
    <s v="Low"/>
  </r>
  <r>
    <n v="103595"/>
    <d v="2025-10-18T00:00:00"/>
    <s v="C4594"/>
    <s v="Priya Rao"/>
    <x v="3"/>
    <s v="West Bengal"/>
    <s v="Kolkata"/>
    <x v="7"/>
    <x v="2"/>
    <x v="6"/>
    <n v="3"/>
    <n v="1599"/>
    <n v="20"/>
    <n v="3837.6"/>
    <n v="2700"/>
    <n v="1137.5999999999999"/>
    <x v="0"/>
    <x v="1"/>
    <x v="0"/>
    <s v="Q4"/>
    <n v="2025"/>
    <n v="0.29643527204502812"/>
    <s v="Low"/>
  </r>
  <r>
    <n v="101404"/>
    <d v="2025-06-21T00:00:00"/>
    <s v="C2403"/>
    <s v="Neha Sharma"/>
    <x v="3"/>
    <s v="West Bengal"/>
    <s v="Kolkata"/>
    <x v="0"/>
    <x v="2"/>
    <x v="7"/>
    <n v="4"/>
    <n v="1004"/>
    <n v="5"/>
    <n v="3815.2"/>
    <n v="1600"/>
    <n v="2215.1999999999998"/>
    <x v="1"/>
    <x v="2"/>
    <x v="9"/>
    <s v="Q2"/>
    <n v="2025"/>
    <n v="0.58062486894527154"/>
    <s v="Low"/>
  </r>
  <r>
    <n v="102517"/>
    <d v="2025-09-22T00:00:00"/>
    <s v="C3516"/>
    <s v="Priya Gupta"/>
    <x v="3"/>
    <s v="West Bengal"/>
    <s v="Kolkata"/>
    <x v="7"/>
    <x v="2"/>
    <x v="6"/>
    <n v="4"/>
    <n v="1059"/>
    <n v="10"/>
    <n v="3812.4"/>
    <n v="3600"/>
    <n v="212.4"/>
    <x v="2"/>
    <x v="2"/>
    <x v="4"/>
    <s v="Q3"/>
    <n v="2025"/>
    <n v="5.5712936732766762E-2"/>
    <s v="Low"/>
  </r>
  <r>
    <n v="103919"/>
    <d v="2025-08-11T00:00:00"/>
    <s v="C4918"/>
    <s v="Aarav Kumar"/>
    <x v="0"/>
    <s v="Delhi"/>
    <s v="New Delhi"/>
    <x v="2"/>
    <x v="2"/>
    <x v="6"/>
    <n v="2"/>
    <n v="1904"/>
    <n v="0"/>
    <n v="3808"/>
    <n v="1800"/>
    <n v="2008"/>
    <x v="1"/>
    <x v="1"/>
    <x v="2"/>
    <s v="Q3"/>
    <n v="2025"/>
    <n v="0.52731092436974791"/>
    <s v="Low"/>
  </r>
  <r>
    <n v="102892"/>
    <d v="2025-08-05T00:00:00"/>
    <s v="C3891"/>
    <s v="Aarav Rao"/>
    <x v="1"/>
    <s v="Gujarat"/>
    <s v="Ahmedabad"/>
    <x v="6"/>
    <x v="2"/>
    <x v="6"/>
    <n v="4"/>
    <n v="1190"/>
    <n v="20"/>
    <n v="3808"/>
    <n v="3600"/>
    <n v="208"/>
    <x v="2"/>
    <x v="1"/>
    <x v="2"/>
    <s v="Q3"/>
    <n v="2025"/>
    <n v="5.4621848739495799E-2"/>
    <s v="Low"/>
  </r>
  <r>
    <n v="101647"/>
    <d v="2025-09-01T00:00:00"/>
    <s v="C2646"/>
    <s v="Ananya Reddy"/>
    <x v="1"/>
    <s v="Gujarat"/>
    <s v="Ahmedabad"/>
    <x v="7"/>
    <x v="2"/>
    <x v="7"/>
    <n v="4"/>
    <n v="1001"/>
    <n v="5"/>
    <n v="3803.8"/>
    <n v="1600"/>
    <n v="2203.8000000000002"/>
    <x v="0"/>
    <x v="0"/>
    <x v="4"/>
    <s v="Q3"/>
    <n v="2025"/>
    <n v="0.57936800042063197"/>
    <s v="Low"/>
  </r>
  <r>
    <n v="101056"/>
    <d v="2025-08-02T00:00:00"/>
    <s v="C2055"/>
    <s v="Arjun Patel"/>
    <x v="1"/>
    <s v="Gujarat"/>
    <s v="Ahmedabad"/>
    <x v="6"/>
    <x v="2"/>
    <x v="6"/>
    <n v="3"/>
    <n v="1485"/>
    <n v="15"/>
    <n v="3786.75"/>
    <n v="2700"/>
    <n v="1086.75"/>
    <x v="2"/>
    <x v="1"/>
    <x v="2"/>
    <s v="Q3"/>
    <n v="2025"/>
    <n v="0.28698752228163993"/>
    <s v="Low"/>
  </r>
  <r>
    <n v="103813"/>
    <d v="2025-07-16T00:00:00"/>
    <s v="C4812"/>
    <s v="Kiran Reddy"/>
    <x v="1"/>
    <s v="Gujarat"/>
    <s v="Ahmedabad"/>
    <x v="1"/>
    <x v="2"/>
    <x v="7"/>
    <n v="4"/>
    <n v="1182"/>
    <n v="20"/>
    <n v="3782.4"/>
    <n v="1600"/>
    <n v="2182.4"/>
    <x v="4"/>
    <x v="0"/>
    <x v="7"/>
    <s v="Q3"/>
    <n v="2025"/>
    <n v="0.5769881556683587"/>
    <s v="Low"/>
  </r>
  <r>
    <n v="104630"/>
    <d v="2025-03-02T00:00:00"/>
    <s v="C5629"/>
    <s v="Pooja Kumar"/>
    <x v="3"/>
    <s v="Odisha"/>
    <s v="Bhubaneswar"/>
    <x v="1"/>
    <x v="2"/>
    <x v="6"/>
    <n v="3"/>
    <n v="1575"/>
    <n v="20"/>
    <n v="3780"/>
    <n v="2700"/>
    <n v="1080"/>
    <x v="3"/>
    <x v="0"/>
    <x v="10"/>
    <s v="Q1"/>
    <n v="2025"/>
    <n v="0.2857142857142857"/>
    <s v="Low"/>
  </r>
  <r>
    <n v="103057"/>
    <d v="2025-03-02T00:00:00"/>
    <s v="C4056"/>
    <s v="Ananya Reddy"/>
    <x v="1"/>
    <s v="Maharashtra"/>
    <s v="Mumbai"/>
    <x v="3"/>
    <x v="2"/>
    <x v="7"/>
    <n v="6"/>
    <n v="787"/>
    <n v="20"/>
    <n v="3777.6"/>
    <n v="2400"/>
    <n v="1377.6"/>
    <x v="0"/>
    <x v="2"/>
    <x v="10"/>
    <s v="Q1"/>
    <n v="2025"/>
    <n v="0.36467598475222363"/>
    <s v="Low"/>
  </r>
  <r>
    <n v="101257"/>
    <d v="2025-10-08T00:00:00"/>
    <s v="C2256"/>
    <s v="Neha Rao"/>
    <x v="1"/>
    <s v="Gujarat"/>
    <s v="Ahmedabad"/>
    <x v="0"/>
    <x v="2"/>
    <x v="7"/>
    <n v="4"/>
    <n v="1171"/>
    <n v="20"/>
    <n v="3747.2"/>
    <n v="1600"/>
    <n v="2147.1999999999998"/>
    <x v="0"/>
    <x v="0"/>
    <x v="0"/>
    <s v="Q4"/>
    <n v="2025"/>
    <n v="0.57301451750640475"/>
    <s v="Low"/>
  </r>
  <r>
    <n v="104889"/>
    <d v="2025-06-16T00:00:00"/>
    <s v="C5888"/>
    <s v="Kiran Patel"/>
    <x v="1"/>
    <s v="Maharashtra"/>
    <s v="Mumbai"/>
    <x v="1"/>
    <x v="2"/>
    <x v="5"/>
    <n v="2"/>
    <n v="2074"/>
    <n v="10"/>
    <n v="3733.2"/>
    <n v="3200"/>
    <n v="533.20000000000005"/>
    <x v="2"/>
    <x v="1"/>
    <x v="9"/>
    <s v="Q2"/>
    <n v="2025"/>
    <n v="0.14282652951891142"/>
    <s v="Low"/>
  </r>
  <r>
    <n v="104571"/>
    <d v="2025-02-15T00:00:00"/>
    <s v="C5570"/>
    <s v="Rahul Patel"/>
    <x v="2"/>
    <s v="Telangana"/>
    <s v="Hyderabad"/>
    <x v="0"/>
    <x v="2"/>
    <x v="5"/>
    <n v="2"/>
    <n v="2071"/>
    <n v="10"/>
    <n v="3727.8"/>
    <n v="3200"/>
    <n v="527.79999999999995"/>
    <x v="1"/>
    <x v="2"/>
    <x v="3"/>
    <s v="Q1"/>
    <n v="2025"/>
    <n v="0.14158484897258436"/>
    <s v="Low"/>
  </r>
  <r>
    <n v="101569"/>
    <d v="2025-08-06T00:00:00"/>
    <s v="C2568"/>
    <s v="Aarav Sharma"/>
    <x v="1"/>
    <s v="Maharashtra"/>
    <s v="Mumbai"/>
    <x v="5"/>
    <x v="2"/>
    <x v="6"/>
    <n v="4"/>
    <n v="1096"/>
    <n v="15"/>
    <n v="3726.4"/>
    <n v="3600"/>
    <n v="126.4"/>
    <x v="4"/>
    <x v="0"/>
    <x v="2"/>
    <s v="Q3"/>
    <n v="2025"/>
    <n v="3.3920137398024901E-2"/>
    <s v="Low"/>
  </r>
  <r>
    <n v="104124"/>
    <d v="2025-07-14T00:00:00"/>
    <s v="C5123"/>
    <s v="Vikram Kumar"/>
    <x v="1"/>
    <s v="Maharashtra"/>
    <s v="Mumbai"/>
    <x v="7"/>
    <x v="2"/>
    <x v="6"/>
    <n v="2"/>
    <n v="1858"/>
    <n v="0"/>
    <n v="3716"/>
    <n v="1800"/>
    <n v="1916"/>
    <x v="1"/>
    <x v="0"/>
    <x v="7"/>
    <s v="Q3"/>
    <n v="2025"/>
    <n v="0.51560818083961246"/>
    <s v="Low"/>
  </r>
  <r>
    <n v="100319"/>
    <d v="2025-07-07T00:00:00"/>
    <s v="C1318"/>
    <s v="Vikram Gupta"/>
    <x v="0"/>
    <s v="Delhi"/>
    <s v="New Delhi"/>
    <x v="3"/>
    <x v="2"/>
    <x v="7"/>
    <n v="6"/>
    <n v="650"/>
    <n v="5"/>
    <n v="3705"/>
    <n v="2400"/>
    <n v="1305"/>
    <x v="2"/>
    <x v="0"/>
    <x v="7"/>
    <s v="Q3"/>
    <n v="2025"/>
    <n v="0.35222672064777327"/>
    <s v="Low"/>
  </r>
  <r>
    <n v="100691"/>
    <d v="2025-02-07T00:00:00"/>
    <s v="C1690"/>
    <s v="Sneha Rao"/>
    <x v="3"/>
    <s v="West Bengal"/>
    <s v="Kolkata"/>
    <x v="7"/>
    <x v="2"/>
    <x v="6"/>
    <n v="3"/>
    <n v="1451"/>
    <n v="15"/>
    <n v="3700.05"/>
    <n v="2700"/>
    <n v="1000.05"/>
    <x v="4"/>
    <x v="0"/>
    <x v="3"/>
    <s v="Q1"/>
    <n v="2025"/>
    <n v="0.27028013134957635"/>
    <s v="Low"/>
  </r>
  <r>
    <n v="102106"/>
    <d v="2025-05-20T00:00:00"/>
    <s v="C3105"/>
    <s v="Pooja Gupta"/>
    <x v="0"/>
    <s v="Punjab"/>
    <s v="Ludhiana"/>
    <x v="2"/>
    <x v="2"/>
    <x v="7"/>
    <n v="4"/>
    <n v="925"/>
    <n v="0"/>
    <n v="3700"/>
    <n v="1600"/>
    <n v="2100"/>
    <x v="1"/>
    <x v="1"/>
    <x v="6"/>
    <s v="Q2"/>
    <n v="2025"/>
    <n v="0.56756756756756754"/>
    <s v="Low"/>
  </r>
  <r>
    <n v="102483"/>
    <d v="2025-06-26T00:00:00"/>
    <s v="C3482"/>
    <s v="Neha Gupta"/>
    <x v="0"/>
    <s v="Punjab"/>
    <s v="Ludhiana"/>
    <x v="3"/>
    <x v="2"/>
    <x v="5"/>
    <n v="2"/>
    <n v="2176"/>
    <n v="15"/>
    <n v="3699.2"/>
    <n v="3200"/>
    <n v="499.2"/>
    <x v="1"/>
    <x v="1"/>
    <x v="9"/>
    <s v="Q2"/>
    <n v="2025"/>
    <n v="0.13494809688581316"/>
    <s v="Low"/>
  </r>
  <r>
    <n v="102924"/>
    <d v="2025-01-26T00:00:00"/>
    <s v="C3923"/>
    <s v="Rohit Rao"/>
    <x v="1"/>
    <s v="Gujarat"/>
    <s v="Ahmedabad"/>
    <x v="3"/>
    <x v="2"/>
    <x v="6"/>
    <n v="2"/>
    <n v="1845"/>
    <n v="0"/>
    <n v="3690"/>
    <n v="1800"/>
    <n v="1890"/>
    <x v="4"/>
    <x v="0"/>
    <x v="8"/>
    <s v="Q1"/>
    <n v="2025"/>
    <n v="0.51219512195121952"/>
    <s v="Low"/>
  </r>
  <r>
    <n v="101084"/>
    <d v="2025-06-21T00:00:00"/>
    <s v="C2083"/>
    <s v="Divya Sharma"/>
    <x v="3"/>
    <s v="Odisha"/>
    <s v="Bhubaneswar"/>
    <x v="1"/>
    <x v="2"/>
    <x v="6"/>
    <n v="3"/>
    <n v="1230"/>
    <n v="0"/>
    <n v="3690"/>
    <n v="2700"/>
    <n v="990"/>
    <x v="3"/>
    <x v="0"/>
    <x v="9"/>
    <s v="Q2"/>
    <n v="2025"/>
    <n v="0.26829268292682928"/>
    <s v="Low"/>
  </r>
  <r>
    <n v="103570"/>
    <d v="2025-02-22T00:00:00"/>
    <s v="C4569"/>
    <s v="Ananya Patel"/>
    <x v="3"/>
    <s v="Odisha"/>
    <s v="Bhubaneswar"/>
    <x v="5"/>
    <x v="2"/>
    <x v="6"/>
    <n v="4"/>
    <n v="1153"/>
    <n v="20"/>
    <n v="3689.6"/>
    <n v="3600"/>
    <n v="89.6"/>
    <x v="0"/>
    <x v="0"/>
    <x v="3"/>
    <s v="Q1"/>
    <n v="2025"/>
    <n v="2.4284475281873372E-2"/>
    <s v="Low"/>
  </r>
  <r>
    <n v="102985"/>
    <d v="2025-04-22T00:00:00"/>
    <s v="C3984"/>
    <s v="Rohit Sharma"/>
    <x v="2"/>
    <s v="Telangana"/>
    <s v="Hyderabad"/>
    <x v="7"/>
    <x v="2"/>
    <x v="5"/>
    <n v="2"/>
    <n v="2305"/>
    <n v="20"/>
    <n v="3688"/>
    <n v="3200"/>
    <n v="488"/>
    <x v="4"/>
    <x v="2"/>
    <x v="5"/>
    <s v="Q2"/>
    <n v="2025"/>
    <n v="0.13232104121475055"/>
    <s v="Low"/>
  </r>
  <r>
    <n v="101488"/>
    <d v="2025-04-26T00:00:00"/>
    <s v="C2487"/>
    <s v="Priya Gupta"/>
    <x v="0"/>
    <s v="Punjab"/>
    <s v="Ludhiana"/>
    <x v="7"/>
    <x v="2"/>
    <x v="6"/>
    <n v="4"/>
    <n v="1152"/>
    <n v="20"/>
    <n v="3686.4"/>
    <n v="3600"/>
    <n v="86.4"/>
    <x v="2"/>
    <x v="0"/>
    <x v="5"/>
    <s v="Q2"/>
    <n v="2025"/>
    <n v="2.34375E-2"/>
    <s v="Low"/>
  </r>
  <r>
    <n v="101260"/>
    <d v="2025-04-27T00:00:00"/>
    <s v="C2259"/>
    <s v="Pooja Patel"/>
    <x v="1"/>
    <s v="Gujarat"/>
    <s v="Ahmedabad"/>
    <x v="4"/>
    <x v="2"/>
    <x v="6"/>
    <n v="4"/>
    <n v="1149"/>
    <n v="20"/>
    <n v="3676.8"/>
    <n v="3600"/>
    <n v="76.8"/>
    <x v="3"/>
    <x v="0"/>
    <x v="5"/>
    <s v="Q2"/>
    <n v="2025"/>
    <n v="2.0887728459530023E-2"/>
    <s v="Low"/>
  </r>
  <r>
    <n v="103781"/>
    <d v="2025-08-17T00:00:00"/>
    <s v="C4780"/>
    <s v="Vikram Reddy"/>
    <x v="0"/>
    <s v="Punjab"/>
    <s v="Ludhiana"/>
    <x v="6"/>
    <x v="2"/>
    <x v="6"/>
    <n v="3"/>
    <n v="1436"/>
    <n v="15"/>
    <n v="3661.8"/>
    <n v="2700"/>
    <n v="961.8"/>
    <x v="3"/>
    <x v="0"/>
    <x v="2"/>
    <s v="Q3"/>
    <n v="2025"/>
    <n v="0.26265770932328358"/>
    <s v="Low"/>
  </r>
  <r>
    <n v="100822"/>
    <d v="2025-03-06T00:00:00"/>
    <s v="C1821"/>
    <s v="Neha Patel"/>
    <x v="3"/>
    <s v="West Bengal"/>
    <s v="Kolkata"/>
    <x v="3"/>
    <x v="2"/>
    <x v="7"/>
    <n v="4"/>
    <n v="1143"/>
    <n v="20"/>
    <n v="3657.6"/>
    <n v="1600"/>
    <n v="2057.6"/>
    <x v="0"/>
    <x v="1"/>
    <x v="10"/>
    <s v="Q1"/>
    <n v="2025"/>
    <n v="0.56255468066491687"/>
    <s v="Low"/>
  </r>
  <r>
    <n v="101188"/>
    <d v="2025-10-11T00:00:00"/>
    <s v="C2187"/>
    <s v="Pooja Kumar"/>
    <x v="1"/>
    <s v="Gujarat"/>
    <s v="Ahmedabad"/>
    <x v="0"/>
    <x v="2"/>
    <x v="7"/>
    <n v="4"/>
    <n v="914"/>
    <n v="0"/>
    <n v="3656"/>
    <n v="1600"/>
    <n v="2056"/>
    <x v="1"/>
    <x v="0"/>
    <x v="0"/>
    <s v="Q4"/>
    <n v="2025"/>
    <n v="0.56236323851203496"/>
    <s v="Low"/>
  </r>
  <r>
    <n v="103982"/>
    <d v="2025-03-21T00:00:00"/>
    <s v="C4981"/>
    <s v="Rohit Gupta"/>
    <x v="1"/>
    <s v="Maharashtra"/>
    <s v="Mumbai"/>
    <x v="2"/>
    <x v="2"/>
    <x v="6"/>
    <n v="2"/>
    <n v="1827"/>
    <n v="0"/>
    <n v="3654"/>
    <n v="1800"/>
    <n v="1854"/>
    <x v="3"/>
    <x v="0"/>
    <x v="10"/>
    <s v="Q1"/>
    <n v="2025"/>
    <n v="0.5073891625615764"/>
    <s v="Low"/>
  </r>
  <r>
    <n v="100916"/>
    <d v="2025-10-14T00:00:00"/>
    <s v="C1915"/>
    <s v="Priya Reddy"/>
    <x v="3"/>
    <s v="Odisha"/>
    <s v="Bhubaneswar"/>
    <x v="1"/>
    <x v="2"/>
    <x v="7"/>
    <n v="5"/>
    <n v="726"/>
    <n v="0"/>
    <n v="3630"/>
    <n v="2000"/>
    <n v="1630"/>
    <x v="4"/>
    <x v="0"/>
    <x v="0"/>
    <s v="Q4"/>
    <n v="2025"/>
    <n v="0.44903581267217629"/>
    <s v="Low"/>
  </r>
  <r>
    <n v="103965"/>
    <d v="2025-08-28T00:00:00"/>
    <s v="C4964"/>
    <s v="Vikram Kumar"/>
    <x v="0"/>
    <s v="Delhi"/>
    <s v="New Delhi"/>
    <x v="6"/>
    <x v="2"/>
    <x v="6"/>
    <n v="2"/>
    <n v="1910"/>
    <n v="5"/>
    <n v="3629"/>
    <n v="1800"/>
    <n v="1829"/>
    <x v="3"/>
    <x v="0"/>
    <x v="2"/>
    <s v="Q3"/>
    <n v="2025"/>
    <n v="0.5039955910719206"/>
    <s v="Low"/>
  </r>
  <r>
    <n v="101475"/>
    <d v="2025-08-18T00:00:00"/>
    <s v="C2474"/>
    <s v="Divya Rao"/>
    <x v="3"/>
    <s v="West Bengal"/>
    <s v="Kolkata"/>
    <x v="3"/>
    <x v="2"/>
    <x v="6"/>
    <n v="3"/>
    <n v="1273"/>
    <n v="5"/>
    <n v="3628.05"/>
    <n v="2700"/>
    <n v="928.05"/>
    <x v="1"/>
    <x v="2"/>
    <x v="2"/>
    <s v="Q3"/>
    <n v="2025"/>
    <n v="0.25579856947947244"/>
    <s v="Low"/>
  </r>
  <r>
    <n v="101927"/>
    <d v="2025-04-06T00:00:00"/>
    <s v="C2926"/>
    <s v="Rohit Sharma"/>
    <x v="0"/>
    <s v="Delhi"/>
    <s v="New Delhi"/>
    <x v="3"/>
    <x v="2"/>
    <x v="6"/>
    <n v="2"/>
    <n v="1899"/>
    <n v="5"/>
    <n v="3608.1"/>
    <n v="1800"/>
    <n v="1808.1"/>
    <x v="1"/>
    <x v="0"/>
    <x v="5"/>
    <s v="Q2"/>
    <n v="2025"/>
    <n v="0.50112247443252678"/>
    <s v="Low"/>
  </r>
  <r>
    <n v="102460"/>
    <d v="2025-06-27T00:00:00"/>
    <s v="C3459"/>
    <s v="Sneha Sharma"/>
    <x v="3"/>
    <s v="Odisha"/>
    <s v="Bhubaneswar"/>
    <x v="0"/>
    <x v="2"/>
    <x v="6"/>
    <n v="2"/>
    <n v="1994"/>
    <n v="10"/>
    <n v="3589.2"/>
    <n v="1800"/>
    <n v="1789.2"/>
    <x v="4"/>
    <x v="0"/>
    <x v="9"/>
    <s v="Q2"/>
    <n v="2025"/>
    <n v="0.49849548645937819"/>
    <s v="Low"/>
  </r>
  <r>
    <n v="102776"/>
    <d v="2025-01-28T00:00:00"/>
    <s v="C3775"/>
    <s v="Ananya Sharma"/>
    <x v="3"/>
    <s v="Odisha"/>
    <s v="Bhubaneswar"/>
    <x v="6"/>
    <x v="2"/>
    <x v="6"/>
    <n v="3"/>
    <n v="1257"/>
    <n v="5"/>
    <n v="3582.45"/>
    <n v="2700"/>
    <n v="882.45"/>
    <x v="1"/>
    <x v="2"/>
    <x v="8"/>
    <s v="Q1"/>
    <n v="2025"/>
    <n v="0.24632583846250475"/>
    <s v="Low"/>
  </r>
  <r>
    <n v="100067"/>
    <d v="2025-09-13T00:00:00"/>
    <s v="C1066"/>
    <s v="Sneha Gupta"/>
    <x v="3"/>
    <s v="West Bengal"/>
    <s v="Kolkata"/>
    <x v="4"/>
    <x v="2"/>
    <x v="6"/>
    <n v="3"/>
    <n v="1403"/>
    <n v="15"/>
    <n v="3577.65"/>
    <n v="2700"/>
    <n v="877.65"/>
    <x v="4"/>
    <x v="0"/>
    <x v="4"/>
    <s v="Q3"/>
    <n v="2025"/>
    <n v="0.24531466185904155"/>
    <s v="Low"/>
  </r>
  <r>
    <n v="104014"/>
    <d v="2025-01-15T00:00:00"/>
    <s v="C5013"/>
    <s v="Neha Rao"/>
    <x v="3"/>
    <s v="West Bengal"/>
    <s v="Kolkata"/>
    <x v="5"/>
    <x v="2"/>
    <x v="6"/>
    <n v="2"/>
    <n v="1984"/>
    <n v="10"/>
    <n v="3571.2"/>
    <n v="1800"/>
    <n v="1771.2"/>
    <x v="4"/>
    <x v="2"/>
    <x v="8"/>
    <s v="Q1"/>
    <n v="2025"/>
    <n v="0.49596774193548393"/>
    <s v="Low"/>
  </r>
  <r>
    <n v="103807"/>
    <d v="2025-10-14T00:00:00"/>
    <s v="C4806"/>
    <s v="Rahul Reddy"/>
    <x v="2"/>
    <s v="Karnataka"/>
    <s v="Bengaluru"/>
    <x v="2"/>
    <x v="2"/>
    <x v="7"/>
    <n v="4"/>
    <n v="1116"/>
    <n v="20"/>
    <n v="3571.2"/>
    <n v="1600"/>
    <n v="1971.2"/>
    <x v="1"/>
    <x v="2"/>
    <x v="0"/>
    <s v="Q4"/>
    <n v="2025"/>
    <n v="0.55197132616487454"/>
    <s v="Low"/>
  </r>
  <r>
    <n v="101804"/>
    <d v="2025-07-13T00:00:00"/>
    <s v="C2803"/>
    <s v="Divya Gupta"/>
    <x v="2"/>
    <s v="Karnataka"/>
    <s v="Bengaluru"/>
    <x v="2"/>
    <x v="2"/>
    <x v="6"/>
    <n v="4"/>
    <n v="1113"/>
    <n v="20"/>
    <n v="3561.6"/>
    <n v="3600"/>
    <n v="-38.4"/>
    <x v="3"/>
    <x v="1"/>
    <x v="7"/>
    <s v="Q3"/>
    <n v="2025"/>
    <n v="-1.078167115902965E-2"/>
    <s v="Low"/>
  </r>
  <r>
    <n v="100251"/>
    <d v="2025-09-18T00:00:00"/>
    <s v="C1250"/>
    <s v="Aarav Gupta"/>
    <x v="1"/>
    <s v="Maharashtra"/>
    <s v="Mumbai"/>
    <x v="3"/>
    <x v="2"/>
    <x v="5"/>
    <n v="2"/>
    <n v="2095"/>
    <n v="15"/>
    <n v="3561.5"/>
    <n v="3200"/>
    <n v="361.5"/>
    <x v="0"/>
    <x v="0"/>
    <x v="4"/>
    <s v="Q3"/>
    <n v="2025"/>
    <n v="0.10150217604941739"/>
    <s v="Low"/>
  </r>
  <r>
    <n v="100509"/>
    <d v="2025-10-27T00:00:00"/>
    <s v="C1508"/>
    <s v="Aarav Sharma"/>
    <x v="0"/>
    <s v="Delhi"/>
    <s v="New Delhi"/>
    <x v="6"/>
    <x v="2"/>
    <x v="7"/>
    <n v="10"/>
    <n v="419"/>
    <n v="15"/>
    <n v="3561.5"/>
    <n v="4000"/>
    <n v="-438.5"/>
    <x v="4"/>
    <x v="0"/>
    <x v="0"/>
    <s v="Q4"/>
    <n v="2025"/>
    <n v="-0.12312227993822827"/>
    <s v="Low"/>
  </r>
  <r>
    <n v="101340"/>
    <d v="2025-03-14T00:00:00"/>
    <s v="C2339"/>
    <s v="Kiran Gupta"/>
    <x v="2"/>
    <s v="Karnataka"/>
    <s v="Bengaluru"/>
    <x v="7"/>
    <x v="2"/>
    <x v="7"/>
    <n v="5"/>
    <n v="709"/>
    <n v="0"/>
    <n v="3545"/>
    <n v="2000"/>
    <n v="1545"/>
    <x v="3"/>
    <x v="0"/>
    <x v="10"/>
    <s v="Q1"/>
    <n v="2025"/>
    <n v="0.43582510578279265"/>
    <s v="Low"/>
  </r>
  <r>
    <n v="100457"/>
    <d v="2025-11-09T00:00:00"/>
    <s v="C1456"/>
    <s v="Rohit Gupta"/>
    <x v="2"/>
    <s v="Karnataka"/>
    <s v="Bengaluru"/>
    <x v="4"/>
    <x v="2"/>
    <x v="7"/>
    <n v="6"/>
    <n v="735"/>
    <n v="20"/>
    <n v="3528"/>
    <n v="2400"/>
    <n v="1128"/>
    <x v="3"/>
    <x v="0"/>
    <x v="1"/>
    <s v="Q4"/>
    <n v="2025"/>
    <n v="0.31972789115646261"/>
    <s v="Low"/>
  </r>
  <r>
    <n v="103060"/>
    <d v="2025-03-23T00:00:00"/>
    <s v="C4059"/>
    <s v="Vikram Sharma"/>
    <x v="3"/>
    <s v="West Bengal"/>
    <s v="Kolkata"/>
    <x v="2"/>
    <x v="2"/>
    <x v="6"/>
    <n v="3"/>
    <n v="1382"/>
    <n v="15"/>
    <n v="3524.1"/>
    <n v="2700"/>
    <n v="824.1"/>
    <x v="4"/>
    <x v="1"/>
    <x v="10"/>
    <s v="Q1"/>
    <n v="2025"/>
    <n v="0.23384693964416448"/>
    <s v="Low"/>
  </r>
  <r>
    <n v="102034"/>
    <d v="2025-07-06T00:00:00"/>
    <s v="C3033"/>
    <s v="Arjun Gupta"/>
    <x v="3"/>
    <s v="Odisha"/>
    <s v="Bhubaneswar"/>
    <x v="1"/>
    <x v="2"/>
    <x v="7"/>
    <n v="6"/>
    <n v="652"/>
    <n v="10"/>
    <n v="3520.8"/>
    <n v="2400"/>
    <n v="1120.8"/>
    <x v="4"/>
    <x v="1"/>
    <x v="7"/>
    <s v="Q3"/>
    <n v="2025"/>
    <n v="0.31833674164962505"/>
    <s v="Low"/>
  </r>
  <r>
    <n v="101854"/>
    <d v="2025-09-19T00:00:00"/>
    <s v="C2853"/>
    <s v="Ananya Gupta"/>
    <x v="0"/>
    <s v="Punjab"/>
    <s v="Ludhiana"/>
    <x v="1"/>
    <x v="2"/>
    <x v="6"/>
    <n v="4"/>
    <n v="1098"/>
    <n v="20"/>
    <n v="3513.6"/>
    <n v="3600"/>
    <n v="-86.4"/>
    <x v="3"/>
    <x v="0"/>
    <x v="4"/>
    <s v="Q3"/>
    <n v="2025"/>
    <n v="-2.4590163934426233E-2"/>
    <s v="Low"/>
  </r>
  <r>
    <n v="102733"/>
    <d v="2025-11-21T00:00:00"/>
    <s v="C3732"/>
    <s v="Ananya Gupta"/>
    <x v="3"/>
    <s v="Odisha"/>
    <s v="Bhubaneswar"/>
    <x v="4"/>
    <x v="2"/>
    <x v="7"/>
    <n v="5"/>
    <n v="778"/>
    <n v="10"/>
    <n v="3501"/>
    <n v="2000"/>
    <n v="1501"/>
    <x v="1"/>
    <x v="0"/>
    <x v="1"/>
    <s v="Q4"/>
    <n v="2025"/>
    <n v="0.42873464724364468"/>
    <s v="Low"/>
  </r>
  <r>
    <n v="103039"/>
    <d v="2025-05-21T00:00:00"/>
    <s v="C4038"/>
    <s v="Arjun Reddy"/>
    <x v="2"/>
    <s v="Telangana"/>
    <s v="Hyderabad"/>
    <x v="3"/>
    <x v="2"/>
    <x v="6"/>
    <n v="2"/>
    <n v="1748"/>
    <n v="0"/>
    <n v="3496"/>
    <n v="1800"/>
    <n v="1696"/>
    <x v="3"/>
    <x v="2"/>
    <x v="6"/>
    <s v="Q2"/>
    <n v="2025"/>
    <n v="0.48512585812356979"/>
    <s v="Low"/>
  </r>
  <r>
    <n v="104570"/>
    <d v="2025-04-02T00:00:00"/>
    <s v="C5569"/>
    <s v="Vikram Reddy"/>
    <x v="1"/>
    <s v="Maharashtra"/>
    <s v="Mumbai"/>
    <x v="4"/>
    <x v="2"/>
    <x v="5"/>
    <n v="2"/>
    <n v="2051"/>
    <n v="15"/>
    <n v="3486.7"/>
    <n v="3200"/>
    <n v="286.7"/>
    <x v="3"/>
    <x v="0"/>
    <x v="5"/>
    <s v="Q2"/>
    <n v="2025"/>
    <n v="8.2226747354231799E-2"/>
    <s v="Low"/>
  </r>
  <r>
    <n v="103586"/>
    <d v="2025-09-20T00:00:00"/>
    <s v="C4585"/>
    <s v="Priya Reddy"/>
    <x v="2"/>
    <s v="Karnataka"/>
    <s v="Bengaluru"/>
    <x v="5"/>
    <x v="2"/>
    <x v="7"/>
    <n v="5"/>
    <n v="820"/>
    <n v="15"/>
    <n v="3485"/>
    <n v="2000"/>
    <n v="1485"/>
    <x v="4"/>
    <x v="2"/>
    <x v="4"/>
    <s v="Q3"/>
    <n v="2025"/>
    <n v="0.42611190817790529"/>
    <s v="Low"/>
  </r>
  <r>
    <n v="100120"/>
    <d v="2025-01-22T00:00:00"/>
    <s v="C1119"/>
    <s v="Divya Rao"/>
    <x v="3"/>
    <s v="West Bengal"/>
    <s v="Kolkata"/>
    <x v="0"/>
    <x v="2"/>
    <x v="5"/>
    <n v="2"/>
    <n v="2044"/>
    <n v="15"/>
    <n v="3474.8"/>
    <n v="3200"/>
    <n v="274.8"/>
    <x v="0"/>
    <x v="2"/>
    <x v="8"/>
    <s v="Q1"/>
    <n v="2025"/>
    <n v="7.9083688269828478E-2"/>
    <s v="Low"/>
  </r>
  <r>
    <n v="102469"/>
    <d v="2025-10-22T00:00:00"/>
    <s v="C3468"/>
    <s v="Ananya Sharma"/>
    <x v="0"/>
    <s v="Delhi"/>
    <s v="New Delhi"/>
    <x v="3"/>
    <x v="2"/>
    <x v="6"/>
    <n v="3"/>
    <n v="1215"/>
    <n v="5"/>
    <n v="3462.75"/>
    <n v="2700"/>
    <n v="762.75"/>
    <x v="3"/>
    <x v="2"/>
    <x v="0"/>
    <s v="Q4"/>
    <n v="2025"/>
    <n v="0.22027290448343079"/>
    <s v="Low"/>
  </r>
  <r>
    <n v="101932"/>
    <d v="2025-03-13T00:00:00"/>
    <s v="C2931"/>
    <s v="Kiran Reddy"/>
    <x v="3"/>
    <s v="Odisha"/>
    <s v="Bhubaneswar"/>
    <x v="7"/>
    <x v="2"/>
    <x v="7"/>
    <n v="6"/>
    <n v="607"/>
    <n v="5"/>
    <n v="3459.9"/>
    <n v="2400"/>
    <n v="1059.9000000000001"/>
    <x v="4"/>
    <x v="0"/>
    <x v="10"/>
    <s v="Q1"/>
    <n v="2025"/>
    <n v="0.30633833347784623"/>
    <s v="Low"/>
  </r>
  <r>
    <n v="102041"/>
    <d v="2025-06-25T00:00:00"/>
    <s v="C3040"/>
    <s v="Sneha Rao"/>
    <x v="3"/>
    <s v="West Bengal"/>
    <s v="Kolkata"/>
    <x v="3"/>
    <x v="2"/>
    <x v="7"/>
    <n v="5"/>
    <n v="728"/>
    <n v="5"/>
    <n v="3458"/>
    <n v="2000"/>
    <n v="1458"/>
    <x v="4"/>
    <x v="0"/>
    <x v="9"/>
    <s v="Q2"/>
    <n v="2025"/>
    <n v="0.421631000578369"/>
    <s v="Low"/>
  </r>
  <r>
    <n v="101783"/>
    <d v="2025-02-02T00:00:00"/>
    <s v="C2782"/>
    <s v="Aarav Sharma"/>
    <x v="0"/>
    <s v="Punjab"/>
    <s v="Ludhiana"/>
    <x v="0"/>
    <x v="2"/>
    <x v="7"/>
    <n v="3"/>
    <n v="1152"/>
    <n v="0"/>
    <n v="3456"/>
    <n v="1200"/>
    <n v="2256"/>
    <x v="4"/>
    <x v="0"/>
    <x v="3"/>
    <s v="Q1"/>
    <n v="2025"/>
    <n v="0.65277777777777779"/>
    <s v="Low"/>
  </r>
  <r>
    <n v="101604"/>
    <d v="2025-06-01T00:00:00"/>
    <s v="C2603"/>
    <s v="Kiran Patel"/>
    <x v="0"/>
    <s v="Delhi"/>
    <s v="New Delhi"/>
    <x v="1"/>
    <x v="2"/>
    <x v="7"/>
    <n v="4"/>
    <n v="953"/>
    <n v="10"/>
    <n v="3430.8"/>
    <n v="1600"/>
    <n v="1830.8"/>
    <x v="2"/>
    <x v="2"/>
    <x v="9"/>
    <s v="Q2"/>
    <n v="2025"/>
    <n v="0.53363646962807509"/>
    <s v="Low"/>
  </r>
  <r>
    <n v="103763"/>
    <d v="2025-06-17T00:00:00"/>
    <s v="C4762"/>
    <s v="Rahul Gupta"/>
    <x v="0"/>
    <s v="Punjab"/>
    <s v="Ludhiana"/>
    <x v="0"/>
    <x v="2"/>
    <x v="6"/>
    <n v="3"/>
    <n v="1268"/>
    <n v="10"/>
    <n v="3423.6"/>
    <n v="2700"/>
    <n v="723.6"/>
    <x v="4"/>
    <x v="0"/>
    <x v="9"/>
    <s v="Q2"/>
    <n v="2025"/>
    <n v="0.21135646687697163"/>
    <s v="Low"/>
  </r>
  <r>
    <n v="100380"/>
    <d v="2025-11-18T00:00:00"/>
    <s v="C1379"/>
    <s v="Sneha Kumar"/>
    <x v="1"/>
    <s v="Gujarat"/>
    <s v="Ahmedabad"/>
    <x v="5"/>
    <x v="2"/>
    <x v="7"/>
    <n v="4"/>
    <n v="899"/>
    <n v="5"/>
    <n v="3416.2"/>
    <n v="1600"/>
    <n v="1816.2"/>
    <x v="4"/>
    <x v="0"/>
    <x v="1"/>
    <s v="Q4"/>
    <n v="2025"/>
    <n v="0.53164334640828992"/>
    <s v="Low"/>
  </r>
  <r>
    <n v="104359"/>
    <d v="2025-04-08T00:00:00"/>
    <s v="C5358"/>
    <s v="Arjun Reddy"/>
    <x v="2"/>
    <s v="Karnataka"/>
    <s v="Bengaluru"/>
    <x v="0"/>
    <x v="2"/>
    <x v="5"/>
    <n v="2"/>
    <n v="2132"/>
    <n v="20"/>
    <n v="3411.2"/>
    <n v="3200"/>
    <n v="211.2"/>
    <x v="2"/>
    <x v="0"/>
    <x v="5"/>
    <s v="Q2"/>
    <n v="2025"/>
    <n v="6.1913696060037521E-2"/>
    <s v="Low"/>
  </r>
  <r>
    <n v="102671"/>
    <d v="2025-01-19T00:00:00"/>
    <s v="C3670"/>
    <s v="Sneha Patel"/>
    <x v="3"/>
    <s v="Odisha"/>
    <s v="Bhubaneswar"/>
    <x v="5"/>
    <x v="2"/>
    <x v="6"/>
    <n v="2"/>
    <n v="1893"/>
    <n v="10"/>
    <n v="3407.4"/>
    <n v="1800"/>
    <n v="1607.4"/>
    <x v="1"/>
    <x v="0"/>
    <x v="8"/>
    <s v="Q1"/>
    <n v="2025"/>
    <n v="0.4717379820390914"/>
    <s v="Low"/>
  </r>
  <r>
    <n v="104025"/>
    <d v="2025-02-16T00:00:00"/>
    <s v="C5024"/>
    <s v="Rohit Kumar"/>
    <x v="3"/>
    <s v="West Bengal"/>
    <s v="Kolkata"/>
    <x v="1"/>
    <x v="2"/>
    <x v="6"/>
    <n v="2"/>
    <n v="1698"/>
    <n v="0"/>
    <n v="3396"/>
    <n v="1800"/>
    <n v="1596"/>
    <x v="2"/>
    <x v="0"/>
    <x v="3"/>
    <s v="Q1"/>
    <n v="2025"/>
    <n v="0.46996466431095407"/>
    <s v="Low"/>
  </r>
  <r>
    <n v="103530"/>
    <d v="2025-11-11T00:00:00"/>
    <s v="C4529"/>
    <s v="Sneha Patel"/>
    <x v="2"/>
    <s v="Telangana"/>
    <s v="Hyderabad"/>
    <x v="5"/>
    <x v="2"/>
    <x v="7"/>
    <n v="4"/>
    <n v="997"/>
    <n v="15"/>
    <n v="3389.8"/>
    <n v="1600"/>
    <n v="1789.8"/>
    <x v="4"/>
    <x v="2"/>
    <x v="1"/>
    <s v="Q4"/>
    <n v="2025"/>
    <n v="0.52799575196176762"/>
    <s v="Low"/>
  </r>
  <r>
    <n v="101704"/>
    <d v="2025-06-22T00:00:00"/>
    <s v="C2703"/>
    <s v="Divya Rao"/>
    <x v="1"/>
    <s v="Maharashtra"/>
    <s v="Mumbai"/>
    <x v="5"/>
    <x v="2"/>
    <x v="6"/>
    <n v="3"/>
    <n v="1188"/>
    <n v="5"/>
    <n v="3385.8"/>
    <n v="2700"/>
    <n v="685.8"/>
    <x v="4"/>
    <x v="0"/>
    <x v="9"/>
    <s v="Q2"/>
    <n v="2025"/>
    <n v="0.20255183413078148"/>
    <s v="Low"/>
  </r>
  <r>
    <n v="101001"/>
    <d v="2025-05-16T00:00:00"/>
    <s v="C2000"/>
    <s v="Sneha Rao"/>
    <x v="3"/>
    <s v="Odisha"/>
    <s v="Bhubaneswar"/>
    <x v="7"/>
    <x v="2"/>
    <x v="6"/>
    <n v="3"/>
    <n v="1186"/>
    <n v="5"/>
    <n v="3380.1"/>
    <n v="2700"/>
    <n v="680.1"/>
    <x v="0"/>
    <x v="0"/>
    <x v="6"/>
    <s v="Q2"/>
    <n v="2025"/>
    <n v="0.2012070648797373"/>
    <s v="Low"/>
  </r>
  <r>
    <n v="100137"/>
    <d v="2025-10-09T00:00:00"/>
    <s v="C1136"/>
    <s v="Rohit Reddy"/>
    <x v="1"/>
    <s v="Gujarat"/>
    <s v="Ahmedabad"/>
    <x v="6"/>
    <x v="2"/>
    <x v="7"/>
    <n v="5"/>
    <n v="751"/>
    <n v="10"/>
    <n v="3379.5"/>
    <n v="2000"/>
    <n v="1379.5"/>
    <x v="3"/>
    <x v="1"/>
    <x v="0"/>
    <s v="Q4"/>
    <n v="2025"/>
    <n v="0.40819647876904869"/>
    <s v="Low"/>
  </r>
  <r>
    <n v="101004"/>
    <d v="2025-10-12T00:00:00"/>
    <s v="C2003"/>
    <s v="Neha Gupta"/>
    <x v="1"/>
    <s v="Gujarat"/>
    <s v="Ahmedabad"/>
    <x v="5"/>
    <x v="2"/>
    <x v="7"/>
    <n v="7"/>
    <n v="508"/>
    <n v="5"/>
    <n v="3378.2"/>
    <n v="2800"/>
    <n v="578.20000000000005"/>
    <x v="4"/>
    <x v="0"/>
    <x v="0"/>
    <s v="Q4"/>
    <n v="2025"/>
    <n v="0.17115623704931623"/>
    <s v="Low"/>
  </r>
  <r>
    <n v="104548"/>
    <d v="2025-11-06T00:00:00"/>
    <s v="C5547"/>
    <s v="Divya Gupta"/>
    <x v="1"/>
    <s v="Gujarat"/>
    <s v="Ahmedabad"/>
    <x v="2"/>
    <x v="2"/>
    <x v="6"/>
    <n v="3"/>
    <n v="1124"/>
    <n v="0"/>
    <n v="3372"/>
    <n v="2700"/>
    <n v="672"/>
    <x v="1"/>
    <x v="0"/>
    <x v="1"/>
    <s v="Q4"/>
    <n v="2025"/>
    <n v="0.199288256227758"/>
    <s v="Low"/>
  </r>
  <r>
    <n v="104481"/>
    <d v="2025-12-11T00:00:00"/>
    <s v="C5480"/>
    <s v="Sneha Patel"/>
    <x v="0"/>
    <s v="Punjab"/>
    <s v="Ludhiana"/>
    <x v="3"/>
    <x v="2"/>
    <x v="7"/>
    <n v="5"/>
    <n v="709"/>
    <n v="5"/>
    <n v="3367.75"/>
    <n v="2000"/>
    <n v="1367.75"/>
    <x v="4"/>
    <x v="0"/>
    <x v="11"/>
    <s v="Q4"/>
    <n v="2025"/>
    <n v="0.40613169029767648"/>
    <s v="Low"/>
  </r>
  <r>
    <n v="101300"/>
    <d v="2025-08-15T00:00:00"/>
    <s v="C2299"/>
    <s v="Pooja Kumar"/>
    <x v="1"/>
    <s v="Gujarat"/>
    <s v="Ahmedabad"/>
    <x v="7"/>
    <x v="2"/>
    <x v="7"/>
    <n v="3"/>
    <n v="1180"/>
    <n v="5"/>
    <n v="3363"/>
    <n v="1200"/>
    <n v="2163"/>
    <x v="2"/>
    <x v="0"/>
    <x v="2"/>
    <s v="Q3"/>
    <n v="2025"/>
    <n v="0.64317573595004462"/>
    <s v="Low"/>
  </r>
  <r>
    <n v="101867"/>
    <d v="2025-08-20T00:00:00"/>
    <s v="C2866"/>
    <s v="Aarav Kumar"/>
    <x v="2"/>
    <s v="Telangana"/>
    <s v="Hyderabad"/>
    <x v="0"/>
    <x v="2"/>
    <x v="7"/>
    <n v="6"/>
    <n v="560"/>
    <n v="0"/>
    <n v="3360"/>
    <n v="2400"/>
    <n v="960"/>
    <x v="1"/>
    <x v="2"/>
    <x v="2"/>
    <s v="Q3"/>
    <n v="2025"/>
    <n v="0.2857142857142857"/>
    <s v="Low"/>
  </r>
  <r>
    <n v="100987"/>
    <d v="2025-11-07T00:00:00"/>
    <s v="C1986"/>
    <s v="Neha Reddy"/>
    <x v="2"/>
    <s v="Karnataka"/>
    <s v="Bengaluru"/>
    <x v="5"/>
    <x v="2"/>
    <x v="7"/>
    <n v="3"/>
    <n v="1178"/>
    <n v="5"/>
    <n v="3357.3"/>
    <n v="1200"/>
    <n v="2157.3000000000002"/>
    <x v="2"/>
    <x v="0"/>
    <x v="1"/>
    <s v="Q4"/>
    <n v="2025"/>
    <n v="0.64256992225895815"/>
    <s v="Low"/>
  </r>
  <r>
    <n v="100357"/>
    <d v="2025-02-12T00:00:00"/>
    <s v="C1356"/>
    <s v="Aarav Sharma"/>
    <x v="2"/>
    <s v="Karnataka"/>
    <s v="Bengaluru"/>
    <x v="4"/>
    <x v="2"/>
    <x v="6"/>
    <n v="2"/>
    <n v="1764"/>
    <n v="5"/>
    <n v="3351.6"/>
    <n v="1800"/>
    <n v="1551.6"/>
    <x v="4"/>
    <x v="0"/>
    <x v="3"/>
    <s v="Q1"/>
    <n v="2025"/>
    <n v="0.46294307196562834"/>
    <s v="Low"/>
  </r>
  <r>
    <n v="102122"/>
    <d v="2025-03-02T00:00:00"/>
    <s v="C3121"/>
    <s v="Vikram Patel"/>
    <x v="1"/>
    <s v="Maharashtra"/>
    <s v="Mumbai"/>
    <x v="0"/>
    <x v="2"/>
    <x v="7"/>
    <n v="5"/>
    <n v="705"/>
    <n v="5"/>
    <n v="3348.75"/>
    <n v="2000"/>
    <n v="1348.75"/>
    <x v="0"/>
    <x v="0"/>
    <x v="10"/>
    <s v="Q1"/>
    <n v="2025"/>
    <n v="0.40276222471071293"/>
    <s v="Low"/>
  </r>
  <r>
    <n v="100152"/>
    <d v="2025-06-11T00:00:00"/>
    <s v="C1151"/>
    <s v="Kiran Kumar"/>
    <x v="3"/>
    <s v="Odisha"/>
    <s v="Bhubaneswar"/>
    <x v="1"/>
    <x v="2"/>
    <x v="7"/>
    <n v="4"/>
    <n v="930"/>
    <n v="10"/>
    <n v="3348"/>
    <n v="1600"/>
    <n v="1748"/>
    <x v="4"/>
    <x v="0"/>
    <x v="9"/>
    <s v="Q2"/>
    <n v="2025"/>
    <n v="0.52210274790919953"/>
    <s v="Low"/>
  </r>
  <r>
    <n v="100426"/>
    <d v="2025-08-22T00:00:00"/>
    <s v="C1425"/>
    <s v="Arjun Rao"/>
    <x v="2"/>
    <s v="Telangana"/>
    <s v="Hyderabad"/>
    <x v="2"/>
    <x v="2"/>
    <x v="7"/>
    <n v="3"/>
    <n v="1114"/>
    <n v="0"/>
    <n v="3342"/>
    <n v="1200"/>
    <n v="2142"/>
    <x v="0"/>
    <x v="0"/>
    <x v="2"/>
    <s v="Q3"/>
    <n v="2025"/>
    <n v="0.64093357271095153"/>
    <s v="Low"/>
  </r>
  <r>
    <n v="101500"/>
    <d v="2025-03-21T00:00:00"/>
    <s v="C2499"/>
    <s v="Kiran Gupta"/>
    <x v="1"/>
    <s v="Maharashtra"/>
    <s v="Mumbai"/>
    <x v="7"/>
    <x v="2"/>
    <x v="7"/>
    <n v="5"/>
    <n v="833"/>
    <n v="20"/>
    <n v="3332"/>
    <n v="2000"/>
    <n v="1332"/>
    <x v="4"/>
    <x v="2"/>
    <x v="10"/>
    <s v="Q1"/>
    <n v="2025"/>
    <n v="0.39975990396158462"/>
    <s v="Low"/>
  </r>
  <r>
    <n v="102144"/>
    <d v="2025-06-10T00:00:00"/>
    <s v="C3143"/>
    <s v="Rohit Sharma"/>
    <x v="3"/>
    <s v="Odisha"/>
    <s v="Bhubaneswar"/>
    <x v="7"/>
    <x v="2"/>
    <x v="7"/>
    <n v="6"/>
    <n v="617"/>
    <n v="10"/>
    <n v="3331.8"/>
    <n v="2400"/>
    <n v="931.8"/>
    <x v="4"/>
    <x v="1"/>
    <x v="9"/>
    <s v="Q2"/>
    <n v="2025"/>
    <n v="0.27966864757788579"/>
    <s v="Low"/>
  </r>
  <r>
    <n v="100284"/>
    <d v="2025-11-07T00:00:00"/>
    <s v="C1283"/>
    <s v="Priya Gupta"/>
    <x v="3"/>
    <s v="Odisha"/>
    <s v="Bhubaneswar"/>
    <x v="7"/>
    <x v="2"/>
    <x v="7"/>
    <n v="7"/>
    <n v="528"/>
    <n v="10"/>
    <n v="3326.4"/>
    <n v="2800"/>
    <n v="526.4"/>
    <x v="0"/>
    <x v="2"/>
    <x v="1"/>
    <s v="Q4"/>
    <n v="2025"/>
    <n v="0.15824915824915825"/>
    <s v="Low"/>
  </r>
  <r>
    <n v="104698"/>
    <d v="2025-01-28T00:00:00"/>
    <s v="C5697"/>
    <s v="Pooja Patel"/>
    <x v="0"/>
    <s v="Delhi"/>
    <s v="New Delhi"/>
    <x v="7"/>
    <x v="2"/>
    <x v="7"/>
    <n v="4"/>
    <n v="875"/>
    <n v="5"/>
    <n v="3325"/>
    <n v="1600"/>
    <n v="1725"/>
    <x v="4"/>
    <x v="0"/>
    <x v="8"/>
    <s v="Q1"/>
    <n v="2025"/>
    <n v="0.51879699248120303"/>
    <s v="Low"/>
  </r>
  <r>
    <n v="100821"/>
    <d v="2025-12-14T00:00:00"/>
    <s v="C1820"/>
    <s v="Rahul Reddy"/>
    <x v="0"/>
    <s v="Punjab"/>
    <s v="Ludhiana"/>
    <x v="3"/>
    <x v="2"/>
    <x v="7"/>
    <n v="6"/>
    <n v="692"/>
    <n v="20"/>
    <n v="3321.6"/>
    <n v="2400"/>
    <n v="921.6"/>
    <x v="4"/>
    <x v="1"/>
    <x v="11"/>
    <s v="Q4"/>
    <n v="2025"/>
    <n v="0.27745664739884396"/>
    <s v="Low"/>
  </r>
  <r>
    <n v="100731"/>
    <d v="2025-12-08T00:00:00"/>
    <s v="C1730"/>
    <s v="Divya Gupta"/>
    <x v="3"/>
    <s v="Odisha"/>
    <s v="Bhubaneswar"/>
    <x v="3"/>
    <x v="2"/>
    <x v="6"/>
    <n v="2"/>
    <n v="1646"/>
    <n v="0"/>
    <n v="3292"/>
    <n v="1800"/>
    <n v="1492"/>
    <x v="2"/>
    <x v="0"/>
    <x v="11"/>
    <s v="Q4"/>
    <n v="2025"/>
    <n v="0.45321992709599029"/>
    <s v="Low"/>
  </r>
  <r>
    <n v="104111"/>
    <d v="2025-08-23T00:00:00"/>
    <s v="C5110"/>
    <s v="Rohit Gupta"/>
    <x v="2"/>
    <s v="Telangana"/>
    <s v="Hyderabad"/>
    <x v="7"/>
    <x v="2"/>
    <x v="6"/>
    <n v="2"/>
    <n v="1918"/>
    <n v="15"/>
    <n v="3260.6"/>
    <n v="1800"/>
    <n v="1460.6"/>
    <x v="0"/>
    <x v="1"/>
    <x v="2"/>
    <s v="Q3"/>
    <n v="2025"/>
    <n v="0.44795436422744278"/>
    <s v="Low"/>
  </r>
  <r>
    <n v="100205"/>
    <d v="2025-02-15T00:00:00"/>
    <s v="C1204"/>
    <s v="Sneha Sharma"/>
    <x v="3"/>
    <s v="West Bengal"/>
    <s v="Kolkata"/>
    <x v="2"/>
    <x v="2"/>
    <x v="6"/>
    <n v="3"/>
    <n v="1207"/>
    <n v="10"/>
    <n v="3258.9"/>
    <n v="2700"/>
    <n v="558.9"/>
    <x v="1"/>
    <x v="0"/>
    <x v="3"/>
    <s v="Q1"/>
    <n v="2025"/>
    <n v="0.17149958574979288"/>
    <s v="Low"/>
  </r>
  <r>
    <n v="102373"/>
    <d v="2025-02-28T00:00:00"/>
    <s v="C3372"/>
    <s v="Divya Kumar"/>
    <x v="2"/>
    <s v="Telangana"/>
    <s v="Hyderabad"/>
    <x v="7"/>
    <x v="2"/>
    <x v="6"/>
    <n v="2"/>
    <n v="1715"/>
    <n v="5"/>
    <n v="3258.5"/>
    <n v="1800"/>
    <n v="1458.5"/>
    <x v="3"/>
    <x v="2"/>
    <x v="3"/>
    <s v="Q1"/>
    <n v="2025"/>
    <n v="0.44759858830750343"/>
    <s v="Low"/>
  </r>
  <r>
    <n v="102476"/>
    <d v="2025-01-23T00:00:00"/>
    <s v="C3475"/>
    <s v="Kiran Rao"/>
    <x v="1"/>
    <s v="Maharashtra"/>
    <s v="Mumbai"/>
    <x v="1"/>
    <x v="2"/>
    <x v="5"/>
    <n v="2"/>
    <n v="2025"/>
    <n v="20"/>
    <n v="3240"/>
    <n v="3200"/>
    <n v="40"/>
    <x v="2"/>
    <x v="2"/>
    <x v="8"/>
    <s v="Q1"/>
    <n v="2025"/>
    <n v="1.2345679012345678E-2"/>
    <s v="Low"/>
  </r>
  <r>
    <n v="103098"/>
    <d v="2025-01-17T00:00:00"/>
    <s v="C4097"/>
    <s v="Kiran Kumar"/>
    <x v="3"/>
    <s v="West Bengal"/>
    <s v="Kolkata"/>
    <x v="1"/>
    <x v="2"/>
    <x v="5"/>
    <n v="2"/>
    <n v="2024"/>
    <n v="20"/>
    <n v="3238.4"/>
    <n v="3200"/>
    <n v="38.4"/>
    <x v="4"/>
    <x v="2"/>
    <x v="8"/>
    <s v="Q1"/>
    <n v="2025"/>
    <n v="1.1857707509881422E-2"/>
    <s v="Low"/>
  </r>
  <r>
    <n v="100823"/>
    <d v="2025-10-24T00:00:00"/>
    <s v="C1822"/>
    <s v="Divya Gupta"/>
    <x v="2"/>
    <s v="Telangana"/>
    <s v="Hyderabad"/>
    <x v="0"/>
    <x v="2"/>
    <x v="7"/>
    <n v="9"/>
    <n v="449"/>
    <n v="20"/>
    <n v="3232.8"/>
    <n v="3600"/>
    <n v="-367.2"/>
    <x v="3"/>
    <x v="2"/>
    <x v="0"/>
    <s v="Q4"/>
    <n v="2025"/>
    <n v="-0.11358574610244988"/>
    <s v="Low"/>
  </r>
  <r>
    <n v="104575"/>
    <d v="2025-02-23T00:00:00"/>
    <s v="C5574"/>
    <s v="Vikram Reddy"/>
    <x v="0"/>
    <s v="Punjab"/>
    <s v="Ludhiana"/>
    <x v="7"/>
    <x v="2"/>
    <x v="7"/>
    <n v="5"/>
    <n v="646"/>
    <n v="0"/>
    <n v="3230"/>
    <n v="2000"/>
    <n v="1230"/>
    <x v="3"/>
    <x v="2"/>
    <x v="3"/>
    <s v="Q1"/>
    <n v="2025"/>
    <n v="0.38080495356037153"/>
    <s v="Low"/>
  </r>
  <r>
    <n v="104066"/>
    <d v="2025-09-06T00:00:00"/>
    <s v="C5065"/>
    <s v="Neha Kumar"/>
    <x v="0"/>
    <s v="Punjab"/>
    <s v="Ludhiana"/>
    <x v="1"/>
    <x v="2"/>
    <x v="6"/>
    <n v="3"/>
    <n v="1264"/>
    <n v="15"/>
    <n v="3223.2"/>
    <n v="2700"/>
    <n v="523.20000000000005"/>
    <x v="2"/>
    <x v="0"/>
    <x v="4"/>
    <s v="Q3"/>
    <n v="2025"/>
    <n v="0.16232315711094567"/>
    <s v="Low"/>
  </r>
  <r>
    <n v="103404"/>
    <d v="2025-10-20T00:00:00"/>
    <s v="C4403"/>
    <s v="Ananya Rao"/>
    <x v="3"/>
    <s v="Odisha"/>
    <s v="Bhubaneswar"/>
    <x v="3"/>
    <x v="2"/>
    <x v="6"/>
    <n v="4"/>
    <n v="1007"/>
    <n v="20"/>
    <n v="3222.4"/>
    <n v="3600"/>
    <n v="-377.6"/>
    <x v="0"/>
    <x v="0"/>
    <x v="0"/>
    <s v="Q4"/>
    <n v="2025"/>
    <n v="-0.11717974180734857"/>
    <s v="Low"/>
  </r>
  <r>
    <n v="103792"/>
    <d v="2025-11-09T00:00:00"/>
    <s v="C4791"/>
    <s v="Aarav Gupta"/>
    <x v="3"/>
    <s v="West Bengal"/>
    <s v="Kolkata"/>
    <x v="5"/>
    <x v="2"/>
    <x v="7"/>
    <n v="5"/>
    <n v="715"/>
    <n v="10"/>
    <n v="3217.5"/>
    <n v="2000"/>
    <n v="1217.5"/>
    <x v="4"/>
    <x v="0"/>
    <x v="1"/>
    <s v="Q4"/>
    <n v="2025"/>
    <n v="0.37839937839937837"/>
    <s v="Low"/>
  </r>
  <r>
    <n v="104417"/>
    <d v="2025-09-03T00:00:00"/>
    <s v="C5416"/>
    <s v="Rahul Patel"/>
    <x v="3"/>
    <s v="West Bengal"/>
    <s v="Kolkata"/>
    <x v="5"/>
    <x v="2"/>
    <x v="6"/>
    <n v="2"/>
    <n v="1892"/>
    <n v="15"/>
    <n v="3216.4"/>
    <n v="1800"/>
    <n v="1416.4"/>
    <x v="2"/>
    <x v="0"/>
    <x v="4"/>
    <s v="Q3"/>
    <n v="2025"/>
    <n v="0.44036811341872906"/>
    <s v="Low"/>
  </r>
  <r>
    <n v="103734"/>
    <d v="2025-05-14T00:00:00"/>
    <s v="C4733"/>
    <s v="Vikram Sharma"/>
    <x v="0"/>
    <s v="Punjab"/>
    <s v="Ludhiana"/>
    <x v="5"/>
    <x v="2"/>
    <x v="7"/>
    <n v="3"/>
    <n v="1070"/>
    <n v="0"/>
    <n v="3210"/>
    <n v="1200"/>
    <n v="2010"/>
    <x v="0"/>
    <x v="0"/>
    <x v="6"/>
    <s v="Q2"/>
    <n v="2025"/>
    <n v="0.62616822429906538"/>
    <s v="Low"/>
  </r>
  <r>
    <n v="101013"/>
    <d v="2025-10-23T00:00:00"/>
    <s v="C2012"/>
    <s v="Rahul Sharma"/>
    <x v="3"/>
    <s v="Odisha"/>
    <s v="Bhubaneswar"/>
    <x v="6"/>
    <x v="2"/>
    <x v="7"/>
    <n v="8"/>
    <n v="472"/>
    <n v="15"/>
    <n v="3209.6"/>
    <n v="3200"/>
    <n v="9.6"/>
    <x v="4"/>
    <x v="2"/>
    <x v="0"/>
    <s v="Q4"/>
    <n v="2025"/>
    <n v="2.9910269192422729E-3"/>
    <s v="Low"/>
  </r>
  <r>
    <n v="100417"/>
    <d v="2025-07-06T00:00:00"/>
    <s v="C1416"/>
    <s v="Kiran Gupta"/>
    <x v="3"/>
    <s v="Odisha"/>
    <s v="Bhubaneswar"/>
    <x v="3"/>
    <x v="2"/>
    <x v="7"/>
    <n v="5"/>
    <n v="800"/>
    <n v="20"/>
    <n v="3200"/>
    <n v="2000"/>
    <n v="1200"/>
    <x v="0"/>
    <x v="1"/>
    <x v="7"/>
    <s v="Q3"/>
    <n v="2025"/>
    <n v="0.375"/>
    <s v="Low"/>
  </r>
  <r>
    <n v="103406"/>
    <d v="2025-09-07T00:00:00"/>
    <s v="C4405"/>
    <s v="Neha Reddy"/>
    <x v="0"/>
    <s v="Punjab"/>
    <s v="Ludhiana"/>
    <x v="7"/>
    <x v="2"/>
    <x v="6"/>
    <n v="2"/>
    <n v="1678"/>
    <n v="5"/>
    <n v="3188.2"/>
    <n v="1800"/>
    <n v="1388.2"/>
    <x v="0"/>
    <x v="0"/>
    <x v="4"/>
    <s v="Q3"/>
    <n v="2025"/>
    <n v="0.43541810425945676"/>
    <s v="Low"/>
  </r>
  <r>
    <n v="101095"/>
    <d v="2025-06-04T00:00:00"/>
    <s v="C2094"/>
    <s v="Vikram Kumar"/>
    <x v="3"/>
    <s v="Odisha"/>
    <s v="Bhubaneswar"/>
    <x v="1"/>
    <x v="2"/>
    <x v="6"/>
    <n v="2"/>
    <n v="1751"/>
    <n v="10"/>
    <n v="3151.8"/>
    <n v="1800"/>
    <n v="1351.8"/>
    <x v="2"/>
    <x v="0"/>
    <x v="9"/>
    <s v="Q2"/>
    <n v="2025"/>
    <n v="0.42889777270131352"/>
    <s v="Low"/>
  </r>
  <r>
    <n v="104811"/>
    <d v="2025-11-10T00:00:00"/>
    <s v="C5810"/>
    <s v="Kiran Reddy"/>
    <x v="3"/>
    <s v="Odisha"/>
    <s v="Bhubaneswar"/>
    <x v="2"/>
    <x v="2"/>
    <x v="6"/>
    <n v="3"/>
    <n v="1235"/>
    <n v="15"/>
    <n v="3149.25"/>
    <n v="2700"/>
    <n v="449.25"/>
    <x v="1"/>
    <x v="0"/>
    <x v="1"/>
    <s v="Q4"/>
    <n v="2025"/>
    <n v="0.14265301262205288"/>
    <s v="Low"/>
  </r>
  <r>
    <n v="101592"/>
    <d v="2025-08-17T00:00:00"/>
    <s v="C2591"/>
    <s v="Arjun Reddy"/>
    <x v="0"/>
    <s v="Delhi"/>
    <s v="New Delhi"/>
    <x v="7"/>
    <x v="2"/>
    <x v="6"/>
    <n v="3"/>
    <n v="1163"/>
    <n v="10"/>
    <n v="3140.1"/>
    <n v="2700"/>
    <n v="440.1"/>
    <x v="2"/>
    <x v="1"/>
    <x v="2"/>
    <s v="Q3"/>
    <n v="2025"/>
    <n v="0.14015477214101463"/>
    <s v="Low"/>
  </r>
  <r>
    <n v="104998"/>
    <d v="2025-04-13T00:00:00"/>
    <s v="C5997"/>
    <s v="Rahul Kumar"/>
    <x v="2"/>
    <s v="Telangana"/>
    <s v="Hyderabad"/>
    <x v="1"/>
    <x v="2"/>
    <x v="6"/>
    <n v="2"/>
    <n v="1962"/>
    <n v="20"/>
    <n v="3139.2"/>
    <n v="1800"/>
    <n v="1339.2"/>
    <x v="3"/>
    <x v="0"/>
    <x v="5"/>
    <s v="Q2"/>
    <n v="2025"/>
    <n v="0.42660550458715601"/>
    <s v="Low"/>
  </r>
  <r>
    <n v="101666"/>
    <d v="2025-01-21T00:00:00"/>
    <s v="C2665"/>
    <s v="Pooja Sharma"/>
    <x v="2"/>
    <s v="Telangana"/>
    <s v="Hyderabad"/>
    <x v="0"/>
    <x v="2"/>
    <x v="6"/>
    <n v="3"/>
    <n v="1231"/>
    <n v="15"/>
    <n v="3139.05"/>
    <n v="2700"/>
    <n v="439.05"/>
    <x v="4"/>
    <x v="0"/>
    <x v="8"/>
    <s v="Q1"/>
    <n v="2025"/>
    <n v="0.13986715726095475"/>
    <s v="Low"/>
  </r>
  <r>
    <n v="100014"/>
    <d v="2025-03-21T00:00:00"/>
    <s v="C1013"/>
    <s v="Sneha Patel"/>
    <x v="0"/>
    <s v="Punjab"/>
    <s v="Ludhiana"/>
    <x v="2"/>
    <x v="2"/>
    <x v="7"/>
    <n v="6"/>
    <n v="521"/>
    <n v="0"/>
    <n v="3126"/>
    <n v="2400"/>
    <n v="726"/>
    <x v="3"/>
    <x v="0"/>
    <x v="10"/>
    <s v="Q1"/>
    <n v="2025"/>
    <n v="0.23224568138195778"/>
    <s v="Low"/>
  </r>
  <r>
    <n v="101558"/>
    <d v="2025-11-22T00:00:00"/>
    <s v="C2557"/>
    <s v="Aarav Patel"/>
    <x v="3"/>
    <s v="Odisha"/>
    <s v="Bhubaneswar"/>
    <x v="7"/>
    <x v="2"/>
    <x v="7"/>
    <n v="3"/>
    <n v="1095"/>
    <n v="5"/>
    <n v="3120.75"/>
    <n v="1200"/>
    <n v="1920.75"/>
    <x v="4"/>
    <x v="2"/>
    <x v="1"/>
    <s v="Q4"/>
    <n v="2025"/>
    <n v="0.61547704878634946"/>
    <s v="Low"/>
  </r>
  <r>
    <n v="102796"/>
    <d v="2025-07-08T00:00:00"/>
    <s v="C3795"/>
    <s v="Priya Kumar"/>
    <x v="2"/>
    <s v="Telangana"/>
    <s v="Hyderabad"/>
    <x v="5"/>
    <x v="2"/>
    <x v="7"/>
    <n v="4"/>
    <n v="975"/>
    <n v="20"/>
    <n v="3120"/>
    <n v="1600"/>
    <n v="1520"/>
    <x v="0"/>
    <x v="0"/>
    <x v="7"/>
    <s v="Q3"/>
    <n v="2025"/>
    <n v="0.48717948717948717"/>
    <s v="Low"/>
  </r>
  <r>
    <n v="104446"/>
    <d v="2025-03-11T00:00:00"/>
    <s v="C5445"/>
    <s v="Arjun Sharma"/>
    <x v="3"/>
    <s v="West Bengal"/>
    <s v="Kolkata"/>
    <x v="6"/>
    <x v="2"/>
    <x v="6"/>
    <n v="2"/>
    <n v="1946"/>
    <n v="20"/>
    <n v="3113.6"/>
    <n v="1800"/>
    <n v="1313.6"/>
    <x v="0"/>
    <x v="1"/>
    <x v="10"/>
    <s v="Q1"/>
    <n v="2025"/>
    <n v="0.42189105858170606"/>
    <s v="Low"/>
  </r>
  <r>
    <n v="102643"/>
    <d v="2025-06-10T00:00:00"/>
    <s v="C3642"/>
    <s v="Sneha Gupta"/>
    <x v="1"/>
    <s v="Gujarat"/>
    <s v="Ahmedabad"/>
    <x v="2"/>
    <x v="2"/>
    <x v="6"/>
    <n v="3"/>
    <n v="1091"/>
    <n v="5"/>
    <n v="3109.35"/>
    <n v="2700"/>
    <n v="409.35"/>
    <x v="4"/>
    <x v="0"/>
    <x v="9"/>
    <s v="Q2"/>
    <n v="2025"/>
    <n v="0.13165130975927447"/>
    <s v="Low"/>
  </r>
  <r>
    <n v="100975"/>
    <d v="2025-06-28T00:00:00"/>
    <s v="C1974"/>
    <s v="Vikram Rao"/>
    <x v="0"/>
    <s v="Punjab"/>
    <s v="Ludhiana"/>
    <x v="5"/>
    <x v="2"/>
    <x v="7"/>
    <n v="5"/>
    <n v="620"/>
    <n v="0"/>
    <n v="3100"/>
    <n v="2000"/>
    <n v="1100"/>
    <x v="0"/>
    <x v="0"/>
    <x v="9"/>
    <s v="Q2"/>
    <n v="2025"/>
    <n v="0.35483870967741937"/>
    <s v="Low"/>
  </r>
  <r>
    <n v="100003"/>
    <d v="2025-12-10T00:00:00"/>
    <s v="C1002"/>
    <s v="Aarav Patel"/>
    <x v="3"/>
    <s v="Odisha"/>
    <s v="Bhubaneswar"/>
    <x v="4"/>
    <x v="2"/>
    <x v="7"/>
    <n v="4"/>
    <n v="861"/>
    <n v="10"/>
    <n v="3099.6"/>
    <n v="1600"/>
    <n v="1499.6"/>
    <x v="3"/>
    <x v="0"/>
    <x v="11"/>
    <s v="Q4"/>
    <n v="2025"/>
    <n v="0.48380436185314235"/>
    <s v="Low"/>
  </r>
  <r>
    <n v="104297"/>
    <d v="2025-08-22T00:00:00"/>
    <s v="C5296"/>
    <s v="Vikram Rao"/>
    <x v="0"/>
    <s v="Punjab"/>
    <s v="Ludhiana"/>
    <x v="6"/>
    <x v="2"/>
    <x v="6"/>
    <n v="3"/>
    <n v="1031"/>
    <n v="0"/>
    <n v="3093"/>
    <n v="2700"/>
    <n v="393"/>
    <x v="4"/>
    <x v="1"/>
    <x v="2"/>
    <s v="Q3"/>
    <n v="2025"/>
    <n v="0.1270611057225994"/>
    <s v="Low"/>
  </r>
  <r>
    <n v="104191"/>
    <d v="2025-03-26T00:00:00"/>
    <s v="C5190"/>
    <s v="Vikram Gupta"/>
    <x v="2"/>
    <s v="Telangana"/>
    <s v="Hyderabad"/>
    <x v="6"/>
    <x v="2"/>
    <x v="7"/>
    <n v="5"/>
    <n v="724"/>
    <n v="15"/>
    <n v="3077"/>
    <n v="2000"/>
    <n v="1077"/>
    <x v="2"/>
    <x v="2"/>
    <x v="10"/>
    <s v="Q1"/>
    <n v="2025"/>
    <n v="0.35001624959376015"/>
    <s v="Low"/>
  </r>
  <r>
    <n v="102673"/>
    <d v="2025-04-09T00:00:00"/>
    <s v="C3672"/>
    <s v="Rohit Gupta"/>
    <x v="2"/>
    <s v="Karnataka"/>
    <s v="Bengaluru"/>
    <x v="1"/>
    <x v="2"/>
    <x v="7"/>
    <n v="6"/>
    <n v="603"/>
    <n v="15"/>
    <n v="3075.3"/>
    <n v="2400"/>
    <n v="675.3"/>
    <x v="0"/>
    <x v="0"/>
    <x v="5"/>
    <s v="Q2"/>
    <n v="2025"/>
    <n v="0.21958833284557602"/>
    <s v="Low"/>
  </r>
  <r>
    <n v="103205"/>
    <d v="2025-07-18T00:00:00"/>
    <s v="C4204"/>
    <s v="Pooja Kumar"/>
    <x v="0"/>
    <s v="Delhi"/>
    <s v="New Delhi"/>
    <x v="0"/>
    <x v="2"/>
    <x v="6"/>
    <n v="2"/>
    <n v="1807"/>
    <n v="15"/>
    <n v="3071.9"/>
    <n v="1800"/>
    <n v="1271.9000000000001"/>
    <x v="0"/>
    <x v="1"/>
    <x v="7"/>
    <s v="Q3"/>
    <n v="2025"/>
    <n v="0.41404342589276999"/>
    <s v="Low"/>
  </r>
  <r>
    <n v="103636"/>
    <d v="2025-11-19T00:00:00"/>
    <s v="C4635"/>
    <s v="Rohit Reddy"/>
    <x v="0"/>
    <s v="Delhi"/>
    <s v="New Delhi"/>
    <x v="7"/>
    <x v="2"/>
    <x v="7"/>
    <n v="6"/>
    <n v="511"/>
    <n v="0"/>
    <n v="3066"/>
    <n v="2400"/>
    <n v="666"/>
    <x v="0"/>
    <x v="1"/>
    <x v="1"/>
    <s v="Q4"/>
    <n v="2025"/>
    <n v="0.2172211350293542"/>
    <s v="Low"/>
  </r>
  <r>
    <n v="102708"/>
    <d v="2025-11-10T00:00:00"/>
    <s v="C3707"/>
    <s v="Vikram Gupta"/>
    <x v="0"/>
    <s v="Delhi"/>
    <s v="New Delhi"/>
    <x v="2"/>
    <x v="2"/>
    <x v="7"/>
    <n v="5"/>
    <n v="721"/>
    <n v="15"/>
    <n v="3064.25"/>
    <n v="2000"/>
    <n v="1064.25"/>
    <x v="2"/>
    <x v="2"/>
    <x v="1"/>
    <s v="Q4"/>
    <n v="2025"/>
    <n v="0.34731174023007261"/>
    <s v="Low"/>
  </r>
  <r>
    <n v="103565"/>
    <d v="2025-12-05T00:00:00"/>
    <s v="C4564"/>
    <s v="Pooja Rao"/>
    <x v="1"/>
    <s v="Maharashtra"/>
    <s v="Mumbai"/>
    <x v="4"/>
    <x v="2"/>
    <x v="7"/>
    <n v="3"/>
    <n v="1075"/>
    <n v="5"/>
    <n v="3063.75"/>
    <n v="1200"/>
    <n v="1863.75"/>
    <x v="4"/>
    <x v="2"/>
    <x v="11"/>
    <s v="Q4"/>
    <n v="2025"/>
    <n v="0.60832313341493272"/>
    <s v="Low"/>
  </r>
  <r>
    <n v="100125"/>
    <d v="2025-08-16T00:00:00"/>
    <s v="C1124"/>
    <s v="Rohit Rao"/>
    <x v="3"/>
    <s v="West Bengal"/>
    <s v="Kolkata"/>
    <x v="2"/>
    <x v="2"/>
    <x v="7"/>
    <n v="4"/>
    <n v="806"/>
    <n v="5"/>
    <n v="3062.8"/>
    <n v="1600"/>
    <n v="1462.8"/>
    <x v="2"/>
    <x v="0"/>
    <x v="2"/>
    <s v="Q3"/>
    <n v="2025"/>
    <n v="0.47760219407078486"/>
    <s v="Low"/>
  </r>
  <r>
    <n v="102470"/>
    <d v="2025-03-07T00:00:00"/>
    <s v="C3469"/>
    <s v="Vikram Rao"/>
    <x v="3"/>
    <s v="Odisha"/>
    <s v="Bhubaneswar"/>
    <x v="2"/>
    <x v="2"/>
    <x v="6"/>
    <n v="3"/>
    <n v="1201"/>
    <n v="15"/>
    <n v="3062.55"/>
    <n v="2700"/>
    <n v="362.55"/>
    <x v="4"/>
    <x v="0"/>
    <x v="10"/>
    <s v="Q1"/>
    <n v="2025"/>
    <n v="0.11838174070627418"/>
    <s v="Low"/>
  </r>
  <r>
    <n v="102183"/>
    <d v="2025-09-17T00:00:00"/>
    <s v="C3182"/>
    <s v="Aarav Patel"/>
    <x v="3"/>
    <s v="West Bengal"/>
    <s v="Kolkata"/>
    <x v="7"/>
    <x v="2"/>
    <x v="6"/>
    <n v="2"/>
    <n v="1530"/>
    <n v="0"/>
    <n v="3060"/>
    <n v="1800"/>
    <n v="1260"/>
    <x v="2"/>
    <x v="0"/>
    <x v="4"/>
    <s v="Q3"/>
    <n v="2025"/>
    <n v="0.41176470588235292"/>
    <s v="Low"/>
  </r>
  <r>
    <n v="101730"/>
    <d v="2025-12-15T00:00:00"/>
    <s v="C2729"/>
    <s v="Ananya Kumar"/>
    <x v="2"/>
    <s v="Telangana"/>
    <s v="Hyderabad"/>
    <x v="6"/>
    <x v="2"/>
    <x v="7"/>
    <n v="3"/>
    <n v="1073"/>
    <n v="5"/>
    <n v="3058.05"/>
    <n v="1200"/>
    <n v="1858.05"/>
    <x v="1"/>
    <x v="0"/>
    <x v="11"/>
    <s v="Q4"/>
    <n v="2025"/>
    <n v="0.60759307401775631"/>
    <s v="Low"/>
  </r>
  <r>
    <n v="100045"/>
    <d v="2025-05-08T00:00:00"/>
    <s v="C1044"/>
    <s v="Priya Reddy"/>
    <x v="1"/>
    <s v="Maharashtra"/>
    <s v="Mumbai"/>
    <x v="0"/>
    <x v="2"/>
    <x v="7"/>
    <n v="5"/>
    <n v="761"/>
    <n v="20"/>
    <n v="3044"/>
    <n v="2000"/>
    <n v="1044"/>
    <x v="4"/>
    <x v="0"/>
    <x v="6"/>
    <s v="Q2"/>
    <n v="2025"/>
    <n v="0.34296977660972405"/>
    <s v="Low"/>
  </r>
  <r>
    <n v="104706"/>
    <d v="2025-11-10T00:00:00"/>
    <s v="C5705"/>
    <s v="Priya Sharma"/>
    <x v="0"/>
    <s v="Delhi"/>
    <s v="New Delhi"/>
    <x v="4"/>
    <x v="2"/>
    <x v="7"/>
    <n v="4"/>
    <n v="950"/>
    <n v="20"/>
    <n v="3040"/>
    <n v="1600"/>
    <n v="1440"/>
    <x v="2"/>
    <x v="0"/>
    <x v="1"/>
    <s v="Q4"/>
    <n v="2025"/>
    <n v="0.47368421052631576"/>
    <s v="Low"/>
  </r>
  <r>
    <n v="100519"/>
    <d v="2025-06-06T00:00:00"/>
    <s v="C1518"/>
    <s v="Kiran Reddy"/>
    <x v="1"/>
    <s v="Maharashtra"/>
    <s v="Mumbai"/>
    <x v="4"/>
    <x v="2"/>
    <x v="6"/>
    <n v="3"/>
    <n v="1266"/>
    <n v="20"/>
    <n v="3038.4"/>
    <n v="2700"/>
    <n v="338.4"/>
    <x v="4"/>
    <x v="1"/>
    <x v="9"/>
    <s v="Q2"/>
    <n v="2025"/>
    <n v="0.11137440758293837"/>
    <s v="Low"/>
  </r>
  <r>
    <n v="103847"/>
    <d v="2025-05-01T00:00:00"/>
    <s v="C4846"/>
    <s v="Vikram Gupta"/>
    <x v="0"/>
    <s v="Punjab"/>
    <s v="Ludhiana"/>
    <x v="3"/>
    <x v="2"/>
    <x v="7"/>
    <n v="6"/>
    <n v="633"/>
    <n v="20"/>
    <n v="3038.4"/>
    <n v="2400"/>
    <n v="638.4"/>
    <x v="4"/>
    <x v="0"/>
    <x v="6"/>
    <s v="Q2"/>
    <n v="2025"/>
    <n v="0.21011058451816744"/>
    <s v="Low"/>
  </r>
  <r>
    <n v="103184"/>
    <d v="2025-05-23T00:00:00"/>
    <s v="C4183"/>
    <s v="Ananya Patel"/>
    <x v="2"/>
    <s v="Telangana"/>
    <s v="Hyderabad"/>
    <x v="2"/>
    <x v="2"/>
    <x v="7"/>
    <n v="4"/>
    <n v="756"/>
    <n v="0"/>
    <n v="3024"/>
    <n v="1600"/>
    <n v="1424"/>
    <x v="1"/>
    <x v="0"/>
    <x v="6"/>
    <s v="Q2"/>
    <n v="2025"/>
    <n v="0.47089947089947087"/>
    <s v="Low"/>
  </r>
  <r>
    <n v="102472"/>
    <d v="2025-09-13T00:00:00"/>
    <s v="C3471"/>
    <s v="Priya Sharma"/>
    <x v="2"/>
    <s v="Telangana"/>
    <s v="Hyderabad"/>
    <x v="3"/>
    <x v="2"/>
    <x v="7"/>
    <n v="5"/>
    <n v="672"/>
    <n v="10"/>
    <n v="3024"/>
    <n v="2000"/>
    <n v="1024"/>
    <x v="3"/>
    <x v="0"/>
    <x v="4"/>
    <s v="Q3"/>
    <n v="2025"/>
    <n v="0.33862433862433861"/>
    <s v="Low"/>
  </r>
  <r>
    <n v="103815"/>
    <d v="2025-12-26T00:00:00"/>
    <s v="C4814"/>
    <s v="Neha Kumar"/>
    <x v="2"/>
    <s v="Telangana"/>
    <s v="Hyderabad"/>
    <x v="7"/>
    <x v="2"/>
    <x v="6"/>
    <n v="2"/>
    <n v="1591"/>
    <n v="5"/>
    <n v="3022.9"/>
    <n v="1800"/>
    <n v="1222.9000000000001"/>
    <x v="3"/>
    <x v="0"/>
    <x v="11"/>
    <s v="Q4"/>
    <n v="2025"/>
    <n v="0.40454530417810713"/>
    <s v="Low"/>
  </r>
  <r>
    <n v="101936"/>
    <d v="2025-04-19T00:00:00"/>
    <s v="C2935"/>
    <s v="Aarav Rao"/>
    <x v="2"/>
    <s v="Telangana"/>
    <s v="Hyderabad"/>
    <x v="5"/>
    <x v="2"/>
    <x v="6"/>
    <n v="3"/>
    <n v="1007"/>
    <n v="0"/>
    <n v="3021"/>
    <n v="2700"/>
    <n v="321"/>
    <x v="0"/>
    <x v="0"/>
    <x v="5"/>
    <s v="Q2"/>
    <n v="2025"/>
    <n v="0.10625620655412116"/>
    <s v="Low"/>
  </r>
  <r>
    <n v="102430"/>
    <d v="2025-05-05T00:00:00"/>
    <s v="C3429"/>
    <s v="Kiran Gupta"/>
    <x v="2"/>
    <s v="Karnataka"/>
    <s v="Bengaluru"/>
    <x v="4"/>
    <x v="2"/>
    <x v="6"/>
    <n v="3"/>
    <n v="1183"/>
    <n v="15"/>
    <n v="3016.65"/>
    <n v="2700"/>
    <n v="316.64999999999998"/>
    <x v="3"/>
    <x v="2"/>
    <x v="6"/>
    <s v="Q2"/>
    <n v="2025"/>
    <n v="0.10496743075928595"/>
    <s v="Low"/>
  </r>
  <r>
    <n v="102448"/>
    <d v="2025-07-24T00:00:00"/>
    <s v="C3447"/>
    <s v="Rahul Gupta"/>
    <x v="0"/>
    <s v="Delhi"/>
    <s v="New Delhi"/>
    <x v="0"/>
    <x v="2"/>
    <x v="6"/>
    <n v="3"/>
    <n v="1181"/>
    <n v="15"/>
    <n v="3011.55"/>
    <n v="2700"/>
    <n v="311.55"/>
    <x v="4"/>
    <x v="0"/>
    <x v="7"/>
    <s v="Q3"/>
    <n v="2025"/>
    <n v="0.10345171091298501"/>
    <s v="Low"/>
  </r>
  <r>
    <n v="101050"/>
    <d v="2025-02-13T00:00:00"/>
    <s v="C2049"/>
    <s v="Rahul Gupta"/>
    <x v="2"/>
    <s v="Karnataka"/>
    <s v="Bengaluru"/>
    <x v="4"/>
    <x v="2"/>
    <x v="6"/>
    <n v="2"/>
    <n v="1583"/>
    <n v="5"/>
    <n v="3007.7"/>
    <n v="1800"/>
    <n v="1207.7"/>
    <x v="0"/>
    <x v="0"/>
    <x v="3"/>
    <s v="Q1"/>
    <n v="2025"/>
    <n v="0.40153605745253851"/>
    <s v="Low"/>
  </r>
  <r>
    <n v="101181"/>
    <d v="2025-08-16T00:00:00"/>
    <s v="C2180"/>
    <s v="Aarav Rao"/>
    <x v="0"/>
    <s v="Delhi"/>
    <s v="New Delhi"/>
    <x v="1"/>
    <x v="2"/>
    <x v="6"/>
    <n v="2"/>
    <n v="1503"/>
    <n v="0"/>
    <n v="3006"/>
    <n v="1800"/>
    <n v="1206"/>
    <x v="0"/>
    <x v="0"/>
    <x v="2"/>
    <s v="Q3"/>
    <n v="2025"/>
    <n v="0.40119760479041916"/>
    <s v="Low"/>
  </r>
  <r>
    <n v="102257"/>
    <d v="2025-01-03T00:00:00"/>
    <s v="C3256"/>
    <s v="Sneha Kumar"/>
    <x v="2"/>
    <s v="Karnataka"/>
    <s v="Bengaluru"/>
    <x v="4"/>
    <x v="2"/>
    <x v="6"/>
    <n v="2"/>
    <n v="1499"/>
    <n v="0"/>
    <n v="2998"/>
    <n v="1800"/>
    <n v="1198"/>
    <x v="1"/>
    <x v="2"/>
    <x v="8"/>
    <s v="Q1"/>
    <n v="2025"/>
    <n v="0.39959973315543695"/>
    <s v="Low"/>
  </r>
  <r>
    <n v="100177"/>
    <d v="2025-05-22T00:00:00"/>
    <s v="C1176"/>
    <s v="Divya Gupta"/>
    <x v="0"/>
    <s v="Punjab"/>
    <s v="Ludhiana"/>
    <x v="0"/>
    <x v="2"/>
    <x v="7"/>
    <n v="6"/>
    <n v="587"/>
    <n v="15"/>
    <n v="2993.7"/>
    <n v="2400"/>
    <n v="593.70000000000005"/>
    <x v="1"/>
    <x v="1"/>
    <x v="6"/>
    <s v="Q2"/>
    <n v="2025"/>
    <n v="0.19831646457560881"/>
    <s v="Low"/>
  </r>
  <r>
    <n v="103006"/>
    <d v="2025-06-24T00:00:00"/>
    <s v="C4005"/>
    <s v="Ananya Gupta"/>
    <x v="0"/>
    <s v="Punjab"/>
    <s v="Ludhiana"/>
    <x v="1"/>
    <x v="2"/>
    <x v="6"/>
    <n v="2"/>
    <n v="1860"/>
    <n v="20"/>
    <n v="2976"/>
    <n v="1800"/>
    <n v="1176"/>
    <x v="1"/>
    <x v="0"/>
    <x v="9"/>
    <s v="Q2"/>
    <n v="2025"/>
    <n v="0.39516129032258063"/>
    <s v="Low"/>
  </r>
  <r>
    <n v="103137"/>
    <d v="2025-01-08T00:00:00"/>
    <s v="C4136"/>
    <s v="Ananya Gupta"/>
    <x v="0"/>
    <s v="Delhi"/>
    <s v="New Delhi"/>
    <x v="1"/>
    <x v="2"/>
    <x v="7"/>
    <n v="5"/>
    <n v="700"/>
    <n v="15"/>
    <n v="2975"/>
    <n v="2000"/>
    <n v="975"/>
    <x v="0"/>
    <x v="2"/>
    <x v="8"/>
    <s v="Q1"/>
    <n v="2025"/>
    <n v="0.32773109243697479"/>
    <s v="Low"/>
  </r>
  <r>
    <n v="101520"/>
    <d v="2025-09-28T00:00:00"/>
    <s v="C2519"/>
    <s v="Rohit Rao"/>
    <x v="1"/>
    <s v="Gujarat"/>
    <s v="Ahmedabad"/>
    <x v="2"/>
    <x v="2"/>
    <x v="6"/>
    <n v="3"/>
    <n v="1165"/>
    <n v="15"/>
    <n v="2970.75"/>
    <n v="2700"/>
    <n v="270.75"/>
    <x v="4"/>
    <x v="0"/>
    <x v="4"/>
    <s v="Q3"/>
    <n v="2025"/>
    <n v="9.1138601363292104E-2"/>
    <s v="Low"/>
  </r>
  <r>
    <n v="100714"/>
    <d v="2025-01-19T00:00:00"/>
    <s v="C1713"/>
    <s v="Priya Reddy"/>
    <x v="0"/>
    <s v="Punjab"/>
    <s v="Ludhiana"/>
    <x v="4"/>
    <x v="2"/>
    <x v="7"/>
    <n v="5"/>
    <n v="625"/>
    <n v="5"/>
    <n v="2968.75"/>
    <n v="2000"/>
    <n v="968.75"/>
    <x v="4"/>
    <x v="0"/>
    <x v="8"/>
    <s v="Q1"/>
    <n v="2025"/>
    <n v="0.32631578947368423"/>
    <s v="Low"/>
  </r>
  <r>
    <n v="102742"/>
    <d v="2025-11-10T00:00:00"/>
    <s v="C3741"/>
    <s v="Ananya Gupta"/>
    <x v="2"/>
    <s v="Karnataka"/>
    <s v="Bengaluru"/>
    <x v="7"/>
    <x v="2"/>
    <x v="7"/>
    <n v="9"/>
    <n v="388"/>
    <n v="15"/>
    <n v="2968.2"/>
    <n v="3600"/>
    <n v="-631.79999999999995"/>
    <x v="1"/>
    <x v="2"/>
    <x v="1"/>
    <s v="Q4"/>
    <n v="2025"/>
    <n v="-0.21285627653123104"/>
    <s v="Low"/>
  </r>
  <r>
    <n v="100774"/>
    <d v="2025-03-01T00:00:00"/>
    <s v="C1773"/>
    <s v="Arjun Gupta"/>
    <x v="2"/>
    <s v="Telangana"/>
    <s v="Hyderabad"/>
    <x v="1"/>
    <x v="2"/>
    <x v="7"/>
    <n v="4"/>
    <n v="926"/>
    <n v="20"/>
    <n v="2963.2"/>
    <n v="1600"/>
    <n v="1363.2"/>
    <x v="1"/>
    <x v="2"/>
    <x v="10"/>
    <s v="Q1"/>
    <n v="2025"/>
    <n v="0.4600431965442765"/>
    <s v="Low"/>
  </r>
  <r>
    <n v="101621"/>
    <d v="2025-01-28T00:00:00"/>
    <s v="C2620"/>
    <s v="Rahul Kumar"/>
    <x v="3"/>
    <s v="West Bengal"/>
    <s v="Kolkata"/>
    <x v="4"/>
    <x v="2"/>
    <x v="5"/>
    <n v="1"/>
    <n v="2962"/>
    <n v="0"/>
    <n v="2962"/>
    <n v="1600"/>
    <n v="1362"/>
    <x v="1"/>
    <x v="1"/>
    <x v="8"/>
    <s v="Q1"/>
    <n v="2025"/>
    <n v="0.4598244429439568"/>
    <s v="Low"/>
  </r>
  <r>
    <n v="102943"/>
    <d v="2025-05-22T00:00:00"/>
    <s v="C3942"/>
    <s v="Priya Gupta"/>
    <x v="3"/>
    <s v="Odisha"/>
    <s v="Bhubaneswar"/>
    <x v="0"/>
    <x v="2"/>
    <x v="6"/>
    <n v="2"/>
    <n v="1479"/>
    <n v="0"/>
    <n v="2958"/>
    <n v="1800"/>
    <n v="1158"/>
    <x v="1"/>
    <x v="2"/>
    <x v="6"/>
    <s v="Q2"/>
    <n v="2025"/>
    <n v="0.39148073022312374"/>
    <s v="Low"/>
  </r>
  <r>
    <n v="104494"/>
    <d v="2025-02-23T00:00:00"/>
    <s v="C5493"/>
    <s v="Aarav Sharma"/>
    <x v="1"/>
    <s v="Maharashtra"/>
    <s v="Mumbai"/>
    <x v="0"/>
    <x v="2"/>
    <x v="5"/>
    <n v="1"/>
    <n v="2948"/>
    <n v="0"/>
    <n v="2948"/>
    <n v="1600"/>
    <n v="1348"/>
    <x v="4"/>
    <x v="0"/>
    <x v="3"/>
    <s v="Q1"/>
    <n v="2025"/>
    <n v="0.45725915875169604"/>
    <s v="Low"/>
  </r>
  <r>
    <n v="103559"/>
    <d v="2025-10-14T00:00:00"/>
    <s v="C4558"/>
    <s v="Ananya Kumar"/>
    <x v="0"/>
    <s v="Delhi"/>
    <s v="New Delhi"/>
    <x v="6"/>
    <x v="2"/>
    <x v="7"/>
    <n v="5"/>
    <n v="588"/>
    <n v="0"/>
    <n v="2940"/>
    <n v="2000"/>
    <n v="940"/>
    <x v="2"/>
    <x v="0"/>
    <x v="0"/>
    <s v="Q4"/>
    <n v="2025"/>
    <n v="0.31972789115646261"/>
    <s v="Low"/>
  </r>
  <r>
    <n v="103211"/>
    <d v="2025-04-20T00:00:00"/>
    <s v="C4210"/>
    <s v="Sneha Patel"/>
    <x v="2"/>
    <s v="Karnataka"/>
    <s v="Bengaluru"/>
    <x v="5"/>
    <x v="2"/>
    <x v="7"/>
    <n v="6"/>
    <n v="612"/>
    <n v="20"/>
    <n v="2937.6"/>
    <n v="2400"/>
    <n v="537.6"/>
    <x v="0"/>
    <x v="2"/>
    <x v="5"/>
    <s v="Q2"/>
    <n v="2025"/>
    <n v="0.18300653594771243"/>
    <s v="Low"/>
  </r>
  <r>
    <n v="104986"/>
    <d v="2025-10-04T00:00:00"/>
    <s v="C5985"/>
    <s v="Neha Gupta"/>
    <x v="1"/>
    <s v="Gujarat"/>
    <s v="Ahmedabad"/>
    <x v="3"/>
    <x v="2"/>
    <x v="7"/>
    <n v="6"/>
    <n v="610"/>
    <n v="20"/>
    <n v="2928"/>
    <n v="2400"/>
    <n v="528"/>
    <x v="2"/>
    <x v="2"/>
    <x v="0"/>
    <s v="Q4"/>
    <n v="2025"/>
    <n v="0.18032786885245902"/>
    <s v="Low"/>
  </r>
  <r>
    <n v="102512"/>
    <d v="2025-10-17T00:00:00"/>
    <s v="C3511"/>
    <s v="Divya Sharma"/>
    <x v="0"/>
    <s v="Punjab"/>
    <s v="Ludhiana"/>
    <x v="5"/>
    <x v="2"/>
    <x v="6"/>
    <n v="3"/>
    <n v="1148"/>
    <n v="15"/>
    <n v="2927.4"/>
    <n v="2700"/>
    <n v="227.4"/>
    <x v="1"/>
    <x v="1"/>
    <x v="0"/>
    <s v="Q4"/>
    <n v="2025"/>
    <n v="7.7679852428776383E-2"/>
    <s v="Low"/>
  </r>
  <r>
    <n v="104034"/>
    <d v="2025-09-19T00:00:00"/>
    <s v="C5033"/>
    <s v="Pooja Kumar"/>
    <x v="3"/>
    <s v="West Bengal"/>
    <s v="Kolkata"/>
    <x v="1"/>
    <x v="2"/>
    <x v="7"/>
    <n v="3"/>
    <n v="1026"/>
    <n v="5"/>
    <n v="2924.1"/>
    <n v="1200"/>
    <n v="1724.1"/>
    <x v="2"/>
    <x v="2"/>
    <x v="4"/>
    <s v="Q3"/>
    <n v="2025"/>
    <n v="0.58961731814917406"/>
    <s v="Low"/>
  </r>
  <r>
    <n v="101513"/>
    <d v="2025-12-05T00:00:00"/>
    <s v="C2512"/>
    <s v="Sneha Rao"/>
    <x v="2"/>
    <s v="Telangana"/>
    <s v="Hyderabad"/>
    <x v="0"/>
    <x v="2"/>
    <x v="7"/>
    <n v="4"/>
    <n v="731"/>
    <n v="0"/>
    <n v="2924"/>
    <n v="1600"/>
    <n v="1324"/>
    <x v="1"/>
    <x v="2"/>
    <x v="11"/>
    <s v="Q4"/>
    <n v="2025"/>
    <n v="0.45280437756497949"/>
    <s v="Low"/>
  </r>
  <r>
    <n v="104394"/>
    <d v="2025-10-26T00:00:00"/>
    <s v="C5393"/>
    <s v="Pooja Rao"/>
    <x v="1"/>
    <s v="Gujarat"/>
    <s v="Ahmedabad"/>
    <x v="2"/>
    <x v="2"/>
    <x v="7"/>
    <n v="6"/>
    <n v="512"/>
    <n v="5"/>
    <n v="2918.4"/>
    <n v="2400"/>
    <n v="518.4"/>
    <x v="3"/>
    <x v="0"/>
    <x v="0"/>
    <s v="Q4"/>
    <n v="2025"/>
    <n v="0.17763157894736842"/>
    <s v="Low"/>
  </r>
  <r>
    <n v="102435"/>
    <d v="2025-08-24T00:00:00"/>
    <s v="C3434"/>
    <s v="Vikram Sharma"/>
    <x v="0"/>
    <s v="Delhi"/>
    <s v="New Delhi"/>
    <x v="6"/>
    <x v="2"/>
    <x v="6"/>
    <n v="2"/>
    <n v="1535"/>
    <n v="5"/>
    <n v="2916.5"/>
    <n v="1800"/>
    <n v="1116.5"/>
    <x v="0"/>
    <x v="0"/>
    <x v="2"/>
    <s v="Q3"/>
    <n v="2025"/>
    <n v="0.38282187553574493"/>
    <s v="Low"/>
  </r>
  <r>
    <n v="104957"/>
    <d v="2025-05-01T00:00:00"/>
    <s v="C5956"/>
    <s v="Arjun Sharma"/>
    <x v="2"/>
    <s v="Karnataka"/>
    <s v="Bengaluru"/>
    <x v="2"/>
    <x v="2"/>
    <x v="6"/>
    <n v="3"/>
    <n v="1143"/>
    <n v="15"/>
    <n v="2914.65"/>
    <n v="2700"/>
    <n v="214.65"/>
    <x v="1"/>
    <x v="1"/>
    <x v="6"/>
    <s v="Q2"/>
    <n v="2025"/>
    <n v="7.3645206113941639E-2"/>
    <s v="Low"/>
  </r>
  <r>
    <n v="104420"/>
    <d v="2025-02-09T00:00:00"/>
    <s v="C5419"/>
    <s v="Neha Gupta"/>
    <x v="2"/>
    <s v="Karnataka"/>
    <s v="Bengaluru"/>
    <x v="3"/>
    <x v="2"/>
    <x v="6"/>
    <n v="2"/>
    <n v="1820"/>
    <n v="20"/>
    <n v="2912"/>
    <n v="1800"/>
    <n v="1112"/>
    <x v="1"/>
    <x v="0"/>
    <x v="3"/>
    <s v="Q1"/>
    <n v="2025"/>
    <n v="0.38186813186813184"/>
    <s v="Low"/>
  </r>
  <r>
    <n v="104274"/>
    <d v="2025-09-26T00:00:00"/>
    <s v="C5273"/>
    <s v="Ananya Sharma"/>
    <x v="3"/>
    <s v="West Bengal"/>
    <s v="Kolkata"/>
    <x v="7"/>
    <x v="2"/>
    <x v="7"/>
    <n v="5"/>
    <n v="728"/>
    <n v="20"/>
    <n v="2912"/>
    <n v="2000"/>
    <n v="912"/>
    <x v="3"/>
    <x v="0"/>
    <x v="4"/>
    <s v="Q3"/>
    <n v="2025"/>
    <n v="0.31318681318681318"/>
    <s v="Low"/>
  </r>
  <r>
    <n v="103324"/>
    <d v="2025-09-27T00:00:00"/>
    <s v="C4323"/>
    <s v="Ananya Patel"/>
    <x v="1"/>
    <s v="Gujarat"/>
    <s v="Ahmedabad"/>
    <x v="0"/>
    <x v="2"/>
    <x v="7"/>
    <n v="5"/>
    <n v="647"/>
    <n v="10"/>
    <n v="2911.5"/>
    <n v="2000"/>
    <n v="911.5"/>
    <x v="0"/>
    <x v="2"/>
    <x v="4"/>
    <s v="Q3"/>
    <n v="2025"/>
    <n v="0.31306886484629914"/>
    <s v="Low"/>
  </r>
  <r>
    <n v="100577"/>
    <d v="2025-12-21T00:00:00"/>
    <s v="C1576"/>
    <s v="Rohit Patel"/>
    <x v="1"/>
    <s v="Maharashtra"/>
    <s v="Mumbai"/>
    <x v="3"/>
    <x v="2"/>
    <x v="5"/>
    <n v="1"/>
    <n v="2908"/>
    <n v="0"/>
    <n v="2908"/>
    <n v="1600"/>
    <n v="1308"/>
    <x v="4"/>
    <x v="0"/>
    <x v="11"/>
    <s v="Q4"/>
    <n v="2025"/>
    <n v="0.44979367262723519"/>
    <s v="Low"/>
  </r>
  <r>
    <n v="102618"/>
    <d v="2025-03-01T00:00:00"/>
    <s v="C3617"/>
    <s v="Divya Rao"/>
    <x v="1"/>
    <s v="Gujarat"/>
    <s v="Ahmedabad"/>
    <x v="2"/>
    <x v="2"/>
    <x v="7"/>
    <n v="5"/>
    <n v="581"/>
    <n v="0"/>
    <n v="2905"/>
    <n v="2000"/>
    <n v="905"/>
    <x v="3"/>
    <x v="0"/>
    <x v="10"/>
    <s v="Q1"/>
    <n v="2025"/>
    <n v="0.31153184165232356"/>
    <s v="Low"/>
  </r>
  <r>
    <n v="104292"/>
    <d v="2025-07-23T00:00:00"/>
    <s v="C5291"/>
    <s v="Neha Gupta"/>
    <x v="2"/>
    <s v="Telangana"/>
    <s v="Hyderabad"/>
    <x v="7"/>
    <x v="2"/>
    <x v="6"/>
    <n v="2"/>
    <n v="1527"/>
    <n v="5"/>
    <n v="2901.3"/>
    <n v="1800"/>
    <n v="1101.3"/>
    <x v="2"/>
    <x v="0"/>
    <x v="7"/>
    <s v="Q3"/>
    <n v="2025"/>
    <n v="0.37958846034536237"/>
    <s v="Low"/>
  </r>
  <r>
    <n v="101782"/>
    <d v="2025-07-05T00:00:00"/>
    <s v="C2781"/>
    <s v="Pooja Patel"/>
    <x v="3"/>
    <s v="Odisha"/>
    <s v="Bhubaneswar"/>
    <x v="6"/>
    <x v="2"/>
    <x v="6"/>
    <n v="2"/>
    <n v="1807"/>
    <n v="20"/>
    <n v="2891.2"/>
    <n v="1800"/>
    <n v="1091.2"/>
    <x v="4"/>
    <x v="1"/>
    <x v="7"/>
    <s v="Q3"/>
    <n v="2025"/>
    <n v="0.37742114001106813"/>
    <s v="Low"/>
  </r>
  <r>
    <n v="104213"/>
    <d v="2025-02-11T00:00:00"/>
    <s v="C5212"/>
    <s v="Neha Sharma"/>
    <x v="2"/>
    <s v="Karnataka"/>
    <s v="Bengaluru"/>
    <x v="2"/>
    <x v="2"/>
    <x v="7"/>
    <n v="3"/>
    <n v="1066"/>
    <n v="10"/>
    <n v="2878.2"/>
    <n v="1200"/>
    <n v="1678.2"/>
    <x v="1"/>
    <x v="2"/>
    <x v="3"/>
    <s v="Q1"/>
    <n v="2025"/>
    <n v="0.58307275380446122"/>
    <s v="Low"/>
  </r>
  <r>
    <n v="101047"/>
    <d v="2025-01-07T00:00:00"/>
    <s v="C2046"/>
    <s v="Vikram Sharma"/>
    <x v="1"/>
    <s v="Gujarat"/>
    <s v="Ahmedabad"/>
    <x v="1"/>
    <x v="2"/>
    <x v="5"/>
    <n v="1"/>
    <n v="2865"/>
    <n v="0"/>
    <n v="2865"/>
    <n v="1600"/>
    <n v="1265"/>
    <x v="3"/>
    <x v="0"/>
    <x v="8"/>
    <s v="Q1"/>
    <n v="2025"/>
    <n v="0.44153577661431065"/>
    <s v="Low"/>
  </r>
  <r>
    <n v="104495"/>
    <d v="2025-02-14T00:00:00"/>
    <s v="C5494"/>
    <s v="Kiran Gupta"/>
    <x v="1"/>
    <s v="Gujarat"/>
    <s v="Ahmedabad"/>
    <x v="2"/>
    <x v="2"/>
    <x v="7"/>
    <n v="3"/>
    <n v="1193"/>
    <n v="20"/>
    <n v="2863.2"/>
    <n v="1200"/>
    <n v="1663.2"/>
    <x v="0"/>
    <x v="0"/>
    <x v="3"/>
    <s v="Q1"/>
    <n v="2025"/>
    <n v="0.58088851634534788"/>
    <s v="Low"/>
  </r>
  <r>
    <n v="103058"/>
    <d v="2025-09-04T00:00:00"/>
    <s v="C4057"/>
    <s v="Ananya Sharma"/>
    <x v="2"/>
    <s v="Telangana"/>
    <s v="Hyderabad"/>
    <x v="3"/>
    <x v="2"/>
    <x v="6"/>
    <n v="2"/>
    <n v="1789"/>
    <n v="20"/>
    <n v="2862.4"/>
    <n v="1800"/>
    <n v="1062.4000000000001"/>
    <x v="1"/>
    <x v="1"/>
    <x v="4"/>
    <s v="Q3"/>
    <n v="2025"/>
    <n v="0.37115707098937956"/>
    <s v="Low"/>
  </r>
  <r>
    <n v="102631"/>
    <d v="2025-05-12T00:00:00"/>
    <s v="C3630"/>
    <s v="Arjun Sharma"/>
    <x v="1"/>
    <s v="Gujarat"/>
    <s v="Ahmedabad"/>
    <x v="5"/>
    <x v="2"/>
    <x v="7"/>
    <n v="6"/>
    <n v="596"/>
    <n v="20"/>
    <n v="2860.8"/>
    <n v="2400"/>
    <n v="460.8"/>
    <x v="1"/>
    <x v="1"/>
    <x v="6"/>
    <s v="Q2"/>
    <n v="2025"/>
    <n v="0.16107382550335569"/>
    <s v="Low"/>
  </r>
  <r>
    <n v="100730"/>
    <d v="2025-03-08T00:00:00"/>
    <s v="C1729"/>
    <s v="Priya Reddy"/>
    <x v="1"/>
    <s v="Maharashtra"/>
    <s v="Mumbai"/>
    <x v="4"/>
    <x v="2"/>
    <x v="6"/>
    <n v="2"/>
    <n v="1784"/>
    <n v="20"/>
    <n v="2854.4"/>
    <n v="1800"/>
    <n v="1054.4000000000001"/>
    <x v="4"/>
    <x v="0"/>
    <x v="10"/>
    <s v="Q1"/>
    <n v="2025"/>
    <n v="0.36939461883408076"/>
    <s v="Low"/>
  </r>
  <r>
    <n v="101074"/>
    <d v="2025-12-28T00:00:00"/>
    <s v="C2073"/>
    <s v="Aarav Patel"/>
    <x v="2"/>
    <s v="Telangana"/>
    <s v="Hyderabad"/>
    <x v="4"/>
    <x v="2"/>
    <x v="6"/>
    <n v="2"/>
    <n v="1502"/>
    <n v="5"/>
    <n v="2853.8"/>
    <n v="1800"/>
    <n v="1053.8"/>
    <x v="1"/>
    <x v="0"/>
    <x v="11"/>
    <s v="Q4"/>
    <n v="2025"/>
    <n v="0.36926203658280182"/>
    <s v="Low"/>
  </r>
  <r>
    <n v="101958"/>
    <d v="2025-04-10T00:00:00"/>
    <s v="C2957"/>
    <s v="Rohit Reddy"/>
    <x v="2"/>
    <s v="Telangana"/>
    <s v="Hyderabad"/>
    <x v="6"/>
    <x v="2"/>
    <x v="7"/>
    <n v="3"/>
    <n v="1189"/>
    <n v="20"/>
    <n v="2853.6"/>
    <n v="1200"/>
    <n v="1653.6"/>
    <x v="3"/>
    <x v="1"/>
    <x v="5"/>
    <s v="Q2"/>
    <n v="2025"/>
    <n v="0.57947855340622367"/>
    <s v="Low"/>
  </r>
  <r>
    <n v="104235"/>
    <d v="2025-07-15T00:00:00"/>
    <s v="C5234"/>
    <s v="Aarav Kumar"/>
    <x v="0"/>
    <s v="Delhi"/>
    <s v="New Delhi"/>
    <x v="5"/>
    <x v="2"/>
    <x v="6"/>
    <n v="3"/>
    <n v="1056"/>
    <n v="10"/>
    <n v="2851.2"/>
    <n v="2700"/>
    <n v="151.19999999999999"/>
    <x v="4"/>
    <x v="0"/>
    <x v="7"/>
    <s v="Q3"/>
    <n v="2025"/>
    <n v="5.3030303030303032E-2"/>
    <s v="Low"/>
  </r>
  <r>
    <n v="103236"/>
    <d v="2025-10-08T00:00:00"/>
    <s v="C4235"/>
    <s v="Arjun Rao"/>
    <x v="0"/>
    <s v="Delhi"/>
    <s v="New Delhi"/>
    <x v="4"/>
    <x v="2"/>
    <x v="7"/>
    <n v="6"/>
    <n v="528"/>
    <n v="10"/>
    <n v="2851.2"/>
    <n v="2400"/>
    <n v="451.2"/>
    <x v="0"/>
    <x v="0"/>
    <x v="0"/>
    <s v="Q4"/>
    <n v="2025"/>
    <n v="0.15824915824915825"/>
    <s v="Low"/>
  </r>
  <r>
    <n v="103271"/>
    <d v="2025-02-18T00:00:00"/>
    <s v="C4270"/>
    <s v="Aarav Rao"/>
    <x v="3"/>
    <s v="West Bengal"/>
    <s v="Kolkata"/>
    <x v="4"/>
    <x v="2"/>
    <x v="5"/>
    <n v="1"/>
    <n v="2850"/>
    <n v="0"/>
    <n v="2850"/>
    <n v="1600"/>
    <n v="1250"/>
    <x v="3"/>
    <x v="2"/>
    <x v="3"/>
    <s v="Q1"/>
    <n v="2025"/>
    <n v="0.43859649122807015"/>
    <s v="Low"/>
  </r>
  <r>
    <n v="101363"/>
    <d v="2025-05-18T00:00:00"/>
    <s v="C2362"/>
    <s v="Pooja Patel"/>
    <x v="1"/>
    <s v="Gujarat"/>
    <s v="Ahmedabad"/>
    <x v="6"/>
    <x v="2"/>
    <x v="5"/>
    <n v="1"/>
    <n v="2997"/>
    <n v="5"/>
    <n v="2847.15"/>
    <n v="1600"/>
    <n v="1247.1500000000001"/>
    <x v="3"/>
    <x v="0"/>
    <x v="6"/>
    <s v="Q2"/>
    <n v="2025"/>
    <n v="0.43803452575382401"/>
    <s v="Low"/>
  </r>
  <r>
    <n v="104036"/>
    <d v="2025-02-22T00:00:00"/>
    <s v="C5035"/>
    <s v="Vikram Kumar"/>
    <x v="1"/>
    <s v="Gujarat"/>
    <s v="Ahmedabad"/>
    <x v="4"/>
    <x v="2"/>
    <x v="5"/>
    <n v="1"/>
    <n v="2992"/>
    <n v="5"/>
    <n v="2842.4"/>
    <n v="1600"/>
    <n v="1242.4000000000001"/>
    <x v="1"/>
    <x v="0"/>
    <x v="3"/>
    <s v="Q1"/>
    <n v="2025"/>
    <n v="0.43709541232761051"/>
    <s v="Low"/>
  </r>
  <r>
    <n v="104008"/>
    <d v="2025-01-01T00:00:00"/>
    <s v="C5007"/>
    <s v="Aarav Kumar"/>
    <x v="1"/>
    <s v="Gujarat"/>
    <s v="Ahmedabad"/>
    <x v="0"/>
    <x v="2"/>
    <x v="6"/>
    <n v="2"/>
    <n v="1579"/>
    <n v="10"/>
    <n v="2842.2"/>
    <n v="1800"/>
    <n v="1042.2"/>
    <x v="2"/>
    <x v="0"/>
    <x v="8"/>
    <s v="Q1"/>
    <n v="2025"/>
    <n v="0.36668777707409755"/>
    <s v="Low"/>
  </r>
  <r>
    <n v="103049"/>
    <d v="2025-02-20T00:00:00"/>
    <s v="C4048"/>
    <s v="Pooja Sharma"/>
    <x v="0"/>
    <s v="Punjab"/>
    <s v="Ludhiana"/>
    <x v="3"/>
    <x v="2"/>
    <x v="5"/>
    <n v="1"/>
    <n v="2980"/>
    <n v="5"/>
    <n v="2831"/>
    <n v="1600"/>
    <n v="1231"/>
    <x v="0"/>
    <x v="2"/>
    <x v="3"/>
    <s v="Q1"/>
    <n v="2025"/>
    <n v="0.43482868244436595"/>
    <s v="Low"/>
  </r>
  <r>
    <n v="100103"/>
    <d v="2025-02-24T00:00:00"/>
    <s v="C1102"/>
    <s v="Rohit Patel"/>
    <x v="0"/>
    <s v="Delhi"/>
    <s v="New Delhi"/>
    <x v="0"/>
    <x v="2"/>
    <x v="6"/>
    <n v="2"/>
    <n v="1413"/>
    <n v="0"/>
    <n v="2826"/>
    <n v="1800"/>
    <n v="1026"/>
    <x v="0"/>
    <x v="0"/>
    <x v="3"/>
    <s v="Q1"/>
    <n v="2025"/>
    <n v="0.36305732484076431"/>
    <s v="Low"/>
  </r>
  <r>
    <n v="104146"/>
    <d v="2025-06-16T00:00:00"/>
    <s v="C5145"/>
    <s v="Priya Gupta"/>
    <x v="2"/>
    <s v="Telangana"/>
    <s v="Hyderabad"/>
    <x v="4"/>
    <x v="2"/>
    <x v="7"/>
    <n v="6"/>
    <n v="554"/>
    <n v="15"/>
    <n v="2825.4"/>
    <n v="2400"/>
    <n v="425.4"/>
    <x v="4"/>
    <x v="2"/>
    <x v="9"/>
    <s v="Q2"/>
    <n v="2025"/>
    <n v="0.15056275217668294"/>
    <s v="Low"/>
  </r>
  <r>
    <n v="101879"/>
    <d v="2025-04-23T00:00:00"/>
    <s v="C2878"/>
    <s v="Neha Reddy"/>
    <x v="3"/>
    <s v="West Bengal"/>
    <s v="Kolkata"/>
    <x v="7"/>
    <x v="2"/>
    <x v="6"/>
    <n v="2"/>
    <n v="1568"/>
    <n v="10"/>
    <n v="2822.4"/>
    <n v="1800"/>
    <n v="1022.4"/>
    <x v="4"/>
    <x v="2"/>
    <x v="5"/>
    <s v="Q2"/>
    <n v="2025"/>
    <n v="0.36224489795918363"/>
    <s v="Low"/>
  </r>
  <r>
    <n v="103234"/>
    <d v="2025-10-22T00:00:00"/>
    <s v="C4233"/>
    <s v="Priya Rao"/>
    <x v="1"/>
    <s v="Maharashtra"/>
    <s v="Mumbai"/>
    <x v="0"/>
    <x v="2"/>
    <x v="7"/>
    <n v="7"/>
    <n v="504"/>
    <n v="20"/>
    <n v="2822.4"/>
    <n v="2800"/>
    <n v="22.4"/>
    <x v="0"/>
    <x v="1"/>
    <x v="0"/>
    <s v="Q4"/>
    <n v="2025"/>
    <n v="7.9365079365079361E-3"/>
    <s v="Low"/>
  </r>
  <r>
    <n v="100195"/>
    <d v="2025-10-04T00:00:00"/>
    <s v="C1194"/>
    <s v="Sneha Patel"/>
    <x v="1"/>
    <s v="Gujarat"/>
    <s v="Ahmedabad"/>
    <x v="4"/>
    <x v="2"/>
    <x v="7"/>
    <n v="5"/>
    <n v="664"/>
    <n v="15"/>
    <n v="2822"/>
    <n v="2000"/>
    <n v="822"/>
    <x v="0"/>
    <x v="0"/>
    <x v="0"/>
    <s v="Q4"/>
    <n v="2025"/>
    <n v="0.29128277817150955"/>
    <s v="Low"/>
  </r>
  <r>
    <n v="101902"/>
    <d v="2025-05-20T00:00:00"/>
    <s v="C2901"/>
    <s v="Sneha Patel"/>
    <x v="2"/>
    <s v="Telangana"/>
    <s v="Hyderabad"/>
    <x v="6"/>
    <x v="2"/>
    <x v="7"/>
    <n v="4"/>
    <n v="829"/>
    <n v="15"/>
    <n v="2818.6"/>
    <n v="1600"/>
    <n v="1218.5999999999999"/>
    <x v="2"/>
    <x v="2"/>
    <x v="6"/>
    <s v="Q2"/>
    <n v="2025"/>
    <n v="0.43234229759455045"/>
    <s v="Low"/>
  </r>
  <r>
    <n v="102888"/>
    <d v="2025-02-27T00:00:00"/>
    <s v="C3887"/>
    <s v="Priya Kumar"/>
    <x v="2"/>
    <s v="Telangana"/>
    <s v="Hyderabad"/>
    <x v="7"/>
    <x v="2"/>
    <x v="6"/>
    <n v="2"/>
    <n v="1403"/>
    <n v="0"/>
    <n v="2806"/>
    <n v="1800"/>
    <n v="1006"/>
    <x v="3"/>
    <x v="2"/>
    <x v="3"/>
    <s v="Q1"/>
    <n v="2025"/>
    <n v="0.3585174625801853"/>
    <s v="Low"/>
  </r>
  <r>
    <n v="102884"/>
    <d v="2025-04-23T00:00:00"/>
    <s v="C3883"/>
    <s v="Ananya Patel"/>
    <x v="1"/>
    <s v="Gujarat"/>
    <s v="Ahmedabad"/>
    <x v="0"/>
    <x v="2"/>
    <x v="6"/>
    <n v="3"/>
    <n v="1039"/>
    <n v="10"/>
    <n v="2805.3"/>
    <n v="2700"/>
    <n v="105.3"/>
    <x v="3"/>
    <x v="2"/>
    <x v="5"/>
    <s v="Q2"/>
    <n v="2025"/>
    <n v="3.7536092396535124E-2"/>
    <s v="Low"/>
  </r>
  <r>
    <n v="100248"/>
    <d v="2025-11-11T00:00:00"/>
    <s v="C1247"/>
    <s v="Divya Reddy"/>
    <x v="1"/>
    <s v="Maharashtra"/>
    <s v="Mumbai"/>
    <x v="3"/>
    <x v="2"/>
    <x v="7"/>
    <n v="9"/>
    <n v="328"/>
    <n v="5"/>
    <n v="2804.4"/>
    <n v="3600"/>
    <n v="-795.6"/>
    <x v="1"/>
    <x v="0"/>
    <x v="1"/>
    <s v="Q4"/>
    <n v="2025"/>
    <n v="-0.28369704749679076"/>
    <s v="Low"/>
  </r>
  <r>
    <n v="100429"/>
    <d v="2025-01-19T00:00:00"/>
    <s v="C1428"/>
    <s v="Pooja Sharma"/>
    <x v="3"/>
    <s v="Odisha"/>
    <s v="Bhubaneswar"/>
    <x v="4"/>
    <x v="2"/>
    <x v="5"/>
    <n v="1"/>
    <n v="2945"/>
    <n v="5"/>
    <n v="2797.75"/>
    <n v="1600"/>
    <n v="1197.75"/>
    <x v="3"/>
    <x v="1"/>
    <x v="8"/>
    <s v="Q1"/>
    <n v="2025"/>
    <n v="0.42811187561433295"/>
    <s v="Low"/>
  </r>
  <r>
    <n v="100920"/>
    <d v="2025-03-12T00:00:00"/>
    <s v="C1919"/>
    <s v="Rohit Patel"/>
    <x v="1"/>
    <s v="Maharashtra"/>
    <s v="Mumbai"/>
    <x v="6"/>
    <x v="2"/>
    <x v="5"/>
    <n v="1"/>
    <n v="2918"/>
    <n v="5"/>
    <n v="2772.1"/>
    <n v="1600"/>
    <n v="1172.0999999999999"/>
    <x v="1"/>
    <x v="1"/>
    <x v="10"/>
    <s v="Q1"/>
    <n v="2025"/>
    <n v="0.42282024457992134"/>
    <s v="Low"/>
  </r>
  <r>
    <n v="102494"/>
    <d v="2025-01-10T00:00:00"/>
    <s v="C3493"/>
    <s v="Arjun Sharma"/>
    <x v="1"/>
    <s v="Gujarat"/>
    <s v="Ahmedabad"/>
    <x v="0"/>
    <x v="2"/>
    <x v="5"/>
    <n v="1"/>
    <n v="2889"/>
    <n v="5"/>
    <n v="2744.55"/>
    <n v="1600"/>
    <n v="1144.55"/>
    <x v="3"/>
    <x v="1"/>
    <x v="8"/>
    <s v="Q1"/>
    <n v="2025"/>
    <n v="0.41702647064181736"/>
    <s v="Low"/>
  </r>
  <r>
    <n v="101769"/>
    <d v="2025-02-27T00:00:00"/>
    <s v="C2768"/>
    <s v="Rahul Reddy"/>
    <x v="1"/>
    <s v="Gujarat"/>
    <s v="Ahmedabad"/>
    <x v="5"/>
    <x v="2"/>
    <x v="7"/>
    <n v="6"/>
    <n v="507"/>
    <n v="10"/>
    <n v="2737.8"/>
    <n v="2400"/>
    <n v="337.8"/>
    <x v="4"/>
    <x v="0"/>
    <x v="3"/>
    <s v="Q1"/>
    <n v="2025"/>
    <n v="0.12338373876835415"/>
    <s v="Low"/>
  </r>
  <r>
    <n v="102602"/>
    <d v="2025-07-22T00:00:00"/>
    <s v="C3601"/>
    <s v="Arjun Sharma"/>
    <x v="0"/>
    <s v="Delhi"/>
    <s v="New Delhi"/>
    <x v="5"/>
    <x v="2"/>
    <x v="6"/>
    <n v="2"/>
    <n v="1514"/>
    <n v="10"/>
    <n v="2725.2"/>
    <n v="1800"/>
    <n v="925.2"/>
    <x v="2"/>
    <x v="0"/>
    <x v="7"/>
    <s v="Q3"/>
    <n v="2025"/>
    <n v="0.33949801849405553"/>
    <s v="Low"/>
  </r>
  <r>
    <n v="103423"/>
    <d v="2025-02-26T00:00:00"/>
    <s v="C4422"/>
    <s v="Pooja Gupta"/>
    <x v="2"/>
    <s v="Karnataka"/>
    <s v="Bengaluru"/>
    <x v="6"/>
    <x v="2"/>
    <x v="6"/>
    <n v="2"/>
    <n v="1361"/>
    <n v="0"/>
    <n v="2722"/>
    <n v="1800"/>
    <n v="922"/>
    <x v="2"/>
    <x v="1"/>
    <x v="3"/>
    <s v="Q1"/>
    <n v="2025"/>
    <n v="0.33872152828802349"/>
    <s v="Low"/>
  </r>
  <r>
    <n v="104171"/>
    <d v="2025-09-17T00:00:00"/>
    <s v="C5170"/>
    <s v="Kiran Gupta"/>
    <x v="2"/>
    <s v="Karnataka"/>
    <s v="Bengaluru"/>
    <x v="5"/>
    <x v="2"/>
    <x v="7"/>
    <n v="3"/>
    <n v="1008"/>
    <n v="10"/>
    <n v="2721.6"/>
    <n v="1200"/>
    <n v="1521.6"/>
    <x v="2"/>
    <x v="0"/>
    <x v="4"/>
    <s v="Q3"/>
    <n v="2025"/>
    <n v="0.55908289241622577"/>
    <s v="Low"/>
  </r>
  <r>
    <n v="100104"/>
    <d v="2025-01-26T00:00:00"/>
    <s v="C1103"/>
    <s v="Pooja Reddy"/>
    <x v="0"/>
    <s v="Delhi"/>
    <s v="New Delhi"/>
    <x v="0"/>
    <x v="2"/>
    <x v="6"/>
    <n v="2"/>
    <n v="1432"/>
    <n v="5"/>
    <n v="2720.8"/>
    <n v="1800"/>
    <n v="920.8"/>
    <x v="0"/>
    <x v="2"/>
    <x v="8"/>
    <s v="Q1"/>
    <n v="2025"/>
    <n v="0.33842987356659804"/>
    <s v="Low"/>
  </r>
  <r>
    <n v="103508"/>
    <d v="2025-10-18T00:00:00"/>
    <s v="C4507"/>
    <s v="Arjun Rao"/>
    <x v="0"/>
    <s v="Punjab"/>
    <s v="Ludhiana"/>
    <x v="4"/>
    <x v="2"/>
    <x v="7"/>
    <n v="4"/>
    <n v="799"/>
    <n v="15"/>
    <n v="2716.6"/>
    <n v="1600"/>
    <n v="1116.5999999999999"/>
    <x v="1"/>
    <x v="0"/>
    <x v="0"/>
    <s v="Q4"/>
    <n v="2025"/>
    <n v="0.41102849149672382"/>
    <s v="Low"/>
  </r>
  <r>
    <n v="102349"/>
    <d v="2025-01-06T00:00:00"/>
    <s v="C3348"/>
    <s v="Priya Sharma"/>
    <x v="2"/>
    <s v="Karnataka"/>
    <s v="Bengaluru"/>
    <x v="2"/>
    <x v="2"/>
    <x v="7"/>
    <n v="6"/>
    <n v="532"/>
    <n v="15"/>
    <n v="2713.2"/>
    <n v="2400"/>
    <n v="313.2"/>
    <x v="3"/>
    <x v="0"/>
    <x v="8"/>
    <s v="Q1"/>
    <n v="2025"/>
    <n v="0.11543564794338788"/>
    <s v="Low"/>
  </r>
  <r>
    <n v="104350"/>
    <d v="2025-12-19T00:00:00"/>
    <s v="C5349"/>
    <s v="Divya Rao"/>
    <x v="2"/>
    <s v="Karnataka"/>
    <s v="Bengaluru"/>
    <x v="6"/>
    <x v="2"/>
    <x v="7"/>
    <n v="5"/>
    <n v="542"/>
    <n v="0"/>
    <n v="2710"/>
    <n v="2000"/>
    <n v="710"/>
    <x v="0"/>
    <x v="2"/>
    <x v="11"/>
    <s v="Q4"/>
    <n v="2025"/>
    <n v="0.26199261992619927"/>
    <s v="Low"/>
  </r>
  <r>
    <n v="103414"/>
    <d v="2025-08-28T00:00:00"/>
    <s v="C4413"/>
    <s v="Divya Reddy"/>
    <x v="2"/>
    <s v="Telangana"/>
    <s v="Hyderabad"/>
    <x v="5"/>
    <x v="2"/>
    <x v="6"/>
    <n v="2"/>
    <n v="1688"/>
    <n v="20"/>
    <n v="2700.8"/>
    <n v="1800"/>
    <n v="900.8"/>
    <x v="0"/>
    <x v="0"/>
    <x v="2"/>
    <s v="Q3"/>
    <n v="2025"/>
    <n v="0.33353080568720378"/>
    <s v="Low"/>
  </r>
  <r>
    <n v="103797"/>
    <d v="2025-08-26T00:00:00"/>
    <s v="C4796"/>
    <s v="Neha Rao"/>
    <x v="0"/>
    <s v="Delhi"/>
    <s v="New Delhi"/>
    <x v="5"/>
    <x v="2"/>
    <x v="5"/>
    <n v="1"/>
    <n v="2838"/>
    <n v="5"/>
    <n v="2696.1"/>
    <n v="1600"/>
    <n v="1096.0999999999999"/>
    <x v="1"/>
    <x v="0"/>
    <x v="2"/>
    <s v="Q3"/>
    <n v="2025"/>
    <n v="0.40655020214383736"/>
    <s v="Low"/>
  </r>
  <r>
    <n v="100552"/>
    <d v="2025-06-19T00:00:00"/>
    <s v="C1551"/>
    <s v="Pooja Sharma"/>
    <x v="3"/>
    <s v="West Bengal"/>
    <s v="Kolkata"/>
    <x v="5"/>
    <x v="2"/>
    <x v="6"/>
    <n v="3"/>
    <n v="1057"/>
    <n v="15"/>
    <n v="2695.35"/>
    <n v="2700"/>
    <n v="-4.6500000000000004"/>
    <x v="1"/>
    <x v="2"/>
    <x v="9"/>
    <s v="Q2"/>
    <n v="2025"/>
    <n v="-1.7251933886137237E-3"/>
    <s v="Low"/>
  </r>
  <r>
    <n v="103843"/>
    <d v="2025-04-16T00:00:00"/>
    <s v="C4842"/>
    <s v="Arjun Kumar"/>
    <x v="3"/>
    <s v="Odisha"/>
    <s v="Bhubaneswar"/>
    <x v="0"/>
    <x v="2"/>
    <x v="5"/>
    <n v="1"/>
    <n v="2993"/>
    <n v="10"/>
    <n v="2693.7"/>
    <n v="1600"/>
    <n v="1093.7"/>
    <x v="4"/>
    <x v="0"/>
    <x v="5"/>
    <s v="Q2"/>
    <n v="2025"/>
    <n v="0.40602145747484875"/>
    <s v="Low"/>
  </r>
  <r>
    <n v="101765"/>
    <d v="2025-05-09T00:00:00"/>
    <s v="C2764"/>
    <s v="Ananya Reddy"/>
    <x v="3"/>
    <s v="West Bengal"/>
    <s v="Kolkata"/>
    <x v="5"/>
    <x v="2"/>
    <x v="6"/>
    <n v="2"/>
    <n v="1492"/>
    <n v="10"/>
    <n v="2685.6"/>
    <n v="1800"/>
    <n v="885.6"/>
    <x v="1"/>
    <x v="0"/>
    <x v="6"/>
    <s v="Q2"/>
    <n v="2025"/>
    <n v="0.32975871313672922"/>
    <s v="Low"/>
  </r>
  <r>
    <n v="102986"/>
    <d v="2025-02-24T00:00:00"/>
    <s v="C3985"/>
    <s v="Priya Reddy"/>
    <x v="3"/>
    <s v="West Bengal"/>
    <s v="Kolkata"/>
    <x v="5"/>
    <x v="2"/>
    <x v="6"/>
    <n v="2"/>
    <n v="1413"/>
    <n v="5"/>
    <n v="2684.7"/>
    <n v="1800"/>
    <n v="884.7"/>
    <x v="2"/>
    <x v="0"/>
    <x v="3"/>
    <s v="Q1"/>
    <n v="2025"/>
    <n v="0.32953402614817301"/>
    <s v="Low"/>
  </r>
  <r>
    <n v="100756"/>
    <d v="2025-09-04T00:00:00"/>
    <s v="C1755"/>
    <s v="Vikram Sharma"/>
    <x v="0"/>
    <s v="Delhi"/>
    <s v="New Delhi"/>
    <x v="7"/>
    <x v="2"/>
    <x v="7"/>
    <n v="3"/>
    <n v="1051"/>
    <n v="15"/>
    <n v="2680.05"/>
    <n v="1200"/>
    <n v="1480.05"/>
    <x v="1"/>
    <x v="0"/>
    <x v="4"/>
    <s v="Q3"/>
    <n v="2025"/>
    <n v="0.55224715956791848"/>
    <s v="Low"/>
  </r>
  <r>
    <n v="101979"/>
    <d v="2025-03-06T00:00:00"/>
    <s v="C2978"/>
    <s v="Sneha Sharma"/>
    <x v="2"/>
    <s v="Karnataka"/>
    <s v="Bengaluru"/>
    <x v="0"/>
    <x v="2"/>
    <x v="5"/>
    <n v="1"/>
    <n v="2820"/>
    <n v="5"/>
    <n v="2679"/>
    <n v="1600"/>
    <n v="1079"/>
    <x v="0"/>
    <x v="1"/>
    <x v="10"/>
    <s v="Q1"/>
    <n v="2025"/>
    <n v="0.40276222471071293"/>
    <s v="Low"/>
  </r>
  <r>
    <n v="102966"/>
    <d v="2025-05-16T00:00:00"/>
    <s v="C3965"/>
    <s v="Priya Kumar"/>
    <x v="2"/>
    <s v="Karnataka"/>
    <s v="Bengaluru"/>
    <x v="5"/>
    <x v="2"/>
    <x v="5"/>
    <n v="1"/>
    <n v="2975"/>
    <n v="10"/>
    <n v="2677.5"/>
    <n v="1600"/>
    <n v="1077.5"/>
    <x v="2"/>
    <x v="0"/>
    <x v="6"/>
    <s v="Q2"/>
    <n v="2025"/>
    <n v="0.40242763772175538"/>
    <s v="Low"/>
  </r>
  <r>
    <n v="104096"/>
    <d v="2025-03-23T00:00:00"/>
    <s v="C5095"/>
    <s v="Arjun Patel"/>
    <x v="0"/>
    <s v="Delhi"/>
    <s v="New Delhi"/>
    <x v="7"/>
    <x v="2"/>
    <x v="6"/>
    <n v="3"/>
    <n v="1111"/>
    <n v="20"/>
    <n v="2666.4"/>
    <n v="2700"/>
    <n v="-33.6"/>
    <x v="2"/>
    <x v="2"/>
    <x v="10"/>
    <s v="Q1"/>
    <n v="2025"/>
    <n v="-1.2601260126012601E-2"/>
    <s v="Low"/>
  </r>
  <r>
    <n v="100536"/>
    <d v="2025-04-28T00:00:00"/>
    <s v="C1535"/>
    <s v="Rohit Reddy"/>
    <x v="0"/>
    <s v="Delhi"/>
    <s v="New Delhi"/>
    <x v="0"/>
    <x v="2"/>
    <x v="5"/>
    <n v="1"/>
    <n v="2804"/>
    <n v="5"/>
    <n v="2663.8"/>
    <n v="1600"/>
    <n v="1063.8"/>
    <x v="3"/>
    <x v="0"/>
    <x v="5"/>
    <s v="Q2"/>
    <n v="2025"/>
    <n v="0.3993543058788197"/>
    <s v="Low"/>
  </r>
  <r>
    <n v="104249"/>
    <d v="2025-08-21T00:00:00"/>
    <s v="C5248"/>
    <s v="Arjun Rao"/>
    <x v="3"/>
    <s v="Odisha"/>
    <s v="Bhubaneswar"/>
    <x v="2"/>
    <x v="2"/>
    <x v="5"/>
    <n v="1"/>
    <n v="2798"/>
    <n v="5"/>
    <n v="2658.1"/>
    <n v="1600"/>
    <n v="1058.0999999999999"/>
    <x v="3"/>
    <x v="0"/>
    <x v="2"/>
    <s v="Q3"/>
    <n v="2025"/>
    <n v="0.39806628795003945"/>
    <s v="Low"/>
  </r>
  <r>
    <n v="100628"/>
    <d v="2025-04-03T00:00:00"/>
    <s v="C1627"/>
    <s v="Priya Rao"/>
    <x v="2"/>
    <s v="Telangana"/>
    <s v="Hyderabad"/>
    <x v="3"/>
    <x v="2"/>
    <x v="5"/>
    <n v="1"/>
    <n v="2793"/>
    <n v="5"/>
    <n v="2653.35"/>
    <n v="1600"/>
    <n v="1053.3499999999999"/>
    <x v="2"/>
    <x v="1"/>
    <x v="5"/>
    <s v="Q2"/>
    <n v="2025"/>
    <n v="0.39698871238245986"/>
    <s v="Low"/>
  </r>
  <r>
    <n v="103765"/>
    <d v="2025-05-24T00:00:00"/>
    <s v="C4764"/>
    <s v="Neha Sharma"/>
    <x v="2"/>
    <s v="Karnataka"/>
    <s v="Bengaluru"/>
    <x v="1"/>
    <x v="2"/>
    <x v="5"/>
    <n v="1"/>
    <n v="2653"/>
    <n v="0"/>
    <n v="2653"/>
    <n v="1600"/>
    <n v="1053"/>
    <x v="2"/>
    <x v="0"/>
    <x v="6"/>
    <s v="Q2"/>
    <n v="2025"/>
    <n v="0.39690915944214095"/>
    <s v="Low"/>
  </r>
  <r>
    <n v="102159"/>
    <d v="2025-12-10T00:00:00"/>
    <s v="C3158"/>
    <s v="Ananya Patel"/>
    <x v="1"/>
    <s v="Gujarat"/>
    <s v="Ahmedabad"/>
    <x v="7"/>
    <x v="2"/>
    <x v="7"/>
    <n v="4"/>
    <n v="828"/>
    <n v="20"/>
    <n v="2649.6"/>
    <n v="1600"/>
    <n v="1049.5999999999999"/>
    <x v="0"/>
    <x v="0"/>
    <x v="11"/>
    <s v="Q4"/>
    <n v="2025"/>
    <n v="0.39613526570048307"/>
    <s v="Low"/>
  </r>
  <r>
    <n v="104223"/>
    <d v="2025-02-10T00:00:00"/>
    <s v="C5222"/>
    <s v="Vikram Reddy"/>
    <x v="2"/>
    <s v="Telangana"/>
    <s v="Hyderabad"/>
    <x v="3"/>
    <x v="2"/>
    <x v="7"/>
    <n v="6"/>
    <n v="552"/>
    <n v="20"/>
    <n v="2649.6"/>
    <n v="2400"/>
    <n v="249.6"/>
    <x v="1"/>
    <x v="2"/>
    <x v="3"/>
    <s v="Q1"/>
    <n v="2025"/>
    <n v="9.420289855072464E-2"/>
    <s v="Low"/>
  </r>
  <r>
    <n v="101956"/>
    <d v="2025-05-21T00:00:00"/>
    <s v="C2955"/>
    <s v="Rahul Sharma"/>
    <x v="0"/>
    <s v="Punjab"/>
    <s v="Ludhiana"/>
    <x v="3"/>
    <x v="2"/>
    <x v="7"/>
    <n v="3"/>
    <n v="1038"/>
    <n v="15"/>
    <n v="2646.9"/>
    <n v="1200"/>
    <n v="1446.9"/>
    <x v="3"/>
    <x v="0"/>
    <x v="6"/>
    <s v="Q2"/>
    <n v="2025"/>
    <n v="0.54663946503456873"/>
    <s v="Low"/>
  </r>
  <r>
    <n v="100153"/>
    <d v="2025-05-19T00:00:00"/>
    <s v="C1152"/>
    <s v="Sneha Rao"/>
    <x v="3"/>
    <s v="Odisha"/>
    <s v="Bhubaneswar"/>
    <x v="6"/>
    <x v="2"/>
    <x v="6"/>
    <n v="2"/>
    <n v="1469"/>
    <n v="10"/>
    <n v="2644.2"/>
    <n v="1800"/>
    <n v="844.2"/>
    <x v="1"/>
    <x v="1"/>
    <x v="6"/>
    <s v="Q2"/>
    <n v="2025"/>
    <n v="0.31926480599046975"/>
    <s v="Low"/>
  </r>
  <r>
    <n v="101649"/>
    <d v="2025-01-10T00:00:00"/>
    <s v="C2648"/>
    <s v="Priya Kumar"/>
    <x v="0"/>
    <s v="Delhi"/>
    <s v="New Delhi"/>
    <x v="5"/>
    <x v="2"/>
    <x v="6"/>
    <n v="2"/>
    <n v="1391"/>
    <n v="5"/>
    <n v="2642.9"/>
    <n v="1800"/>
    <n v="842.9"/>
    <x v="0"/>
    <x v="0"/>
    <x v="8"/>
    <s v="Q1"/>
    <n v="2025"/>
    <n v="0.31892996329789247"/>
    <s v="Low"/>
  </r>
  <r>
    <n v="103993"/>
    <d v="2025-06-17T00:00:00"/>
    <s v="C4992"/>
    <s v="Aarav Rao"/>
    <x v="0"/>
    <s v="Punjab"/>
    <s v="Ludhiana"/>
    <x v="7"/>
    <x v="2"/>
    <x v="6"/>
    <n v="2"/>
    <n v="1468"/>
    <n v="10"/>
    <n v="2642.4"/>
    <n v="1800"/>
    <n v="842.4"/>
    <x v="4"/>
    <x v="0"/>
    <x v="9"/>
    <s v="Q2"/>
    <n v="2025"/>
    <n v="0.31880108991825612"/>
    <s v="Low"/>
  </r>
  <r>
    <n v="101870"/>
    <d v="2025-01-03T00:00:00"/>
    <s v="C2869"/>
    <s v="Sneha Kumar"/>
    <x v="2"/>
    <s v="Karnataka"/>
    <s v="Bengaluru"/>
    <x v="7"/>
    <x v="2"/>
    <x v="6"/>
    <n v="2"/>
    <n v="1319"/>
    <n v="0"/>
    <n v="2638"/>
    <n v="1800"/>
    <n v="838"/>
    <x v="0"/>
    <x v="2"/>
    <x v="8"/>
    <s v="Q1"/>
    <n v="2025"/>
    <n v="0.31766489764973466"/>
    <s v="Low"/>
  </r>
  <r>
    <n v="102468"/>
    <d v="2025-07-06T00:00:00"/>
    <s v="C3467"/>
    <s v="Pooja Reddy"/>
    <x v="3"/>
    <s v="Odisha"/>
    <s v="Bhubaneswar"/>
    <x v="1"/>
    <x v="2"/>
    <x v="6"/>
    <n v="3"/>
    <n v="1096"/>
    <n v="20"/>
    <n v="2630.4"/>
    <n v="2700"/>
    <n v="-69.599999999999994"/>
    <x v="0"/>
    <x v="2"/>
    <x v="7"/>
    <s v="Q3"/>
    <n v="2025"/>
    <n v="-2.6459854014598536E-2"/>
    <s v="Low"/>
  </r>
  <r>
    <n v="102828"/>
    <d v="2025-05-12T00:00:00"/>
    <s v="C3827"/>
    <s v="Priya Sharma"/>
    <x v="0"/>
    <s v="Punjab"/>
    <s v="Ludhiana"/>
    <x v="3"/>
    <x v="2"/>
    <x v="7"/>
    <n v="3"/>
    <n v="974"/>
    <n v="10"/>
    <n v="2629.8"/>
    <n v="1200"/>
    <n v="1429.8"/>
    <x v="2"/>
    <x v="0"/>
    <x v="6"/>
    <s v="Q2"/>
    <n v="2025"/>
    <n v="0.5436915354779831"/>
    <s v="Low"/>
  </r>
  <r>
    <n v="101235"/>
    <d v="2025-01-09T00:00:00"/>
    <s v="C2234"/>
    <s v="Divya Gupta"/>
    <x v="1"/>
    <s v="Maharashtra"/>
    <s v="Mumbai"/>
    <x v="7"/>
    <x v="2"/>
    <x v="7"/>
    <n v="5"/>
    <n v="584"/>
    <n v="10"/>
    <n v="2628"/>
    <n v="2000"/>
    <n v="628"/>
    <x v="0"/>
    <x v="2"/>
    <x v="8"/>
    <s v="Q1"/>
    <n v="2025"/>
    <n v="0.23896499238964991"/>
    <s v="Low"/>
  </r>
  <r>
    <n v="102863"/>
    <d v="2025-04-02T00:00:00"/>
    <s v="C3862"/>
    <s v="Sneha Patel"/>
    <x v="3"/>
    <s v="Odisha"/>
    <s v="Bhubaneswar"/>
    <x v="4"/>
    <x v="2"/>
    <x v="5"/>
    <n v="1"/>
    <n v="2766"/>
    <n v="5"/>
    <n v="2627.7"/>
    <n v="1600"/>
    <n v="1027.7"/>
    <x v="3"/>
    <x v="0"/>
    <x v="5"/>
    <s v="Q2"/>
    <n v="2025"/>
    <n v="0.3911024850629829"/>
    <s v="Low"/>
  </r>
  <r>
    <n v="104252"/>
    <d v="2025-09-19T00:00:00"/>
    <s v="C5251"/>
    <s v="Neha Sharma"/>
    <x v="2"/>
    <s v="Telangana"/>
    <s v="Hyderabad"/>
    <x v="3"/>
    <x v="2"/>
    <x v="6"/>
    <n v="2"/>
    <n v="1459"/>
    <n v="10"/>
    <n v="2626.2"/>
    <n v="1800"/>
    <n v="826.2"/>
    <x v="3"/>
    <x v="1"/>
    <x v="4"/>
    <s v="Q3"/>
    <n v="2025"/>
    <n v="0.31459904043865666"/>
    <s v="Low"/>
  </r>
  <r>
    <n v="101868"/>
    <d v="2025-10-06T00:00:00"/>
    <s v="C2867"/>
    <s v="Kiran Gupta"/>
    <x v="0"/>
    <s v="Punjab"/>
    <s v="Ludhiana"/>
    <x v="2"/>
    <x v="2"/>
    <x v="7"/>
    <n v="7"/>
    <n v="375"/>
    <n v="0"/>
    <n v="2625"/>
    <n v="2800"/>
    <n v="-175"/>
    <x v="1"/>
    <x v="1"/>
    <x v="0"/>
    <s v="Q4"/>
    <n v="2025"/>
    <n v="-6.6666666666666666E-2"/>
    <s v="Low"/>
  </r>
  <r>
    <n v="103396"/>
    <d v="2025-05-15T00:00:00"/>
    <s v="C4395"/>
    <s v="Ananya Kumar"/>
    <x v="2"/>
    <s v="Telangana"/>
    <s v="Hyderabad"/>
    <x v="3"/>
    <x v="2"/>
    <x v="7"/>
    <n v="4"/>
    <n v="656"/>
    <n v="0"/>
    <n v="2624"/>
    <n v="1600"/>
    <n v="1024"/>
    <x v="4"/>
    <x v="1"/>
    <x v="6"/>
    <s v="Q2"/>
    <n v="2025"/>
    <n v="0.3902439024390244"/>
    <s v="Low"/>
  </r>
  <r>
    <n v="102962"/>
    <d v="2025-09-09T00:00:00"/>
    <s v="C3961"/>
    <s v="Ananya Rao"/>
    <x v="3"/>
    <s v="Odisha"/>
    <s v="Bhubaneswar"/>
    <x v="5"/>
    <x v="2"/>
    <x v="7"/>
    <n v="4"/>
    <n v="770"/>
    <n v="15"/>
    <n v="2618"/>
    <n v="1600"/>
    <n v="1018"/>
    <x v="3"/>
    <x v="2"/>
    <x v="4"/>
    <s v="Q3"/>
    <n v="2025"/>
    <n v="0.38884644766997706"/>
    <s v="Low"/>
  </r>
  <r>
    <n v="103044"/>
    <d v="2025-08-24T00:00:00"/>
    <s v="C4043"/>
    <s v="Rahul Rao"/>
    <x v="2"/>
    <s v="Karnataka"/>
    <s v="Bengaluru"/>
    <x v="3"/>
    <x v="2"/>
    <x v="6"/>
    <n v="2"/>
    <n v="1376"/>
    <n v="5"/>
    <n v="2614.4"/>
    <n v="1800"/>
    <n v="814.4"/>
    <x v="0"/>
    <x v="0"/>
    <x v="2"/>
    <s v="Q3"/>
    <n v="2025"/>
    <n v="0.31150550795593634"/>
    <s v="Low"/>
  </r>
  <r>
    <n v="101689"/>
    <d v="2025-03-01T00:00:00"/>
    <s v="C2688"/>
    <s v="Rohit Kumar"/>
    <x v="2"/>
    <s v="Karnataka"/>
    <s v="Bengaluru"/>
    <x v="7"/>
    <x v="2"/>
    <x v="5"/>
    <n v="1"/>
    <n v="2608"/>
    <n v="0"/>
    <n v="2608"/>
    <n v="1600"/>
    <n v="1008"/>
    <x v="3"/>
    <x v="0"/>
    <x v="10"/>
    <s v="Q1"/>
    <n v="2025"/>
    <n v="0.38650306748466257"/>
    <s v="Low"/>
  </r>
  <r>
    <n v="104777"/>
    <d v="2025-05-13T00:00:00"/>
    <s v="C5776"/>
    <s v="Pooja Patel"/>
    <x v="3"/>
    <s v="West Bengal"/>
    <s v="Kolkata"/>
    <x v="6"/>
    <x v="2"/>
    <x v="7"/>
    <n v="5"/>
    <n v="579"/>
    <n v="10"/>
    <n v="2605.5"/>
    <n v="2000"/>
    <n v="605.5"/>
    <x v="1"/>
    <x v="0"/>
    <x v="6"/>
    <s v="Q2"/>
    <n v="2025"/>
    <n v="0.23239301477643445"/>
    <s v="Low"/>
  </r>
  <r>
    <n v="103758"/>
    <d v="2025-05-08T00:00:00"/>
    <s v="C4757"/>
    <s v="Sneha Kumar"/>
    <x v="0"/>
    <s v="Punjab"/>
    <s v="Ludhiana"/>
    <x v="4"/>
    <x v="2"/>
    <x v="7"/>
    <n v="3"/>
    <n v="1082"/>
    <n v="20"/>
    <n v="2596.8000000000002"/>
    <n v="1200"/>
    <n v="1396.8"/>
    <x v="2"/>
    <x v="2"/>
    <x v="6"/>
    <s v="Q2"/>
    <n v="2025"/>
    <n v="0.53789279112754151"/>
    <s v="Low"/>
  </r>
  <r>
    <n v="102456"/>
    <d v="2025-07-16T00:00:00"/>
    <s v="C3455"/>
    <s v="Divya Reddy"/>
    <x v="1"/>
    <s v="Maharashtra"/>
    <s v="Mumbai"/>
    <x v="0"/>
    <x v="2"/>
    <x v="5"/>
    <n v="1"/>
    <n v="2595"/>
    <n v="0"/>
    <n v="2595"/>
    <n v="1600"/>
    <n v="995"/>
    <x v="3"/>
    <x v="1"/>
    <x v="7"/>
    <s v="Q3"/>
    <n v="2025"/>
    <n v="0.38342967244701348"/>
    <s v="Low"/>
  </r>
  <r>
    <n v="103528"/>
    <d v="2025-07-23T00:00:00"/>
    <s v="C4527"/>
    <s v="Neha Gupta"/>
    <x v="3"/>
    <s v="Odisha"/>
    <s v="Bhubaneswar"/>
    <x v="3"/>
    <x v="2"/>
    <x v="6"/>
    <n v="2"/>
    <n v="1297"/>
    <n v="0"/>
    <n v="2594"/>
    <n v="1800"/>
    <n v="794"/>
    <x v="4"/>
    <x v="2"/>
    <x v="7"/>
    <s v="Q3"/>
    <n v="2025"/>
    <n v="0.30609097918272937"/>
    <s v="Low"/>
  </r>
  <r>
    <n v="104602"/>
    <d v="2025-02-21T00:00:00"/>
    <s v="C5601"/>
    <s v="Neha Reddy"/>
    <x v="1"/>
    <s v="Gujarat"/>
    <s v="Ahmedabad"/>
    <x v="5"/>
    <x v="2"/>
    <x v="7"/>
    <n v="6"/>
    <n v="508"/>
    <n v="15"/>
    <n v="2590.8000000000002"/>
    <n v="2400"/>
    <n v="190.8"/>
    <x v="0"/>
    <x v="1"/>
    <x v="3"/>
    <s v="Q1"/>
    <n v="2025"/>
    <n v="7.3645206113941639E-2"/>
    <s v="Low"/>
  </r>
  <r>
    <n v="103641"/>
    <d v="2025-01-03T00:00:00"/>
    <s v="C4640"/>
    <s v="Rahul Reddy"/>
    <x v="2"/>
    <s v="Karnataka"/>
    <s v="Bengaluru"/>
    <x v="5"/>
    <x v="2"/>
    <x v="5"/>
    <n v="1"/>
    <n v="2727"/>
    <n v="5"/>
    <n v="2590.65"/>
    <n v="1600"/>
    <n v="990.65"/>
    <x v="3"/>
    <x v="1"/>
    <x v="8"/>
    <s v="Q1"/>
    <n v="2025"/>
    <n v="0.38239437978885604"/>
    <s v="Low"/>
  </r>
  <r>
    <n v="103924"/>
    <d v="2025-07-09T00:00:00"/>
    <s v="C4923"/>
    <s v="Rahul Kumar"/>
    <x v="3"/>
    <s v="West Bengal"/>
    <s v="Kolkata"/>
    <x v="1"/>
    <x v="2"/>
    <x v="6"/>
    <n v="2"/>
    <n v="1293"/>
    <n v="0"/>
    <n v="2586"/>
    <n v="1800"/>
    <n v="786"/>
    <x v="0"/>
    <x v="0"/>
    <x v="7"/>
    <s v="Q3"/>
    <n v="2025"/>
    <n v="0.30394431554524359"/>
    <s v="Low"/>
  </r>
  <r>
    <n v="103283"/>
    <d v="2025-02-12T00:00:00"/>
    <s v="C4282"/>
    <s v="Vikram Sharma"/>
    <x v="3"/>
    <s v="West Bengal"/>
    <s v="Kolkata"/>
    <x v="0"/>
    <x v="2"/>
    <x v="5"/>
    <n v="1"/>
    <n v="2869"/>
    <n v="10"/>
    <n v="2582.1"/>
    <n v="1600"/>
    <n v="982.1"/>
    <x v="0"/>
    <x v="0"/>
    <x v="3"/>
    <s v="Q1"/>
    <n v="2025"/>
    <n v="0.38034932806630262"/>
    <s v="Low"/>
  </r>
  <r>
    <n v="102573"/>
    <d v="2025-01-22T00:00:00"/>
    <s v="C3572"/>
    <s v="Arjun Rao"/>
    <x v="0"/>
    <s v="Delhi"/>
    <s v="New Delhi"/>
    <x v="7"/>
    <x v="2"/>
    <x v="6"/>
    <n v="2"/>
    <n v="1514"/>
    <n v="15"/>
    <n v="2573.8000000000002"/>
    <n v="1800"/>
    <n v="773.8"/>
    <x v="4"/>
    <x v="2"/>
    <x v="8"/>
    <s v="Q1"/>
    <n v="2025"/>
    <n v="0.30064496075841163"/>
    <s v="Low"/>
  </r>
  <r>
    <n v="100749"/>
    <d v="2025-03-05T00:00:00"/>
    <s v="C1748"/>
    <s v="Vikram Reddy"/>
    <x v="2"/>
    <s v="Telangana"/>
    <s v="Hyderabad"/>
    <x v="5"/>
    <x v="2"/>
    <x v="7"/>
    <n v="4"/>
    <n v="756"/>
    <n v="15"/>
    <n v="2570.4"/>
    <n v="1600"/>
    <n v="970.4"/>
    <x v="0"/>
    <x v="0"/>
    <x v="10"/>
    <s v="Q1"/>
    <n v="2025"/>
    <n v="0.37752878929349515"/>
    <s v="Low"/>
  </r>
  <r>
    <n v="101275"/>
    <d v="2025-10-19T00:00:00"/>
    <s v="C2274"/>
    <s v="Divya Gupta"/>
    <x v="1"/>
    <s v="Maharashtra"/>
    <s v="Mumbai"/>
    <x v="2"/>
    <x v="2"/>
    <x v="7"/>
    <n v="8"/>
    <n v="356"/>
    <n v="10"/>
    <n v="2563.1999999999998"/>
    <n v="3200"/>
    <n v="-636.79999999999995"/>
    <x v="4"/>
    <x v="0"/>
    <x v="0"/>
    <s v="Q4"/>
    <n v="2025"/>
    <n v="-0.24843945068664169"/>
    <s v="Low"/>
  </r>
  <r>
    <n v="100309"/>
    <d v="2025-02-25T00:00:00"/>
    <s v="C1308"/>
    <s v="Aarav Patel"/>
    <x v="0"/>
    <s v="Delhi"/>
    <s v="New Delhi"/>
    <x v="5"/>
    <x v="2"/>
    <x v="6"/>
    <n v="2"/>
    <n v="1598"/>
    <n v="20"/>
    <n v="2556.8000000000002"/>
    <n v="1800"/>
    <n v="756.8"/>
    <x v="0"/>
    <x v="0"/>
    <x v="3"/>
    <s v="Q1"/>
    <n v="2025"/>
    <n v="0.29599499374217769"/>
    <s v="Low"/>
  </r>
  <r>
    <n v="103302"/>
    <d v="2025-07-24T00:00:00"/>
    <s v="C4301"/>
    <s v="Arjun Patel"/>
    <x v="3"/>
    <s v="West Bengal"/>
    <s v="Kolkata"/>
    <x v="0"/>
    <x v="2"/>
    <x v="6"/>
    <n v="2"/>
    <n v="1598"/>
    <n v="20"/>
    <n v="2556.8000000000002"/>
    <n v="1800"/>
    <n v="756.8"/>
    <x v="1"/>
    <x v="2"/>
    <x v="7"/>
    <s v="Q3"/>
    <n v="2025"/>
    <n v="0.29599499374217769"/>
    <s v="Low"/>
  </r>
  <r>
    <n v="101543"/>
    <d v="2025-05-01T00:00:00"/>
    <s v="C2542"/>
    <s v="Rohit Kumar"/>
    <x v="3"/>
    <s v="Odisha"/>
    <s v="Bhubaneswar"/>
    <x v="2"/>
    <x v="2"/>
    <x v="6"/>
    <n v="2"/>
    <n v="1272"/>
    <n v="0"/>
    <n v="2544"/>
    <n v="1800"/>
    <n v="744"/>
    <x v="2"/>
    <x v="0"/>
    <x v="6"/>
    <s v="Q2"/>
    <n v="2025"/>
    <n v="0.29245283018867924"/>
    <s v="Low"/>
  </r>
  <r>
    <n v="100586"/>
    <d v="2025-08-19T00:00:00"/>
    <s v="C1585"/>
    <s v="Kiran Reddy"/>
    <x v="0"/>
    <s v="Punjab"/>
    <s v="Ludhiana"/>
    <x v="0"/>
    <x v="2"/>
    <x v="7"/>
    <n v="5"/>
    <n v="507"/>
    <n v="0"/>
    <n v="2535"/>
    <n v="2000"/>
    <n v="535"/>
    <x v="0"/>
    <x v="1"/>
    <x v="2"/>
    <s v="Q3"/>
    <n v="2025"/>
    <n v="0.21104536489151873"/>
    <s v="Low"/>
  </r>
  <r>
    <n v="102481"/>
    <d v="2025-05-21T00:00:00"/>
    <s v="C3480"/>
    <s v="Sneha Gupta"/>
    <x v="1"/>
    <s v="Gujarat"/>
    <s v="Ahmedabad"/>
    <x v="3"/>
    <x v="2"/>
    <x v="5"/>
    <n v="1"/>
    <n v="2982"/>
    <n v="15"/>
    <n v="2534.6999999999998"/>
    <n v="1600"/>
    <n v="934.7"/>
    <x v="3"/>
    <x v="0"/>
    <x v="6"/>
    <s v="Q2"/>
    <n v="2025"/>
    <n v="0.36876158914269935"/>
    <s v="Low"/>
  </r>
  <r>
    <n v="101357"/>
    <d v="2025-04-22T00:00:00"/>
    <s v="C2356"/>
    <s v="Priya Reddy"/>
    <x v="1"/>
    <s v="Maharashtra"/>
    <s v="Mumbai"/>
    <x v="5"/>
    <x v="2"/>
    <x v="7"/>
    <n v="3"/>
    <n v="993"/>
    <n v="15"/>
    <n v="2532.15"/>
    <n v="1200"/>
    <n v="1332.15"/>
    <x v="2"/>
    <x v="0"/>
    <x v="5"/>
    <s v="Q2"/>
    <n v="2025"/>
    <n v="0.5260944256856821"/>
    <s v="Low"/>
  </r>
  <r>
    <n v="103374"/>
    <d v="2025-10-17T00:00:00"/>
    <s v="C4373"/>
    <s v="Arjun Gupta"/>
    <x v="3"/>
    <s v="Odisha"/>
    <s v="Bhubaneswar"/>
    <x v="4"/>
    <x v="2"/>
    <x v="7"/>
    <n v="7"/>
    <n v="361"/>
    <n v="0"/>
    <n v="2527"/>
    <n v="2800"/>
    <n v="-273"/>
    <x v="3"/>
    <x v="1"/>
    <x v="0"/>
    <s v="Q4"/>
    <n v="2025"/>
    <n v="-0.10803324099722991"/>
    <s v="Low"/>
  </r>
  <r>
    <n v="104712"/>
    <d v="2025-05-05T00:00:00"/>
    <s v="C5711"/>
    <s v="Divya Patel"/>
    <x v="2"/>
    <s v="Telangana"/>
    <s v="Hyderabad"/>
    <x v="6"/>
    <x v="2"/>
    <x v="6"/>
    <n v="2"/>
    <n v="1329"/>
    <n v="5"/>
    <n v="2525.1"/>
    <n v="1800"/>
    <n v="725.1"/>
    <x v="3"/>
    <x v="0"/>
    <x v="6"/>
    <s v="Q2"/>
    <n v="2025"/>
    <n v="0.2871569442794345"/>
    <s v="Low"/>
  </r>
  <r>
    <n v="102834"/>
    <d v="2025-05-15T00:00:00"/>
    <s v="C3833"/>
    <s v="Sneha Rao"/>
    <x v="3"/>
    <s v="West Bengal"/>
    <s v="Kolkata"/>
    <x v="3"/>
    <x v="2"/>
    <x v="7"/>
    <n v="6"/>
    <n v="420"/>
    <n v="0"/>
    <n v="2520"/>
    <n v="2400"/>
    <n v="120"/>
    <x v="4"/>
    <x v="2"/>
    <x v="6"/>
    <s v="Q2"/>
    <n v="2025"/>
    <n v="4.7619047619047616E-2"/>
    <s v="Low"/>
  </r>
  <r>
    <n v="103546"/>
    <d v="2025-10-19T00:00:00"/>
    <s v="C4545"/>
    <s v="Vikram Sharma"/>
    <x v="1"/>
    <s v="Maharashtra"/>
    <s v="Mumbai"/>
    <x v="1"/>
    <x v="2"/>
    <x v="7"/>
    <n v="10"/>
    <n v="296"/>
    <n v="15"/>
    <n v="2516"/>
    <n v="4000"/>
    <n v="-1484"/>
    <x v="3"/>
    <x v="1"/>
    <x v="0"/>
    <s v="Q4"/>
    <n v="2025"/>
    <n v="-0.58982511923688397"/>
    <s v="Low"/>
  </r>
  <r>
    <n v="101531"/>
    <d v="2025-12-16T00:00:00"/>
    <s v="C2530"/>
    <s v="Vikram Rao"/>
    <x v="3"/>
    <s v="West Bengal"/>
    <s v="Kolkata"/>
    <x v="7"/>
    <x v="2"/>
    <x v="6"/>
    <n v="2"/>
    <n v="1317"/>
    <n v="5"/>
    <n v="2502.3000000000002"/>
    <n v="1800"/>
    <n v="702.3"/>
    <x v="4"/>
    <x v="2"/>
    <x v="11"/>
    <s v="Q4"/>
    <n v="2025"/>
    <n v="0.28066179115214002"/>
    <s v="Low"/>
  </r>
  <r>
    <n v="102393"/>
    <d v="2025-11-04T00:00:00"/>
    <s v="C3392"/>
    <s v="Rohit Kumar"/>
    <x v="0"/>
    <s v="Delhi"/>
    <s v="New Delhi"/>
    <x v="7"/>
    <x v="2"/>
    <x v="7"/>
    <n v="7"/>
    <n v="397"/>
    <n v="10"/>
    <n v="2501.1"/>
    <n v="2800"/>
    <n v="-298.89999999999998"/>
    <x v="3"/>
    <x v="0"/>
    <x v="1"/>
    <s v="Q4"/>
    <n v="2025"/>
    <n v="-0.11950741673663587"/>
    <s v="Low"/>
  </r>
  <r>
    <n v="103989"/>
    <d v="2025-07-02T00:00:00"/>
    <s v="C4988"/>
    <s v="Vikram Sharma"/>
    <x v="1"/>
    <s v="Gujarat"/>
    <s v="Ahmedabad"/>
    <x v="1"/>
    <x v="2"/>
    <x v="6"/>
    <n v="2"/>
    <n v="1315"/>
    <n v="5"/>
    <n v="2498.5"/>
    <n v="1800"/>
    <n v="698.5"/>
    <x v="1"/>
    <x v="0"/>
    <x v="7"/>
    <s v="Q3"/>
    <n v="2025"/>
    <n v="0.27956774064438661"/>
    <s v="Low"/>
  </r>
  <r>
    <n v="101658"/>
    <d v="2025-04-12T00:00:00"/>
    <s v="C2657"/>
    <s v="Divya Patel"/>
    <x v="1"/>
    <s v="Maharashtra"/>
    <s v="Mumbai"/>
    <x v="5"/>
    <x v="2"/>
    <x v="7"/>
    <n v="6"/>
    <n v="438"/>
    <n v="5"/>
    <n v="2496.6"/>
    <n v="2400"/>
    <n v="96.6"/>
    <x v="4"/>
    <x v="1"/>
    <x v="5"/>
    <s v="Q2"/>
    <n v="2025"/>
    <n v="3.8692621965873586E-2"/>
    <s v="Low"/>
  </r>
  <r>
    <n v="102958"/>
    <d v="2025-10-10T00:00:00"/>
    <s v="C3957"/>
    <s v="Aarav Patel"/>
    <x v="0"/>
    <s v="Delhi"/>
    <s v="New Delhi"/>
    <x v="4"/>
    <x v="2"/>
    <x v="7"/>
    <n v="4"/>
    <n v="687"/>
    <n v="10"/>
    <n v="2473.1999999999998"/>
    <n v="1600"/>
    <n v="873.2"/>
    <x v="0"/>
    <x v="0"/>
    <x v="0"/>
    <s v="Q4"/>
    <n v="2025"/>
    <n v="0.35306485524826142"/>
    <s v="Low"/>
  </r>
  <r>
    <n v="100864"/>
    <d v="2025-11-22T00:00:00"/>
    <s v="C1863"/>
    <s v="Neha Reddy"/>
    <x v="2"/>
    <s v="Karnataka"/>
    <s v="Bengaluru"/>
    <x v="6"/>
    <x v="2"/>
    <x v="7"/>
    <n v="6"/>
    <n v="515"/>
    <n v="20"/>
    <n v="2472"/>
    <n v="2400"/>
    <n v="72"/>
    <x v="0"/>
    <x v="0"/>
    <x v="1"/>
    <s v="Q4"/>
    <n v="2025"/>
    <n v="2.9126213592233011E-2"/>
    <s v="Low"/>
  </r>
  <r>
    <n v="101376"/>
    <d v="2025-03-07T00:00:00"/>
    <s v="C2375"/>
    <s v="Arjun Kumar"/>
    <x v="2"/>
    <s v="Telangana"/>
    <s v="Hyderabad"/>
    <x v="7"/>
    <x v="2"/>
    <x v="7"/>
    <n v="4"/>
    <n v="720"/>
    <n v="15"/>
    <n v="2448"/>
    <n v="1600"/>
    <n v="848"/>
    <x v="4"/>
    <x v="0"/>
    <x v="10"/>
    <s v="Q1"/>
    <n v="2025"/>
    <n v="0.34640522875816993"/>
    <s v="Low"/>
  </r>
  <r>
    <n v="100193"/>
    <d v="2025-11-20T00:00:00"/>
    <s v="C1192"/>
    <s v="Rahul Kumar"/>
    <x v="0"/>
    <s v="Punjab"/>
    <s v="Ludhiana"/>
    <x v="7"/>
    <x v="2"/>
    <x v="7"/>
    <n v="6"/>
    <n v="509"/>
    <n v="20"/>
    <n v="2443.1999999999998"/>
    <n v="2400"/>
    <n v="43.2"/>
    <x v="0"/>
    <x v="1"/>
    <x v="1"/>
    <s v="Q4"/>
    <n v="2025"/>
    <n v="1.7681728880157174E-2"/>
    <s v="Low"/>
  </r>
  <r>
    <n v="102725"/>
    <d v="2025-08-15T00:00:00"/>
    <s v="C3724"/>
    <s v="Vikram Gupta"/>
    <x v="0"/>
    <s v="Punjab"/>
    <s v="Ludhiana"/>
    <x v="7"/>
    <x v="2"/>
    <x v="7"/>
    <n v="3"/>
    <n v="857"/>
    <n v="5"/>
    <n v="2442.4499999999998"/>
    <n v="1200"/>
    <n v="1242.45"/>
    <x v="1"/>
    <x v="0"/>
    <x v="2"/>
    <s v="Q3"/>
    <n v="2025"/>
    <n v="0.50869004483203351"/>
    <s v="Low"/>
  </r>
  <r>
    <n v="104338"/>
    <d v="2025-05-28T00:00:00"/>
    <s v="C5337"/>
    <s v="Vikram Sharma"/>
    <x v="2"/>
    <s v="Telangana"/>
    <s v="Hyderabad"/>
    <x v="1"/>
    <x v="2"/>
    <x v="7"/>
    <n v="4"/>
    <n v="676"/>
    <n v="10"/>
    <n v="2433.6"/>
    <n v="1600"/>
    <n v="833.6"/>
    <x v="0"/>
    <x v="0"/>
    <x v="6"/>
    <s v="Q2"/>
    <n v="2025"/>
    <n v="0.34253780407626566"/>
    <s v="Low"/>
  </r>
  <r>
    <n v="103166"/>
    <d v="2025-08-20T00:00:00"/>
    <s v="C4165"/>
    <s v="Divya Reddy"/>
    <x v="0"/>
    <s v="Punjab"/>
    <s v="Ludhiana"/>
    <x v="5"/>
    <x v="2"/>
    <x v="7"/>
    <n v="4"/>
    <n v="638"/>
    <n v="5"/>
    <n v="2424.4"/>
    <n v="1600"/>
    <n v="824.4"/>
    <x v="2"/>
    <x v="2"/>
    <x v="2"/>
    <s v="Q3"/>
    <n v="2025"/>
    <n v="0.34004289721168124"/>
    <s v="Low"/>
  </r>
  <r>
    <n v="104263"/>
    <d v="2025-04-21T00:00:00"/>
    <s v="C5262"/>
    <s v="Sneha Rao"/>
    <x v="2"/>
    <s v="Karnataka"/>
    <s v="Bengaluru"/>
    <x v="5"/>
    <x v="2"/>
    <x v="7"/>
    <n v="5"/>
    <n v="484"/>
    <n v="0"/>
    <n v="2420"/>
    <n v="2000"/>
    <n v="420"/>
    <x v="3"/>
    <x v="0"/>
    <x v="5"/>
    <s v="Q2"/>
    <n v="2025"/>
    <n v="0.17355371900826447"/>
    <s v="Low"/>
  </r>
  <r>
    <n v="101687"/>
    <d v="2025-05-16T00:00:00"/>
    <s v="C2686"/>
    <s v="Vikram Reddy"/>
    <x v="3"/>
    <s v="West Bengal"/>
    <s v="Kolkata"/>
    <x v="1"/>
    <x v="2"/>
    <x v="5"/>
    <n v="1"/>
    <n v="2845"/>
    <n v="15"/>
    <n v="2418.25"/>
    <n v="1600"/>
    <n v="818.25"/>
    <x v="4"/>
    <x v="0"/>
    <x v="6"/>
    <s v="Q2"/>
    <n v="2025"/>
    <n v="0.33836451979737414"/>
    <s v="Low"/>
  </r>
  <r>
    <n v="104515"/>
    <d v="2025-03-02T00:00:00"/>
    <s v="C5514"/>
    <s v="Divya Rao"/>
    <x v="2"/>
    <s v="Karnataka"/>
    <s v="Bengaluru"/>
    <x v="5"/>
    <x v="2"/>
    <x v="7"/>
    <n v="3"/>
    <n v="1005"/>
    <n v="20"/>
    <n v="2412"/>
    <n v="1200"/>
    <n v="1212"/>
    <x v="4"/>
    <x v="0"/>
    <x v="10"/>
    <s v="Q1"/>
    <n v="2025"/>
    <n v="0.50248756218905477"/>
    <s v="Low"/>
  </r>
  <r>
    <n v="100485"/>
    <d v="2025-09-20T00:00:00"/>
    <s v="C1484"/>
    <s v="Priya Kumar"/>
    <x v="2"/>
    <s v="Karnataka"/>
    <s v="Bengaluru"/>
    <x v="2"/>
    <x v="2"/>
    <x v="6"/>
    <n v="2"/>
    <n v="1418"/>
    <n v="15"/>
    <n v="2410.6"/>
    <n v="1800"/>
    <n v="610.6"/>
    <x v="2"/>
    <x v="0"/>
    <x v="4"/>
    <s v="Q3"/>
    <n v="2025"/>
    <n v="0.25329793412428442"/>
    <s v="Low"/>
  </r>
  <r>
    <n v="100098"/>
    <d v="2025-03-09T00:00:00"/>
    <s v="C1097"/>
    <s v="Pooja Reddy"/>
    <x v="0"/>
    <s v="Delhi"/>
    <s v="New Delhi"/>
    <x v="4"/>
    <x v="2"/>
    <x v="7"/>
    <n v="3"/>
    <n v="945"/>
    <n v="15"/>
    <n v="2409.75"/>
    <n v="1200"/>
    <n v="1209.75"/>
    <x v="1"/>
    <x v="1"/>
    <x v="10"/>
    <s v="Q1"/>
    <n v="2025"/>
    <n v="0.5020230314347961"/>
    <s v="Low"/>
  </r>
  <r>
    <n v="100722"/>
    <d v="2025-09-13T00:00:00"/>
    <s v="C1721"/>
    <s v="Vikram Kumar"/>
    <x v="1"/>
    <s v="Maharashtra"/>
    <s v="Mumbai"/>
    <x v="7"/>
    <x v="2"/>
    <x v="5"/>
    <n v="1"/>
    <n v="2677"/>
    <n v="10"/>
    <n v="2409.3000000000002"/>
    <n v="1600"/>
    <n v="809.3"/>
    <x v="1"/>
    <x v="0"/>
    <x v="4"/>
    <s v="Q3"/>
    <n v="2025"/>
    <n v="0.33590669489063207"/>
    <s v="Low"/>
  </r>
  <r>
    <n v="104823"/>
    <d v="2025-01-21T00:00:00"/>
    <s v="C5822"/>
    <s v="Divya Patel"/>
    <x v="1"/>
    <s v="Maharashtra"/>
    <s v="Mumbai"/>
    <x v="0"/>
    <x v="2"/>
    <x v="5"/>
    <n v="1"/>
    <n v="2674"/>
    <n v="10"/>
    <n v="2406.6"/>
    <n v="1600"/>
    <n v="806.6"/>
    <x v="0"/>
    <x v="0"/>
    <x v="8"/>
    <s v="Q1"/>
    <n v="2025"/>
    <n v="0.3351616388265603"/>
    <s v="Low"/>
  </r>
  <r>
    <n v="102443"/>
    <d v="2025-09-16T00:00:00"/>
    <s v="C3442"/>
    <s v="Divya Sharma"/>
    <x v="3"/>
    <s v="West Bengal"/>
    <s v="Kolkata"/>
    <x v="2"/>
    <x v="2"/>
    <x v="5"/>
    <n v="1"/>
    <n v="2998"/>
    <n v="20"/>
    <n v="2398.4"/>
    <n v="1600"/>
    <n v="798.4"/>
    <x v="2"/>
    <x v="0"/>
    <x v="4"/>
    <s v="Q3"/>
    <n v="2025"/>
    <n v="0.33288859239492991"/>
    <s v="Low"/>
  </r>
  <r>
    <n v="104950"/>
    <d v="2025-07-11T00:00:00"/>
    <s v="C5949"/>
    <s v="Sneha Patel"/>
    <x v="1"/>
    <s v="Gujarat"/>
    <s v="Ahmedabad"/>
    <x v="5"/>
    <x v="2"/>
    <x v="7"/>
    <n v="6"/>
    <n v="470"/>
    <n v="15"/>
    <n v="2397"/>
    <n v="2400"/>
    <n v="-3"/>
    <x v="1"/>
    <x v="2"/>
    <x v="7"/>
    <s v="Q3"/>
    <n v="2025"/>
    <n v="-1.2515644555694619E-3"/>
    <s v="Low"/>
  </r>
  <r>
    <n v="102791"/>
    <d v="2025-07-22T00:00:00"/>
    <s v="C3790"/>
    <s v="Aarav Patel"/>
    <x v="3"/>
    <s v="West Bengal"/>
    <s v="Kolkata"/>
    <x v="5"/>
    <x v="2"/>
    <x v="7"/>
    <n v="2"/>
    <n v="1198"/>
    <n v="0"/>
    <n v="2396"/>
    <n v="800"/>
    <n v="1596"/>
    <x v="3"/>
    <x v="0"/>
    <x v="7"/>
    <s v="Q3"/>
    <n v="2025"/>
    <n v="0.666110183639399"/>
    <s v="Low"/>
  </r>
  <r>
    <n v="104545"/>
    <d v="2025-09-11T00:00:00"/>
    <s v="C5544"/>
    <s v="Priya Sharma"/>
    <x v="0"/>
    <s v="Delhi"/>
    <s v="New Delhi"/>
    <x v="5"/>
    <x v="2"/>
    <x v="7"/>
    <n v="3"/>
    <n v="796"/>
    <n v="0"/>
    <n v="2388"/>
    <n v="1200"/>
    <n v="1188"/>
    <x v="1"/>
    <x v="0"/>
    <x v="4"/>
    <s v="Q3"/>
    <n v="2025"/>
    <n v="0.49748743718592964"/>
    <s v="Low"/>
  </r>
  <r>
    <n v="103282"/>
    <d v="2025-01-03T00:00:00"/>
    <s v="C4281"/>
    <s v="Kiran Rao"/>
    <x v="1"/>
    <s v="Maharashtra"/>
    <s v="Mumbai"/>
    <x v="5"/>
    <x v="2"/>
    <x v="5"/>
    <n v="1"/>
    <n v="2647"/>
    <n v="10"/>
    <n v="2382.3000000000002"/>
    <n v="1600"/>
    <n v="782.3"/>
    <x v="3"/>
    <x v="0"/>
    <x v="8"/>
    <s v="Q1"/>
    <n v="2025"/>
    <n v="0.32838013684254708"/>
    <s v="Low"/>
  </r>
  <r>
    <n v="100199"/>
    <d v="2025-08-05T00:00:00"/>
    <s v="C1198"/>
    <s v="Kiran Rao"/>
    <x v="2"/>
    <s v="Telangana"/>
    <s v="Hyderabad"/>
    <x v="2"/>
    <x v="2"/>
    <x v="5"/>
    <n v="1"/>
    <n v="2977"/>
    <n v="20"/>
    <n v="2381.6"/>
    <n v="1600"/>
    <n v="781.6"/>
    <x v="1"/>
    <x v="0"/>
    <x v="2"/>
    <s v="Q3"/>
    <n v="2025"/>
    <n v="0.32818273429627143"/>
    <s v="Low"/>
  </r>
  <r>
    <n v="100015"/>
    <d v="2025-07-09T00:00:00"/>
    <s v="C1014"/>
    <s v="Priya Reddy"/>
    <x v="1"/>
    <s v="Gujarat"/>
    <s v="Ahmedabad"/>
    <x v="4"/>
    <x v="2"/>
    <x v="5"/>
    <n v="1"/>
    <n v="2495"/>
    <n v="5"/>
    <n v="2370.25"/>
    <n v="1600"/>
    <n v="770.25"/>
    <x v="4"/>
    <x v="2"/>
    <x v="7"/>
    <s v="Q3"/>
    <n v="2025"/>
    <n v="0.32496572091551523"/>
    <s v="Low"/>
  </r>
  <r>
    <n v="104610"/>
    <d v="2025-12-06T00:00:00"/>
    <s v="C5609"/>
    <s v="Aarav Patel"/>
    <x v="3"/>
    <s v="Odisha"/>
    <s v="Bhubaneswar"/>
    <x v="5"/>
    <x v="2"/>
    <x v="7"/>
    <n v="3"/>
    <n v="790"/>
    <n v="0"/>
    <n v="2370"/>
    <n v="1200"/>
    <n v="1170"/>
    <x v="3"/>
    <x v="0"/>
    <x v="11"/>
    <s v="Q4"/>
    <n v="2025"/>
    <n v="0.49367088607594939"/>
    <s v="Low"/>
  </r>
  <r>
    <n v="104679"/>
    <d v="2025-12-26T00:00:00"/>
    <s v="C5678"/>
    <s v="Pooja Reddy"/>
    <x v="3"/>
    <s v="Odisha"/>
    <s v="Bhubaneswar"/>
    <x v="4"/>
    <x v="2"/>
    <x v="5"/>
    <n v="1"/>
    <n v="2488"/>
    <n v="5"/>
    <n v="2363.6"/>
    <n v="1600"/>
    <n v="763.6"/>
    <x v="0"/>
    <x v="2"/>
    <x v="11"/>
    <s v="Q4"/>
    <n v="2025"/>
    <n v="0.32306650871551873"/>
    <s v="Low"/>
  </r>
  <r>
    <n v="100795"/>
    <d v="2025-04-06T00:00:00"/>
    <s v="C1794"/>
    <s v="Neha Patel"/>
    <x v="1"/>
    <s v="Maharashtra"/>
    <s v="Mumbai"/>
    <x v="4"/>
    <x v="2"/>
    <x v="6"/>
    <n v="2"/>
    <n v="1308"/>
    <n v="10"/>
    <n v="2354.4"/>
    <n v="1800"/>
    <n v="554.4"/>
    <x v="3"/>
    <x v="0"/>
    <x v="5"/>
    <s v="Q2"/>
    <n v="2025"/>
    <n v="0.23547400611620795"/>
    <s v="Low"/>
  </r>
  <r>
    <n v="101214"/>
    <d v="2025-10-13T00:00:00"/>
    <s v="C2213"/>
    <s v="Arjun Kumar"/>
    <x v="0"/>
    <s v="Punjab"/>
    <s v="Ludhiana"/>
    <x v="6"/>
    <x v="2"/>
    <x v="7"/>
    <n v="3"/>
    <n v="922"/>
    <n v="15"/>
    <n v="2351.1"/>
    <n v="1200"/>
    <n v="1151.0999999999999"/>
    <x v="1"/>
    <x v="1"/>
    <x v="0"/>
    <s v="Q4"/>
    <n v="2025"/>
    <n v="0.48960061247926501"/>
    <s v="Low"/>
  </r>
  <r>
    <n v="100206"/>
    <d v="2025-09-12T00:00:00"/>
    <s v="C1205"/>
    <s v="Divya Gupta"/>
    <x v="3"/>
    <s v="West Bengal"/>
    <s v="Kolkata"/>
    <x v="3"/>
    <x v="2"/>
    <x v="6"/>
    <n v="2"/>
    <n v="1175"/>
    <n v="0"/>
    <n v="2350"/>
    <n v="1800"/>
    <n v="550"/>
    <x v="1"/>
    <x v="0"/>
    <x v="4"/>
    <s v="Q3"/>
    <n v="2025"/>
    <n v="0.23404255319148937"/>
    <s v="Low"/>
  </r>
  <r>
    <n v="103856"/>
    <d v="2025-08-13T00:00:00"/>
    <s v="C4855"/>
    <s v="Neha Sharma"/>
    <x v="1"/>
    <s v="Gujarat"/>
    <s v="Ahmedabad"/>
    <x v="2"/>
    <x v="2"/>
    <x v="6"/>
    <n v="2"/>
    <n v="1468"/>
    <n v="20"/>
    <n v="2348.8000000000002"/>
    <n v="1800"/>
    <n v="548.79999999999995"/>
    <x v="4"/>
    <x v="1"/>
    <x v="2"/>
    <s v="Q3"/>
    <n v="2025"/>
    <n v="0.2336512261580381"/>
    <s v="Low"/>
  </r>
  <r>
    <n v="101614"/>
    <d v="2025-09-05T00:00:00"/>
    <s v="C2613"/>
    <s v="Ananya Reddy"/>
    <x v="0"/>
    <s v="Punjab"/>
    <s v="Ludhiana"/>
    <x v="0"/>
    <x v="2"/>
    <x v="7"/>
    <n v="3"/>
    <n v="824"/>
    <n v="5"/>
    <n v="2348.4"/>
    <n v="1200"/>
    <n v="1148.4000000000001"/>
    <x v="3"/>
    <x v="0"/>
    <x v="4"/>
    <s v="Q3"/>
    <n v="2025"/>
    <n v="0.48901379662749106"/>
    <s v="Low"/>
  </r>
  <r>
    <n v="103478"/>
    <d v="2025-04-24T00:00:00"/>
    <s v="C4477"/>
    <s v="Pooja Kumar"/>
    <x v="2"/>
    <s v="Telangana"/>
    <s v="Hyderabad"/>
    <x v="2"/>
    <x v="2"/>
    <x v="6"/>
    <n v="2"/>
    <n v="1174"/>
    <n v="0"/>
    <n v="2348"/>
    <n v="1800"/>
    <n v="548"/>
    <x v="0"/>
    <x v="0"/>
    <x v="5"/>
    <s v="Q2"/>
    <n v="2025"/>
    <n v="0.23339011925042588"/>
    <s v="Low"/>
  </r>
  <r>
    <n v="103904"/>
    <d v="2025-05-22T00:00:00"/>
    <s v="C4903"/>
    <s v="Pooja Kumar"/>
    <x v="1"/>
    <s v="Gujarat"/>
    <s v="Ahmedabad"/>
    <x v="2"/>
    <x v="2"/>
    <x v="6"/>
    <n v="2"/>
    <n v="1174"/>
    <n v="0"/>
    <n v="2348"/>
    <n v="1800"/>
    <n v="548"/>
    <x v="0"/>
    <x v="1"/>
    <x v="6"/>
    <s v="Q2"/>
    <n v="2025"/>
    <n v="0.23339011925042588"/>
    <s v="Low"/>
  </r>
  <r>
    <n v="102988"/>
    <d v="2025-09-28T00:00:00"/>
    <s v="C3987"/>
    <s v="Aarav Gupta"/>
    <x v="3"/>
    <s v="Odisha"/>
    <s v="Bhubaneswar"/>
    <x v="7"/>
    <x v="2"/>
    <x v="5"/>
    <n v="1"/>
    <n v="2755"/>
    <n v="15"/>
    <n v="2341.75"/>
    <n v="1600"/>
    <n v="741.75"/>
    <x v="0"/>
    <x v="2"/>
    <x v="4"/>
    <s v="Q3"/>
    <n v="2025"/>
    <n v="0.3167502935838582"/>
    <s v="Low"/>
  </r>
  <r>
    <n v="100396"/>
    <d v="2025-05-15T00:00:00"/>
    <s v="C1395"/>
    <s v="Ananya Sharma"/>
    <x v="2"/>
    <s v="Telangana"/>
    <s v="Hyderabad"/>
    <x v="3"/>
    <x v="2"/>
    <x v="5"/>
    <n v="1"/>
    <n v="2461"/>
    <n v="5"/>
    <n v="2337.9499999999998"/>
    <n v="1600"/>
    <n v="737.95"/>
    <x v="3"/>
    <x v="1"/>
    <x v="6"/>
    <s v="Q2"/>
    <n v="2025"/>
    <n v="0.31563976988387266"/>
    <s v="Low"/>
  </r>
  <r>
    <n v="100443"/>
    <d v="2025-09-20T00:00:00"/>
    <s v="C1442"/>
    <s v="Aarav Kumar"/>
    <x v="1"/>
    <s v="Gujarat"/>
    <s v="Ahmedabad"/>
    <x v="5"/>
    <x v="2"/>
    <x v="7"/>
    <n v="3"/>
    <n v="865"/>
    <n v="10"/>
    <n v="2335.5"/>
    <n v="1200"/>
    <n v="1135.5"/>
    <x v="1"/>
    <x v="0"/>
    <x v="4"/>
    <s v="Q3"/>
    <n v="2025"/>
    <n v="0.48619139370584458"/>
    <s v="Low"/>
  </r>
  <r>
    <n v="102251"/>
    <d v="2025-12-20T00:00:00"/>
    <s v="C3250"/>
    <s v="Rohit Kumar"/>
    <x v="0"/>
    <s v="Punjab"/>
    <s v="Ludhiana"/>
    <x v="0"/>
    <x v="2"/>
    <x v="7"/>
    <n v="4"/>
    <n v="686"/>
    <n v="15"/>
    <n v="2332.4"/>
    <n v="1600"/>
    <n v="732.4"/>
    <x v="1"/>
    <x v="2"/>
    <x v="11"/>
    <s v="Q4"/>
    <n v="2025"/>
    <n v="0.31401131881323957"/>
    <s v="Low"/>
  </r>
  <r>
    <n v="104885"/>
    <d v="2025-07-11T00:00:00"/>
    <s v="C5884"/>
    <s v="Vikram Rao"/>
    <x v="0"/>
    <s v="Delhi"/>
    <s v="New Delhi"/>
    <x v="4"/>
    <x v="2"/>
    <x v="5"/>
    <n v="1"/>
    <n v="2331"/>
    <n v="0"/>
    <n v="2331"/>
    <n v="1600"/>
    <n v="731"/>
    <x v="0"/>
    <x v="0"/>
    <x v="7"/>
    <s v="Q3"/>
    <n v="2025"/>
    <n v="0.31359931359931359"/>
    <s v="Low"/>
  </r>
  <r>
    <n v="104044"/>
    <d v="2025-12-27T00:00:00"/>
    <s v="C5043"/>
    <s v="Kiran Gupta"/>
    <x v="1"/>
    <s v="Maharashtra"/>
    <s v="Mumbai"/>
    <x v="3"/>
    <x v="2"/>
    <x v="7"/>
    <n v="3"/>
    <n v="971"/>
    <n v="20"/>
    <n v="2330.4"/>
    <n v="1200"/>
    <n v="1130.4000000000001"/>
    <x v="1"/>
    <x v="0"/>
    <x v="11"/>
    <s v="Q4"/>
    <n v="2025"/>
    <n v="0.48506694129763134"/>
    <s v="Low"/>
  </r>
  <r>
    <n v="103978"/>
    <d v="2025-07-09T00:00:00"/>
    <s v="C4977"/>
    <s v="Kiran Gupta"/>
    <x v="0"/>
    <s v="Punjab"/>
    <s v="Ludhiana"/>
    <x v="7"/>
    <x v="2"/>
    <x v="7"/>
    <n v="4"/>
    <n v="685"/>
    <n v="15"/>
    <n v="2329"/>
    <n v="1600"/>
    <n v="729"/>
    <x v="0"/>
    <x v="0"/>
    <x v="7"/>
    <s v="Q3"/>
    <n v="2025"/>
    <n v="0.31300987548303993"/>
    <s v="Low"/>
  </r>
  <r>
    <n v="101915"/>
    <d v="2025-06-25T00:00:00"/>
    <s v="C2914"/>
    <s v="Vikram Gupta"/>
    <x v="0"/>
    <s v="Punjab"/>
    <s v="Ludhiana"/>
    <x v="1"/>
    <x v="2"/>
    <x v="5"/>
    <n v="1"/>
    <n v="2579"/>
    <n v="10"/>
    <n v="2321.1"/>
    <n v="1600"/>
    <n v="721.1"/>
    <x v="0"/>
    <x v="0"/>
    <x v="9"/>
    <s v="Q2"/>
    <n v="2025"/>
    <n v="0.31067166429710052"/>
    <s v="Low"/>
  </r>
  <r>
    <n v="102233"/>
    <d v="2025-03-12T00:00:00"/>
    <s v="C3232"/>
    <s v="Aarav Kumar"/>
    <x v="0"/>
    <s v="Delhi"/>
    <s v="New Delhi"/>
    <x v="1"/>
    <x v="2"/>
    <x v="5"/>
    <n v="1"/>
    <n v="2429"/>
    <n v="5"/>
    <n v="2307.5500000000002"/>
    <n v="1600"/>
    <n v="707.55"/>
    <x v="2"/>
    <x v="0"/>
    <x v="10"/>
    <s v="Q1"/>
    <n v="2025"/>
    <n v="0.30662390847435589"/>
    <s v="Low"/>
  </r>
  <r>
    <n v="104416"/>
    <d v="2025-09-14T00:00:00"/>
    <s v="C5415"/>
    <s v="Kiran Patel"/>
    <x v="1"/>
    <s v="Gujarat"/>
    <s v="Ahmedabad"/>
    <x v="3"/>
    <x v="2"/>
    <x v="7"/>
    <n v="3"/>
    <n v="809"/>
    <n v="5"/>
    <n v="2305.65"/>
    <n v="1200"/>
    <n v="1105.6500000000001"/>
    <x v="4"/>
    <x v="1"/>
    <x v="4"/>
    <s v="Q3"/>
    <n v="2025"/>
    <n v="0.47953939236224058"/>
    <s v="Low"/>
  </r>
  <r>
    <n v="102619"/>
    <d v="2025-08-14T00:00:00"/>
    <s v="C3618"/>
    <s v="Kiran Gupta"/>
    <x v="3"/>
    <s v="Odisha"/>
    <s v="Bhubaneswar"/>
    <x v="7"/>
    <x v="2"/>
    <x v="5"/>
    <n v="1"/>
    <n v="2559"/>
    <n v="10"/>
    <n v="2303.1"/>
    <n v="1600"/>
    <n v="703.1"/>
    <x v="3"/>
    <x v="0"/>
    <x v="2"/>
    <s v="Q3"/>
    <n v="2025"/>
    <n v="0.30528418218922326"/>
    <s v="Low"/>
  </r>
  <r>
    <n v="102546"/>
    <d v="2025-02-22T00:00:00"/>
    <s v="C3545"/>
    <s v="Neha Gupta"/>
    <x v="3"/>
    <s v="West Bengal"/>
    <s v="Kolkata"/>
    <x v="3"/>
    <x v="2"/>
    <x v="5"/>
    <n v="1"/>
    <n v="2872"/>
    <n v="20"/>
    <n v="2297.6"/>
    <n v="1600"/>
    <n v="697.6"/>
    <x v="4"/>
    <x v="1"/>
    <x v="3"/>
    <s v="Q1"/>
    <n v="2025"/>
    <n v="0.30362116991643456"/>
    <s v="Low"/>
  </r>
  <r>
    <n v="101446"/>
    <d v="2025-02-03T00:00:00"/>
    <s v="C2445"/>
    <s v="Kiran Reddy"/>
    <x v="1"/>
    <s v="Maharashtra"/>
    <s v="Mumbai"/>
    <x v="1"/>
    <x v="2"/>
    <x v="7"/>
    <n v="4"/>
    <n v="675"/>
    <n v="15"/>
    <n v="2295"/>
    <n v="1600"/>
    <n v="695"/>
    <x v="3"/>
    <x v="2"/>
    <x v="3"/>
    <s v="Q1"/>
    <n v="2025"/>
    <n v="0.30283224400871461"/>
    <s v="Low"/>
  </r>
  <r>
    <n v="102771"/>
    <d v="2025-06-26T00:00:00"/>
    <s v="C3770"/>
    <s v="Pooja Gupta"/>
    <x v="0"/>
    <s v="Punjab"/>
    <s v="Ludhiana"/>
    <x v="5"/>
    <x v="2"/>
    <x v="5"/>
    <n v="1"/>
    <n v="2697"/>
    <n v="15"/>
    <n v="2292.4499999999998"/>
    <n v="1600"/>
    <n v="692.45"/>
    <x v="0"/>
    <x v="2"/>
    <x v="9"/>
    <s v="Q2"/>
    <n v="2025"/>
    <n v="0.30205675151039285"/>
    <s v="Low"/>
  </r>
  <r>
    <n v="101545"/>
    <d v="2025-05-22T00:00:00"/>
    <s v="C2544"/>
    <s v="Pooja Reddy"/>
    <x v="3"/>
    <s v="West Bengal"/>
    <s v="Kolkata"/>
    <x v="0"/>
    <x v="2"/>
    <x v="5"/>
    <n v="1"/>
    <n v="2412"/>
    <n v="5"/>
    <n v="2291.4"/>
    <n v="1600"/>
    <n v="691.4"/>
    <x v="0"/>
    <x v="2"/>
    <x v="6"/>
    <s v="Q2"/>
    <n v="2025"/>
    <n v="0.30173692938814695"/>
    <s v="Low"/>
  </r>
  <r>
    <n v="104303"/>
    <d v="2025-12-21T00:00:00"/>
    <s v="C5302"/>
    <s v="Vikram Patel"/>
    <x v="1"/>
    <s v="Gujarat"/>
    <s v="Ahmedabad"/>
    <x v="1"/>
    <x v="2"/>
    <x v="5"/>
    <n v="1"/>
    <n v="2864"/>
    <n v="20"/>
    <n v="2291.1999999999998"/>
    <n v="1600"/>
    <n v="691.2"/>
    <x v="1"/>
    <x v="0"/>
    <x v="11"/>
    <s v="Q4"/>
    <n v="2025"/>
    <n v="0.30167597765363136"/>
    <s v="Low"/>
  </r>
  <r>
    <n v="102699"/>
    <d v="2025-08-15T00:00:00"/>
    <s v="C3698"/>
    <s v="Priya Kumar"/>
    <x v="0"/>
    <s v="Punjab"/>
    <s v="Ludhiana"/>
    <x v="7"/>
    <x v="2"/>
    <x v="5"/>
    <n v="1"/>
    <n v="2541"/>
    <n v="10"/>
    <n v="2286.9"/>
    <n v="1600"/>
    <n v="686.9"/>
    <x v="0"/>
    <x v="0"/>
    <x v="2"/>
    <s v="Q3"/>
    <n v="2025"/>
    <n v="0.30036293672657305"/>
    <s v="Low"/>
  </r>
  <r>
    <n v="100113"/>
    <d v="2025-08-16T00:00:00"/>
    <s v="C1112"/>
    <s v="Divya Patel"/>
    <x v="0"/>
    <s v="Punjab"/>
    <s v="Ludhiana"/>
    <x v="7"/>
    <x v="2"/>
    <x v="5"/>
    <n v="1"/>
    <n v="2390"/>
    <n v="5"/>
    <n v="2270.5"/>
    <n v="1600"/>
    <n v="670.5"/>
    <x v="2"/>
    <x v="2"/>
    <x v="2"/>
    <s v="Q3"/>
    <n v="2025"/>
    <n v="0.29530940321515087"/>
    <s v="Low"/>
  </r>
  <r>
    <n v="104098"/>
    <d v="2025-09-27T00:00:00"/>
    <s v="C5097"/>
    <s v="Divya Reddy"/>
    <x v="2"/>
    <s v="Karnataka"/>
    <s v="Bengaluru"/>
    <x v="5"/>
    <x v="2"/>
    <x v="5"/>
    <n v="1"/>
    <n v="2521"/>
    <n v="10"/>
    <n v="2268.9"/>
    <n v="1600"/>
    <n v="668.9"/>
    <x v="3"/>
    <x v="0"/>
    <x v="4"/>
    <s v="Q3"/>
    <n v="2025"/>
    <n v="0.29481246418969542"/>
    <s v="Low"/>
  </r>
  <r>
    <n v="104290"/>
    <d v="2025-08-27T00:00:00"/>
    <s v="C5289"/>
    <s v="Ananya Patel"/>
    <x v="3"/>
    <s v="West Bengal"/>
    <s v="Kolkata"/>
    <x v="4"/>
    <x v="2"/>
    <x v="5"/>
    <n v="1"/>
    <n v="2265"/>
    <n v="0"/>
    <n v="2265"/>
    <n v="1600"/>
    <n v="665"/>
    <x v="2"/>
    <x v="0"/>
    <x v="2"/>
    <s v="Q3"/>
    <n v="2025"/>
    <n v="0.29359823399558499"/>
    <s v="Low"/>
  </r>
  <r>
    <n v="101657"/>
    <d v="2025-09-09T00:00:00"/>
    <s v="C2656"/>
    <s v="Vikram Sharma"/>
    <x v="2"/>
    <s v="Karnataka"/>
    <s v="Bengaluru"/>
    <x v="3"/>
    <x v="2"/>
    <x v="5"/>
    <n v="1"/>
    <n v="2516"/>
    <n v="10"/>
    <n v="2264.4"/>
    <n v="1600"/>
    <n v="664.4"/>
    <x v="2"/>
    <x v="1"/>
    <x v="4"/>
    <s v="Q3"/>
    <n v="2025"/>
    <n v="0.29341105811694046"/>
    <s v="Low"/>
  </r>
  <r>
    <n v="102569"/>
    <d v="2025-05-08T00:00:00"/>
    <s v="C3568"/>
    <s v="Divya Rao"/>
    <x v="1"/>
    <s v="Maharashtra"/>
    <s v="Mumbai"/>
    <x v="6"/>
    <x v="2"/>
    <x v="5"/>
    <n v="1"/>
    <n v="2516"/>
    <n v="10"/>
    <n v="2264.4"/>
    <n v="1600"/>
    <n v="664.4"/>
    <x v="0"/>
    <x v="0"/>
    <x v="6"/>
    <s v="Q2"/>
    <n v="2025"/>
    <n v="0.29341105811694046"/>
    <s v="Low"/>
  </r>
  <r>
    <n v="104563"/>
    <d v="2025-01-10T00:00:00"/>
    <s v="C5562"/>
    <s v="Priya Kumar"/>
    <x v="1"/>
    <s v="Maharashtra"/>
    <s v="Mumbai"/>
    <x v="1"/>
    <x v="2"/>
    <x v="6"/>
    <n v="2"/>
    <n v="1414"/>
    <n v="20"/>
    <n v="2262.4"/>
    <n v="1800"/>
    <n v="462.4"/>
    <x v="0"/>
    <x v="0"/>
    <x v="8"/>
    <s v="Q1"/>
    <n v="2025"/>
    <n v="0.20438472418670436"/>
    <s v="Low"/>
  </r>
  <r>
    <n v="103598"/>
    <d v="2025-08-23T00:00:00"/>
    <s v="C4597"/>
    <s v="Kiran Kumar"/>
    <x v="2"/>
    <s v="Telangana"/>
    <s v="Hyderabad"/>
    <x v="2"/>
    <x v="2"/>
    <x v="7"/>
    <n v="3"/>
    <n v="792"/>
    <n v="5"/>
    <n v="2257.1999999999998"/>
    <n v="1200"/>
    <n v="1057.2"/>
    <x v="3"/>
    <x v="0"/>
    <x v="2"/>
    <s v="Q3"/>
    <n v="2025"/>
    <n v="0.46836788942052104"/>
    <s v="Low"/>
  </r>
  <r>
    <n v="104126"/>
    <d v="2025-04-08T00:00:00"/>
    <s v="C5125"/>
    <s v="Pooja Rao"/>
    <x v="3"/>
    <s v="Odisha"/>
    <s v="Bhubaneswar"/>
    <x v="5"/>
    <x v="2"/>
    <x v="5"/>
    <n v="1"/>
    <n v="2374"/>
    <n v="5"/>
    <n v="2255.3000000000002"/>
    <n v="1600"/>
    <n v="655.29999999999995"/>
    <x v="1"/>
    <x v="2"/>
    <x v="5"/>
    <s v="Q2"/>
    <n v="2025"/>
    <n v="0.29056001418879968"/>
    <s v="Low"/>
  </r>
  <r>
    <n v="102429"/>
    <d v="2025-03-23T00:00:00"/>
    <s v="C3428"/>
    <s v="Ananya Rao"/>
    <x v="0"/>
    <s v="Punjab"/>
    <s v="Ludhiana"/>
    <x v="3"/>
    <x v="2"/>
    <x v="7"/>
    <n v="4"/>
    <n v="704"/>
    <n v="20"/>
    <n v="2252.8000000000002"/>
    <n v="1600"/>
    <n v="652.79999999999995"/>
    <x v="2"/>
    <x v="0"/>
    <x v="10"/>
    <s v="Q1"/>
    <n v="2025"/>
    <n v="0.28977272727272724"/>
    <s v="Low"/>
  </r>
  <r>
    <n v="103446"/>
    <d v="2025-10-05T00:00:00"/>
    <s v="C4445"/>
    <s v="Kiran Gupta"/>
    <x v="2"/>
    <s v="Karnataka"/>
    <s v="Bengaluru"/>
    <x v="0"/>
    <x v="2"/>
    <x v="7"/>
    <n v="3"/>
    <n v="879"/>
    <n v="15"/>
    <n v="2241.4499999999998"/>
    <n v="1200"/>
    <n v="1041.45"/>
    <x v="4"/>
    <x v="0"/>
    <x v="0"/>
    <s v="Q4"/>
    <n v="2025"/>
    <n v="0.46463226928996859"/>
    <s v="Low"/>
  </r>
  <r>
    <n v="100383"/>
    <d v="2025-01-01T00:00:00"/>
    <s v="C1382"/>
    <s v="Divya Sharma"/>
    <x v="2"/>
    <s v="Karnataka"/>
    <s v="Bengaluru"/>
    <x v="5"/>
    <x v="2"/>
    <x v="7"/>
    <n v="4"/>
    <n v="659"/>
    <n v="15"/>
    <n v="2240.6"/>
    <n v="1600"/>
    <n v="640.6"/>
    <x v="3"/>
    <x v="1"/>
    <x v="8"/>
    <s v="Q1"/>
    <n v="2025"/>
    <n v="0.28590556101044368"/>
    <s v="Low"/>
  </r>
  <r>
    <n v="102713"/>
    <d v="2025-09-26T00:00:00"/>
    <s v="C3712"/>
    <s v="Aarav Reddy"/>
    <x v="3"/>
    <s v="Odisha"/>
    <s v="Bhubaneswar"/>
    <x v="3"/>
    <x v="2"/>
    <x v="7"/>
    <n v="5"/>
    <n v="497"/>
    <n v="10"/>
    <n v="2236.5"/>
    <n v="2000"/>
    <n v="236.5"/>
    <x v="3"/>
    <x v="0"/>
    <x v="4"/>
    <s v="Q3"/>
    <n v="2025"/>
    <n v="0.10574558461882405"/>
    <s v="Low"/>
  </r>
  <r>
    <n v="102407"/>
    <d v="2025-11-20T00:00:00"/>
    <s v="C3406"/>
    <s v="Rahul Patel"/>
    <x v="1"/>
    <s v="Gujarat"/>
    <s v="Ahmedabad"/>
    <x v="4"/>
    <x v="2"/>
    <x v="7"/>
    <n v="3"/>
    <n v="784"/>
    <n v="5"/>
    <n v="2234.4"/>
    <n v="1200"/>
    <n v="1034.4000000000001"/>
    <x v="0"/>
    <x v="0"/>
    <x v="1"/>
    <s v="Q4"/>
    <n v="2025"/>
    <n v="0.46294307196562839"/>
    <s v="Low"/>
  </r>
  <r>
    <n v="102035"/>
    <d v="2025-08-26T00:00:00"/>
    <s v="C3034"/>
    <s v="Sneha Reddy"/>
    <x v="2"/>
    <s v="Karnataka"/>
    <s v="Bengaluru"/>
    <x v="1"/>
    <x v="2"/>
    <x v="7"/>
    <n v="4"/>
    <n v="655"/>
    <n v="15"/>
    <n v="2227"/>
    <n v="1600"/>
    <n v="627"/>
    <x v="0"/>
    <x v="0"/>
    <x v="2"/>
    <s v="Q3"/>
    <n v="2025"/>
    <n v="0.2815446789402784"/>
    <s v="Low"/>
  </r>
  <r>
    <n v="104796"/>
    <d v="2025-05-19T00:00:00"/>
    <s v="C5795"/>
    <s v="Kiran Kumar"/>
    <x v="0"/>
    <s v="Delhi"/>
    <s v="New Delhi"/>
    <x v="4"/>
    <x v="2"/>
    <x v="6"/>
    <n v="2"/>
    <n v="1389"/>
    <n v="20"/>
    <n v="2222.4"/>
    <n v="1800"/>
    <n v="422.4"/>
    <x v="3"/>
    <x v="0"/>
    <x v="6"/>
    <s v="Q2"/>
    <n v="2025"/>
    <n v="0.19006479481641467"/>
    <s v="Low"/>
  </r>
  <r>
    <n v="103053"/>
    <d v="2025-03-19T00:00:00"/>
    <s v="C4052"/>
    <s v="Divya Gupta"/>
    <x v="3"/>
    <s v="Odisha"/>
    <s v="Bhubaneswar"/>
    <x v="7"/>
    <x v="2"/>
    <x v="7"/>
    <n v="4"/>
    <n v="653"/>
    <n v="15"/>
    <n v="2220.1999999999998"/>
    <n v="1600"/>
    <n v="620.20000000000005"/>
    <x v="4"/>
    <x v="0"/>
    <x v="10"/>
    <s v="Q1"/>
    <n v="2025"/>
    <n v="0.27934420322493475"/>
    <s v="Low"/>
  </r>
  <r>
    <n v="101459"/>
    <d v="2025-05-06T00:00:00"/>
    <s v="C2458"/>
    <s v="Aarav Reddy"/>
    <x v="3"/>
    <s v="Odisha"/>
    <s v="Bhubaneswar"/>
    <x v="0"/>
    <x v="2"/>
    <x v="5"/>
    <n v="1"/>
    <n v="2769"/>
    <n v="20"/>
    <n v="2215.1999999999998"/>
    <n v="1600"/>
    <n v="615.20000000000005"/>
    <x v="2"/>
    <x v="0"/>
    <x v="6"/>
    <s v="Q2"/>
    <n v="2025"/>
    <n v="0.27771758757674253"/>
    <s v="Low"/>
  </r>
  <r>
    <n v="104023"/>
    <d v="2025-12-06T00:00:00"/>
    <s v="C5022"/>
    <s v="Rahul Reddy"/>
    <x v="3"/>
    <s v="Odisha"/>
    <s v="Bhubaneswar"/>
    <x v="4"/>
    <x v="2"/>
    <x v="7"/>
    <n v="6"/>
    <n v="369"/>
    <n v="0"/>
    <n v="2214"/>
    <n v="2400"/>
    <n v="-186"/>
    <x v="2"/>
    <x v="0"/>
    <x v="11"/>
    <s v="Q4"/>
    <n v="2025"/>
    <n v="-8.4010840108401083E-2"/>
    <s v="Low"/>
  </r>
  <r>
    <n v="103452"/>
    <d v="2025-09-25T00:00:00"/>
    <s v="C4451"/>
    <s v="Neha Reddy"/>
    <x v="1"/>
    <s v="Gujarat"/>
    <s v="Ahmedabad"/>
    <x v="4"/>
    <x v="2"/>
    <x v="7"/>
    <n v="3"/>
    <n v="775"/>
    <n v="5"/>
    <n v="2208.75"/>
    <n v="1200"/>
    <n v="1008.75"/>
    <x v="2"/>
    <x v="0"/>
    <x v="4"/>
    <s v="Q3"/>
    <n v="2025"/>
    <n v="0.45670628183361628"/>
    <s v="Low"/>
  </r>
  <r>
    <n v="100140"/>
    <d v="2025-12-01T00:00:00"/>
    <s v="C1139"/>
    <s v="Rohit Gupta"/>
    <x v="2"/>
    <s v="Telangana"/>
    <s v="Hyderabad"/>
    <x v="3"/>
    <x v="2"/>
    <x v="6"/>
    <n v="2"/>
    <n v="1156"/>
    <n v="5"/>
    <n v="2196.4"/>
    <n v="1800"/>
    <n v="396.4"/>
    <x v="4"/>
    <x v="2"/>
    <x v="11"/>
    <s v="Q4"/>
    <n v="2025"/>
    <n v="0.18047714441813875"/>
    <s v="Low"/>
  </r>
  <r>
    <n v="101182"/>
    <d v="2025-08-11T00:00:00"/>
    <s v="C2181"/>
    <s v="Rahul Patel"/>
    <x v="2"/>
    <s v="Karnataka"/>
    <s v="Bengaluru"/>
    <x v="3"/>
    <x v="2"/>
    <x v="5"/>
    <n v="1"/>
    <n v="2582"/>
    <n v="15"/>
    <n v="2194.6999999999998"/>
    <n v="1600"/>
    <n v="594.70000000000005"/>
    <x v="3"/>
    <x v="0"/>
    <x v="2"/>
    <s v="Q3"/>
    <n v="2025"/>
    <n v="0.27097097553196342"/>
    <s v="Low"/>
  </r>
  <r>
    <n v="100942"/>
    <d v="2025-12-26T00:00:00"/>
    <s v="C1941"/>
    <s v="Rohit Gupta"/>
    <x v="0"/>
    <s v="Punjab"/>
    <s v="Ludhiana"/>
    <x v="0"/>
    <x v="2"/>
    <x v="6"/>
    <n v="2"/>
    <n v="1371"/>
    <n v="20"/>
    <n v="2193.6"/>
    <n v="1800"/>
    <n v="393.6"/>
    <x v="4"/>
    <x v="0"/>
    <x v="11"/>
    <s v="Q4"/>
    <n v="2025"/>
    <n v="0.17943107221006566"/>
    <s v="Low"/>
  </r>
  <r>
    <n v="101790"/>
    <d v="2025-12-07T00:00:00"/>
    <s v="C2789"/>
    <s v="Rohit Reddy"/>
    <x v="1"/>
    <s v="Maharashtra"/>
    <s v="Mumbai"/>
    <x v="1"/>
    <x v="2"/>
    <x v="7"/>
    <n v="6"/>
    <n v="365"/>
    <n v="0"/>
    <n v="2190"/>
    <n v="2400"/>
    <n v="-210"/>
    <x v="1"/>
    <x v="1"/>
    <x v="11"/>
    <s v="Q4"/>
    <n v="2025"/>
    <n v="-9.5890410958904104E-2"/>
    <s v="Low"/>
  </r>
  <r>
    <n v="104901"/>
    <d v="2025-05-26T00:00:00"/>
    <s v="C5900"/>
    <s v="Arjun Reddy"/>
    <x v="1"/>
    <s v="Gujarat"/>
    <s v="Ahmedabad"/>
    <x v="1"/>
    <x v="2"/>
    <x v="7"/>
    <n v="6"/>
    <n v="365"/>
    <n v="0"/>
    <n v="2190"/>
    <n v="2400"/>
    <n v="-210"/>
    <x v="4"/>
    <x v="0"/>
    <x v="6"/>
    <s v="Q2"/>
    <n v="2025"/>
    <n v="-9.5890410958904104E-2"/>
    <s v="Low"/>
  </r>
  <r>
    <n v="101417"/>
    <d v="2025-02-21T00:00:00"/>
    <s v="C2416"/>
    <s v="Priya Reddy"/>
    <x v="3"/>
    <s v="Odisha"/>
    <s v="Bhubaneswar"/>
    <x v="4"/>
    <x v="2"/>
    <x v="5"/>
    <n v="1"/>
    <n v="2430"/>
    <n v="10"/>
    <n v="2187"/>
    <n v="1600"/>
    <n v="587"/>
    <x v="2"/>
    <x v="0"/>
    <x v="3"/>
    <s v="Q1"/>
    <n v="2025"/>
    <n v="0.26840420667581161"/>
    <s v="Low"/>
  </r>
  <r>
    <n v="100562"/>
    <d v="2025-09-16T00:00:00"/>
    <s v="C1561"/>
    <s v="Ananya Patel"/>
    <x v="3"/>
    <s v="West Bengal"/>
    <s v="Kolkata"/>
    <x v="6"/>
    <x v="2"/>
    <x v="6"/>
    <n v="2"/>
    <n v="1363"/>
    <n v="20"/>
    <n v="2180.8000000000002"/>
    <n v="1800"/>
    <n v="380.8"/>
    <x v="2"/>
    <x v="1"/>
    <x v="4"/>
    <s v="Q3"/>
    <n v="2025"/>
    <n v="0.17461482024944974"/>
    <s v="Low"/>
  </r>
  <r>
    <n v="102045"/>
    <d v="2025-09-25T00:00:00"/>
    <s v="C3044"/>
    <s v="Vikram Gupta"/>
    <x v="2"/>
    <s v="Karnataka"/>
    <s v="Bengaluru"/>
    <x v="7"/>
    <x v="2"/>
    <x v="5"/>
    <n v="1"/>
    <n v="2555"/>
    <n v="15"/>
    <n v="2171.75"/>
    <n v="1600"/>
    <n v="571.75"/>
    <x v="3"/>
    <x v="2"/>
    <x v="4"/>
    <s v="Q3"/>
    <n v="2025"/>
    <n v="0.2632669506158628"/>
    <s v="Low"/>
  </r>
  <r>
    <n v="101183"/>
    <d v="2025-04-28T00:00:00"/>
    <s v="C2182"/>
    <s v="Priya Sharma"/>
    <x v="0"/>
    <s v="Punjab"/>
    <s v="Ludhiana"/>
    <x v="7"/>
    <x v="2"/>
    <x v="5"/>
    <n v="1"/>
    <n v="2170"/>
    <n v="0"/>
    <n v="2170"/>
    <n v="1600"/>
    <n v="570"/>
    <x v="4"/>
    <x v="0"/>
    <x v="5"/>
    <s v="Q2"/>
    <n v="2025"/>
    <n v="0.26267281105990781"/>
    <s v="Low"/>
  </r>
  <r>
    <n v="102361"/>
    <d v="2025-02-02T00:00:00"/>
    <s v="C3360"/>
    <s v="Divya Kumar"/>
    <x v="3"/>
    <s v="West Bengal"/>
    <s v="Kolkata"/>
    <x v="1"/>
    <x v="2"/>
    <x v="7"/>
    <n v="3"/>
    <n v="761"/>
    <n v="5"/>
    <n v="2168.85"/>
    <n v="1200"/>
    <n v="968.85"/>
    <x v="0"/>
    <x v="1"/>
    <x v="3"/>
    <s v="Q1"/>
    <n v="2025"/>
    <n v="0.44671139082924133"/>
    <s v="Low"/>
  </r>
  <r>
    <n v="101676"/>
    <d v="2025-11-25T00:00:00"/>
    <s v="C2675"/>
    <s v="Divya Kumar"/>
    <x v="0"/>
    <s v="Punjab"/>
    <s v="Ludhiana"/>
    <x v="6"/>
    <x v="2"/>
    <x v="7"/>
    <n v="8"/>
    <n v="271"/>
    <n v="0"/>
    <n v="2168"/>
    <n v="3200"/>
    <n v="-1032"/>
    <x v="4"/>
    <x v="0"/>
    <x v="1"/>
    <s v="Q4"/>
    <n v="2025"/>
    <n v="-0.47601476014760147"/>
    <s v="Low"/>
  </r>
  <r>
    <n v="101297"/>
    <d v="2025-04-18T00:00:00"/>
    <s v="C2296"/>
    <s v="Vikram Sharma"/>
    <x v="2"/>
    <s v="Telangana"/>
    <s v="Hyderabad"/>
    <x v="4"/>
    <x v="2"/>
    <x v="6"/>
    <n v="2"/>
    <n v="1204"/>
    <n v="10"/>
    <n v="2167.1999999999998"/>
    <n v="1800"/>
    <n v="367.2"/>
    <x v="0"/>
    <x v="0"/>
    <x v="5"/>
    <s v="Q2"/>
    <n v="2025"/>
    <n v="0.16943521594684385"/>
    <s v="Low"/>
  </r>
  <r>
    <n v="102961"/>
    <d v="2025-10-22T00:00:00"/>
    <s v="C3960"/>
    <s v="Pooja Kumar"/>
    <x v="2"/>
    <s v="Karnataka"/>
    <s v="Bengaluru"/>
    <x v="5"/>
    <x v="2"/>
    <x v="7"/>
    <n v="9"/>
    <n v="301"/>
    <n v="20"/>
    <n v="2167.1999999999998"/>
    <n v="3600"/>
    <n v="-1432.8"/>
    <x v="3"/>
    <x v="2"/>
    <x v="0"/>
    <s v="Q4"/>
    <n v="2025"/>
    <n v="-0.66112956810631229"/>
    <s v="Low"/>
  </r>
  <r>
    <n v="102487"/>
    <d v="2025-07-15T00:00:00"/>
    <s v="C3486"/>
    <s v="Rahul Gupta"/>
    <x v="3"/>
    <s v="Odisha"/>
    <s v="Bhubaneswar"/>
    <x v="0"/>
    <x v="2"/>
    <x v="5"/>
    <n v="1"/>
    <n v="2274"/>
    <n v="5"/>
    <n v="2160.3000000000002"/>
    <n v="1600"/>
    <n v="560.29999999999995"/>
    <x v="1"/>
    <x v="0"/>
    <x v="7"/>
    <s v="Q3"/>
    <n v="2025"/>
    <n v="0.25936212563069938"/>
    <s v="Low"/>
  </r>
  <r>
    <n v="103384"/>
    <d v="2025-09-25T00:00:00"/>
    <s v="C4383"/>
    <s v="Neha Sharma"/>
    <x v="3"/>
    <s v="West Bengal"/>
    <s v="Kolkata"/>
    <x v="7"/>
    <x v="2"/>
    <x v="7"/>
    <n v="6"/>
    <n v="423"/>
    <n v="15"/>
    <n v="2157.3000000000002"/>
    <n v="2400"/>
    <n v="-242.7"/>
    <x v="0"/>
    <x v="2"/>
    <x v="4"/>
    <s v="Q3"/>
    <n v="2025"/>
    <n v="-0.11250173828396605"/>
    <s v="Low"/>
  </r>
  <r>
    <n v="103555"/>
    <d v="2025-06-25T00:00:00"/>
    <s v="C4554"/>
    <s v="Rahul Gupta"/>
    <x v="2"/>
    <s v="Karnataka"/>
    <s v="Bengaluru"/>
    <x v="5"/>
    <x v="2"/>
    <x v="6"/>
    <n v="2"/>
    <n v="1198"/>
    <n v="10"/>
    <n v="2156.4"/>
    <n v="1800"/>
    <n v="356.4"/>
    <x v="1"/>
    <x v="1"/>
    <x v="9"/>
    <s v="Q2"/>
    <n v="2025"/>
    <n v="0.16527545909849747"/>
    <s v="Low"/>
  </r>
  <r>
    <n v="101267"/>
    <d v="2025-03-15T00:00:00"/>
    <s v="C2266"/>
    <s v="Neha Reddy"/>
    <x v="3"/>
    <s v="West Bengal"/>
    <s v="Kolkata"/>
    <x v="4"/>
    <x v="2"/>
    <x v="5"/>
    <n v="1"/>
    <n v="2684"/>
    <n v="20"/>
    <n v="2147.1999999999998"/>
    <n v="1600"/>
    <n v="547.20000000000005"/>
    <x v="2"/>
    <x v="0"/>
    <x v="10"/>
    <s v="Q1"/>
    <n v="2025"/>
    <n v="0.25484351713859915"/>
    <s v="Low"/>
  </r>
  <r>
    <n v="101806"/>
    <d v="2025-12-14T00:00:00"/>
    <s v="C2805"/>
    <s v="Ananya Gupta"/>
    <x v="3"/>
    <s v="West Bengal"/>
    <s v="Kolkata"/>
    <x v="2"/>
    <x v="2"/>
    <x v="7"/>
    <n v="2"/>
    <n v="1073"/>
    <n v="0"/>
    <n v="2146"/>
    <n v="800"/>
    <n v="1346"/>
    <x v="1"/>
    <x v="2"/>
    <x v="11"/>
    <s v="Q4"/>
    <n v="2025"/>
    <n v="0.62721342031686855"/>
    <s v="Low"/>
  </r>
  <r>
    <n v="102613"/>
    <d v="2025-04-17T00:00:00"/>
    <s v="C3612"/>
    <s v="Ananya Rao"/>
    <x v="1"/>
    <s v="Maharashtra"/>
    <s v="Mumbai"/>
    <x v="2"/>
    <x v="2"/>
    <x v="6"/>
    <n v="2"/>
    <n v="1115"/>
    <n v="5"/>
    <n v="2118.5"/>
    <n v="1800"/>
    <n v="318.5"/>
    <x v="3"/>
    <x v="0"/>
    <x v="5"/>
    <s v="Q2"/>
    <n v="2025"/>
    <n v="0.15034222327118243"/>
    <s v="Low"/>
  </r>
  <r>
    <n v="101467"/>
    <d v="2025-05-22T00:00:00"/>
    <s v="C2466"/>
    <s v="Kiran Reddy"/>
    <x v="3"/>
    <s v="Odisha"/>
    <s v="Bhubaneswar"/>
    <x v="0"/>
    <x v="2"/>
    <x v="7"/>
    <n v="5"/>
    <n v="423"/>
    <n v="0"/>
    <n v="2115"/>
    <n v="2000"/>
    <n v="115"/>
    <x v="2"/>
    <x v="0"/>
    <x v="6"/>
    <s v="Q2"/>
    <n v="2025"/>
    <n v="5.4373522458628844E-2"/>
    <s v="Low"/>
  </r>
  <r>
    <n v="103083"/>
    <d v="2025-08-13T00:00:00"/>
    <s v="C4082"/>
    <s v="Priya Gupta"/>
    <x v="1"/>
    <s v="Maharashtra"/>
    <s v="Mumbai"/>
    <x v="1"/>
    <x v="2"/>
    <x v="6"/>
    <n v="2"/>
    <n v="1243"/>
    <n v="15"/>
    <n v="2113.1"/>
    <n v="1800"/>
    <n v="313.10000000000002"/>
    <x v="0"/>
    <x v="0"/>
    <x v="2"/>
    <s v="Q3"/>
    <n v="2025"/>
    <n v="0.14817093369930437"/>
    <s v="Low"/>
  </r>
  <r>
    <n v="104165"/>
    <d v="2025-03-14T00:00:00"/>
    <s v="C5164"/>
    <s v="Pooja Gupta"/>
    <x v="3"/>
    <s v="Odisha"/>
    <s v="Bhubaneswar"/>
    <x v="5"/>
    <x v="2"/>
    <x v="7"/>
    <n v="3"/>
    <n v="704"/>
    <n v="0"/>
    <n v="2112"/>
    <n v="1200"/>
    <n v="912"/>
    <x v="3"/>
    <x v="0"/>
    <x v="10"/>
    <s v="Q1"/>
    <n v="2025"/>
    <n v="0.43181818181818182"/>
    <s v="Low"/>
  </r>
  <r>
    <n v="104409"/>
    <d v="2025-03-05T00:00:00"/>
    <s v="C5408"/>
    <s v="Arjun Patel"/>
    <x v="0"/>
    <s v="Punjab"/>
    <s v="Ludhiana"/>
    <x v="4"/>
    <x v="2"/>
    <x v="5"/>
    <n v="1"/>
    <n v="2468"/>
    <n v="15"/>
    <n v="2097.8000000000002"/>
    <n v="1600"/>
    <n v="497.8"/>
    <x v="4"/>
    <x v="2"/>
    <x v="10"/>
    <s v="Q1"/>
    <n v="2025"/>
    <n v="0.23729621508246734"/>
    <s v="Low"/>
  </r>
  <r>
    <n v="103229"/>
    <d v="2025-07-17T00:00:00"/>
    <s v="C4228"/>
    <s v="Sneha Sharma"/>
    <x v="0"/>
    <s v="Punjab"/>
    <s v="Ludhiana"/>
    <x v="0"/>
    <x v="2"/>
    <x v="7"/>
    <n v="3"/>
    <n v="775"/>
    <n v="10"/>
    <n v="2092.5"/>
    <n v="1200"/>
    <n v="892.5"/>
    <x v="3"/>
    <x v="0"/>
    <x v="7"/>
    <s v="Q3"/>
    <n v="2025"/>
    <n v="0.4265232974910394"/>
    <s v="Low"/>
  </r>
  <r>
    <n v="100748"/>
    <d v="2025-11-16T00:00:00"/>
    <s v="C1747"/>
    <s v="Divya Kumar"/>
    <x v="1"/>
    <s v="Gujarat"/>
    <s v="Ahmedabad"/>
    <x v="3"/>
    <x v="2"/>
    <x v="7"/>
    <n v="3"/>
    <n v="773"/>
    <n v="10"/>
    <n v="2087.1"/>
    <n v="1200"/>
    <n v="887.1"/>
    <x v="2"/>
    <x v="1"/>
    <x v="1"/>
    <s v="Q4"/>
    <n v="2025"/>
    <n v="0.42503952853241345"/>
    <s v="Low"/>
  </r>
  <r>
    <n v="102821"/>
    <d v="2025-07-14T00:00:00"/>
    <s v="C3820"/>
    <s v="Priya Reddy"/>
    <x v="0"/>
    <s v="Delhi"/>
    <s v="New Delhi"/>
    <x v="0"/>
    <x v="2"/>
    <x v="5"/>
    <n v="1"/>
    <n v="2454"/>
    <n v="15"/>
    <n v="2085.9"/>
    <n v="1600"/>
    <n v="485.9"/>
    <x v="1"/>
    <x v="1"/>
    <x v="7"/>
    <s v="Q3"/>
    <n v="2025"/>
    <n v="0.23294501174552948"/>
    <s v="Low"/>
  </r>
  <r>
    <n v="102595"/>
    <d v="2025-01-03T00:00:00"/>
    <s v="C3594"/>
    <s v="Rohit Gupta"/>
    <x v="1"/>
    <s v="Gujarat"/>
    <s v="Ahmedabad"/>
    <x v="7"/>
    <x v="2"/>
    <x v="5"/>
    <n v="1"/>
    <n v="2315"/>
    <n v="10"/>
    <n v="2083.5"/>
    <n v="1600"/>
    <n v="483.5"/>
    <x v="2"/>
    <x v="0"/>
    <x v="8"/>
    <s v="Q1"/>
    <n v="2025"/>
    <n v="0.2320614350851932"/>
    <s v="Low"/>
  </r>
  <r>
    <n v="103748"/>
    <d v="2025-06-03T00:00:00"/>
    <s v="C4747"/>
    <s v="Sneha Reddy"/>
    <x v="0"/>
    <s v="Punjab"/>
    <s v="Ludhiana"/>
    <x v="0"/>
    <x v="2"/>
    <x v="5"/>
    <n v="1"/>
    <n v="2451"/>
    <n v="15"/>
    <n v="2083.35"/>
    <n v="1600"/>
    <n v="483.35"/>
    <x v="1"/>
    <x v="2"/>
    <x v="9"/>
    <s v="Q2"/>
    <n v="2025"/>
    <n v="0.23200614395084843"/>
    <s v="Low"/>
  </r>
  <r>
    <n v="104075"/>
    <d v="2025-03-02T00:00:00"/>
    <s v="C5074"/>
    <s v="Sneha Rao"/>
    <x v="3"/>
    <s v="West Bengal"/>
    <s v="Kolkata"/>
    <x v="6"/>
    <x v="2"/>
    <x v="7"/>
    <n v="6"/>
    <n v="434"/>
    <n v="20"/>
    <n v="2083.1999999999998"/>
    <n v="2400"/>
    <n v="-316.8"/>
    <x v="4"/>
    <x v="2"/>
    <x v="10"/>
    <s v="Q1"/>
    <n v="2025"/>
    <n v="-0.15207373271889402"/>
    <s v="Low"/>
  </r>
  <r>
    <n v="103394"/>
    <d v="2025-03-22T00:00:00"/>
    <s v="C4393"/>
    <s v="Sneha Sharma"/>
    <x v="3"/>
    <s v="Odisha"/>
    <s v="Bhubaneswar"/>
    <x v="1"/>
    <x v="2"/>
    <x v="5"/>
    <n v="1"/>
    <n v="2082"/>
    <n v="0"/>
    <n v="2082"/>
    <n v="1600"/>
    <n v="482"/>
    <x v="4"/>
    <x v="0"/>
    <x v="10"/>
    <s v="Q1"/>
    <n v="2025"/>
    <n v="0.23150816522574447"/>
    <s v="Low"/>
  </r>
  <r>
    <n v="102835"/>
    <d v="2025-04-05T00:00:00"/>
    <s v="C3834"/>
    <s v="Divya Kumar"/>
    <x v="0"/>
    <s v="Delhi"/>
    <s v="New Delhi"/>
    <x v="4"/>
    <x v="2"/>
    <x v="7"/>
    <n v="5"/>
    <n v="416"/>
    <n v="0"/>
    <n v="2080"/>
    <n v="2000"/>
    <n v="80"/>
    <x v="0"/>
    <x v="0"/>
    <x v="5"/>
    <s v="Q2"/>
    <n v="2025"/>
    <n v="3.8461538461538464E-2"/>
    <s v="Low"/>
  </r>
  <r>
    <n v="102549"/>
    <d v="2025-07-07T00:00:00"/>
    <s v="C3548"/>
    <s v="Aarav Reddy"/>
    <x v="3"/>
    <s v="Odisha"/>
    <s v="Bhubaneswar"/>
    <x v="0"/>
    <x v="2"/>
    <x v="7"/>
    <n v="3"/>
    <n v="769"/>
    <n v="10"/>
    <n v="2076.3000000000002"/>
    <n v="1200"/>
    <n v="876.3"/>
    <x v="2"/>
    <x v="0"/>
    <x v="7"/>
    <s v="Q3"/>
    <n v="2025"/>
    <n v="0.42204883687328415"/>
    <s v="Low"/>
  </r>
  <r>
    <n v="101466"/>
    <d v="2025-02-07T00:00:00"/>
    <s v="C2465"/>
    <s v="Ananya Reddy"/>
    <x v="2"/>
    <s v="Karnataka"/>
    <s v="Bengaluru"/>
    <x v="6"/>
    <x v="2"/>
    <x v="5"/>
    <n v="1"/>
    <n v="2293"/>
    <n v="10"/>
    <n v="2063.6999999999998"/>
    <n v="1600"/>
    <n v="463.7"/>
    <x v="4"/>
    <x v="0"/>
    <x v="3"/>
    <s v="Q1"/>
    <n v="2025"/>
    <n v="0.22469351165382567"/>
    <s v="Low"/>
  </r>
  <r>
    <n v="101471"/>
    <d v="2025-07-24T00:00:00"/>
    <s v="C2470"/>
    <s v="Sneha Rao"/>
    <x v="2"/>
    <s v="Karnataka"/>
    <s v="Bengaluru"/>
    <x v="6"/>
    <x v="2"/>
    <x v="7"/>
    <n v="3"/>
    <n v="724"/>
    <n v="5"/>
    <n v="2063.4"/>
    <n v="1200"/>
    <n v="863.4"/>
    <x v="3"/>
    <x v="1"/>
    <x v="7"/>
    <s v="Q3"/>
    <n v="2025"/>
    <n v="0.41843559174178535"/>
    <s v="Low"/>
  </r>
  <r>
    <n v="104794"/>
    <d v="2025-01-15T00:00:00"/>
    <s v="C5793"/>
    <s v="Rahul Reddy"/>
    <x v="0"/>
    <s v="Punjab"/>
    <s v="Ludhiana"/>
    <x v="7"/>
    <x v="2"/>
    <x v="7"/>
    <n v="2"/>
    <n v="1140"/>
    <n v="10"/>
    <n v="2052"/>
    <n v="800"/>
    <n v="1252"/>
    <x v="3"/>
    <x v="2"/>
    <x v="8"/>
    <s v="Q1"/>
    <n v="2025"/>
    <n v="0.61013645224171542"/>
    <s v="Low"/>
  </r>
  <r>
    <n v="103441"/>
    <d v="2025-10-17T00:00:00"/>
    <s v="C4440"/>
    <s v="Rahul Patel"/>
    <x v="2"/>
    <s v="Telangana"/>
    <s v="Hyderabad"/>
    <x v="7"/>
    <x v="2"/>
    <x v="7"/>
    <n v="6"/>
    <n v="379"/>
    <n v="10"/>
    <n v="2046.6"/>
    <n v="2400"/>
    <n v="-353.4"/>
    <x v="2"/>
    <x v="0"/>
    <x v="0"/>
    <s v="Q4"/>
    <n v="2025"/>
    <n v="-0.17267663441805922"/>
    <s v="Low"/>
  </r>
  <r>
    <n v="101486"/>
    <d v="2025-03-19T00:00:00"/>
    <s v="C2485"/>
    <s v="Aarav Rao"/>
    <x v="1"/>
    <s v="Gujarat"/>
    <s v="Ahmedabad"/>
    <x v="4"/>
    <x v="2"/>
    <x v="5"/>
    <n v="1"/>
    <n v="2403"/>
    <n v="15"/>
    <n v="2042.55"/>
    <n v="1600"/>
    <n v="442.55"/>
    <x v="3"/>
    <x v="2"/>
    <x v="10"/>
    <s v="Q1"/>
    <n v="2025"/>
    <n v="0.21666544270642091"/>
    <s v="Low"/>
  </r>
  <r>
    <n v="100882"/>
    <d v="2025-12-15T00:00:00"/>
    <s v="C1881"/>
    <s v="Ananya Sharma"/>
    <x v="2"/>
    <s v="Telangana"/>
    <s v="Hyderabad"/>
    <x v="2"/>
    <x v="2"/>
    <x v="6"/>
    <n v="2"/>
    <n v="1275"/>
    <n v="20"/>
    <n v="2040"/>
    <n v="1800"/>
    <n v="240"/>
    <x v="1"/>
    <x v="0"/>
    <x v="11"/>
    <s v="Q4"/>
    <n v="2025"/>
    <n v="0.11764705882352941"/>
    <s v="Low"/>
  </r>
  <r>
    <n v="104899"/>
    <d v="2025-02-24T00:00:00"/>
    <s v="C5898"/>
    <s v="Ananya Sharma"/>
    <x v="0"/>
    <s v="Delhi"/>
    <s v="New Delhi"/>
    <x v="1"/>
    <x v="2"/>
    <x v="7"/>
    <n v="2"/>
    <n v="1013"/>
    <n v="0"/>
    <n v="2026"/>
    <n v="800"/>
    <n v="1226"/>
    <x v="1"/>
    <x v="1"/>
    <x v="3"/>
    <s v="Q1"/>
    <n v="2025"/>
    <n v="0.6051332675222113"/>
    <s v="Low"/>
  </r>
  <r>
    <n v="101499"/>
    <d v="2025-05-15T00:00:00"/>
    <s v="C2498"/>
    <s v="Priya Patel"/>
    <x v="0"/>
    <s v="Delhi"/>
    <s v="New Delhi"/>
    <x v="3"/>
    <x v="2"/>
    <x v="5"/>
    <n v="1"/>
    <n v="2251"/>
    <n v="10"/>
    <n v="2025.9"/>
    <n v="1600"/>
    <n v="425.9"/>
    <x v="0"/>
    <x v="0"/>
    <x v="6"/>
    <s v="Q2"/>
    <n v="2025"/>
    <n v="0.2102275531862382"/>
    <s v="Low"/>
  </r>
  <r>
    <n v="102050"/>
    <d v="2025-04-16T00:00:00"/>
    <s v="C3049"/>
    <s v="Vikram Sharma"/>
    <x v="1"/>
    <s v="Gujarat"/>
    <s v="Ahmedabad"/>
    <x v="5"/>
    <x v="2"/>
    <x v="7"/>
    <n v="6"/>
    <n v="421"/>
    <n v="20"/>
    <n v="2020.8"/>
    <n v="2400"/>
    <n v="-379.2"/>
    <x v="4"/>
    <x v="0"/>
    <x v="5"/>
    <s v="Q2"/>
    <n v="2025"/>
    <n v="-0.18764845605700711"/>
    <s v="Low"/>
  </r>
  <r>
    <n v="104067"/>
    <d v="2025-07-07T00:00:00"/>
    <s v="C5066"/>
    <s v="Priya Gupta"/>
    <x v="0"/>
    <s v="Delhi"/>
    <s v="New Delhi"/>
    <x v="5"/>
    <x v="2"/>
    <x v="5"/>
    <n v="1"/>
    <n v="2020"/>
    <n v="0"/>
    <n v="2020"/>
    <n v="1600"/>
    <n v="420"/>
    <x v="2"/>
    <x v="0"/>
    <x v="7"/>
    <s v="Q3"/>
    <n v="2025"/>
    <n v="0.20792079207920791"/>
    <s v="Low"/>
  </r>
  <r>
    <n v="104325"/>
    <d v="2025-08-17T00:00:00"/>
    <s v="C5324"/>
    <s v="Rohit Sharma"/>
    <x v="0"/>
    <s v="Punjab"/>
    <s v="Ludhiana"/>
    <x v="0"/>
    <x v="2"/>
    <x v="5"/>
    <n v="1"/>
    <n v="2121"/>
    <n v="5"/>
    <n v="2014.95"/>
    <n v="1600"/>
    <n v="414.95"/>
    <x v="3"/>
    <x v="1"/>
    <x v="2"/>
    <s v="Q3"/>
    <n v="2025"/>
    <n v="0.20593563115710067"/>
    <s v="Low"/>
  </r>
  <r>
    <n v="101341"/>
    <d v="2025-04-19T00:00:00"/>
    <s v="C2340"/>
    <s v="Arjun Kumar"/>
    <x v="2"/>
    <s v="Karnataka"/>
    <s v="Bengaluru"/>
    <x v="4"/>
    <x v="2"/>
    <x v="5"/>
    <n v="1"/>
    <n v="2014"/>
    <n v="0"/>
    <n v="2014"/>
    <n v="1600"/>
    <n v="414"/>
    <x v="1"/>
    <x v="0"/>
    <x v="5"/>
    <s v="Q2"/>
    <n v="2025"/>
    <n v="0.20556107249255212"/>
    <s v="Low"/>
  </r>
  <r>
    <n v="104947"/>
    <d v="2025-05-04T00:00:00"/>
    <s v="C5946"/>
    <s v="Aarav Patel"/>
    <x v="3"/>
    <s v="West Bengal"/>
    <s v="Kolkata"/>
    <x v="5"/>
    <x v="2"/>
    <x v="7"/>
    <n v="4"/>
    <n v="590"/>
    <n v="15"/>
    <n v="2006"/>
    <n v="1600"/>
    <n v="406"/>
    <x v="2"/>
    <x v="0"/>
    <x v="6"/>
    <s v="Q2"/>
    <n v="2025"/>
    <n v="0.20239282153539381"/>
    <s v="Low"/>
  </r>
  <r>
    <n v="101788"/>
    <d v="2025-01-15T00:00:00"/>
    <s v="C2787"/>
    <s v="Vikram Kumar"/>
    <x v="0"/>
    <s v="Punjab"/>
    <s v="Ludhiana"/>
    <x v="6"/>
    <x v="2"/>
    <x v="6"/>
    <n v="2"/>
    <n v="1178"/>
    <n v="15"/>
    <n v="2002.6"/>
    <n v="1800"/>
    <n v="202.6"/>
    <x v="2"/>
    <x v="0"/>
    <x v="8"/>
    <s v="Q1"/>
    <n v="2025"/>
    <n v="0.10116848097473286"/>
    <s v="Low"/>
  </r>
  <r>
    <n v="101017"/>
    <d v="2025-02-27T00:00:00"/>
    <s v="C2016"/>
    <s v="Divya Reddy"/>
    <x v="0"/>
    <s v="Punjab"/>
    <s v="Ludhiana"/>
    <x v="0"/>
    <x v="2"/>
    <x v="5"/>
    <n v="1"/>
    <n v="2355"/>
    <n v="15"/>
    <n v="2001.75"/>
    <n v="1600"/>
    <n v="401.75"/>
    <x v="0"/>
    <x v="1"/>
    <x v="3"/>
    <s v="Q1"/>
    <n v="2025"/>
    <n v="0.20069938803546897"/>
    <s v="Low"/>
  </r>
  <r>
    <n v="103393"/>
    <d v="2025-04-05T00:00:00"/>
    <s v="C4392"/>
    <s v="Arjun Gupta"/>
    <x v="3"/>
    <s v="West Bengal"/>
    <s v="Kolkata"/>
    <x v="5"/>
    <x v="2"/>
    <x v="6"/>
    <n v="2"/>
    <n v="1049"/>
    <n v="5"/>
    <n v="1993.1"/>
    <n v="1800"/>
    <n v="193.1"/>
    <x v="1"/>
    <x v="0"/>
    <x v="5"/>
    <s v="Q2"/>
    <n v="2025"/>
    <n v="9.6884250664793545E-2"/>
    <s v="Low"/>
  </r>
  <r>
    <n v="104002"/>
    <d v="2025-03-02T00:00:00"/>
    <s v="C5001"/>
    <s v="Sneha Rao"/>
    <x v="0"/>
    <s v="Delhi"/>
    <s v="New Delhi"/>
    <x v="2"/>
    <x v="2"/>
    <x v="7"/>
    <n v="6"/>
    <n v="349"/>
    <n v="5"/>
    <n v="1989.3"/>
    <n v="2400"/>
    <n v="-410.7"/>
    <x v="2"/>
    <x v="1"/>
    <x v="10"/>
    <s v="Q1"/>
    <n v="2025"/>
    <n v="-0.20645453174483486"/>
    <s v="Low"/>
  </r>
  <r>
    <n v="100050"/>
    <d v="2025-02-26T00:00:00"/>
    <s v="C1049"/>
    <s v="Divya Reddy"/>
    <x v="3"/>
    <s v="West Bengal"/>
    <s v="Kolkata"/>
    <x v="6"/>
    <x v="2"/>
    <x v="7"/>
    <n v="2"/>
    <n v="1104"/>
    <n v="10"/>
    <n v="1987.2"/>
    <n v="800"/>
    <n v="1187.2"/>
    <x v="1"/>
    <x v="0"/>
    <x v="3"/>
    <s v="Q1"/>
    <n v="2025"/>
    <n v="0.59742351046698872"/>
    <s v="Low"/>
  </r>
  <r>
    <n v="103951"/>
    <d v="2025-05-20T00:00:00"/>
    <s v="C4950"/>
    <s v="Arjun Rao"/>
    <x v="2"/>
    <s v="Telangana"/>
    <s v="Hyderabad"/>
    <x v="3"/>
    <x v="2"/>
    <x v="7"/>
    <n v="6"/>
    <n v="414"/>
    <n v="20"/>
    <n v="1987.2"/>
    <n v="2400"/>
    <n v="-412.8"/>
    <x v="1"/>
    <x v="2"/>
    <x v="6"/>
    <s v="Q2"/>
    <n v="2025"/>
    <n v="-0.20772946859903382"/>
    <s v="Low"/>
  </r>
  <r>
    <n v="102880"/>
    <d v="2025-12-11T00:00:00"/>
    <s v="C3879"/>
    <s v="Neha Reddy"/>
    <x v="2"/>
    <s v="Telangana"/>
    <s v="Hyderabad"/>
    <x v="2"/>
    <x v="2"/>
    <x v="5"/>
    <n v="1"/>
    <n v="2471"/>
    <n v="20"/>
    <n v="1976.8"/>
    <n v="1600"/>
    <n v="376.8"/>
    <x v="0"/>
    <x v="1"/>
    <x v="11"/>
    <s v="Q4"/>
    <n v="2025"/>
    <n v="0.19061108862808582"/>
    <s v="Low"/>
  </r>
  <r>
    <n v="100092"/>
    <d v="2025-08-23T00:00:00"/>
    <s v="C1091"/>
    <s v="Arjun Reddy"/>
    <x v="1"/>
    <s v="Gujarat"/>
    <s v="Ahmedabad"/>
    <x v="2"/>
    <x v="2"/>
    <x v="7"/>
    <n v="4"/>
    <n v="520"/>
    <n v="5"/>
    <n v="1976"/>
    <n v="1600"/>
    <n v="376"/>
    <x v="2"/>
    <x v="1"/>
    <x v="2"/>
    <s v="Q3"/>
    <n v="2025"/>
    <n v="0.19028340080971659"/>
    <s v="Low"/>
  </r>
  <r>
    <n v="103811"/>
    <d v="2025-02-16T00:00:00"/>
    <s v="C4810"/>
    <s v="Ananya Patel"/>
    <x v="0"/>
    <s v="Punjab"/>
    <s v="Ludhiana"/>
    <x v="5"/>
    <x v="2"/>
    <x v="6"/>
    <n v="1"/>
    <n v="1972"/>
    <n v="0"/>
    <n v="1972"/>
    <n v="900"/>
    <n v="1072"/>
    <x v="4"/>
    <x v="2"/>
    <x v="3"/>
    <s v="Q1"/>
    <n v="2025"/>
    <n v="0.54361054766734285"/>
    <s v="Low"/>
  </r>
  <r>
    <n v="102169"/>
    <d v="2025-12-21T00:00:00"/>
    <s v="C3168"/>
    <s v="Arjun Gupta"/>
    <x v="3"/>
    <s v="West Bengal"/>
    <s v="Kolkata"/>
    <x v="0"/>
    <x v="2"/>
    <x v="7"/>
    <n v="4"/>
    <n v="492"/>
    <n v="0"/>
    <n v="1968"/>
    <n v="1600"/>
    <n v="368"/>
    <x v="1"/>
    <x v="0"/>
    <x v="11"/>
    <s v="Q4"/>
    <n v="2025"/>
    <n v="0.18699186991869918"/>
    <s v="Low"/>
  </r>
  <r>
    <n v="104348"/>
    <d v="2025-01-11T00:00:00"/>
    <s v="C5347"/>
    <s v="Arjun Reddy"/>
    <x v="1"/>
    <s v="Maharashtra"/>
    <s v="Mumbai"/>
    <x v="5"/>
    <x v="2"/>
    <x v="5"/>
    <n v="1"/>
    <n v="2066"/>
    <n v="5"/>
    <n v="1962.7"/>
    <n v="1600"/>
    <n v="362.7"/>
    <x v="4"/>
    <x v="1"/>
    <x v="8"/>
    <s v="Q1"/>
    <n v="2025"/>
    <n v="0.1847964538645743"/>
    <s v="Low"/>
  </r>
  <r>
    <n v="101869"/>
    <d v="2025-01-23T00:00:00"/>
    <s v="C2868"/>
    <s v="Kiran Rao"/>
    <x v="2"/>
    <s v="Karnataka"/>
    <s v="Bengaluru"/>
    <x v="6"/>
    <x v="2"/>
    <x v="6"/>
    <n v="1"/>
    <n v="1958"/>
    <n v="0"/>
    <n v="1958"/>
    <n v="900"/>
    <n v="1058"/>
    <x v="1"/>
    <x v="1"/>
    <x v="8"/>
    <s v="Q1"/>
    <n v="2025"/>
    <n v="0.54034729315628194"/>
    <s v="Low"/>
  </r>
  <r>
    <n v="102265"/>
    <d v="2025-01-16T00:00:00"/>
    <s v="C3264"/>
    <s v="Sneha Reddy"/>
    <x v="0"/>
    <s v="Punjab"/>
    <s v="Ludhiana"/>
    <x v="2"/>
    <x v="2"/>
    <x v="5"/>
    <n v="1"/>
    <n v="2056"/>
    <n v="5"/>
    <n v="1953.2"/>
    <n v="1600"/>
    <n v="353.2"/>
    <x v="1"/>
    <x v="1"/>
    <x v="8"/>
    <s v="Q1"/>
    <n v="2025"/>
    <n v="0.18083145607208681"/>
    <s v="Low"/>
  </r>
  <r>
    <n v="102691"/>
    <d v="2025-07-09T00:00:00"/>
    <s v="C3690"/>
    <s v="Pooja Rao"/>
    <x v="1"/>
    <s v="Maharashtra"/>
    <s v="Mumbai"/>
    <x v="6"/>
    <x v="2"/>
    <x v="7"/>
    <n v="2"/>
    <n v="1082"/>
    <n v="10"/>
    <n v="1947.6"/>
    <n v="800"/>
    <n v="1147.5999999999999"/>
    <x v="0"/>
    <x v="0"/>
    <x v="7"/>
    <s v="Q3"/>
    <n v="2025"/>
    <n v="0.5892380365578147"/>
    <s v="Low"/>
  </r>
  <r>
    <n v="100688"/>
    <d v="2025-08-18T00:00:00"/>
    <s v="C1687"/>
    <s v="Kiran Sharma"/>
    <x v="2"/>
    <s v="Telangana"/>
    <s v="Hyderabad"/>
    <x v="5"/>
    <x v="2"/>
    <x v="6"/>
    <n v="1"/>
    <n v="1942"/>
    <n v="0"/>
    <n v="1942"/>
    <n v="900"/>
    <n v="1042"/>
    <x v="2"/>
    <x v="0"/>
    <x v="2"/>
    <s v="Q3"/>
    <n v="2025"/>
    <n v="0.53656024716786821"/>
    <s v="Low"/>
  </r>
  <r>
    <n v="102499"/>
    <d v="2025-12-19T00:00:00"/>
    <s v="C3498"/>
    <s v="Priya Reddy"/>
    <x v="2"/>
    <s v="Telangana"/>
    <s v="Hyderabad"/>
    <x v="0"/>
    <x v="2"/>
    <x v="7"/>
    <n v="6"/>
    <n v="403"/>
    <n v="20"/>
    <n v="1934.4"/>
    <n v="2400"/>
    <n v="-465.6"/>
    <x v="4"/>
    <x v="0"/>
    <x v="11"/>
    <s v="Q4"/>
    <n v="2025"/>
    <n v="-0.24069478908188585"/>
    <s v="Low"/>
  </r>
  <r>
    <n v="101506"/>
    <d v="2025-12-19T00:00:00"/>
    <s v="C2505"/>
    <s v="Arjun Sharma"/>
    <x v="3"/>
    <s v="West Bengal"/>
    <s v="Kolkata"/>
    <x v="3"/>
    <x v="2"/>
    <x v="7"/>
    <n v="5"/>
    <n v="483"/>
    <n v="20"/>
    <n v="1932"/>
    <n v="2000"/>
    <n v="-68"/>
    <x v="0"/>
    <x v="0"/>
    <x v="11"/>
    <s v="Q4"/>
    <n v="2025"/>
    <n v="-3.5196687370600416E-2"/>
    <s v="Low"/>
  </r>
  <r>
    <n v="100846"/>
    <d v="2025-01-03T00:00:00"/>
    <s v="C1845"/>
    <s v="Kiran Gupta"/>
    <x v="3"/>
    <s v="Odisha"/>
    <s v="Bhubaneswar"/>
    <x v="6"/>
    <x v="2"/>
    <x v="5"/>
    <n v="1"/>
    <n v="2033"/>
    <n v="5"/>
    <n v="1931.35"/>
    <n v="1600"/>
    <n v="331.35"/>
    <x v="4"/>
    <x v="0"/>
    <x v="8"/>
    <s v="Q1"/>
    <n v="2025"/>
    <n v="0.17156393196468794"/>
    <s v="Low"/>
  </r>
  <r>
    <n v="103828"/>
    <d v="2025-02-17T00:00:00"/>
    <s v="C4827"/>
    <s v="Rohit Rao"/>
    <x v="2"/>
    <s v="Telangana"/>
    <s v="Hyderabad"/>
    <x v="5"/>
    <x v="2"/>
    <x v="7"/>
    <n v="3"/>
    <n v="672"/>
    <n v="5"/>
    <n v="1915.2"/>
    <n v="1200"/>
    <n v="715.2"/>
    <x v="1"/>
    <x v="2"/>
    <x v="3"/>
    <s v="Q1"/>
    <n v="2025"/>
    <n v="0.37343358395989978"/>
    <s v="Low"/>
  </r>
  <r>
    <n v="103767"/>
    <d v="2025-03-12T00:00:00"/>
    <s v="C4766"/>
    <s v="Sneha Patel"/>
    <x v="2"/>
    <s v="Telangana"/>
    <s v="Hyderabad"/>
    <x v="5"/>
    <x v="2"/>
    <x v="5"/>
    <n v="1"/>
    <n v="2008"/>
    <n v="5"/>
    <n v="1907.6"/>
    <n v="1600"/>
    <n v="307.60000000000002"/>
    <x v="0"/>
    <x v="0"/>
    <x v="10"/>
    <s v="Q1"/>
    <n v="2025"/>
    <n v="0.16124973789054312"/>
    <s v="Low"/>
  </r>
  <r>
    <n v="101642"/>
    <d v="2025-08-17T00:00:00"/>
    <s v="C2641"/>
    <s v="Ananya Sharma"/>
    <x v="3"/>
    <s v="Odisha"/>
    <s v="Bhubaneswar"/>
    <x v="5"/>
    <x v="2"/>
    <x v="7"/>
    <n v="2"/>
    <n v="1122"/>
    <n v="15"/>
    <n v="1907.4"/>
    <n v="800"/>
    <n v="1107.4000000000001"/>
    <x v="0"/>
    <x v="0"/>
    <x v="2"/>
    <s v="Q3"/>
    <n v="2025"/>
    <n v="0.58058089545978819"/>
    <s v="Low"/>
  </r>
  <r>
    <n v="103884"/>
    <d v="2025-04-11T00:00:00"/>
    <s v="C4883"/>
    <s v="Rahul Kumar"/>
    <x v="0"/>
    <s v="Delhi"/>
    <s v="New Delhi"/>
    <x v="4"/>
    <x v="2"/>
    <x v="6"/>
    <n v="2"/>
    <n v="1192"/>
    <n v="20"/>
    <n v="1907.2"/>
    <n v="1800"/>
    <n v="107.2"/>
    <x v="3"/>
    <x v="0"/>
    <x v="5"/>
    <s v="Q2"/>
    <n v="2025"/>
    <n v="5.620805369127517E-2"/>
    <s v="Low"/>
  </r>
  <r>
    <n v="103285"/>
    <d v="2025-07-24T00:00:00"/>
    <s v="C4284"/>
    <s v="Neha Reddy"/>
    <x v="0"/>
    <s v="Delhi"/>
    <s v="New Delhi"/>
    <x v="1"/>
    <x v="2"/>
    <x v="6"/>
    <n v="2"/>
    <n v="1119"/>
    <n v="15"/>
    <n v="1902.3"/>
    <n v="1800"/>
    <n v="102.3"/>
    <x v="4"/>
    <x v="0"/>
    <x v="7"/>
    <s v="Q3"/>
    <n v="2025"/>
    <n v="5.3777006781264784E-2"/>
    <s v="Low"/>
  </r>
  <r>
    <n v="102548"/>
    <d v="2025-08-22T00:00:00"/>
    <s v="C3547"/>
    <s v="Vikram Gupta"/>
    <x v="0"/>
    <s v="Punjab"/>
    <s v="Ludhiana"/>
    <x v="4"/>
    <x v="2"/>
    <x v="7"/>
    <n v="2"/>
    <n v="1056"/>
    <n v="10"/>
    <n v="1900.8"/>
    <n v="800"/>
    <n v="1100.8"/>
    <x v="3"/>
    <x v="1"/>
    <x v="2"/>
    <s v="Q3"/>
    <n v="2025"/>
    <n v="0.57912457912457915"/>
    <s v="Low"/>
  </r>
  <r>
    <n v="104439"/>
    <d v="2025-01-07T00:00:00"/>
    <s v="C5438"/>
    <s v="Rohit Rao"/>
    <x v="3"/>
    <s v="Odisha"/>
    <s v="Bhubaneswar"/>
    <x v="3"/>
    <x v="2"/>
    <x v="7"/>
    <n v="3"/>
    <n v="792"/>
    <n v="20"/>
    <n v="1900.8"/>
    <n v="1200"/>
    <n v="700.8"/>
    <x v="3"/>
    <x v="0"/>
    <x v="8"/>
    <s v="Q1"/>
    <n v="2025"/>
    <n v="0.36868686868686867"/>
    <s v="Low"/>
  </r>
  <r>
    <n v="102646"/>
    <d v="2025-03-14T00:00:00"/>
    <s v="C3645"/>
    <s v="Vikram Kumar"/>
    <x v="3"/>
    <s v="Odisha"/>
    <s v="Bhubaneswar"/>
    <x v="6"/>
    <x v="2"/>
    <x v="7"/>
    <n v="5"/>
    <n v="475"/>
    <n v="20"/>
    <n v="1900"/>
    <n v="2000"/>
    <n v="-100"/>
    <x v="0"/>
    <x v="1"/>
    <x v="10"/>
    <s v="Q1"/>
    <n v="2025"/>
    <n v="-5.2631578947368418E-2"/>
    <s v="Low"/>
  </r>
  <r>
    <n v="101418"/>
    <d v="2025-08-01T00:00:00"/>
    <s v="C2417"/>
    <s v="Vikram Patel"/>
    <x v="3"/>
    <s v="West Bengal"/>
    <s v="Kolkata"/>
    <x v="1"/>
    <x v="2"/>
    <x v="5"/>
    <n v="1"/>
    <n v="2235"/>
    <n v="15"/>
    <n v="1899.75"/>
    <n v="1600"/>
    <n v="299.75"/>
    <x v="3"/>
    <x v="2"/>
    <x v="2"/>
    <s v="Q3"/>
    <n v="2025"/>
    <n v="0.15778391893670221"/>
    <s v="Low"/>
  </r>
  <r>
    <n v="101126"/>
    <d v="2025-03-03T00:00:00"/>
    <s v="C2125"/>
    <s v="Aarav Kumar"/>
    <x v="3"/>
    <s v="West Bengal"/>
    <s v="Kolkata"/>
    <x v="6"/>
    <x v="2"/>
    <x v="5"/>
    <n v="1"/>
    <n v="2234"/>
    <n v="15"/>
    <n v="1898.9"/>
    <n v="1600"/>
    <n v="298.89999999999998"/>
    <x v="2"/>
    <x v="2"/>
    <x v="10"/>
    <s v="Q1"/>
    <n v="2025"/>
    <n v="0.15740691979567115"/>
    <s v="Low"/>
  </r>
  <r>
    <n v="101352"/>
    <d v="2025-08-28T00:00:00"/>
    <s v="C2351"/>
    <s v="Arjun Patel"/>
    <x v="1"/>
    <s v="Gujarat"/>
    <s v="Ahmedabad"/>
    <x v="2"/>
    <x v="2"/>
    <x v="6"/>
    <n v="2"/>
    <n v="1185"/>
    <n v="20"/>
    <n v="1896"/>
    <n v="1800"/>
    <n v="96"/>
    <x v="2"/>
    <x v="0"/>
    <x v="2"/>
    <s v="Q3"/>
    <n v="2025"/>
    <n v="5.0632911392405063E-2"/>
    <s v="Low"/>
  </r>
  <r>
    <n v="104731"/>
    <d v="2025-02-14T00:00:00"/>
    <s v="C5730"/>
    <s v="Aarav Sharma"/>
    <x v="3"/>
    <s v="West Bengal"/>
    <s v="Kolkata"/>
    <x v="5"/>
    <x v="2"/>
    <x v="7"/>
    <n v="3"/>
    <n v="789"/>
    <n v="20"/>
    <n v="1893.6"/>
    <n v="1200"/>
    <n v="693.6"/>
    <x v="3"/>
    <x v="0"/>
    <x v="3"/>
    <s v="Q1"/>
    <n v="2025"/>
    <n v="0.36628643852978454"/>
    <s v="Low"/>
  </r>
  <r>
    <n v="103249"/>
    <d v="2025-02-08T00:00:00"/>
    <s v="C4248"/>
    <s v="Pooja Rao"/>
    <x v="3"/>
    <s v="West Bengal"/>
    <s v="Kolkata"/>
    <x v="6"/>
    <x v="2"/>
    <x v="7"/>
    <n v="6"/>
    <n v="346"/>
    <n v="10"/>
    <n v="1868.4"/>
    <n v="2400"/>
    <n v="-531.6"/>
    <x v="4"/>
    <x v="0"/>
    <x v="3"/>
    <s v="Q1"/>
    <n v="2025"/>
    <n v="-0.28452151573538859"/>
    <s v="Low"/>
  </r>
  <r>
    <n v="104313"/>
    <d v="2025-06-23T00:00:00"/>
    <s v="C5312"/>
    <s v="Arjun Gupta"/>
    <x v="3"/>
    <s v="West Bengal"/>
    <s v="Kolkata"/>
    <x v="5"/>
    <x v="2"/>
    <x v="7"/>
    <n v="5"/>
    <n v="391"/>
    <n v="5"/>
    <n v="1857.25"/>
    <n v="2000"/>
    <n v="-142.75"/>
    <x v="0"/>
    <x v="0"/>
    <x v="9"/>
    <s v="Q2"/>
    <n v="2025"/>
    <n v="-7.6860950329788666E-2"/>
    <s v="Low"/>
  </r>
  <r>
    <n v="101554"/>
    <d v="2025-04-26T00:00:00"/>
    <s v="C2553"/>
    <s v="Ananya Reddy"/>
    <x v="0"/>
    <s v="Delhi"/>
    <s v="New Delhi"/>
    <x v="1"/>
    <x v="2"/>
    <x v="6"/>
    <n v="1"/>
    <n v="1951"/>
    <n v="5"/>
    <n v="1853.45"/>
    <n v="900"/>
    <n v="953.45"/>
    <x v="2"/>
    <x v="2"/>
    <x v="5"/>
    <s v="Q2"/>
    <n v="2025"/>
    <n v="0.51441905635436624"/>
    <s v="Low"/>
  </r>
  <r>
    <n v="102223"/>
    <d v="2025-03-05T00:00:00"/>
    <s v="C3222"/>
    <s v="Divya Gupta"/>
    <x v="2"/>
    <s v="Karnataka"/>
    <s v="Bengaluru"/>
    <x v="3"/>
    <x v="2"/>
    <x v="6"/>
    <n v="2"/>
    <n v="1090"/>
    <n v="15"/>
    <n v="1853"/>
    <n v="1800"/>
    <n v="53"/>
    <x v="0"/>
    <x v="0"/>
    <x v="10"/>
    <s v="Q1"/>
    <n v="2025"/>
    <n v="2.8602266594711278E-2"/>
    <s v="Low"/>
  </r>
  <r>
    <n v="102864"/>
    <d v="2025-05-28T00:00:00"/>
    <s v="C3863"/>
    <s v="Priya Sharma"/>
    <x v="0"/>
    <s v="Punjab"/>
    <s v="Ludhiana"/>
    <x v="3"/>
    <x v="2"/>
    <x v="7"/>
    <n v="5"/>
    <n v="369"/>
    <n v="0"/>
    <n v="1845"/>
    <n v="2000"/>
    <n v="-155"/>
    <x v="1"/>
    <x v="2"/>
    <x v="6"/>
    <s v="Q2"/>
    <n v="2025"/>
    <n v="-8.4010840108401083E-2"/>
    <s v="Low"/>
  </r>
  <r>
    <n v="103852"/>
    <d v="2025-01-21T00:00:00"/>
    <s v="C4851"/>
    <s v="Pooja Patel"/>
    <x v="0"/>
    <s v="Punjab"/>
    <s v="Ludhiana"/>
    <x v="3"/>
    <x v="2"/>
    <x v="7"/>
    <n v="5"/>
    <n v="434"/>
    <n v="15"/>
    <n v="1844.5"/>
    <n v="2000"/>
    <n v="-155.5"/>
    <x v="3"/>
    <x v="1"/>
    <x v="8"/>
    <s v="Q1"/>
    <n v="2025"/>
    <n v="-8.4304689617782591E-2"/>
    <s v="Low"/>
  </r>
  <r>
    <n v="102259"/>
    <d v="2025-07-15T00:00:00"/>
    <s v="C3258"/>
    <s v="Neha Kumar"/>
    <x v="0"/>
    <s v="Delhi"/>
    <s v="New Delhi"/>
    <x v="6"/>
    <x v="2"/>
    <x v="6"/>
    <n v="2"/>
    <n v="1082"/>
    <n v="15"/>
    <n v="1839.4"/>
    <n v="1800"/>
    <n v="39.4"/>
    <x v="4"/>
    <x v="0"/>
    <x v="7"/>
    <s v="Q3"/>
    <n v="2025"/>
    <n v="2.1420028270088071E-2"/>
    <s v="Low"/>
  </r>
  <r>
    <n v="103706"/>
    <d v="2025-01-07T00:00:00"/>
    <s v="C4705"/>
    <s v="Sneha Rao"/>
    <x v="3"/>
    <s v="Odisha"/>
    <s v="Bhubaneswar"/>
    <x v="6"/>
    <x v="2"/>
    <x v="7"/>
    <n v="3"/>
    <n v="681"/>
    <n v="10"/>
    <n v="1838.7"/>
    <n v="1200"/>
    <n v="638.70000000000005"/>
    <x v="4"/>
    <x v="0"/>
    <x v="8"/>
    <s v="Q1"/>
    <n v="2025"/>
    <n v="0.34736498613150596"/>
    <s v="Low"/>
  </r>
  <r>
    <n v="103176"/>
    <d v="2025-03-21T00:00:00"/>
    <s v="C4175"/>
    <s v="Aarav Patel"/>
    <x v="2"/>
    <s v="Karnataka"/>
    <s v="Bengaluru"/>
    <x v="7"/>
    <x v="2"/>
    <x v="7"/>
    <n v="2"/>
    <n v="918"/>
    <n v="0"/>
    <n v="1836"/>
    <n v="800"/>
    <n v="1036"/>
    <x v="3"/>
    <x v="1"/>
    <x v="10"/>
    <s v="Q1"/>
    <n v="2025"/>
    <n v="0.56427015250544665"/>
    <s v="Low"/>
  </r>
  <r>
    <n v="100321"/>
    <d v="2025-02-27T00:00:00"/>
    <s v="C1320"/>
    <s v="Vikram Rao"/>
    <x v="0"/>
    <s v="Punjab"/>
    <s v="Ludhiana"/>
    <x v="5"/>
    <x v="2"/>
    <x v="7"/>
    <n v="2"/>
    <n v="1013"/>
    <n v="10"/>
    <n v="1823.4"/>
    <n v="800"/>
    <n v="1023.4"/>
    <x v="3"/>
    <x v="2"/>
    <x v="3"/>
    <s v="Q1"/>
    <n v="2025"/>
    <n v="0.56125918613579029"/>
    <s v="Low"/>
  </r>
  <r>
    <n v="102069"/>
    <d v="2025-02-25T00:00:00"/>
    <s v="C3068"/>
    <s v="Pooja Sharma"/>
    <x v="0"/>
    <s v="Punjab"/>
    <s v="Ludhiana"/>
    <x v="2"/>
    <x v="2"/>
    <x v="7"/>
    <n v="2"/>
    <n v="1138"/>
    <n v="20"/>
    <n v="1820.8"/>
    <n v="800"/>
    <n v="1020.8"/>
    <x v="4"/>
    <x v="0"/>
    <x v="3"/>
    <s v="Q1"/>
    <n v="2025"/>
    <n v="0.56063268892794371"/>
    <s v="Low"/>
  </r>
  <r>
    <n v="102729"/>
    <d v="2025-08-20T00:00:00"/>
    <s v="C3728"/>
    <s v="Neha Rao"/>
    <x v="1"/>
    <s v="Maharashtra"/>
    <s v="Mumbai"/>
    <x v="5"/>
    <x v="2"/>
    <x v="7"/>
    <n v="4"/>
    <n v="535"/>
    <n v="15"/>
    <n v="1819"/>
    <n v="1600"/>
    <n v="219"/>
    <x v="2"/>
    <x v="0"/>
    <x v="2"/>
    <s v="Q3"/>
    <n v="2025"/>
    <n v="0.12039582188015394"/>
    <s v="Low"/>
  </r>
  <r>
    <n v="102767"/>
    <d v="2025-09-12T00:00:00"/>
    <s v="C3766"/>
    <s v="Ananya Rao"/>
    <x v="2"/>
    <s v="Karnataka"/>
    <s v="Bengaluru"/>
    <x v="2"/>
    <x v="2"/>
    <x v="7"/>
    <n v="2"/>
    <n v="1136"/>
    <n v="20"/>
    <n v="1817.6"/>
    <n v="800"/>
    <n v="1017.6"/>
    <x v="0"/>
    <x v="2"/>
    <x v="4"/>
    <s v="Q3"/>
    <n v="2025"/>
    <n v="0.5598591549295775"/>
    <s v="Low"/>
  </r>
  <r>
    <n v="103970"/>
    <d v="2025-01-24T00:00:00"/>
    <s v="C4969"/>
    <s v="Rohit Kumar"/>
    <x v="3"/>
    <s v="Odisha"/>
    <s v="Bhubaneswar"/>
    <x v="5"/>
    <x v="2"/>
    <x v="7"/>
    <n v="2"/>
    <n v="956"/>
    <n v="5"/>
    <n v="1816.4"/>
    <n v="800"/>
    <n v="1016.4"/>
    <x v="3"/>
    <x v="1"/>
    <x v="8"/>
    <s v="Q1"/>
    <n v="2025"/>
    <n v="0.55956837700946926"/>
    <s v="Low"/>
  </r>
  <r>
    <n v="100270"/>
    <d v="2025-06-11T00:00:00"/>
    <s v="C1269"/>
    <s v="Divya Reddy"/>
    <x v="2"/>
    <s v="Karnataka"/>
    <s v="Bengaluru"/>
    <x v="0"/>
    <x v="2"/>
    <x v="7"/>
    <n v="4"/>
    <n v="567"/>
    <n v="20"/>
    <n v="1814.4"/>
    <n v="1600"/>
    <n v="214.4"/>
    <x v="3"/>
    <x v="2"/>
    <x v="9"/>
    <s v="Q2"/>
    <n v="2025"/>
    <n v="0.11816578483245149"/>
    <s v="Low"/>
  </r>
  <r>
    <n v="103643"/>
    <d v="2025-03-23T00:00:00"/>
    <s v="C4642"/>
    <s v="Divya Kumar"/>
    <x v="1"/>
    <s v="Gujarat"/>
    <s v="Ahmedabad"/>
    <x v="6"/>
    <x v="2"/>
    <x v="5"/>
    <n v="1"/>
    <n v="2134"/>
    <n v="15"/>
    <n v="1813.9"/>
    <n v="1600"/>
    <n v="213.9"/>
    <x v="4"/>
    <x v="0"/>
    <x v="10"/>
    <s v="Q1"/>
    <n v="2025"/>
    <n v="0.1179227079772865"/>
    <s v="Low"/>
  </r>
  <r>
    <n v="100171"/>
    <d v="2025-12-21T00:00:00"/>
    <s v="C1170"/>
    <s v="Divya Gupta"/>
    <x v="1"/>
    <s v="Maharashtra"/>
    <s v="Mumbai"/>
    <x v="6"/>
    <x v="2"/>
    <x v="6"/>
    <n v="2"/>
    <n v="1006"/>
    <n v="10"/>
    <n v="1810.8"/>
    <n v="1800"/>
    <n v="10.8"/>
    <x v="4"/>
    <x v="1"/>
    <x v="11"/>
    <s v="Q4"/>
    <n v="2025"/>
    <n v="5.964214711729623E-3"/>
    <s v="Low"/>
  </r>
  <r>
    <n v="101457"/>
    <d v="2025-07-21T00:00:00"/>
    <s v="C2456"/>
    <s v="Vikram Rao"/>
    <x v="1"/>
    <s v="Gujarat"/>
    <s v="Ahmedabad"/>
    <x v="2"/>
    <x v="2"/>
    <x v="7"/>
    <n v="2"/>
    <n v="1054"/>
    <n v="15"/>
    <n v="1791.8"/>
    <n v="800"/>
    <n v="991.8"/>
    <x v="2"/>
    <x v="1"/>
    <x v="7"/>
    <s v="Q3"/>
    <n v="2025"/>
    <n v="0.55352159839267778"/>
    <s v="Low"/>
  </r>
  <r>
    <n v="104358"/>
    <d v="2025-11-26T00:00:00"/>
    <s v="C5357"/>
    <s v="Rohit Reddy"/>
    <x v="2"/>
    <s v="Karnataka"/>
    <s v="Bengaluru"/>
    <x v="6"/>
    <x v="2"/>
    <x v="7"/>
    <n v="5"/>
    <n v="397"/>
    <n v="10"/>
    <n v="1786.5"/>
    <n v="2000"/>
    <n v="-213.5"/>
    <x v="1"/>
    <x v="0"/>
    <x v="1"/>
    <s v="Q4"/>
    <n v="2025"/>
    <n v="-0.11950741673663588"/>
    <s v="Low"/>
  </r>
  <r>
    <n v="101314"/>
    <d v="2025-02-01T00:00:00"/>
    <s v="C2313"/>
    <s v="Divya Rao"/>
    <x v="1"/>
    <s v="Maharashtra"/>
    <s v="Mumbai"/>
    <x v="5"/>
    <x v="2"/>
    <x v="7"/>
    <n v="3"/>
    <n v="744"/>
    <n v="20"/>
    <n v="1785.6"/>
    <n v="1200"/>
    <n v="585.6"/>
    <x v="3"/>
    <x v="0"/>
    <x v="3"/>
    <s v="Q1"/>
    <n v="2025"/>
    <n v="0.32795698924731187"/>
    <s v="Low"/>
  </r>
  <r>
    <n v="101052"/>
    <d v="2025-02-12T00:00:00"/>
    <s v="C2051"/>
    <s v="Sneha Kumar"/>
    <x v="0"/>
    <s v="Punjab"/>
    <s v="Ludhiana"/>
    <x v="1"/>
    <x v="2"/>
    <x v="7"/>
    <n v="6"/>
    <n v="330"/>
    <n v="10"/>
    <n v="1782"/>
    <n v="2400"/>
    <n v="-618"/>
    <x v="4"/>
    <x v="0"/>
    <x v="3"/>
    <s v="Q1"/>
    <n v="2025"/>
    <n v="-0.34680134680134678"/>
    <s v="Low"/>
  </r>
  <r>
    <n v="101110"/>
    <d v="2025-07-05T00:00:00"/>
    <s v="C2109"/>
    <s v="Pooja Sharma"/>
    <x v="1"/>
    <s v="Gujarat"/>
    <s v="Ahmedabad"/>
    <x v="7"/>
    <x v="2"/>
    <x v="7"/>
    <n v="2"/>
    <n v="1106"/>
    <n v="20"/>
    <n v="1769.6"/>
    <n v="800"/>
    <n v="969.6"/>
    <x v="4"/>
    <x v="2"/>
    <x v="7"/>
    <s v="Q3"/>
    <n v="2025"/>
    <n v="0.54792043399638335"/>
    <s v="Low"/>
  </r>
  <r>
    <n v="103426"/>
    <d v="2025-03-18T00:00:00"/>
    <s v="C4425"/>
    <s v="Divya Reddy"/>
    <x v="1"/>
    <s v="Gujarat"/>
    <s v="Ahmedabad"/>
    <x v="0"/>
    <x v="2"/>
    <x v="7"/>
    <n v="2"/>
    <n v="983"/>
    <n v="10"/>
    <n v="1769.4"/>
    <n v="800"/>
    <n v="969.4"/>
    <x v="4"/>
    <x v="0"/>
    <x v="10"/>
    <s v="Q1"/>
    <n v="2025"/>
    <n v="0.54786933423759465"/>
    <s v="Low"/>
  </r>
  <r>
    <n v="103918"/>
    <d v="2025-07-05T00:00:00"/>
    <s v="C4917"/>
    <s v="Arjun Kumar"/>
    <x v="3"/>
    <s v="West Bengal"/>
    <s v="Kolkata"/>
    <x v="1"/>
    <x v="2"/>
    <x v="7"/>
    <n v="5"/>
    <n v="442"/>
    <n v="20"/>
    <n v="1768"/>
    <n v="2000"/>
    <n v="-232"/>
    <x v="1"/>
    <x v="0"/>
    <x v="7"/>
    <s v="Q3"/>
    <n v="2025"/>
    <n v="-0.13122171945701358"/>
    <s v="Low"/>
  </r>
  <r>
    <n v="101153"/>
    <d v="2025-03-26T00:00:00"/>
    <s v="C2152"/>
    <s v="Vikram Kumar"/>
    <x v="1"/>
    <s v="Gujarat"/>
    <s v="Ahmedabad"/>
    <x v="6"/>
    <x v="2"/>
    <x v="6"/>
    <n v="1"/>
    <n v="1956"/>
    <n v="10"/>
    <n v="1760.4"/>
    <n v="900"/>
    <n v="860.4"/>
    <x v="4"/>
    <x v="0"/>
    <x v="10"/>
    <s v="Q1"/>
    <n v="2025"/>
    <n v="0.48875255623721875"/>
    <s v="Low"/>
  </r>
  <r>
    <n v="100766"/>
    <d v="2025-05-06T00:00:00"/>
    <s v="C1765"/>
    <s v="Neha Sharma"/>
    <x v="1"/>
    <s v="Maharashtra"/>
    <s v="Mumbai"/>
    <x v="1"/>
    <x v="2"/>
    <x v="5"/>
    <n v="1"/>
    <n v="2070"/>
    <n v="15"/>
    <n v="1759.5"/>
    <n v="1600"/>
    <n v="159.5"/>
    <x v="3"/>
    <x v="0"/>
    <x v="6"/>
    <s v="Q2"/>
    <n v="2025"/>
    <n v="9.0650753054845129E-2"/>
    <s v="Low"/>
  </r>
  <r>
    <n v="103957"/>
    <d v="2025-04-07T00:00:00"/>
    <s v="C4956"/>
    <s v="Divya Gupta"/>
    <x v="1"/>
    <s v="Gujarat"/>
    <s v="Ahmedabad"/>
    <x v="5"/>
    <x v="2"/>
    <x v="5"/>
    <n v="1"/>
    <n v="2191"/>
    <n v="20"/>
    <n v="1752.8"/>
    <n v="1600"/>
    <n v="152.80000000000001"/>
    <x v="1"/>
    <x v="1"/>
    <x v="5"/>
    <s v="Q2"/>
    <n v="2025"/>
    <n v="8.7174806024646292E-2"/>
    <s v="Low"/>
  </r>
  <r>
    <n v="101724"/>
    <d v="2025-04-16T00:00:00"/>
    <s v="C2723"/>
    <s v="Aarav Rao"/>
    <x v="0"/>
    <s v="Punjab"/>
    <s v="Ludhiana"/>
    <x v="3"/>
    <x v="2"/>
    <x v="6"/>
    <n v="1"/>
    <n v="1750"/>
    <n v="0"/>
    <n v="1750"/>
    <n v="900"/>
    <n v="850"/>
    <x v="1"/>
    <x v="0"/>
    <x v="5"/>
    <s v="Q2"/>
    <n v="2025"/>
    <n v="0.48571428571428571"/>
    <s v="Low"/>
  </r>
  <r>
    <n v="103262"/>
    <d v="2025-04-24T00:00:00"/>
    <s v="C4261"/>
    <s v="Rahul Gupta"/>
    <x v="0"/>
    <s v="Punjab"/>
    <s v="Ludhiana"/>
    <x v="0"/>
    <x v="2"/>
    <x v="7"/>
    <n v="2"/>
    <n v="874"/>
    <n v="0"/>
    <n v="1748"/>
    <n v="800"/>
    <n v="948"/>
    <x v="1"/>
    <x v="0"/>
    <x v="5"/>
    <s v="Q2"/>
    <n v="2025"/>
    <n v="0.54233409610983985"/>
    <s v="Low"/>
  </r>
  <r>
    <n v="104133"/>
    <d v="2025-06-24T00:00:00"/>
    <s v="C5132"/>
    <s v="Vikram Gupta"/>
    <x v="3"/>
    <s v="Odisha"/>
    <s v="Bhubaneswar"/>
    <x v="0"/>
    <x v="2"/>
    <x v="7"/>
    <n v="4"/>
    <n v="460"/>
    <n v="5"/>
    <n v="1748"/>
    <n v="1600"/>
    <n v="148"/>
    <x v="1"/>
    <x v="0"/>
    <x v="9"/>
    <s v="Q2"/>
    <n v="2025"/>
    <n v="8.4668192219679639E-2"/>
    <s v="Low"/>
  </r>
  <r>
    <n v="100792"/>
    <d v="2025-07-17T00:00:00"/>
    <s v="C1791"/>
    <s v="Pooja Reddy"/>
    <x v="2"/>
    <s v="Telangana"/>
    <s v="Hyderabad"/>
    <x v="3"/>
    <x v="2"/>
    <x v="7"/>
    <n v="5"/>
    <n v="388"/>
    <n v="10"/>
    <n v="1746"/>
    <n v="2000"/>
    <n v="-254"/>
    <x v="4"/>
    <x v="0"/>
    <x v="7"/>
    <s v="Q3"/>
    <n v="2025"/>
    <n v="-0.145475372279496"/>
    <s v="Low"/>
  </r>
  <r>
    <n v="102054"/>
    <d v="2025-01-24T00:00:00"/>
    <s v="C3053"/>
    <s v="Pooja Reddy"/>
    <x v="0"/>
    <s v="Delhi"/>
    <s v="New Delhi"/>
    <x v="7"/>
    <x v="2"/>
    <x v="6"/>
    <n v="1"/>
    <n v="1745"/>
    <n v="0"/>
    <n v="1745"/>
    <n v="900"/>
    <n v="845"/>
    <x v="0"/>
    <x v="0"/>
    <x v="8"/>
    <s v="Q1"/>
    <n v="2025"/>
    <n v="0.48424068767908307"/>
    <s v="Low"/>
  </r>
  <r>
    <n v="100128"/>
    <d v="2025-12-06T00:00:00"/>
    <s v="C1127"/>
    <s v="Aarav Patel"/>
    <x v="1"/>
    <s v="Gujarat"/>
    <s v="Ahmedabad"/>
    <x v="6"/>
    <x v="2"/>
    <x v="7"/>
    <n v="2"/>
    <n v="871"/>
    <n v="0"/>
    <n v="1742"/>
    <n v="800"/>
    <n v="942"/>
    <x v="3"/>
    <x v="0"/>
    <x v="11"/>
    <s v="Q4"/>
    <n v="2025"/>
    <n v="0.54075774971297363"/>
    <s v="Low"/>
  </r>
  <r>
    <n v="103651"/>
    <d v="2025-04-06T00:00:00"/>
    <s v="C4650"/>
    <s v="Divya Reddy"/>
    <x v="3"/>
    <s v="Odisha"/>
    <s v="Bhubaneswar"/>
    <x v="6"/>
    <x v="2"/>
    <x v="6"/>
    <n v="1"/>
    <n v="1934"/>
    <n v="10"/>
    <n v="1740.6"/>
    <n v="900"/>
    <n v="840.6"/>
    <x v="0"/>
    <x v="0"/>
    <x v="5"/>
    <s v="Q2"/>
    <n v="2025"/>
    <n v="0.48293691830403312"/>
    <s v="Low"/>
  </r>
  <r>
    <n v="102901"/>
    <d v="2025-09-21T00:00:00"/>
    <s v="C3900"/>
    <s v="Sneha Gupta"/>
    <x v="2"/>
    <s v="Karnataka"/>
    <s v="Bengaluru"/>
    <x v="2"/>
    <x v="2"/>
    <x v="5"/>
    <n v="1"/>
    <n v="2046"/>
    <n v="15"/>
    <n v="1739.1"/>
    <n v="1600"/>
    <n v="139.1"/>
    <x v="4"/>
    <x v="2"/>
    <x v="4"/>
    <s v="Q3"/>
    <n v="2025"/>
    <n v="7.9983899718245072E-2"/>
    <s v="Low"/>
  </r>
  <r>
    <n v="101904"/>
    <d v="2025-01-18T00:00:00"/>
    <s v="C2903"/>
    <s v="Sneha Reddy"/>
    <x v="3"/>
    <s v="West Bengal"/>
    <s v="Kolkata"/>
    <x v="0"/>
    <x v="2"/>
    <x v="7"/>
    <n v="4"/>
    <n v="434"/>
    <n v="0"/>
    <n v="1736"/>
    <n v="1600"/>
    <n v="136"/>
    <x v="0"/>
    <x v="1"/>
    <x v="8"/>
    <s v="Q1"/>
    <n v="2025"/>
    <n v="7.8341013824884786E-2"/>
    <s v="Low"/>
  </r>
  <r>
    <n v="100796"/>
    <d v="2025-05-24T00:00:00"/>
    <s v="C1795"/>
    <s v="Rohit Gupta"/>
    <x v="2"/>
    <s v="Karnataka"/>
    <s v="Bengaluru"/>
    <x v="0"/>
    <x v="2"/>
    <x v="5"/>
    <n v="1"/>
    <n v="2167"/>
    <n v="20"/>
    <n v="1733.6"/>
    <n v="1600"/>
    <n v="133.6"/>
    <x v="4"/>
    <x v="0"/>
    <x v="6"/>
    <s v="Q2"/>
    <n v="2025"/>
    <n v="7.7065066912782643E-2"/>
    <s v="Low"/>
  </r>
  <r>
    <n v="101923"/>
    <d v="2025-04-06T00:00:00"/>
    <s v="C2922"/>
    <s v="Rahul Rao"/>
    <x v="2"/>
    <s v="Telangana"/>
    <s v="Hyderabad"/>
    <x v="3"/>
    <x v="2"/>
    <x v="7"/>
    <n v="4"/>
    <n v="430"/>
    <n v="0"/>
    <n v="1720"/>
    <n v="1600"/>
    <n v="120"/>
    <x v="3"/>
    <x v="0"/>
    <x v="5"/>
    <s v="Q2"/>
    <n v="2025"/>
    <n v="6.9767441860465115E-2"/>
    <s v="Low"/>
  </r>
  <r>
    <n v="103550"/>
    <d v="2025-06-07T00:00:00"/>
    <s v="C4549"/>
    <s v="Aarav Patel"/>
    <x v="1"/>
    <s v="Maharashtra"/>
    <s v="Mumbai"/>
    <x v="1"/>
    <x v="2"/>
    <x v="7"/>
    <n v="3"/>
    <n v="716"/>
    <n v="20"/>
    <n v="1718.4"/>
    <n v="1200"/>
    <n v="518.4"/>
    <x v="0"/>
    <x v="0"/>
    <x v="9"/>
    <s v="Q2"/>
    <n v="2025"/>
    <n v="0.30167597765363124"/>
    <s v="Low"/>
  </r>
  <r>
    <n v="100399"/>
    <d v="2025-07-21T00:00:00"/>
    <s v="C1398"/>
    <s v="Rahul Patel"/>
    <x v="0"/>
    <s v="Delhi"/>
    <s v="New Delhi"/>
    <x v="4"/>
    <x v="2"/>
    <x v="6"/>
    <n v="2"/>
    <n v="1008"/>
    <n v="15"/>
    <n v="1713.6"/>
    <n v="1800"/>
    <n v="-86.4"/>
    <x v="1"/>
    <x v="0"/>
    <x v="7"/>
    <s v="Q3"/>
    <n v="2025"/>
    <n v="-5.0420168067226899E-2"/>
    <s v="Low"/>
  </r>
  <r>
    <n v="100764"/>
    <d v="2025-05-25T00:00:00"/>
    <s v="C1763"/>
    <s v="Priya Sharma"/>
    <x v="3"/>
    <s v="Odisha"/>
    <s v="Bhubaneswar"/>
    <x v="2"/>
    <x v="2"/>
    <x v="6"/>
    <n v="2"/>
    <n v="1002"/>
    <n v="15"/>
    <n v="1703.4"/>
    <n v="1800"/>
    <n v="-96.6"/>
    <x v="2"/>
    <x v="0"/>
    <x v="6"/>
    <s v="Q2"/>
    <n v="2025"/>
    <n v="-5.671010919337794E-2"/>
    <s v="Low"/>
  </r>
  <r>
    <n v="103204"/>
    <d v="2025-03-08T00:00:00"/>
    <s v="C4203"/>
    <s v="Rohit Patel"/>
    <x v="3"/>
    <s v="West Bengal"/>
    <s v="Kolkata"/>
    <x v="2"/>
    <x v="2"/>
    <x v="7"/>
    <n v="3"/>
    <n v="593"/>
    <n v="5"/>
    <n v="1690.05"/>
    <n v="1200"/>
    <n v="490.05"/>
    <x v="1"/>
    <x v="2"/>
    <x v="10"/>
    <s v="Q1"/>
    <n v="2025"/>
    <n v="0.28996183544865539"/>
    <s v="Low"/>
  </r>
  <r>
    <n v="103524"/>
    <d v="2025-06-03T00:00:00"/>
    <s v="C4523"/>
    <s v="Priya Gupta"/>
    <x v="3"/>
    <s v="West Bengal"/>
    <s v="Kolkata"/>
    <x v="5"/>
    <x v="2"/>
    <x v="7"/>
    <n v="2"/>
    <n v="938"/>
    <n v="10"/>
    <n v="1688.4"/>
    <n v="800"/>
    <n v="888.4"/>
    <x v="4"/>
    <x v="2"/>
    <x v="9"/>
    <s v="Q2"/>
    <n v="2025"/>
    <n v="0.5261786306562426"/>
    <s v="Low"/>
  </r>
  <r>
    <n v="103092"/>
    <d v="2025-02-27T00:00:00"/>
    <s v="C4091"/>
    <s v="Sneha Rao"/>
    <x v="0"/>
    <s v="Punjab"/>
    <s v="Ludhiana"/>
    <x v="2"/>
    <x v="2"/>
    <x v="7"/>
    <n v="5"/>
    <n v="397"/>
    <n v="15"/>
    <n v="1687.25"/>
    <n v="2000"/>
    <n v="-312.75"/>
    <x v="4"/>
    <x v="0"/>
    <x v="3"/>
    <s v="Q1"/>
    <n v="2025"/>
    <n v="-0.1853607941917321"/>
    <s v="Low"/>
  </r>
  <r>
    <n v="101980"/>
    <d v="2025-04-04T00:00:00"/>
    <s v="C2979"/>
    <s v="Arjun Reddy"/>
    <x v="0"/>
    <s v="Delhi"/>
    <s v="New Delhi"/>
    <x v="0"/>
    <x v="2"/>
    <x v="6"/>
    <n v="1"/>
    <n v="1868"/>
    <n v="10"/>
    <n v="1681.2"/>
    <n v="900"/>
    <n v="781.2"/>
    <x v="3"/>
    <x v="2"/>
    <x v="5"/>
    <s v="Q2"/>
    <n v="2025"/>
    <n v="0.46466809421841543"/>
    <s v="Low"/>
  </r>
  <r>
    <n v="102096"/>
    <d v="2025-03-24T00:00:00"/>
    <s v="C3095"/>
    <s v="Priya Rao"/>
    <x v="0"/>
    <s v="Delhi"/>
    <s v="New Delhi"/>
    <x v="6"/>
    <x v="2"/>
    <x v="5"/>
    <n v="1"/>
    <n v="2094"/>
    <n v="20"/>
    <n v="1675.2"/>
    <n v="1600"/>
    <n v="75.2"/>
    <x v="0"/>
    <x v="1"/>
    <x v="10"/>
    <s v="Q1"/>
    <n v="2025"/>
    <n v="4.4890162368672396E-2"/>
    <s v="Low"/>
  </r>
  <r>
    <n v="104259"/>
    <d v="2025-04-08T00:00:00"/>
    <s v="C5258"/>
    <s v="Pooja Rao"/>
    <x v="0"/>
    <s v="Delhi"/>
    <s v="New Delhi"/>
    <x v="1"/>
    <x v="2"/>
    <x v="6"/>
    <n v="1"/>
    <n v="1756"/>
    <n v="5"/>
    <n v="1668.2"/>
    <n v="900"/>
    <n v="768.2"/>
    <x v="4"/>
    <x v="0"/>
    <x v="5"/>
    <s v="Q2"/>
    <n v="2025"/>
    <n v="0.46049634336410505"/>
    <s v="Low"/>
  </r>
  <r>
    <n v="104728"/>
    <d v="2025-05-22T00:00:00"/>
    <s v="C5727"/>
    <s v="Divya Gupta"/>
    <x v="1"/>
    <s v="Gujarat"/>
    <s v="Ahmedabad"/>
    <x v="3"/>
    <x v="2"/>
    <x v="7"/>
    <n v="5"/>
    <n v="416"/>
    <n v="20"/>
    <n v="1664"/>
    <n v="2000"/>
    <n v="-336"/>
    <x v="4"/>
    <x v="0"/>
    <x v="6"/>
    <s v="Q2"/>
    <n v="2025"/>
    <n v="-0.20192307692307693"/>
    <s v="Low"/>
  </r>
  <r>
    <n v="102707"/>
    <d v="2025-02-01T00:00:00"/>
    <s v="C3706"/>
    <s v="Divya Sharma"/>
    <x v="0"/>
    <s v="Delhi"/>
    <s v="New Delhi"/>
    <x v="1"/>
    <x v="2"/>
    <x v="7"/>
    <n v="6"/>
    <n v="326"/>
    <n v="15"/>
    <n v="1662.6"/>
    <n v="2400"/>
    <n v="-737.4"/>
    <x v="4"/>
    <x v="0"/>
    <x v="3"/>
    <s v="Q1"/>
    <n v="2025"/>
    <n v="-0.44352219415373512"/>
    <s v="Low"/>
  </r>
  <r>
    <n v="101284"/>
    <d v="2025-08-08T00:00:00"/>
    <s v="C2283"/>
    <s v="Divya Sharma"/>
    <x v="2"/>
    <s v="Karnataka"/>
    <s v="Bengaluru"/>
    <x v="7"/>
    <x v="2"/>
    <x v="6"/>
    <n v="1"/>
    <n v="1842"/>
    <n v="10"/>
    <n v="1657.8"/>
    <n v="900"/>
    <n v="757.8"/>
    <x v="1"/>
    <x v="2"/>
    <x v="2"/>
    <s v="Q3"/>
    <n v="2025"/>
    <n v="0.45711183496199781"/>
    <s v="Low"/>
  </r>
  <r>
    <n v="104691"/>
    <d v="2025-09-26T00:00:00"/>
    <s v="C5690"/>
    <s v="Aarav Kumar"/>
    <x v="0"/>
    <s v="Punjab"/>
    <s v="Ludhiana"/>
    <x v="7"/>
    <x v="2"/>
    <x v="7"/>
    <n v="3"/>
    <n v="552"/>
    <n v="0"/>
    <n v="1656"/>
    <n v="1200"/>
    <n v="456"/>
    <x v="1"/>
    <x v="1"/>
    <x v="4"/>
    <s v="Q3"/>
    <n v="2025"/>
    <n v="0.27536231884057971"/>
    <s v="Low"/>
  </r>
  <r>
    <n v="101196"/>
    <d v="2025-06-18T00:00:00"/>
    <s v="C2195"/>
    <s v="Sneha Sharma"/>
    <x v="2"/>
    <s v="Telangana"/>
    <s v="Hyderabad"/>
    <x v="5"/>
    <x v="2"/>
    <x v="7"/>
    <n v="3"/>
    <n v="549"/>
    <n v="0"/>
    <n v="1647"/>
    <n v="1200"/>
    <n v="447"/>
    <x v="4"/>
    <x v="0"/>
    <x v="9"/>
    <s v="Q2"/>
    <n v="2025"/>
    <n v="0.27140255009107467"/>
    <s v="Low"/>
  </r>
  <r>
    <n v="100147"/>
    <d v="2025-09-25T00:00:00"/>
    <s v="C1146"/>
    <s v="Arjun Reddy"/>
    <x v="1"/>
    <s v="Gujarat"/>
    <s v="Ahmedabad"/>
    <x v="4"/>
    <x v="2"/>
    <x v="7"/>
    <n v="2"/>
    <n v="1025"/>
    <n v="20"/>
    <n v="1640"/>
    <n v="800"/>
    <n v="840"/>
    <x v="2"/>
    <x v="0"/>
    <x v="4"/>
    <s v="Q3"/>
    <n v="2025"/>
    <n v="0.51219512195121952"/>
    <s v="Low"/>
  </r>
  <r>
    <n v="101208"/>
    <d v="2025-05-27T00:00:00"/>
    <s v="C2207"/>
    <s v="Rahul Reddy"/>
    <x v="3"/>
    <s v="Odisha"/>
    <s v="Bhubaneswar"/>
    <x v="5"/>
    <x v="2"/>
    <x v="6"/>
    <n v="1"/>
    <n v="1822"/>
    <n v="10"/>
    <n v="1639.8"/>
    <n v="900"/>
    <n v="739.8"/>
    <x v="4"/>
    <x v="1"/>
    <x v="6"/>
    <s v="Q2"/>
    <n v="2025"/>
    <n v="0.45115257958287597"/>
    <s v="Low"/>
  </r>
  <r>
    <n v="100794"/>
    <d v="2025-05-27T00:00:00"/>
    <s v="C1793"/>
    <s v="Neha Sharma"/>
    <x v="2"/>
    <s v="Karnataka"/>
    <s v="Bengaluru"/>
    <x v="6"/>
    <x v="2"/>
    <x v="7"/>
    <n v="2"/>
    <n v="863"/>
    <n v="5"/>
    <n v="1639.7"/>
    <n v="800"/>
    <n v="839.7"/>
    <x v="4"/>
    <x v="0"/>
    <x v="6"/>
    <s v="Q2"/>
    <n v="2025"/>
    <n v="0.51210587302555344"/>
    <s v="Low"/>
  </r>
  <r>
    <n v="102402"/>
    <d v="2025-02-22T00:00:00"/>
    <s v="C3401"/>
    <s v="Priya Sharma"/>
    <x v="2"/>
    <s v="Telangana"/>
    <s v="Hyderabad"/>
    <x v="1"/>
    <x v="2"/>
    <x v="6"/>
    <n v="1"/>
    <n v="1635"/>
    <n v="0"/>
    <n v="1635"/>
    <n v="900"/>
    <n v="735"/>
    <x v="3"/>
    <x v="0"/>
    <x v="3"/>
    <s v="Q1"/>
    <n v="2025"/>
    <n v="0.44954128440366975"/>
    <s v="Low"/>
  </r>
  <r>
    <n v="104498"/>
    <d v="2025-02-05T00:00:00"/>
    <s v="C5497"/>
    <s v="Kiran Gupta"/>
    <x v="2"/>
    <s v="Karnataka"/>
    <s v="Bengaluru"/>
    <x v="2"/>
    <x v="2"/>
    <x v="7"/>
    <n v="3"/>
    <n v="680"/>
    <n v="20"/>
    <n v="1632"/>
    <n v="1200"/>
    <n v="432"/>
    <x v="0"/>
    <x v="1"/>
    <x v="3"/>
    <s v="Q1"/>
    <n v="2025"/>
    <n v="0.26470588235294118"/>
    <s v="Low"/>
  </r>
  <r>
    <n v="100461"/>
    <d v="2025-02-22T00:00:00"/>
    <s v="C1460"/>
    <s v="Arjun Sharma"/>
    <x v="3"/>
    <s v="Odisha"/>
    <s v="Bhubaneswar"/>
    <x v="2"/>
    <x v="2"/>
    <x v="7"/>
    <n v="4"/>
    <n v="452"/>
    <n v="10"/>
    <n v="1627.2"/>
    <n v="1600"/>
    <n v="27.2"/>
    <x v="0"/>
    <x v="0"/>
    <x v="3"/>
    <s v="Q1"/>
    <n v="2025"/>
    <n v="1.6715830875122909E-2"/>
    <s v="Low"/>
  </r>
  <r>
    <n v="102645"/>
    <d v="2025-01-26T00:00:00"/>
    <s v="C3644"/>
    <s v="Pooja Kumar"/>
    <x v="1"/>
    <s v="Maharashtra"/>
    <s v="Mumbai"/>
    <x v="4"/>
    <x v="2"/>
    <x v="6"/>
    <n v="1"/>
    <n v="1914"/>
    <n v="15"/>
    <n v="1626.9"/>
    <n v="900"/>
    <n v="726.9"/>
    <x v="1"/>
    <x v="1"/>
    <x v="8"/>
    <s v="Q1"/>
    <n v="2025"/>
    <n v="0.44680066383920336"/>
    <s v="Low"/>
  </r>
  <r>
    <n v="103417"/>
    <d v="2025-05-11T00:00:00"/>
    <s v="C4416"/>
    <s v="Pooja Patel"/>
    <x v="0"/>
    <s v="Punjab"/>
    <s v="Ludhiana"/>
    <x v="6"/>
    <x v="2"/>
    <x v="6"/>
    <n v="1"/>
    <n v="1909"/>
    <n v="15"/>
    <n v="1622.65"/>
    <n v="900"/>
    <n v="722.65"/>
    <x v="0"/>
    <x v="1"/>
    <x v="6"/>
    <s v="Q2"/>
    <n v="2025"/>
    <n v="0.44535173943857265"/>
    <s v="Low"/>
  </r>
  <r>
    <n v="100656"/>
    <d v="2025-09-10T00:00:00"/>
    <s v="C1655"/>
    <s v="Neha Gupta"/>
    <x v="1"/>
    <s v="Gujarat"/>
    <s v="Ahmedabad"/>
    <x v="6"/>
    <x v="2"/>
    <x v="7"/>
    <n v="4"/>
    <n v="450"/>
    <n v="10"/>
    <n v="1620"/>
    <n v="1600"/>
    <n v="20"/>
    <x v="2"/>
    <x v="0"/>
    <x v="4"/>
    <s v="Q3"/>
    <n v="2025"/>
    <n v="1.2345679012345678E-2"/>
    <s v="Low"/>
  </r>
  <r>
    <n v="104771"/>
    <d v="2025-12-15T00:00:00"/>
    <s v="C5770"/>
    <s v="Pooja Sharma"/>
    <x v="3"/>
    <s v="Odisha"/>
    <s v="Bhubaneswar"/>
    <x v="3"/>
    <x v="2"/>
    <x v="6"/>
    <n v="2"/>
    <n v="1009"/>
    <n v="20"/>
    <n v="1614.4"/>
    <n v="1800"/>
    <n v="-185.6"/>
    <x v="4"/>
    <x v="1"/>
    <x v="11"/>
    <s v="Q4"/>
    <n v="2025"/>
    <n v="-0.1149653121902874"/>
    <s v="Low"/>
  </r>
  <r>
    <n v="104423"/>
    <d v="2025-06-27T00:00:00"/>
    <s v="C5422"/>
    <s v="Divya Rao"/>
    <x v="0"/>
    <s v="Punjab"/>
    <s v="Ludhiana"/>
    <x v="3"/>
    <x v="2"/>
    <x v="7"/>
    <n v="6"/>
    <n v="269"/>
    <n v="0"/>
    <n v="1614"/>
    <n v="2400"/>
    <n v="-786"/>
    <x v="0"/>
    <x v="1"/>
    <x v="9"/>
    <s v="Q2"/>
    <n v="2025"/>
    <n v="-0.48698884758364314"/>
    <s v="Low"/>
  </r>
  <r>
    <n v="101840"/>
    <d v="2025-06-08T00:00:00"/>
    <s v="C2839"/>
    <s v="Neha Sharma"/>
    <x v="0"/>
    <s v="Delhi"/>
    <s v="New Delhi"/>
    <x v="7"/>
    <x v="2"/>
    <x v="6"/>
    <n v="1"/>
    <n v="1694"/>
    <n v="5"/>
    <n v="1609.3"/>
    <n v="900"/>
    <n v="709.3"/>
    <x v="0"/>
    <x v="1"/>
    <x v="9"/>
    <s v="Q2"/>
    <n v="2025"/>
    <n v="0.44075063692288569"/>
    <s v="Low"/>
  </r>
  <r>
    <n v="103378"/>
    <d v="2025-01-09T00:00:00"/>
    <s v="C4377"/>
    <s v="Divya Patel"/>
    <x v="1"/>
    <s v="Gujarat"/>
    <s v="Ahmedabad"/>
    <x v="5"/>
    <x v="2"/>
    <x v="5"/>
    <n v="1"/>
    <n v="2010"/>
    <n v="20"/>
    <n v="1608"/>
    <n v="1600"/>
    <n v="8"/>
    <x v="4"/>
    <x v="0"/>
    <x v="8"/>
    <s v="Q1"/>
    <n v="2025"/>
    <n v="4.9751243781094526E-3"/>
    <s v="Low"/>
  </r>
  <r>
    <n v="100879"/>
    <d v="2025-03-05T00:00:00"/>
    <s v="C1878"/>
    <s v="Priya Kumar"/>
    <x v="2"/>
    <s v="Karnataka"/>
    <s v="Bengaluru"/>
    <x v="7"/>
    <x v="2"/>
    <x v="7"/>
    <n v="3"/>
    <n v="668"/>
    <n v="20"/>
    <n v="1603.2"/>
    <n v="1200"/>
    <n v="403.2"/>
    <x v="2"/>
    <x v="2"/>
    <x v="10"/>
    <s v="Q1"/>
    <n v="2025"/>
    <n v="0.25149700598802394"/>
    <s v="Low"/>
  </r>
  <r>
    <n v="102955"/>
    <d v="2025-08-04T00:00:00"/>
    <s v="C3954"/>
    <s v="Kiran Patel"/>
    <x v="2"/>
    <s v="Karnataka"/>
    <s v="Bengaluru"/>
    <x v="4"/>
    <x v="2"/>
    <x v="6"/>
    <n v="1"/>
    <n v="1875"/>
    <n v="15"/>
    <n v="1593.75"/>
    <n v="900"/>
    <n v="693.75"/>
    <x v="1"/>
    <x v="0"/>
    <x v="2"/>
    <s v="Q3"/>
    <n v="2025"/>
    <n v="0.43529411764705883"/>
    <s v="Low"/>
  </r>
  <r>
    <n v="103722"/>
    <d v="2025-05-03T00:00:00"/>
    <s v="C4721"/>
    <s v="Rahul Reddy"/>
    <x v="0"/>
    <s v="Delhi"/>
    <s v="New Delhi"/>
    <x v="1"/>
    <x v="2"/>
    <x v="6"/>
    <n v="1"/>
    <n v="1761"/>
    <n v="10"/>
    <n v="1584.9"/>
    <n v="900"/>
    <n v="684.9"/>
    <x v="2"/>
    <x v="0"/>
    <x v="6"/>
    <s v="Q2"/>
    <n v="2025"/>
    <n v="0.4321408290743895"/>
    <s v="Low"/>
  </r>
  <r>
    <n v="100718"/>
    <d v="2025-06-16T00:00:00"/>
    <s v="C1717"/>
    <s v="Divya Gupta"/>
    <x v="0"/>
    <s v="Punjab"/>
    <s v="Ludhiana"/>
    <x v="7"/>
    <x v="2"/>
    <x v="6"/>
    <n v="1"/>
    <n v="1666"/>
    <n v="5"/>
    <n v="1582.7"/>
    <n v="900"/>
    <n v="682.7"/>
    <x v="1"/>
    <x v="0"/>
    <x v="9"/>
    <s v="Q2"/>
    <n v="2025"/>
    <n v="0.43135148796360651"/>
    <s v="Low"/>
  </r>
  <r>
    <n v="102011"/>
    <d v="2025-11-18T00:00:00"/>
    <s v="C3010"/>
    <s v="Divya Rao"/>
    <x v="1"/>
    <s v="Gujarat"/>
    <s v="Ahmedabad"/>
    <x v="1"/>
    <x v="2"/>
    <x v="7"/>
    <n v="3"/>
    <n v="657"/>
    <n v="20"/>
    <n v="1576.8"/>
    <n v="1200"/>
    <n v="376.8"/>
    <x v="3"/>
    <x v="1"/>
    <x v="1"/>
    <s v="Q4"/>
    <n v="2025"/>
    <n v="0.23896499238964994"/>
    <s v="Low"/>
  </r>
  <r>
    <n v="100771"/>
    <d v="2025-05-12T00:00:00"/>
    <s v="C1770"/>
    <s v="Divya Kumar"/>
    <x v="0"/>
    <s v="Punjab"/>
    <s v="Ludhiana"/>
    <x v="5"/>
    <x v="2"/>
    <x v="7"/>
    <n v="3"/>
    <n v="618"/>
    <n v="15"/>
    <n v="1575.9"/>
    <n v="1200"/>
    <n v="375.9"/>
    <x v="2"/>
    <x v="2"/>
    <x v="6"/>
    <s v="Q2"/>
    <n v="2025"/>
    <n v="0.23853036360175134"/>
    <s v="Low"/>
  </r>
  <r>
    <n v="103079"/>
    <d v="2025-04-28T00:00:00"/>
    <s v="C4078"/>
    <s v="Ananya Reddy"/>
    <x v="3"/>
    <s v="Odisha"/>
    <s v="Bhubaneswar"/>
    <x v="3"/>
    <x v="2"/>
    <x v="7"/>
    <n v="2"/>
    <n v="829"/>
    <n v="5"/>
    <n v="1575.1"/>
    <n v="800"/>
    <n v="775.1"/>
    <x v="2"/>
    <x v="1"/>
    <x v="5"/>
    <s v="Q2"/>
    <n v="2025"/>
    <n v="0.49209573995301892"/>
    <s v="Low"/>
  </r>
  <r>
    <n v="100439"/>
    <d v="2025-11-18T00:00:00"/>
    <s v="C1438"/>
    <s v="Kiran Sharma"/>
    <x v="1"/>
    <s v="Maharashtra"/>
    <s v="Mumbai"/>
    <x v="2"/>
    <x v="2"/>
    <x v="7"/>
    <n v="8"/>
    <n v="218"/>
    <n v="10"/>
    <n v="1569.6"/>
    <n v="3200"/>
    <n v="-1630.4"/>
    <x v="2"/>
    <x v="0"/>
    <x v="1"/>
    <s v="Q4"/>
    <n v="2025"/>
    <n v="-1.0387359836901122"/>
    <s v="Low"/>
  </r>
  <r>
    <n v="104760"/>
    <d v="2025-03-06T00:00:00"/>
    <s v="C5759"/>
    <s v="Ananya Kumar"/>
    <x v="3"/>
    <s v="West Bengal"/>
    <s v="Kolkata"/>
    <x v="4"/>
    <x v="2"/>
    <x v="6"/>
    <n v="1"/>
    <n v="1652"/>
    <n v="5"/>
    <n v="1569.4"/>
    <n v="900"/>
    <n v="669.4"/>
    <x v="1"/>
    <x v="0"/>
    <x v="10"/>
    <s v="Q1"/>
    <n v="2025"/>
    <n v="0.42653243277685737"/>
    <s v="Low"/>
  </r>
  <r>
    <n v="102273"/>
    <d v="2025-02-08T00:00:00"/>
    <s v="C3272"/>
    <s v="Sneha Kumar"/>
    <x v="1"/>
    <s v="Gujarat"/>
    <s v="Ahmedabad"/>
    <x v="1"/>
    <x v="2"/>
    <x v="7"/>
    <n v="3"/>
    <n v="614"/>
    <n v="15"/>
    <n v="1565.7"/>
    <n v="1200"/>
    <n v="365.7"/>
    <x v="4"/>
    <x v="0"/>
    <x v="3"/>
    <s v="Q1"/>
    <n v="2025"/>
    <n v="0.23356964935811456"/>
    <s v="Low"/>
  </r>
  <r>
    <n v="103483"/>
    <d v="2025-05-17T00:00:00"/>
    <s v="C4482"/>
    <s v="Pooja Rao"/>
    <x v="2"/>
    <s v="Telangana"/>
    <s v="Hyderabad"/>
    <x v="3"/>
    <x v="2"/>
    <x v="6"/>
    <n v="1"/>
    <n v="1957"/>
    <n v="20"/>
    <n v="1565.6"/>
    <n v="900"/>
    <n v="665.6"/>
    <x v="2"/>
    <x v="0"/>
    <x v="6"/>
    <s v="Q2"/>
    <n v="2025"/>
    <n v="0.42514052120592749"/>
    <s v="Low"/>
  </r>
  <r>
    <n v="101179"/>
    <d v="2025-05-09T00:00:00"/>
    <s v="C2178"/>
    <s v="Rohit Kumar"/>
    <x v="0"/>
    <s v="Delhi"/>
    <s v="New Delhi"/>
    <x v="1"/>
    <x v="2"/>
    <x v="7"/>
    <n v="2"/>
    <n v="916"/>
    <n v="15"/>
    <n v="1557.2"/>
    <n v="800"/>
    <n v="757.2"/>
    <x v="0"/>
    <x v="0"/>
    <x v="6"/>
    <s v="Q2"/>
    <n v="2025"/>
    <n v="0.48625738505008992"/>
    <s v="Low"/>
  </r>
  <r>
    <n v="102200"/>
    <d v="2025-05-10T00:00:00"/>
    <s v="C3199"/>
    <s v="Rahul Sharma"/>
    <x v="0"/>
    <s v="Punjab"/>
    <s v="Ludhiana"/>
    <x v="0"/>
    <x v="2"/>
    <x v="7"/>
    <n v="5"/>
    <n v="387"/>
    <n v="20"/>
    <n v="1548"/>
    <n v="2000"/>
    <n v="-452"/>
    <x v="0"/>
    <x v="0"/>
    <x v="6"/>
    <s v="Q2"/>
    <n v="2025"/>
    <n v="-0.29198966408268734"/>
    <s v="Low"/>
  </r>
  <r>
    <n v="101540"/>
    <d v="2025-01-03T00:00:00"/>
    <s v="C2539"/>
    <s v="Pooja Reddy"/>
    <x v="1"/>
    <s v="Gujarat"/>
    <s v="Ahmedabad"/>
    <x v="0"/>
    <x v="2"/>
    <x v="6"/>
    <n v="1"/>
    <n v="1821"/>
    <n v="15"/>
    <n v="1547.85"/>
    <n v="900"/>
    <n v="647.85"/>
    <x v="2"/>
    <x v="0"/>
    <x v="8"/>
    <s v="Q1"/>
    <n v="2025"/>
    <n v="0.41854830894466521"/>
    <s v="Low"/>
  </r>
  <r>
    <n v="102903"/>
    <d v="2025-06-09T00:00:00"/>
    <s v="C3902"/>
    <s v="Priya Gupta"/>
    <x v="2"/>
    <s v="Karnataka"/>
    <s v="Bengaluru"/>
    <x v="7"/>
    <x v="2"/>
    <x v="7"/>
    <n v="3"/>
    <n v="543"/>
    <n v="5"/>
    <n v="1547.55"/>
    <n v="1200"/>
    <n v="347.55"/>
    <x v="3"/>
    <x v="0"/>
    <x v="9"/>
    <s v="Q2"/>
    <n v="2025"/>
    <n v="0.22458078898904721"/>
    <s v="Low"/>
  </r>
  <r>
    <n v="102726"/>
    <d v="2025-09-24T00:00:00"/>
    <s v="C3725"/>
    <s v="Divya Sharma"/>
    <x v="2"/>
    <s v="Karnataka"/>
    <s v="Bengaluru"/>
    <x v="2"/>
    <x v="2"/>
    <x v="6"/>
    <n v="1"/>
    <n v="1718"/>
    <n v="10"/>
    <n v="1546.2"/>
    <n v="900"/>
    <n v="646.20000000000005"/>
    <x v="1"/>
    <x v="0"/>
    <x v="4"/>
    <s v="Q3"/>
    <n v="2025"/>
    <n v="0.41792782305005821"/>
    <s v="Low"/>
  </r>
  <r>
    <n v="101710"/>
    <d v="2025-12-17T00:00:00"/>
    <s v="C2709"/>
    <s v="Neha Rao"/>
    <x v="1"/>
    <s v="Gujarat"/>
    <s v="Ahmedabad"/>
    <x v="5"/>
    <x v="2"/>
    <x v="6"/>
    <n v="1"/>
    <n v="1543"/>
    <n v="0"/>
    <n v="1543"/>
    <n v="900"/>
    <n v="643"/>
    <x v="2"/>
    <x v="1"/>
    <x v="11"/>
    <s v="Q4"/>
    <n v="2025"/>
    <n v="0.41672067401166557"/>
    <s v="Low"/>
  </r>
  <r>
    <n v="104225"/>
    <d v="2025-07-07T00:00:00"/>
    <s v="C5224"/>
    <s v="Neha Patel"/>
    <x v="0"/>
    <s v="Punjab"/>
    <s v="Ludhiana"/>
    <x v="5"/>
    <x v="2"/>
    <x v="7"/>
    <n v="3"/>
    <n v="514"/>
    <n v="0"/>
    <n v="1542"/>
    <n v="1200"/>
    <n v="342"/>
    <x v="4"/>
    <x v="2"/>
    <x v="7"/>
    <s v="Q3"/>
    <n v="2025"/>
    <n v="0.22178988326848248"/>
    <s v="Low"/>
  </r>
  <r>
    <n v="100937"/>
    <d v="2025-02-05T00:00:00"/>
    <s v="C1936"/>
    <s v="Vikram Rao"/>
    <x v="3"/>
    <s v="Odisha"/>
    <s v="Bhubaneswar"/>
    <x v="0"/>
    <x v="2"/>
    <x v="6"/>
    <n v="1"/>
    <n v="1711"/>
    <n v="10"/>
    <n v="1539.9"/>
    <n v="900"/>
    <n v="639.9"/>
    <x v="1"/>
    <x v="0"/>
    <x v="3"/>
    <s v="Q1"/>
    <n v="2025"/>
    <n v="0.41554646405610751"/>
    <s v="Low"/>
  </r>
  <r>
    <n v="104523"/>
    <d v="2025-03-28T00:00:00"/>
    <s v="C5522"/>
    <s v="Priya Reddy"/>
    <x v="2"/>
    <s v="Karnataka"/>
    <s v="Bengaluru"/>
    <x v="0"/>
    <x v="2"/>
    <x v="6"/>
    <n v="1"/>
    <n v="1922"/>
    <n v="20"/>
    <n v="1537.6"/>
    <n v="900"/>
    <n v="637.6"/>
    <x v="2"/>
    <x v="0"/>
    <x v="10"/>
    <s v="Q1"/>
    <n v="2025"/>
    <n v="0.41467221644120711"/>
    <s v="Low"/>
  </r>
  <r>
    <n v="104115"/>
    <d v="2025-12-02T00:00:00"/>
    <s v="C5114"/>
    <s v="Neha Kumar"/>
    <x v="3"/>
    <s v="West Bengal"/>
    <s v="Kolkata"/>
    <x v="4"/>
    <x v="2"/>
    <x v="7"/>
    <n v="4"/>
    <n v="452"/>
    <n v="15"/>
    <n v="1536.8"/>
    <n v="1600"/>
    <n v="-63.2"/>
    <x v="3"/>
    <x v="0"/>
    <x v="11"/>
    <s v="Q4"/>
    <n v="2025"/>
    <n v="-4.1124414367516925E-2"/>
    <s v="Low"/>
  </r>
  <r>
    <n v="103945"/>
    <d v="2025-12-08T00:00:00"/>
    <s v="C4944"/>
    <s v="Sneha Rao"/>
    <x v="3"/>
    <s v="Odisha"/>
    <s v="Bhubaneswar"/>
    <x v="1"/>
    <x v="2"/>
    <x v="6"/>
    <n v="1"/>
    <n v="1615"/>
    <n v="5"/>
    <n v="1534.25"/>
    <n v="900"/>
    <n v="634.25"/>
    <x v="4"/>
    <x v="0"/>
    <x v="11"/>
    <s v="Q4"/>
    <n v="2025"/>
    <n v="0.41339416653087829"/>
    <s v="Low"/>
  </r>
  <r>
    <n v="101735"/>
    <d v="2025-05-03T00:00:00"/>
    <s v="C2734"/>
    <s v="Aarav Reddy"/>
    <x v="3"/>
    <s v="Odisha"/>
    <s v="Bhubaneswar"/>
    <x v="0"/>
    <x v="2"/>
    <x v="7"/>
    <n v="4"/>
    <n v="479"/>
    <n v="20"/>
    <n v="1532.8"/>
    <n v="1600"/>
    <n v="-67.2"/>
    <x v="0"/>
    <x v="2"/>
    <x v="6"/>
    <s v="Q2"/>
    <n v="2025"/>
    <n v="-4.3841336116910233E-2"/>
    <s v="Low"/>
  </r>
  <r>
    <n v="101312"/>
    <d v="2025-12-04T00:00:00"/>
    <s v="C2311"/>
    <s v="Rohit Sharma"/>
    <x v="3"/>
    <s v="West Bengal"/>
    <s v="Kolkata"/>
    <x v="0"/>
    <x v="2"/>
    <x v="6"/>
    <n v="1"/>
    <n v="1799"/>
    <n v="15"/>
    <n v="1529.15"/>
    <n v="900"/>
    <n v="629.15"/>
    <x v="3"/>
    <x v="0"/>
    <x v="11"/>
    <s v="Q4"/>
    <n v="2025"/>
    <n v="0.41143772684170943"/>
    <s v="Low"/>
  </r>
  <r>
    <n v="100471"/>
    <d v="2025-01-02T00:00:00"/>
    <s v="C1470"/>
    <s v="Pooja Gupta"/>
    <x v="3"/>
    <s v="Odisha"/>
    <s v="Bhubaneswar"/>
    <x v="6"/>
    <x v="2"/>
    <x v="7"/>
    <n v="6"/>
    <n v="318"/>
    <n v="20"/>
    <n v="1526.4"/>
    <n v="2400"/>
    <n v="-873.6"/>
    <x v="3"/>
    <x v="2"/>
    <x v="8"/>
    <s v="Q1"/>
    <n v="2025"/>
    <n v="-0.57232704402515722"/>
    <s v="Low"/>
  </r>
  <r>
    <n v="100974"/>
    <d v="2025-09-27T00:00:00"/>
    <s v="C1973"/>
    <s v="Aarav Reddy"/>
    <x v="0"/>
    <s v="Delhi"/>
    <s v="New Delhi"/>
    <x v="7"/>
    <x v="2"/>
    <x v="7"/>
    <n v="4"/>
    <n v="381"/>
    <n v="0"/>
    <n v="1524"/>
    <n v="1600"/>
    <n v="-76"/>
    <x v="4"/>
    <x v="0"/>
    <x v="4"/>
    <s v="Q3"/>
    <n v="2025"/>
    <n v="-4.9868766404199474E-2"/>
    <s v="Low"/>
  </r>
  <r>
    <n v="101582"/>
    <d v="2025-01-27T00:00:00"/>
    <s v="C2581"/>
    <s v="Arjun Gupta"/>
    <x v="2"/>
    <s v="Telangana"/>
    <s v="Hyderabad"/>
    <x v="1"/>
    <x v="2"/>
    <x v="7"/>
    <n v="6"/>
    <n v="254"/>
    <n v="0"/>
    <n v="1524"/>
    <n v="2400"/>
    <n v="-876"/>
    <x v="1"/>
    <x v="1"/>
    <x v="8"/>
    <s v="Q1"/>
    <n v="2025"/>
    <n v="-0.57480314960629919"/>
    <s v="Low"/>
  </r>
  <r>
    <n v="102163"/>
    <d v="2025-10-13T00:00:00"/>
    <s v="C3162"/>
    <s v="Divya Rao"/>
    <x v="3"/>
    <s v="West Bengal"/>
    <s v="Kolkata"/>
    <x v="4"/>
    <x v="2"/>
    <x v="7"/>
    <n v="4"/>
    <n v="401"/>
    <n v="5"/>
    <n v="1523.8"/>
    <n v="1600"/>
    <n v="-76.2"/>
    <x v="1"/>
    <x v="0"/>
    <x v="0"/>
    <s v="Q4"/>
    <n v="2025"/>
    <n v="-5.0006562541015882E-2"/>
    <s v="Low"/>
  </r>
  <r>
    <n v="100903"/>
    <d v="2025-07-18T00:00:00"/>
    <s v="C1902"/>
    <s v="Aarav Reddy"/>
    <x v="1"/>
    <s v="Gujarat"/>
    <s v="Ahmedabad"/>
    <x v="5"/>
    <x v="2"/>
    <x v="7"/>
    <n v="4"/>
    <n v="400"/>
    <n v="5"/>
    <n v="1520"/>
    <n v="1600"/>
    <n v="-80"/>
    <x v="4"/>
    <x v="0"/>
    <x v="7"/>
    <s v="Q3"/>
    <n v="2025"/>
    <n v="-5.2631578947368418E-2"/>
    <s v="Low"/>
  </r>
  <r>
    <n v="103549"/>
    <d v="2025-09-05T00:00:00"/>
    <s v="C4548"/>
    <s v="Divya Reddy"/>
    <x v="2"/>
    <s v="Karnataka"/>
    <s v="Bengaluru"/>
    <x v="4"/>
    <x v="2"/>
    <x v="7"/>
    <n v="4"/>
    <n v="399"/>
    <n v="5"/>
    <n v="1516.2"/>
    <n v="1600"/>
    <n v="-83.8"/>
    <x v="2"/>
    <x v="1"/>
    <x v="4"/>
    <s v="Q3"/>
    <n v="2025"/>
    <n v="-5.5269753330695157E-2"/>
    <s v="Low"/>
  </r>
  <r>
    <n v="101552"/>
    <d v="2025-04-11T00:00:00"/>
    <s v="C2551"/>
    <s v="Arjun Rao"/>
    <x v="2"/>
    <s v="Karnataka"/>
    <s v="Bengaluru"/>
    <x v="7"/>
    <x v="2"/>
    <x v="6"/>
    <n v="1"/>
    <n v="1776"/>
    <n v="15"/>
    <n v="1509.6"/>
    <n v="900"/>
    <n v="609.6"/>
    <x v="3"/>
    <x v="0"/>
    <x v="5"/>
    <s v="Q2"/>
    <n v="2025"/>
    <n v="0.40381558028616854"/>
    <s v="Low"/>
  </r>
  <r>
    <n v="102006"/>
    <d v="2025-12-17T00:00:00"/>
    <s v="C3005"/>
    <s v="Rahul Reddy"/>
    <x v="3"/>
    <s v="Odisha"/>
    <s v="Bhubaneswar"/>
    <x v="2"/>
    <x v="2"/>
    <x v="7"/>
    <n v="6"/>
    <n v="279"/>
    <n v="10"/>
    <n v="1506.6"/>
    <n v="2400"/>
    <n v="-893.4"/>
    <x v="0"/>
    <x v="0"/>
    <x v="11"/>
    <s v="Q4"/>
    <n v="2025"/>
    <n v="-0.59299084030266824"/>
    <s v="Low"/>
  </r>
  <r>
    <n v="100096"/>
    <d v="2025-10-11T00:00:00"/>
    <s v="C1095"/>
    <s v="Pooja Rao"/>
    <x v="1"/>
    <s v="Gujarat"/>
    <s v="Ahmedabad"/>
    <x v="3"/>
    <x v="2"/>
    <x v="7"/>
    <n v="3"/>
    <n v="499"/>
    <n v="0"/>
    <n v="1497"/>
    <n v="1200"/>
    <n v="297"/>
    <x v="3"/>
    <x v="0"/>
    <x v="0"/>
    <s v="Q4"/>
    <n v="2025"/>
    <n v="0.19839679358717435"/>
    <s v="Low"/>
  </r>
  <r>
    <n v="102977"/>
    <d v="2025-04-06T00:00:00"/>
    <s v="C3976"/>
    <s v="Aarav Patel"/>
    <x v="0"/>
    <s v="Delhi"/>
    <s v="New Delhi"/>
    <x v="0"/>
    <x v="2"/>
    <x v="7"/>
    <n v="6"/>
    <n v="293"/>
    <n v="15"/>
    <n v="1494.3"/>
    <n v="2400"/>
    <n v="-905.7"/>
    <x v="0"/>
    <x v="0"/>
    <x v="5"/>
    <s v="Q2"/>
    <n v="2025"/>
    <n v="-0.60610319213009445"/>
    <s v="Low"/>
  </r>
  <r>
    <n v="103114"/>
    <d v="2025-07-02T00:00:00"/>
    <s v="C4113"/>
    <s v="Ananya Rao"/>
    <x v="0"/>
    <s v="Delhi"/>
    <s v="New Delhi"/>
    <x v="4"/>
    <x v="2"/>
    <x v="7"/>
    <n v="2"/>
    <n v="823"/>
    <n v="10"/>
    <n v="1481.4"/>
    <n v="800"/>
    <n v="681.4"/>
    <x v="1"/>
    <x v="2"/>
    <x v="7"/>
    <s v="Q3"/>
    <n v="2025"/>
    <n v="0.45997029836641012"/>
    <s v="Low"/>
  </r>
  <r>
    <n v="100473"/>
    <d v="2025-12-17T00:00:00"/>
    <s v="C1472"/>
    <s v="Kiran Patel"/>
    <x v="1"/>
    <s v="Gujarat"/>
    <s v="Ahmedabad"/>
    <x v="6"/>
    <x v="2"/>
    <x v="7"/>
    <n v="4"/>
    <n v="389"/>
    <n v="5"/>
    <n v="1478.2"/>
    <n v="1600"/>
    <n v="-121.8"/>
    <x v="3"/>
    <x v="0"/>
    <x v="11"/>
    <s v="Q4"/>
    <n v="2025"/>
    <n v="-8.2397510485725883E-2"/>
    <s v="Low"/>
  </r>
  <r>
    <n v="100007"/>
    <d v="2025-08-27T00:00:00"/>
    <s v="C1006"/>
    <s v="Neha Reddy"/>
    <x v="0"/>
    <s v="Delhi"/>
    <s v="New Delhi"/>
    <x v="7"/>
    <x v="2"/>
    <x v="7"/>
    <n v="2"/>
    <n v="739"/>
    <n v="0"/>
    <n v="1478"/>
    <n v="800"/>
    <n v="678"/>
    <x v="4"/>
    <x v="0"/>
    <x v="2"/>
    <s v="Q3"/>
    <n v="2025"/>
    <n v="0.45872801082543979"/>
    <s v="Low"/>
  </r>
  <r>
    <n v="104185"/>
    <d v="2025-09-26T00:00:00"/>
    <s v="C5184"/>
    <s v="Arjun Reddy"/>
    <x v="1"/>
    <s v="Gujarat"/>
    <s v="Ahmedabad"/>
    <x v="6"/>
    <x v="2"/>
    <x v="7"/>
    <n v="5"/>
    <n v="369"/>
    <n v="20"/>
    <n v="1476"/>
    <n v="2000"/>
    <n v="-524"/>
    <x v="4"/>
    <x v="0"/>
    <x v="4"/>
    <s v="Q3"/>
    <n v="2025"/>
    <n v="-0.35501355013550134"/>
    <s v="Low"/>
  </r>
  <r>
    <n v="101283"/>
    <d v="2025-06-15T00:00:00"/>
    <s v="C2282"/>
    <s v="Neha Gupta"/>
    <x v="1"/>
    <s v="Gujarat"/>
    <s v="Ahmedabad"/>
    <x v="0"/>
    <x v="2"/>
    <x v="6"/>
    <n v="1"/>
    <n v="1553"/>
    <n v="5"/>
    <n v="1475.35"/>
    <n v="900"/>
    <n v="575.35"/>
    <x v="2"/>
    <x v="0"/>
    <x v="9"/>
    <s v="Q2"/>
    <n v="2025"/>
    <n v="0.38997526010777106"/>
    <s v="Low"/>
  </r>
  <r>
    <n v="103662"/>
    <d v="2025-02-05T00:00:00"/>
    <s v="C4661"/>
    <s v="Aarav Kumar"/>
    <x v="3"/>
    <s v="Odisha"/>
    <s v="Bhubaneswar"/>
    <x v="7"/>
    <x v="2"/>
    <x v="7"/>
    <n v="6"/>
    <n v="286"/>
    <n v="15"/>
    <n v="1458.6"/>
    <n v="2400"/>
    <n v="-941.4"/>
    <x v="3"/>
    <x v="0"/>
    <x v="3"/>
    <s v="Q1"/>
    <n v="2025"/>
    <n v="-0.64541341011929254"/>
    <s v="Low"/>
  </r>
  <r>
    <n v="101483"/>
    <d v="2025-04-13T00:00:00"/>
    <s v="C2482"/>
    <s v="Vikram Rao"/>
    <x v="3"/>
    <s v="West Bengal"/>
    <s v="Kolkata"/>
    <x v="2"/>
    <x v="2"/>
    <x v="6"/>
    <n v="1"/>
    <n v="1525"/>
    <n v="5"/>
    <n v="1448.75"/>
    <n v="900"/>
    <n v="548.75"/>
    <x v="2"/>
    <x v="0"/>
    <x v="5"/>
    <s v="Q2"/>
    <n v="2025"/>
    <n v="0.37877480586712681"/>
    <s v="Low"/>
  </r>
  <r>
    <n v="100635"/>
    <d v="2025-04-09T00:00:00"/>
    <s v="C1634"/>
    <s v="Divya Patel"/>
    <x v="0"/>
    <s v="Punjab"/>
    <s v="Ludhiana"/>
    <x v="4"/>
    <x v="2"/>
    <x v="6"/>
    <n v="1"/>
    <n v="1524"/>
    <n v="5"/>
    <n v="1447.8"/>
    <n v="900"/>
    <n v="547.79999999999995"/>
    <x v="2"/>
    <x v="0"/>
    <x v="5"/>
    <s v="Q2"/>
    <n v="2025"/>
    <n v="0.37836717778698714"/>
    <s v="Low"/>
  </r>
  <r>
    <n v="101677"/>
    <d v="2025-03-07T00:00:00"/>
    <s v="C2676"/>
    <s v="Ananya Rao"/>
    <x v="0"/>
    <s v="Delhi"/>
    <s v="New Delhi"/>
    <x v="1"/>
    <x v="2"/>
    <x v="7"/>
    <n v="4"/>
    <n v="379"/>
    <n v="5"/>
    <n v="1440.2"/>
    <n v="1600"/>
    <n v="-159.80000000000001"/>
    <x v="2"/>
    <x v="1"/>
    <x v="10"/>
    <s v="Q1"/>
    <n v="2025"/>
    <n v="-0.11095681155395085"/>
    <s v="Low"/>
  </r>
  <r>
    <n v="104839"/>
    <d v="2025-04-14T00:00:00"/>
    <s v="C5838"/>
    <s v="Kiran Rao"/>
    <x v="3"/>
    <s v="West Bengal"/>
    <s v="Kolkata"/>
    <x v="4"/>
    <x v="2"/>
    <x v="7"/>
    <n v="4"/>
    <n v="420"/>
    <n v="15"/>
    <n v="1428"/>
    <n v="1600"/>
    <n v="-172"/>
    <x v="1"/>
    <x v="1"/>
    <x v="5"/>
    <s v="Q2"/>
    <n v="2025"/>
    <n v="-0.12044817927170869"/>
    <s v="Low"/>
  </r>
  <r>
    <n v="102895"/>
    <d v="2025-09-16T00:00:00"/>
    <s v="C3894"/>
    <s v="Vikram Kumar"/>
    <x v="0"/>
    <s v="Punjab"/>
    <s v="Ludhiana"/>
    <x v="5"/>
    <x v="2"/>
    <x v="7"/>
    <n v="6"/>
    <n v="237"/>
    <n v="0"/>
    <n v="1422"/>
    <n v="2400"/>
    <n v="-978"/>
    <x v="4"/>
    <x v="0"/>
    <x v="4"/>
    <s v="Q3"/>
    <n v="2025"/>
    <n v="-0.68776371308016881"/>
    <s v="Low"/>
  </r>
  <r>
    <n v="102464"/>
    <d v="2025-08-03T00:00:00"/>
    <s v="C3463"/>
    <s v="Kiran Kumar"/>
    <x v="1"/>
    <s v="Gujarat"/>
    <s v="Ahmedabad"/>
    <x v="1"/>
    <x v="2"/>
    <x v="7"/>
    <n v="6"/>
    <n v="296"/>
    <n v="20"/>
    <n v="1420.8"/>
    <n v="2400"/>
    <n v="-979.2"/>
    <x v="4"/>
    <x v="2"/>
    <x v="2"/>
    <s v="Q3"/>
    <n v="2025"/>
    <n v="-0.68918918918918926"/>
    <s v="Low"/>
  </r>
  <r>
    <n v="102582"/>
    <d v="2025-03-15T00:00:00"/>
    <s v="C3581"/>
    <s v="Aarav Sharma"/>
    <x v="1"/>
    <s v="Maharashtra"/>
    <s v="Mumbai"/>
    <x v="1"/>
    <x v="2"/>
    <x v="7"/>
    <n v="6"/>
    <n v="296"/>
    <n v="20"/>
    <n v="1420.8"/>
    <n v="2400"/>
    <n v="-979.2"/>
    <x v="3"/>
    <x v="0"/>
    <x v="10"/>
    <s v="Q1"/>
    <n v="2025"/>
    <n v="-0.68918918918918926"/>
    <s v="Low"/>
  </r>
  <r>
    <n v="100830"/>
    <d v="2025-02-06T00:00:00"/>
    <s v="C1829"/>
    <s v="Rohit Rao"/>
    <x v="0"/>
    <s v="Delhi"/>
    <s v="New Delhi"/>
    <x v="3"/>
    <x v="2"/>
    <x v="6"/>
    <n v="1"/>
    <n v="1412"/>
    <n v="0"/>
    <n v="1412"/>
    <n v="900"/>
    <n v="512"/>
    <x v="3"/>
    <x v="0"/>
    <x v="3"/>
    <s v="Q1"/>
    <n v="2025"/>
    <n v="0.36260623229461758"/>
    <s v="Low"/>
  </r>
  <r>
    <n v="100939"/>
    <d v="2025-07-19T00:00:00"/>
    <s v="C1938"/>
    <s v="Rohit Gupta"/>
    <x v="1"/>
    <s v="Gujarat"/>
    <s v="Ahmedabad"/>
    <x v="4"/>
    <x v="2"/>
    <x v="7"/>
    <n v="2"/>
    <n v="781"/>
    <n v="10"/>
    <n v="1405.8"/>
    <n v="800"/>
    <n v="605.79999999999995"/>
    <x v="2"/>
    <x v="1"/>
    <x v="7"/>
    <s v="Q3"/>
    <n v="2025"/>
    <n v="0.43092900839379711"/>
    <s v="Low"/>
  </r>
  <r>
    <n v="103562"/>
    <d v="2025-04-12T00:00:00"/>
    <s v="C4561"/>
    <s v="Priya Reddy"/>
    <x v="3"/>
    <s v="West Bengal"/>
    <s v="Kolkata"/>
    <x v="7"/>
    <x v="2"/>
    <x v="7"/>
    <n v="4"/>
    <n v="413"/>
    <n v="15"/>
    <n v="1404.2"/>
    <n v="1600"/>
    <n v="-195.8"/>
    <x v="0"/>
    <x v="0"/>
    <x v="5"/>
    <s v="Q2"/>
    <n v="2025"/>
    <n v="-0.13943882637800883"/>
    <s v="Low"/>
  </r>
  <r>
    <n v="103430"/>
    <d v="2025-03-01T00:00:00"/>
    <s v="C4429"/>
    <s v="Pooja Kumar"/>
    <x v="2"/>
    <s v="Karnataka"/>
    <s v="Bengaluru"/>
    <x v="4"/>
    <x v="2"/>
    <x v="6"/>
    <n v="1"/>
    <n v="1552"/>
    <n v="10"/>
    <n v="1396.8"/>
    <n v="900"/>
    <n v="496.8"/>
    <x v="2"/>
    <x v="1"/>
    <x v="10"/>
    <s v="Q1"/>
    <n v="2025"/>
    <n v="0.35567010309278352"/>
    <s v="Low"/>
  </r>
  <r>
    <n v="104258"/>
    <d v="2025-04-05T00:00:00"/>
    <s v="C5257"/>
    <s v="Ananya Gupta"/>
    <x v="0"/>
    <s v="Punjab"/>
    <s v="Ludhiana"/>
    <x v="4"/>
    <x v="2"/>
    <x v="7"/>
    <n v="4"/>
    <n v="367"/>
    <n v="5"/>
    <n v="1394.6"/>
    <n v="1600"/>
    <n v="-205.4"/>
    <x v="2"/>
    <x v="0"/>
    <x v="5"/>
    <s v="Q2"/>
    <n v="2025"/>
    <n v="-0.14728237487451601"/>
    <s v="Low"/>
  </r>
  <r>
    <n v="101383"/>
    <d v="2025-03-10T00:00:00"/>
    <s v="C2382"/>
    <s v="Ananya Patel"/>
    <x v="0"/>
    <s v="Punjab"/>
    <s v="Ludhiana"/>
    <x v="2"/>
    <x v="2"/>
    <x v="7"/>
    <n v="2"/>
    <n v="870"/>
    <n v="20"/>
    <n v="1392"/>
    <n v="800"/>
    <n v="592"/>
    <x v="1"/>
    <x v="0"/>
    <x v="10"/>
    <s v="Q1"/>
    <n v="2025"/>
    <n v="0.42528735632183906"/>
    <s v="Low"/>
  </r>
  <r>
    <n v="102493"/>
    <d v="2025-02-22T00:00:00"/>
    <s v="C3492"/>
    <s v="Divya Sharma"/>
    <x v="2"/>
    <s v="Karnataka"/>
    <s v="Bengaluru"/>
    <x v="6"/>
    <x v="2"/>
    <x v="6"/>
    <n v="1"/>
    <n v="1545"/>
    <n v="10"/>
    <n v="1390.5"/>
    <n v="900"/>
    <n v="490.5"/>
    <x v="3"/>
    <x v="0"/>
    <x v="3"/>
    <s v="Q1"/>
    <n v="2025"/>
    <n v="0.35275080906148865"/>
    <s v="Low"/>
  </r>
  <r>
    <n v="100625"/>
    <d v="2025-11-11T00:00:00"/>
    <s v="C1624"/>
    <s v="Kiran Kumar"/>
    <x v="3"/>
    <s v="Odisha"/>
    <s v="Bhubaneswar"/>
    <x v="2"/>
    <x v="2"/>
    <x v="7"/>
    <n v="5"/>
    <n v="291"/>
    <n v="5"/>
    <n v="1382.25"/>
    <n v="2000"/>
    <n v="-617.75"/>
    <x v="3"/>
    <x v="2"/>
    <x v="1"/>
    <s v="Q4"/>
    <n v="2025"/>
    <n v="-0.44691625972146864"/>
    <s v="Low"/>
  </r>
  <r>
    <n v="100157"/>
    <d v="2025-03-28T00:00:00"/>
    <s v="C1156"/>
    <s v="Divya Reddy"/>
    <x v="1"/>
    <s v="Maharashtra"/>
    <s v="Mumbai"/>
    <x v="3"/>
    <x v="2"/>
    <x v="6"/>
    <n v="1"/>
    <n v="1614"/>
    <n v="15"/>
    <n v="1371.9"/>
    <n v="900"/>
    <n v="471.9"/>
    <x v="4"/>
    <x v="0"/>
    <x v="10"/>
    <s v="Q1"/>
    <n v="2025"/>
    <n v="0.34397550841898095"/>
    <s v="Low"/>
  </r>
  <r>
    <n v="101983"/>
    <d v="2025-03-27T00:00:00"/>
    <s v="C2982"/>
    <s v="Rohit Kumar"/>
    <x v="2"/>
    <s v="Telangana"/>
    <s v="Hyderabad"/>
    <x v="5"/>
    <x v="2"/>
    <x v="6"/>
    <n v="1"/>
    <n v="1369"/>
    <n v="0"/>
    <n v="1369"/>
    <n v="900"/>
    <n v="469"/>
    <x v="4"/>
    <x v="1"/>
    <x v="10"/>
    <s v="Q1"/>
    <n v="2025"/>
    <n v="0.34258582907231555"/>
    <s v="Low"/>
  </r>
  <r>
    <n v="102345"/>
    <d v="2025-12-06T00:00:00"/>
    <s v="C3344"/>
    <s v="Arjun Kumar"/>
    <x v="1"/>
    <s v="Gujarat"/>
    <s v="Ahmedabad"/>
    <x v="7"/>
    <x v="2"/>
    <x v="6"/>
    <n v="1"/>
    <n v="1699"/>
    <n v="20"/>
    <n v="1359.2"/>
    <n v="900"/>
    <n v="459.2"/>
    <x v="1"/>
    <x v="2"/>
    <x v="11"/>
    <s v="Q4"/>
    <n v="2025"/>
    <n v="0.3378457916421424"/>
    <s v="Low"/>
  </r>
  <r>
    <n v="100842"/>
    <d v="2025-03-22T00:00:00"/>
    <s v="C1841"/>
    <s v="Divya Kumar"/>
    <x v="2"/>
    <s v="Karnataka"/>
    <s v="Bengaluru"/>
    <x v="5"/>
    <x v="2"/>
    <x v="7"/>
    <n v="5"/>
    <n v="338"/>
    <n v="20"/>
    <n v="1352"/>
    <n v="2000"/>
    <n v="-648"/>
    <x v="2"/>
    <x v="2"/>
    <x v="10"/>
    <s v="Q1"/>
    <n v="2025"/>
    <n v="-0.47928994082840237"/>
    <s v="Low"/>
  </r>
  <r>
    <n v="101115"/>
    <d v="2025-01-04T00:00:00"/>
    <s v="C2114"/>
    <s v="Pooja Kumar"/>
    <x v="3"/>
    <s v="West Bengal"/>
    <s v="Kolkata"/>
    <x v="3"/>
    <x v="2"/>
    <x v="7"/>
    <n v="2"/>
    <n v="708"/>
    <n v="5"/>
    <n v="1345.2"/>
    <n v="800"/>
    <n v="545.20000000000005"/>
    <x v="3"/>
    <x v="0"/>
    <x v="8"/>
    <s v="Q1"/>
    <n v="2025"/>
    <n v="0.40529289325007434"/>
    <s v="Low"/>
  </r>
  <r>
    <n v="102748"/>
    <d v="2025-09-10T00:00:00"/>
    <s v="C3747"/>
    <s v="Ananya Reddy"/>
    <x v="3"/>
    <s v="West Bengal"/>
    <s v="Kolkata"/>
    <x v="4"/>
    <x v="2"/>
    <x v="7"/>
    <n v="4"/>
    <n v="373"/>
    <n v="10"/>
    <n v="1342.8"/>
    <n v="1600"/>
    <n v="-257.2"/>
    <x v="2"/>
    <x v="0"/>
    <x v="4"/>
    <s v="Q3"/>
    <n v="2025"/>
    <n v="-0.1915400655347036"/>
    <s v="Low"/>
  </r>
  <r>
    <n v="101700"/>
    <d v="2025-09-09T00:00:00"/>
    <s v="C2699"/>
    <s v="Sneha Reddy"/>
    <x v="2"/>
    <s v="Karnataka"/>
    <s v="Bengaluru"/>
    <x v="3"/>
    <x v="2"/>
    <x v="6"/>
    <n v="1"/>
    <n v="1577"/>
    <n v="15"/>
    <n v="1340.45"/>
    <n v="900"/>
    <n v="440.45"/>
    <x v="2"/>
    <x v="1"/>
    <x v="4"/>
    <s v="Q3"/>
    <n v="2025"/>
    <n v="0.32858368458353537"/>
    <s v="Low"/>
  </r>
  <r>
    <n v="102629"/>
    <d v="2025-11-15T00:00:00"/>
    <s v="C3628"/>
    <s v="Rohit Gupta"/>
    <x v="2"/>
    <s v="Karnataka"/>
    <s v="Bengaluru"/>
    <x v="4"/>
    <x v="2"/>
    <x v="7"/>
    <n v="4"/>
    <n v="372"/>
    <n v="10"/>
    <n v="1339.2"/>
    <n v="1600"/>
    <n v="-260.8"/>
    <x v="2"/>
    <x v="0"/>
    <x v="1"/>
    <s v="Q4"/>
    <n v="2025"/>
    <n v="-0.19474313022700121"/>
    <s v="Low"/>
  </r>
  <r>
    <n v="102952"/>
    <d v="2025-09-16T00:00:00"/>
    <s v="C3951"/>
    <s v="Rohit Sharma"/>
    <x v="1"/>
    <s v="Gujarat"/>
    <s v="Ahmedabad"/>
    <x v="0"/>
    <x v="2"/>
    <x v="7"/>
    <n v="5"/>
    <n v="297"/>
    <n v="10"/>
    <n v="1336.5"/>
    <n v="2000"/>
    <n v="-663.5"/>
    <x v="0"/>
    <x v="0"/>
    <x v="4"/>
    <s v="Q3"/>
    <n v="2025"/>
    <n v="-0.49644594089038535"/>
    <s v="Low"/>
  </r>
  <r>
    <n v="104664"/>
    <d v="2025-06-24T00:00:00"/>
    <s v="C5663"/>
    <s v="Rahul Kumar"/>
    <x v="3"/>
    <s v="Odisha"/>
    <s v="Bhubaneswar"/>
    <x v="0"/>
    <x v="2"/>
    <x v="7"/>
    <n v="5"/>
    <n v="296"/>
    <n v="10"/>
    <n v="1332"/>
    <n v="2000"/>
    <n v="-668"/>
    <x v="0"/>
    <x v="0"/>
    <x v="9"/>
    <s v="Q2"/>
    <n v="2025"/>
    <n v="-0.50150150150150152"/>
    <s v="Low"/>
  </r>
  <r>
    <n v="102016"/>
    <d v="2025-02-22T00:00:00"/>
    <s v="C3015"/>
    <s v="Divya Patel"/>
    <x v="0"/>
    <s v="Punjab"/>
    <s v="Ludhiana"/>
    <x v="2"/>
    <x v="2"/>
    <x v="7"/>
    <n v="5"/>
    <n v="332"/>
    <n v="20"/>
    <n v="1328"/>
    <n v="2000"/>
    <n v="-672"/>
    <x v="1"/>
    <x v="0"/>
    <x v="3"/>
    <s v="Q1"/>
    <n v="2025"/>
    <n v="-0.50602409638554213"/>
    <s v="Low"/>
  </r>
  <r>
    <n v="102876"/>
    <d v="2025-02-05T00:00:00"/>
    <s v="C3875"/>
    <s v="Priya Sharma"/>
    <x v="3"/>
    <s v="West Bengal"/>
    <s v="Kolkata"/>
    <x v="4"/>
    <x v="2"/>
    <x v="7"/>
    <n v="2"/>
    <n v="778"/>
    <n v="15"/>
    <n v="1322.6"/>
    <n v="800"/>
    <n v="522.6"/>
    <x v="2"/>
    <x v="1"/>
    <x v="3"/>
    <s v="Q1"/>
    <n v="2025"/>
    <n v="0.39513080296385911"/>
    <s v="Low"/>
  </r>
  <r>
    <n v="100573"/>
    <d v="2025-12-02T00:00:00"/>
    <s v="C1572"/>
    <s v="Neha Patel"/>
    <x v="1"/>
    <s v="Gujarat"/>
    <s v="Ahmedabad"/>
    <x v="1"/>
    <x v="2"/>
    <x v="6"/>
    <n v="1"/>
    <n v="1450"/>
    <n v="10"/>
    <n v="1305"/>
    <n v="900"/>
    <n v="405"/>
    <x v="1"/>
    <x v="0"/>
    <x v="11"/>
    <s v="Q4"/>
    <n v="2025"/>
    <n v="0.31034482758620691"/>
    <s v="Low"/>
  </r>
  <r>
    <n v="100470"/>
    <d v="2025-05-14T00:00:00"/>
    <s v="C1469"/>
    <s v="Ananya Reddy"/>
    <x v="0"/>
    <s v="Punjab"/>
    <s v="Ludhiana"/>
    <x v="3"/>
    <x v="2"/>
    <x v="7"/>
    <n v="2"/>
    <n v="815"/>
    <n v="20"/>
    <n v="1304"/>
    <n v="800"/>
    <n v="504"/>
    <x v="4"/>
    <x v="0"/>
    <x v="6"/>
    <s v="Q2"/>
    <n v="2025"/>
    <n v="0.38650306748466257"/>
    <s v="Low"/>
  </r>
  <r>
    <n v="102658"/>
    <d v="2025-07-05T00:00:00"/>
    <s v="C3657"/>
    <s v="Rohit Kumar"/>
    <x v="2"/>
    <s v="Karnataka"/>
    <s v="Bengaluru"/>
    <x v="6"/>
    <x v="2"/>
    <x v="6"/>
    <n v="1"/>
    <n v="1302"/>
    <n v="0"/>
    <n v="1302"/>
    <n v="900"/>
    <n v="402"/>
    <x v="0"/>
    <x v="0"/>
    <x v="7"/>
    <s v="Q3"/>
    <n v="2025"/>
    <n v="0.30875576036866359"/>
    <s v="Low"/>
  </r>
  <r>
    <n v="102554"/>
    <d v="2025-07-11T00:00:00"/>
    <s v="C3553"/>
    <s v="Sneha Reddy"/>
    <x v="2"/>
    <s v="Telangana"/>
    <s v="Hyderabad"/>
    <x v="6"/>
    <x v="2"/>
    <x v="7"/>
    <n v="3"/>
    <n v="434"/>
    <n v="0"/>
    <n v="1302"/>
    <n v="1200"/>
    <n v="102"/>
    <x v="4"/>
    <x v="0"/>
    <x v="7"/>
    <s v="Q3"/>
    <n v="2025"/>
    <n v="7.8341013824884786E-2"/>
    <s v="Low"/>
  </r>
  <r>
    <n v="104618"/>
    <d v="2025-02-10T00:00:00"/>
    <s v="C5617"/>
    <s v="Rohit Reddy"/>
    <x v="0"/>
    <s v="Punjab"/>
    <s v="Ludhiana"/>
    <x v="1"/>
    <x v="2"/>
    <x v="6"/>
    <n v="1"/>
    <n v="1370"/>
    <n v="5"/>
    <n v="1301.5"/>
    <n v="900"/>
    <n v="401.5"/>
    <x v="1"/>
    <x v="0"/>
    <x v="3"/>
    <s v="Q1"/>
    <n v="2025"/>
    <n v="0.30849020361121782"/>
    <s v="Low"/>
  </r>
  <r>
    <n v="101144"/>
    <d v="2025-02-28T00:00:00"/>
    <s v="C2143"/>
    <s v="Arjun Rao"/>
    <x v="2"/>
    <s v="Telangana"/>
    <s v="Hyderabad"/>
    <x v="7"/>
    <x v="2"/>
    <x v="6"/>
    <n v="1"/>
    <n v="1614"/>
    <n v="20"/>
    <n v="1291.2"/>
    <n v="900"/>
    <n v="391.2"/>
    <x v="1"/>
    <x v="1"/>
    <x v="3"/>
    <s v="Q1"/>
    <n v="2025"/>
    <n v="0.30297397769516726"/>
    <s v="Low"/>
  </r>
  <r>
    <n v="103969"/>
    <d v="2025-06-05T00:00:00"/>
    <s v="C4968"/>
    <s v="Vikram Rao"/>
    <x v="0"/>
    <s v="Delhi"/>
    <s v="New Delhi"/>
    <x v="2"/>
    <x v="2"/>
    <x v="6"/>
    <n v="1"/>
    <n v="1614"/>
    <n v="20"/>
    <n v="1291.2"/>
    <n v="900"/>
    <n v="391.2"/>
    <x v="3"/>
    <x v="2"/>
    <x v="9"/>
    <s v="Q2"/>
    <n v="2025"/>
    <n v="0.30297397769516726"/>
    <s v="Low"/>
  </r>
  <r>
    <n v="100048"/>
    <d v="2025-12-26T00:00:00"/>
    <s v="C1047"/>
    <s v="Ananya Rao"/>
    <x v="2"/>
    <s v="Karnataka"/>
    <s v="Bengaluru"/>
    <x v="2"/>
    <x v="2"/>
    <x v="7"/>
    <n v="3"/>
    <n v="476"/>
    <n v="10"/>
    <n v="1285.2"/>
    <n v="1200"/>
    <n v="85.2"/>
    <x v="0"/>
    <x v="0"/>
    <x v="11"/>
    <s v="Q4"/>
    <n v="2025"/>
    <n v="6.6293183940242764E-2"/>
    <s v="Low"/>
  </r>
  <r>
    <n v="104985"/>
    <d v="2025-01-17T00:00:00"/>
    <s v="C5984"/>
    <s v="Rohit Patel"/>
    <x v="3"/>
    <s v="Odisha"/>
    <s v="Bhubaneswar"/>
    <x v="4"/>
    <x v="2"/>
    <x v="6"/>
    <n v="1"/>
    <n v="1271"/>
    <n v="0"/>
    <n v="1271"/>
    <n v="900"/>
    <n v="371"/>
    <x v="2"/>
    <x v="0"/>
    <x v="8"/>
    <s v="Q1"/>
    <n v="2025"/>
    <n v="0.29189614476789927"/>
    <s v="Low"/>
  </r>
  <r>
    <n v="104079"/>
    <d v="2025-09-25T00:00:00"/>
    <s v="C5078"/>
    <s v="Sneha Rao"/>
    <x v="1"/>
    <s v="Gujarat"/>
    <s v="Ahmedabad"/>
    <x v="1"/>
    <x v="2"/>
    <x v="6"/>
    <n v="1"/>
    <n v="1412"/>
    <n v="10"/>
    <n v="1270.8"/>
    <n v="900"/>
    <n v="370.8"/>
    <x v="3"/>
    <x v="0"/>
    <x v="4"/>
    <s v="Q3"/>
    <n v="2025"/>
    <n v="0.29178470254957511"/>
    <s v="Low"/>
  </r>
  <r>
    <n v="104938"/>
    <d v="2025-05-14T00:00:00"/>
    <s v="C5937"/>
    <s v="Pooja Rao"/>
    <x v="1"/>
    <s v="Gujarat"/>
    <s v="Ahmedabad"/>
    <x v="0"/>
    <x v="2"/>
    <x v="7"/>
    <n v="4"/>
    <n v="397"/>
    <n v="20"/>
    <n v="1270.4000000000001"/>
    <n v="1600"/>
    <n v="-329.6"/>
    <x v="0"/>
    <x v="2"/>
    <x v="6"/>
    <s v="Q2"/>
    <n v="2025"/>
    <n v="-0.25944584382871538"/>
    <s v="Low"/>
  </r>
  <r>
    <n v="103876"/>
    <d v="2025-01-07T00:00:00"/>
    <s v="C4875"/>
    <s v="Pooja Gupta"/>
    <x v="1"/>
    <s v="Gujarat"/>
    <s v="Ahmedabad"/>
    <x v="3"/>
    <x v="2"/>
    <x v="6"/>
    <n v="1"/>
    <n v="1493"/>
    <n v="15"/>
    <n v="1269.05"/>
    <n v="900"/>
    <n v="369.05"/>
    <x v="2"/>
    <x v="0"/>
    <x v="8"/>
    <s v="Q1"/>
    <n v="2025"/>
    <n v="0.29080808478783343"/>
    <s v="Low"/>
  </r>
  <r>
    <n v="100250"/>
    <d v="2025-02-16T00:00:00"/>
    <s v="C1249"/>
    <s v="Neha Kumar"/>
    <x v="1"/>
    <s v="Maharashtra"/>
    <s v="Mumbai"/>
    <x v="1"/>
    <x v="2"/>
    <x v="7"/>
    <n v="4"/>
    <n v="317"/>
    <n v="0"/>
    <n v="1268"/>
    <n v="1600"/>
    <n v="-332"/>
    <x v="0"/>
    <x v="0"/>
    <x v="3"/>
    <s v="Q1"/>
    <n v="2025"/>
    <n v="-0.26182965299684541"/>
    <s v="Low"/>
  </r>
  <r>
    <n v="104937"/>
    <d v="2025-08-24T00:00:00"/>
    <s v="C5936"/>
    <s v="Vikram Sharma"/>
    <x v="3"/>
    <s v="West Bengal"/>
    <s v="Kolkata"/>
    <x v="4"/>
    <x v="2"/>
    <x v="6"/>
    <n v="1"/>
    <n v="1405"/>
    <n v="10"/>
    <n v="1264.5"/>
    <n v="900"/>
    <n v="364.5"/>
    <x v="1"/>
    <x v="1"/>
    <x v="2"/>
    <s v="Q3"/>
    <n v="2025"/>
    <n v="0.28825622775800713"/>
    <s v="Low"/>
  </r>
  <r>
    <n v="101696"/>
    <d v="2025-07-22T00:00:00"/>
    <s v="C2695"/>
    <s v="Sneha Patel"/>
    <x v="2"/>
    <s v="Telangana"/>
    <s v="Hyderabad"/>
    <x v="0"/>
    <x v="2"/>
    <x v="6"/>
    <n v="1"/>
    <n v="1261"/>
    <n v="0"/>
    <n v="1261"/>
    <n v="900"/>
    <n v="361"/>
    <x v="0"/>
    <x v="0"/>
    <x v="7"/>
    <s v="Q3"/>
    <n v="2025"/>
    <n v="0.28628072957969863"/>
    <s v="Low"/>
  </r>
  <r>
    <n v="102603"/>
    <d v="2025-04-19T00:00:00"/>
    <s v="C3602"/>
    <s v="Divya Sharma"/>
    <x v="3"/>
    <s v="Odisha"/>
    <s v="Bhubaneswar"/>
    <x v="0"/>
    <x v="2"/>
    <x v="6"/>
    <n v="1"/>
    <n v="1549"/>
    <n v="20"/>
    <n v="1239.2"/>
    <n v="900"/>
    <n v="339.2"/>
    <x v="3"/>
    <x v="1"/>
    <x v="5"/>
    <s v="Q2"/>
    <n v="2025"/>
    <n v="0.27372498386055516"/>
    <s v="Low"/>
  </r>
  <r>
    <n v="101778"/>
    <d v="2025-02-03T00:00:00"/>
    <s v="C2777"/>
    <s v="Vikram Sharma"/>
    <x v="1"/>
    <s v="Maharashtra"/>
    <s v="Mumbai"/>
    <x v="1"/>
    <x v="2"/>
    <x v="7"/>
    <n v="6"/>
    <n v="258"/>
    <n v="20"/>
    <n v="1238.4000000000001"/>
    <n v="2400"/>
    <n v="-1161.5999999999999"/>
    <x v="4"/>
    <x v="2"/>
    <x v="3"/>
    <s v="Q1"/>
    <n v="2025"/>
    <n v="-0.9379844961240309"/>
    <s v="Low"/>
  </r>
  <r>
    <n v="104685"/>
    <d v="2025-05-09T00:00:00"/>
    <s v="C5684"/>
    <s v="Vikram Rao"/>
    <x v="3"/>
    <s v="West Bengal"/>
    <s v="Kolkata"/>
    <x v="3"/>
    <x v="2"/>
    <x v="6"/>
    <n v="1"/>
    <n v="1374"/>
    <n v="10"/>
    <n v="1236.5999999999999"/>
    <n v="900"/>
    <n v="336.6"/>
    <x v="4"/>
    <x v="0"/>
    <x v="6"/>
    <s v="Q2"/>
    <n v="2025"/>
    <n v="0.27219796215429409"/>
    <s v="Low"/>
  </r>
  <r>
    <n v="102386"/>
    <d v="2025-09-08T00:00:00"/>
    <s v="C3385"/>
    <s v="Arjun Patel"/>
    <x v="0"/>
    <s v="Punjab"/>
    <s v="Ludhiana"/>
    <x v="7"/>
    <x v="2"/>
    <x v="7"/>
    <n v="6"/>
    <n v="228"/>
    <n v="10"/>
    <n v="1231.2"/>
    <n v="2400"/>
    <n v="-1168.8"/>
    <x v="2"/>
    <x v="0"/>
    <x v="4"/>
    <s v="Q3"/>
    <n v="2025"/>
    <n v="-0.94931773879142289"/>
    <s v="Low"/>
  </r>
  <r>
    <n v="104565"/>
    <d v="2025-06-07T00:00:00"/>
    <s v="C5564"/>
    <s v="Neha Patel"/>
    <x v="0"/>
    <s v="Delhi"/>
    <s v="New Delhi"/>
    <x v="7"/>
    <x v="2"/>
    <x v="7"/>
    <n v="2"/>
    <n v="723"/>
    <n v="15"/>
    <n v="1229.0999999999999"/>
    <n v="800"/>
    <n v="429.1"/>
    <x v="0"/>
    <x v="0"/>
    <x v="9"/>
    <s v="Q2"/>
    <n v="2025"/>
    <n v="0.34911724025709873"/>
    <s v="Low"/>
  </r>
  <r>
    <n v="103599"/>
    <d v="2025-08-17T00:00:00"/>
    <s v="C4598"/>
    <s v="Rahul Reddy"/>
    <x v="2"/>
    <s v="Telangana"/>
    <s v="Hyderabad"/>
    <x v="1"/>
    <x v="2"/>
    <x v="6"/>
    <n v="1"/>
    <n v="1224"/>
    <n v="0"/>
    <n v="1224"/>
    <n v="900"/>
    <n v="324"/>
    <x v="4"/>
    <x v="0"/>
    <x v="2"/>
    <s v="Q3"/>
    <n v="2025"/>
    <n v="0.26470588235294118"/>
    <s v="Low"/>
  </r>
  <r>
    <n v="104992"/>
    <d v="2025-08-10T00:00:00"/>
    <s v="C5991"/>
    <s v="Aarav Rao"/>
    <x v="2"/>
    <s v="Telangana"/>
    <s v="Hyderabad"/>
    <x v="2"/>
    <x v="2"/>
    <x v="6"/>
    <n v="1"/>
    <n v="1224"/>
    <n v="0"/>
    <n v="1224"/>
    <n v="900"/>
    <n v="324"/>
    <x v="3"/>
    <x v="0"/>
    <x v="2"/>
    <s v="Q3"/>
    <n v="2025"/>
    <n v="0.26470588235294118"/>
    <s v="Low"/>
  </r>
  <r>
    <n v="102947"/>
    <d v="2025-12-19T00:00:00"/>
    <s v="C3946"/>
    <s v="Aarav Rao"/>
    <x v="2"/>
    <s v="Karnataka"/>
    <s v="Bengaluru"/>
    <x v="4"/>
    <x v="2"/>
    <x v="7"/>
    <n v="6"/>
    <n v="240"/>
    <n v="15"/>
    <n v="1224"/>
    <n v="2400"/>
    <n v="-1176"/>
    <x v="1"/>
    <x v="1"/>
    <x v="11"/>
    <s v="Q4"/>
    <n v="2025"/>
    <n v="-0.96078431372549022"/>
    <s v="Low"/>
  </r>
  <r>
    <n v="101905"/>
    <d v="2025-12-14T00:00:00"/>
    <s v="C2904"/>
    <s v="Sneha Reddy"/>
    <x v="0"/>
    <s v="Delhi"/>
    <s v="New Delhi"/>
    <x v="0"/>
    <x v="2"/>
    <x v="7"/>
    <n v="2"/>
    <n v="764"/>
    <n v="20"/>
    <n v="1222.4000000000001"/>
    <n v="800"/>
    <n v="422.4"/>
    <x v="0"/>
    <x v="0"/>
    <x v="11"/>
    <s v="Q4"/>
    <n v="2025"/>
    <n v="0.34554973821989526"/>
    <s v="Low"/>
  </r>
  <r>
    <n v="100892"/>
    <d v="2025-03-16T00:00:00"/>
    <s v="C1891"/>
    <s v="Pooja Kumar"/>
    <x v="3"/>
    <s v="West Bengal"/>
    <s v="Kolkata"/>
    <x v="1"/>
    <x v="2"/>
    <x v="6"/>
    <n v="1"/>
    <n v="1215"/>
    <n v="0"/>
    <n v="1215"/>
    <n v="900"/>
    <n v="315"/>
    <x v="3"/>
    <x v="1"/>
    <x v="10"/>
    <s v="Q1"/>
    <n v="2025"/>
    <n v="0.25925925925925924"/>
    <s v="Low"/>
  </r>
  <r>
    <n v="101184"/>
    <d v="2025-05-10T00:00:00"/>
    <s v="C2183"/>
    <s v="Priya Sharma"/>
    <x v="2"/>
    <s v="Karnataka"/>
    <s v="Bengaluru"/>
    <x v="4"/>
    <x v="2"/>
    <x v="6"/>
    <n v="1"/>
    <n v="1429"/>
    <n v="15"/>
    <n v="1214.6500000000001"/>
    <n v="900"/>
    <n v="314.64999999999998"/>
    <x v="3"/>
    <x v="1"/>
    <x v="6"/>
    <s v="Q2"/>
    <n v="2025"/>
    <n v="0.25904581566706453"/>
    <s v="Low"/>
  </r>
  <r>
    <n v="104138"/>
    <d v="2025-05-28T00:00:00"/>
    <s v="C5137"/>
    <s v="Rahul Sharma"/>
    <x v="0"/>
    <s v="Punjab"/>
    <s v="Ludhiana"/>
    <x v="0"/>
    <x v="2"/>
    <x v="7"/>
    <n v="3"/>
    <n v="426"/>
    <n v="5"/>
    <n v="1214.0999999999999"/>
    <n v="1200"/>
    <n v="14.1"/>
    <x v="3"/>
    <x v="0"/>
    <x v="6"/>
    <s v="Q2"/>
    <n v="2025"/>
    <n v="1.1613540894489746E-2"/>
    <s v="Low"/>
  </r>
  <r>
    <n v="102590"/>
    <d v="2025-03-17T00:00:00"/>
    <s v="C3589"/>
    <s v="Ananya Gupta"/>
    <x v="0"/>
    <s v="Delhi"/>
    <s v="New Delhi"/>
    <x v="2"/>
    <x v="2"/>
    <x v="6"/>
    <n v="1"/>
    <n v="1428"/>
    <n v="15"/>
    <n v="1213.8"/>
    <n v="900"/>
    <n v="313.8"/>
    <x v="3"/>
    <x v="0"/>
    <x v="10"/>
    <s v="Q1"/>
    <n v="2025"/>
    <n v="0.25852694018783984"/>
    <s v="Low"/>
  </r>
  <r>
    <n v="103199"/>
    <d v="2025-07-28T00:00:00"/>
    <s v="C4198"/>
    <s v="Kiran Kumar"/>
    <x v="2"/>
    <s v="Karnataka"/>
    <s v="Bengaluru"/>
    <x v="2"/>
    <x v="2"/>
    <x v="6"/>
    <n v="1"/>
    <n v="1514"/>
    <n v="20"/>
    <n v="1211.2"/>
    <n v="900"/>
    <n v="311.2"/>
    <x v="3"/>
    <x v="1"/>
    <x v="7"/>
    <s v="Q3"/>
    <n v="2025"/>
    <n v="0.25693527080581241"/>
    <s v="Low"/>
  </r>
  <r>
    <n v="103467"/>
    <d v="2025-05-23T00:00:00"/>
    <s v="C4466"/>
    <s v="Arjun Sharma"/>
    <x v="3"/>
    <s v="West Bengal"/>
    <s v="Kolkata"/>
    <x v="1"/>
    <x v="2"/>
    <x v="7"/>
    <n v="2"/>
    <n v="637"/>
    <n v="5"/>
    <n v="1210.3"/>
    <n v="800"/>
    <n v="410.3"/>
    <x v="3"/>
    <x v="2"/>
    <x v="6"/>
    <s v="Q2"/>
    <n v="2025"/>
    <n v="0.33900685780385031"/>
    <s v="Low"/>
  </r>
  <r>
    <n v="102357"/>
    <d v="2025-02-06T00:00:00"/>
    <s v="C3356"/>
    <s v="Arjun Kumar"/>
    <x v="0"/>
    <s v="Punjab"/>
    <s v="Ludhiana"/>
    <x v="5"/>
    <x v="2"/>
    <x v="6"/>
    <n v="1"/>
    <n v="1423"/>
    <n v="15"/>
    <n v="1209.55"/>
    <n v="900"/>
    <n v="309.55"/>
    <x v="3"/>
    <x v="2"/>
    <x v="3"/>
    <s v="Q1"/>
    <n v="2025"/>
    <n v="0.25592162374436778"/>
    <s v="Low"/>
  </r>
  <r>
    <n v="102014"/>
    <d v="2025-12-01T00:00:00"/>
    <s v="C3013"/>
    <s v="Kiran Patel"/>
    <x v="1"/>
    <s v="Gujarat"/>
    <s v="Ahmedabad"/>
    <x v="7"/>
    <x v="2"/>
    <x v="7"/>
    <n v="4"/>
    <n v="375"/>
    <n v="20"/>
    <n v="1200"/>
    <n v="1600"/>
    <n v="-400"/>
    <x v="3"/>
    <x v="0"/>
    <x v="11"/>
    <s v="Q4"/>
    <n v="2025"/>
    <n v="-0.33333333333333331"/>
    <s v="Low"/>
  </r>
  <r>
    <n v="102186"/>
    <d v="2025-03-23T00:00:00"/>
    <s v="C3185"/>
    <s v="Arjun Reddy"/>
    <x v="0"/>
    <s v="Delhi"/>
    <s v="New Delhi"/>
    <x v="4"/>
    <x v="2"/>
    <x v="6"/>
    <n v="1"/>
    <n v="1251"/>
    <n v="5"/>
    <n v="1188.45"/>
    <n v="900"/>
    <n v="288.45"/>
    <x v="2"/>
    <x v="2"/>
    <x v="10"/>
    <s v="Q1"/>
    <n v="2025"/>
    <n v="0.24271109428246873"/>
    <s v="Low"/>
  </r>
  <r>
    <n v="101507"/>
    <d v="2025-07-21T00:00:00"/>
    <s v="C2506"/>
    <s v="Pooja Reddy"/>
    <x v="0"/>
    <s v="Punjab"/>
    <s v="Ludhiana"/>
    <x v="2"/>
    <x v="2"/>
    <x v="6"/>
    <n v="1"/>
    <n v="1181"/>
    <n v="0"/>
    <n v="1181"/>
    <n v="900"/>
    <n v="281"/>
    <x v="1"/>
    <x v="0"/>
    <x v="7"/>
    <s v="Q3"/>
    <n v="2025"/>
    <n v="0.23793395427603725"/>
    <s v="Low"/>
  </r>
  <r>
    <n v="101674"/>
    <d v="2025-01-15T00:00:00"/>
    <s v="C2673"/>
    <s v="Rahul Reddy"/>
    <x v="3"/>
    <s v="West Bengal"/>
    <s v="Kolkata"/>
    <x v="6"/>
    <x v="2"/>
    <x v="7"/>
    <n v="2"/>
    <n v="691"/>
    <n v="15"/>
    <n v="1174.7"/>
    <n v="800"/>
    <n v="374.7"/>
    <x v="1"/>
    <x v="0"/>
    <x v="8"/>
    <s v="Q1"/>
    <n v="2025"/>
    <n v="0.31897505746147953"/>
    <s v="Low"/>
  </r>
  <r>
    <n v="100613"/>
    <d v="2025-09-09T00:00:00"/>
    <s v="C1612"/>
    <s v="Ananya Reddy"/>
    <x v="0"/>
    <s v="Punjab"/>
    <s v="Ludhiana"/>
    <x v="4"/>
    <x v="2"/>
    <x v="7"/>
    <n v="2"/>
    <n v="690"/>
    <n v="15"/>
    <n v="1173"/>
    <n v="800"/>
    <n v="373"/>
    <x v="4"/>
    <x v="2"/>
    <x v="4"/>
    <s v="Q3"/>
    <n v="2025"/>
    <n v="0.31798806479113384"/>
    <s v="Low"/>
  </r>
  <r>
    <n v="104981"/>
    <d v="2025-09-21T00:00:00"/>
    <s v="C5980"/>
    <s v="Rohit Sharma"/>
    <x v="1"/>
    <s v="Maharashtra"/>
    <s v="Mumbai"/>
    <x v="6"/>
    <x v="2"/>
    <x v="7"/>
    <n v="2"/>
    <n v="729"/>
    <n v="20"/>
    <n v="1166.4000000000001"/>
    <n v="800"/>
    <n v="366.4"/>
    <x v="4"/>
    <x v="2"/>
    <x v="4"/>
    <s v="Q3"/>
    <n v="2025"/>
    <n v="0.31412894375857336"/>
    <s v="Low"/>
  </r>
  <r>
    <n v="103862"/>
    <d v="2025-02-05T00:00:00"/>
    <s v="C4861"/>
    <s v="Priya Reddy"/>
    <x v="1"/>
    <s v="Gujarat"/>
    <s v="Ahmedabad"/>
    <x v="2"/>
    <x v="2"/>
    <x v="6"/>
    <n v="1"/>
    <n v="1450"/>
    <n v="20"/>
    <n v="1160"/>
    <n v="900"/>
    <n v="260"/>
    <x v="1"/>
    <x v="2"/>
    <x v="3"/>
    <s v="Q1"/>
    <n v="2025"/>
    <n v="0.22413793103448276"/>
    <s v="Low"/>
  </r>
  <r>
    <n v="102625"/>
    <d v="2025-12-08T00:00:00"/>
    <s v="C3624"/>
    <s v="Ananya Gupta"/>
    <x v="3"/>
    <s v="West Bengal"/>
    <s v="Kolkata"/>
    <x v="2"/>
    <x v="2"/>
    <x v="6"/>
    <n v="1"/>
    <n v="1286"/>
    <n v="10"/>
    <n v="1157.4000000000001"/>
    <n v="900"/>
    <n v="257.39999999999998"/>
    <x v="1"/>
    <x v="2"/>
    <x v="11"/>
    <s v="Q4"/>
    <n v="2025"/>
    <n v="0.22239502332814926"/>
    <s v="Low"/>
  </r>
  <r>
    <n v="104734"/>
    <d v="2025-09-22T00:00:00"/>
    <s v="C5733"/>
    <s v="Arjun Patel"/>
    <x v="2"/>
    <s v="Telangana"/>
    <s v="Hyderabad"/>
    <x v="4"/>
    <x v="2"/>
    <x v="6"/>
    <n v="1"/>
    <n v="1356"/>
    <n v="15"/>
    <n v="1152.5999999999999"/>
    <n v="900"/>
    <n v="252.6"/>
    <x v="3"/>
    <x v="0"/>
    <x v="4"/>
    <s v="Q3"/>
    <n v="2025"/>
    <n v="0.21915668922436232"/>
    <s v="Low"/>
  </r>
  <r>
    <n v="103707"/>
    <d v="2025-04-18T00:00:00"/>
    <s v="C4706"/>
    <s v="Aarav Rao"/>
    <x v="1"/>
    <s v="Maharashtra"/>
    <s v="Mumbai"/>
    <x v="0"/>
    <x v="2"/>
    <x v="6"/>
    <n v="1"/>
    <n v="1200"/>
    <n v="5"/>
    <n v="1140"/>
    <n v="900"/>
    <n v="240"/>
    <x v="1"/>
    <x v="1"/>
    <x v="5"/>
    <s v="Q2"/>
    <n v="2025"/>
    <n v="0.21052631578947367"/>
    <s v="Low"/>
  </r>
  <r>
    <n v="101474"/>
    <d v="2025-09-06T00:00:00"/>
    <s v="C2473"/>
    <s v="Ananya Kumar"/>
    <x v="3"/>
    <s v="West Bengal"/>
    <s v="Kolkata"/>
    <x v="1"/>
    <x v="2"/>
    <x v="7"/>
    <n v="5"/>
    <n v="284"/>
    <n v="20"/>
    <n v="1136"/>
    <n v="2000"/>
    <n v="-864"/>
    <x v="1"/>
    <x v="1"/>
    <x v="4"/>
    <s v="Q3"/>
    <n v="2025"/>
    <n v="-0.76056338028169013"/>
    <s v="Low"/>
  </r>
  <r>
    <n v="104676"/>
    <d v="2025-01-01T00:00:00"/>
    <s v="C5675"/>
    <s v="Rahul Kumar"/>
    <x v="2"/>
    <s v="Karnataka"/>
    <s v="Bengaluru"/>
    <x v="1"/>
    <x v="2"/>
    <x v="6"/>
    <n v="1"/>
    <n v="1336"/>
    <n v="15"/>
    <n v="1135.5999999999999"/>
    <n v="900"/>
    <n v="235.6"/>
    <x v="0"/>
    <x v="2"/>
    <x v="8"/>
    <s v="Q1"/>
    <n v="2025"/>
    <n v="0.20746741810496655"/>
    <s v="Low"/>
  </r>
  <r>
    <n v="104874"/>
    <d v="2025-05-09T00:00:00"/>
    <s v="C5873"/>
    <s v="Rahul Reddy"/>
    <x v="0"/>
    <s v="Punjab"/>
    <s v="Ludhiana"/>
    <x v="4"/>
    <x v="2"/>
    <x v="7"/>
    <n v="3"/>
    <n v="398"/>
    <n v="5"/>
    <n v="1134.3"/>
    <n v="1200"/>
    <n v="-65.7"/>
    <x v="4"/>
    <x v="2"/>
    <x v="6"/>
    <s v="Q2"/>
    <n v="2025"/>
    <n v="-5.7921184871727059E-2"/>
    <s v="Low"/>
  </r>
  <r>
    <n v="104979"/>
    <d v="2025-07-27T00:00:00"/>
    <s v="C5978"/>
    <s v="Kiran Sharma"/>
    <x v="0"/>
    <s v="Punjab"/>
    <s v="Ludhiana"/>
    <x v="2"/>
    <x v="2"/>
    <x v="7"/>
    <n v="1"/>
    <n v="1134"/>
    <n v="0"/>
    <n v="1134"/>
    <n v="400"/>
    <n v="734"/>
    <x v="2"/>
    <x v="0"/>
    <x v="7"/>
    <s v="Q3"/>
    <n v="2025"/>
    <n v="0.64726631393298062"/>
    <s v="Low"/>
  </r>
  <r>
    <n v="102126"/>
    <d v="2025-09-14T00:00:00"/>
    <s v="C3125"/>
    <s v="Rahul Gupta"/>
    <x v="0"/>
    <s v="Delhi"/>
    <s v="New Delhi"/>
    <x v="6"/>
    <x v="2"/>
    <x v="7"/>
    <n v="3"/>
    <n v="420"/>
    <n v="10"/>
    <n v="1134"/>
    <n v="1200"/>
    <n v="-66"/>
    <x v="0"/>
    <x v="0"/>
    <x v="4"/>
    <s v="Q3"/>
    <n v="2025"/>
    <n v="-5.8201058201058198E-2"/>
    <s v="Low"/>
  </r>
  <r>
    <n v="102172"/>
    <d v="2025-04-10T00:00:00"/>
    <s v="C3171"/>
    <s v="Pooja Patel"/>
    <x v="3"/>
    <s v="West Bengal"/>
    <s v="Kolkata"/>
    <x v="4"/>
    <x v="2"/>
    <x v="7"/>
    <n v="5"/>
    <n v="252"/>
    <n v="10"/>
    <n v="1134"/>
    <n v="2000"/>
    <n v="-866"/>
    <x v="4"/>
    <x v="1"/>
    <x v="5"/>
    <s v="Q2"/>
    <n v="2025"/>
    <n v="-0.76366843033509701"/>
    <s v="Low"/>
  </r>
  <r>
    <n v="100440"/>
    <d v="2025-07-02T00:00:00"/>
    <s v="C1439"/>
    <s v="Vikram Rao"/>
    <x v="3"/>
    <s v="West Bengal"/>
    <s v="Kolkata"/>
    <x v="7"/>
    <x v="2"/>
    <x v="7"/>
    <n v="3"/>
    <n v="444"/>
    <n v="15"/>
    <n v="1132.2"/>
    <n v="1200"/>
    <n v="-67.8"/>
    <x v="1"/>
    <x v="1"/>
    <x v="7"/>
    <s v="Q3"/>
    <n v="2025"/>
    <n v="-5.988341282458929E-2"/>
    <s v="Low"/>
  </r>
  <r>
    <n v="101810"/>
    <d v="2025-01-13T00:00:00"/>
    <s v="C2809"/>
    <s v="Pooja Sharma"/>
    <x v="2"/>
    <s v="Telangana"/>
    <s v="Hyderabad"/>
    <x v="2"/>
    <x v="2"/>
    <x v="6"/>
    <n v="1"/>
    <n v="1414"/>
    <n v="20"/>
    <n v="1131.2"/>
    <n v="900"/>
    <n v="231.2"/>
    <x v="1"/>
    <x v="0"/>
    <x v="8"/>
    <s v="Q1"/>
    <n v="2025"/>
    <n v="0.20438472418670436"/>
    <s v="Low"/>
  </r>
  <r>
    <n v="104898"/>
    <d v="2025-05-18T00:00:00"/>
    <s v="C5897"/>
    <s v="Kiran Rao"/>
    <x v="0"/>
    <s v="Punjab"/>
    <s v="Ludhiana"/>
    <x v="5"/>
    <x v="2"/>
    <x v="6"/>
    <n v="1"/>
    <n v="1324"/>
    <n v="15"/>
    <n v="1125.4000000000001"/>
    <n v="900"/>
    <n v="225.4"/>
    <x v="3"/>
    <x v="1"/>
    <x v="6"/>
    <s v="Q2"/>
    <n v="2025"/>
    <n v="0.20028434334458858"/>
    <s v="Low"/>
  </r>
  <r>
    <n v="100405"/>
    <d v="2025-02-14T00:00:00"/>
    <s v="C1404"/>
    <s v="Kiran Kumar"/>
    <x v="1"/>
    <s v="Gujarat"/>
    <s v="Ahmedabad"/>
    <x v="7"/>
    <x v="2"/>
    <x v="6"/>
    <n v="1"/>
    <n v="1250"/>
    <n v="10"/>
    <n v="1125"/>
    <n v="900"/>
    <n v="225"/>
    <x v="4"/>
    <x v="1"/>
    <x v="3"/>
    <s v="Q1"/>
    <n v="2025"/>
    <n v="0.2"/>
    <s v="Low"/>
  </r>
  <r>
    <n v="104744"/>
    <d v="2025-08-26T00:00:00"/>
    <s v="C5743"/>
    <s v="Kiran Patel"/>
    <x v="2"/>
    <s v="Karnataka"/>
    <s v="Bengaluru"/>
    <x v="0"/>
    <x v="2"/>
    <x v="6"/>
    <n v="1"/>
    <n v="1323"/>
    <n v="15"/>
    <n v="1124.55"/>
    <n v="900"/>
    <n v="224.55"/>
    <x v="0"/>
    <x v="0"/>
    <x v="2"/>
    <s v="Q3"/>
    <n v="2025"/>
    <n v="0.19967987194877954"/>
    <s v="Low"/>
  </r>
  <r>
    <n v="103603"/>
    <d v="2025-11-10T00:00:00"/>
    <s v="C4602"/>
    <s v="Priya Gupta"/>
    <x v="3"/>
    <s v="West Bengal"/>
    <s v="Kolkata"/>
    <x v="2"/>
    <x v="2"/>
    <x v="7"/>
    <n v="3"/>
    <n v="374"/>
    <n v="0"/>
    <n v="1122"/>
    <n v="1200"/>
    <n v="-78"/>
    <x v="4"/>
    <x v="0"/>
    <x v="1"/>
    <s v="Q4"/>
    <n v="2025"/>
    <n v="-6.9518716577540107E-2"/>
    <s v="Low"/>
  </r>
  <r>
    <n v="100786"/>
    <d v="2025-08-17T00:00:00"/>
    <s v="C1785"/>
    <s v="Rohit Kumar"/>
    <x v="3"/>
    <s v="West Bengal"/>
    <s v="Kolkata"/>
    <x v="1"/>
    <x v="2"/>
    <x v="7"/>
    <n v="2"/>
    <n v="556"/>
    <n v="0"/>
    <n v="1112"/>
    <n v="800"/>
    <n v="312"/>
    <x v="4"/>
    <x v="0"/>
    <x v="2"/>
    <s v="Q3"/>
    <n v="2025"/>
    <n v="0.2805755395683453"/>
    <s v="Low"/>
  </r>
  <r>
    <n v="103512"/>
    <d v="2025-03-19T00:00:00"/>
    <s v="C4511"/>
    <s v="Sneha Reddy"/>
    <x v="3"/>
    <s v="West Bengal"/>
    <s v="Kolkata"/>
    <x v="5"/>
    <x v="2"/>
    <x v="6"/>
    <n v="1"/>
    <n v="1108"/>
    <n v="0"/>
    <n v="1108"/>
    <n v="900"/>
    <n v="208"/>
    <x v="2"/>
    <x v="2"/>
    <x v="10"/>
    <s v="Q1"/>
    <n v="2025"/>
    <n v="0.18772563176895307"/>
    <s v="Low"/>
  </r>
  <r>
    <n v="103080"/>
    <d v="2025-02-21T00:00:00"/>
    <s v="C4079"/>
    <s v="Neha Kumar"/>
    <x v="2"/>
    <s v="Telangana"/>
    <s v="Hyderabad"/>
    <x v="1"/>
    <x v="2"/>
    <x v="7"/>
    <n v="6"/>
    <n v="205"/>
    <n v="10"/>
    <n v="1107"/>
    <n v="2400"/>
    <n v="-1293"/>
    <x v="4"/>
    <x v="1"/>
    <x v="3"/>
    <s v="Q1"/>
    <n v="2025"/>
    <n v="-1.1680216802168022"/>
    <s v="Low"/>
  </r>
  <r>
    <n v="102315"/>
    <d v="2025-03-23T00:00:00"/>
    <s v="C3314"/>
    <s v="Sneha Kumar"/>
    <x v="0"/>
    <s v="Punjab"/>
    <s v="Ludhiana"/>
    <x v="2"/>
    <x v="2"/>
    <x v="6"/>
    <n v="1"/>
    <n v="1162"/>
    <n v="5"/>
    <n v="1103.9000000000001"/>
    <n v="900"/>
    <n v="203.9"/>
    <x v="3"/>
    <x v="2"/>
    <x v="10"/>
    <s v="Q1"/>
    <n v="2025"/>
    <n v="0.18470875985143581"/>
    <s v="Low"/>
  </r>
  <r>
    <n v="100204"/>
    <d v="2025-12-24T00:00:00"/>
    <s v="C1203"/>
    <s v="Arjun Kumar"/>
    <x v="1"/>
    <s v="Gujarat"/>
    <s v="Ahmedabad"/>
    <x v="4"/>
    <x v="2"/>
    <x v="7"/>
    <n v="1"/>
    <n v="1154"/>
    <n v="5"/>
    <n v="1096.3"/>
    <n v="400"/>
    <n v="696.3"/>
    <x v="3"/>
    <x v="0"/>
    <x v="11"/>
    <s v="Q4"/>
    <n v="2025"/>
    <n v="0.63513636778254123"/>
    <s v="Low"/>
  </r>
  <r>
    <n v="101920"/>
    <d v="2025-08-18T00:00:00"/>
    <s v="C2919"/>
    <s v="Aarav Rao"/>
    <x v="1"/>
    <s v="Gujarat"/>
    <s v="Ahmedabad"/>
    <x v="3"/>
    <x v="2"/>
    <x v="7"/>
    <n v="4"/>
    <n v="342"/>
    <n v="20"/>
    <n v="1094.4000000000001"/>
    <n v="1600"/>
    <n v="-505.6"/>
    <x v="2"/>
    <x v="0"/>
    <x v="2"/>
    <s v="Q3"/>
    <n v="2025"/>
    <n v="-0.46198830409356723"/>
    <s v="Low"/>
  </r>
  <r>
    <n v="104214"/>
    <d v="2025-09-24T00:00:00"/>
    <s v="C5213"/>
    <s v="Aarav Patel"/>
    <x v="0"/>
    <s v="Punjab"/>
    <s v="Ludhiana"/>
    <x v="2"/>
    <x v="2"/>
    <x v="6"/>
    <n v="1"/>
    <n v="1149"/>
    <n v="5"/>
    <n v="1091.55"/>
    <n v="900"/>
    <n v="191.55"/>
    <x v="1"/>
    <x v="0"/>
    <x v="4"/>
    <s v="Q3"/>
    <n v="2025"/>
    <n v="0.17548440291328846"/>
    <s v="Low"/>
  </r>
  <r>
    <n v="103626"/>
    <d v="2025-06-27T00:00:00"/>
    <s v="C4625"/>
    <s v="Pooja Kumar"/>
    <x v="1"/>
    <s v="Gujarat"/>
    <s v="Ahmedabad"/>
    <x v="3"/>
    <x v="2"/>
    <x v="6"/>
    <n v="1"/>
    <n v="1362"/>
    <n v="20"/>
    <n v="1089.5999999999999"/>
    <n v="900"/>
    <n v="189.6"/>
    <x v="2"/>
    <x v="2"/>
    <x v="9"/>
    <s v="Q2"/>
    <n v="2025"/>
    <n v="0.17400881057268724"/>
    <s v="Low"/>
  </r>
  <r>
    <n v="101239"/>
    <d v="2025-09-12T00:00:00"/>
    <s v="C2238"/>
    <s v="Rohit Gupta"/>
    <x v="1"/>
    <s v="Maharashtra"/>
    <s v="Mumbai"/>
    <x v="5"/>
    <x v="2"/>
    <x v="7"/>
    <n v="6"/>
    <n v="227"/>
    <n v="20"/>
    <n v="1089.5999999999999"/>
    <n v="2400"/>
    <n v="-1310.4000000000001"/>
    <x v="0"/>
    <x v="1"/>
    <x v="4"/>
    <s v="Q3"/>
    <n v="2025"/>
    <n v="-1.2026431718061676"/>
    <s v="Low"/>
  </r>
  <r>
    <n v="101533"/>
    <d v="2025-04-13T00:00:00"/>
    <s v="C2532"/>
    <s v="Rahul Patel"/>
    <x v="1"/>
    <s v="Gujarat"/>
    <s v="Ahmedabad"/>
    <x v="2"/>
    <x v="2"/>
    <x v="7"/>
    <n v="1"/>
    <n v="1144"/>
    <n v="5"/>
    <n v="1086.8"/>
    <n v="400"/>
    <n v="686.8"/>
    <x v="0"/>
    <x v="0"/>
    <x v="5"/>
    <s v="Q2"/>
    <n v="2025"/>
    <n v="0.63194700036805296"/>
    <s v="Low"/>
  </r>
  <r>
    <n v="101723"/>
    <d v="2025-04-22T00:00:00"/>
    <s v="C2722"/>
    <s v="Aarav Reddy"/>
    <x v="0"/>
    <s v="Punjab"/>
    <s v="Ludhiana"/>
    <x v="1"/>
    <x v="2"/>
    <x v="7"/>
    <n v="2"/>
    <n v="639"/>
    <n v="15"/>
    <n v="1086.3"/>
    <n v="800"/>
    <n v="286.3"/>
    <x v="2"/>
    <x v="0"/>
    <x v="5"/>
    <s v="Q2"/>
    <n v="2025"/>
    <n v="0.26355518733314925"/>
    <s v="Low"/>
  </r>
  <r>
    <n v="102391"/>
    <d v="2025-07-14T00:00:00"/>
    <s v="C3390"/>
    <s v="Kiran Sharma"/>
    <x v="1"/>
    <s v="Gujarat"/>
    <s v="Ahmedabad"/>
    <x v="4"/>
    <x v="2"/>
    <x v="7"/>
    <n v="1"/>
    <n v="1143"/>
    <n v="5"/>
    <n v="1085.8499999999999"/>
    <n v="400"/>
    <n v="685.85"/>
    <x v="2"/>
    <x v="0"/>
    <x v="7"/>
    <s v="Q3"/>
    <n v="2025"/>
    <n v="0.63162499424414065"/>
    <s v="Low"/>
  </r>
  <r>
    <n v="100076"/>
    <d v="2025-09-08T00:00:00"/>
    <s v="C1075"/>
    <s v="Rahul Reddy"/>
    <x v="3"/>
    <s v="West Bengal"/>
    <s v="Kolkata"/>
    <x v="7"/>
    <x v="2"/>
    <x v="7"/>
    <n v="1"/>
    <n v="1137"/>
    <n v="5"/>
    <n v="1080.1500000000001"/>
    <n v="400"/>
    <n v="680.15"/>
    <x v="2"/>
    <x v="0"/>
    <x v="4"/>
    <s v="Q3"/>
    <n v="2025"/>
    <n v="0.62968106281534963"/>
    <s v="Low"/>
  </r>
  <r>
    <n v="103932"/>
    <d v="2025-02-03T00:00:00"/>
    <s v="C4931"/>
    <s v="Arjun Sharma"/>
    <x v="2"/>
    <s v="Telangana"/>
    <s v="Hyderabad"/>
    <x v="2"/>
    <x v="2"/>
    <x v="7"/>
    <n v="3"/>
    <n v="399"/>
    <n v="10"/>
    <n v="1077.3"/>
    <n v="1200"/>
    <n v="-122.7"/>
    <x v="0"/>
    <x v="0"/>
    <x v="3"/>
    <s v="Q1"/>
    <n v="2025"/>
    <n v="-0.11389585073795601"/>
    <s v="Low"/>
  </r>
  <r>
    <n v="102235"/>
    <d v="2025-09-24T00:00:00"/>
    <s v="C3234"/>
    <s v="Sneha Rao"/>
    <x v="3"/>
    <s v="Odisha"/>
    <s v="Bhubaneswar"/>
    <x v="4"/>
    <x v="2"/>
    <x v="7"/>
    <n v="3"/>
    <n v="358"/>
    <n v="0"/>
    <n v="1074"/>
    <n v="1200"/>
    <n v="-126"/>
    <x v="4"/>
    <x v="0"/>
    <x v="4"/>
    <s v="Q3"/>
    <n v="2025"/>
    <n v="-0.11731843575418995"/>
    <s v="Low"/>
  </r>
  <r>
    <n v="104460"/>
    <d v="2025-05-04T00:00:00"/>
    <s v="C5459"/>
    <s v="Divya Rao"/>
    <x v="3"/>
    <s v="Odisha"/>
    <s v="Bhubaneswar"/>
    <x v="1"/>
    <x v="2"/>
    <x v="6"/>
    <n v="1"/>
    <n v="1118"/>
    <n v="5"/>
    <n v="1062.0999999999999"/>
    <n v="900"/>
    <n v="162.1"/>
    <x v="0"/>
    <x v="0"/>
    <x v="6"/>
    <s v="Q2"/>
    <n v="2025"/>
    <n v="0.15262216363807551"/>
    <s v="Low"/>
  </r>
  <r>
    <n v="100278"/>
    <d v="2025-08-04T00:00:00"/>
    <s v="C1277"/>
    <s v="Rahul Reddy"/>
    <x v="2"/>
    <s v="Karnataka"/>
    <s v="Bengaluru"/>
    <x v="0"/>
    <x v="2"/>
    <x v="6"/>
    <n v="1"/>
    <n v="1178"/>
    <n v="10"/>
    <n v="1060.2"/>
    <n v="900"/>
    <n v="160.19999999999999"/>
    <x v="2"/>
    <x v="1"/>
    <x v="2"/>
    <s v="Q3"/>
    <n v="2025"/>
    <n v="0.15110356536502545"/>
    <s v="Low"/>
  </r>
  <r>
    <n v="102344"/>
    <d v="2025-04-09T00:00:00"/>
    <s v="C3343"/>
    <s v="Divya Patel"/>
    <x v="2"/>
    <s v="Karnataka"/>
    <s v="Bengaluru"/>
    <x v="5"/>
    <x v="2"/>
    <x v="6"/>
    <n v="1"/>
    <n v="1178"/>
    <n v="10"/>
    <n v="1060.2"/>
    <n v="900"/>
    <n v="160.19999999999999"/>
    <x v="2"/>
    <x v="1"/>
    <x v="5"/>
    <s v="Q2"/>
    <n v="2025"/>
    <n v="0.15110356536502545"/>
    <s v="Low"/>
  </r>
  <r>
    <n v="102747"/>
    <d v="2025-06-21T00:00:00"/>
    <s v="C3746"/>
    <s v="Aarav Rao"/>
    <x v="2"/>
    <s v="Karnataka"/>
    <s v="Bengaluru"/>
    <x v="1"/>
    <x v="2"/>
    <x v="7"/>
    <n v="1"/>
    <n v="1060"/>
    <n v="0"/>
    <n v="1060"/>
    <n v="400"/>
    <n v="660"/>
    <x v="1"/>
    <x v="2"/>
    <x v="9"/>
    <s v="Q2"/>
    <n v="2025"/>
    <n v="0.62264150943396224"/>
    <s v="Low"/>
  </r>
  <r>
    <n v="101712"/>
    <d v="2025-02-03T00:00:00"/>
    <s v="C2711"/>
    <s v="Aarav Gupta"/>
    <x v="0"/>
    <s v="Punjab"/>
    <s v="Ludhiana"/>
    <x v="5"/>
    <x v="2"/>
    <x v="6"/>
    <n v="1"/>
    <n v="1055"/>
    <n v="0"/>
    <n v="1055"/>
    <n v="900"/>
    <n v="155"/>
    <x v="3"/>
    <x v="2"/>
    <x v="3"/>
    <s v="Q1"/>
    <n v="2025"/>
    <n v="0.14691943127962084"/>
    <s v="Low"/>
  </r>
  <r>
    <n v="100162"/>
    <d v="2025-03-06T00:00:00"/>
    <s v="C1161"/>
    <s v="Rohit Reddy"/>
    <x v="0"/>
    <s v="Delhi"/>
    <s v="New Delhi"/>
    <x v="2"/>
    <x v="2"/>
    <x v="6"/>
    <n v="1"/>
    <n v="1172"/>
    <n v="10"/>
    <n v="1054.8"/>
    <n v="900"/>
    <n v="154.80000000000001"/>
    <x v="2"/>
    <x v="1"/>
    <x v="10"/>
    <s v="Q1"/>
    <n v="2025"/>
    <n v="0.14675767918088739"/>
    <s v="Low"/>
  </r>
  <r>
    <n v="100755"/>
    <d v="2025-03-22T00:00:00"/>
    <s v="C1754"/>
    <s v="Rohit Kumar"/>
    <x v="3"/>
    <s v="Odisha"/>
    <s v="Bhubaneswar"/>
    <x v="2"/>
    <x v="2"/>
    <x v="7"/>
    <n v="3"/>
    <n v="411"/>
    <n v="15"/>
    <n v="1048.05"/>
    <n v="1200"/>
    <n v="-151.94999999999999"/>
    <x v="0"/>
    <x v="0"/>
    <x v="10"/>
    <s v="Q1"/>
    <n v="2025"/>
    <n v="-0.14498354086160012"/>
    <s v="Low"/>
  </r>
  <r>
    <n v="103579"/>
    <d v="2025-02-19T00:00:00"/>
    <s v="C4578"/>
    <s v="Ananya Rao"/>
    <x v="3"/>
    <s v="Odisha"/>
    <s v="Bhubaneswar"/>
    <x v="6"/>
    <x v="2"/>
    <x v="6"/>
    <n v="1"/>
    <n v="1304"/>
    <n v="20"/>
    <n v="1043.2"/>
    <n v="900"/>
    <n v="143.19999999999999"/>
    <x v="2"/>
    <x v="0"/>
    <x v="3"/>
    <s v="Q1"/>
    <n v="2025"/>
    <n v="0.13726993865030673"/>
    <s v="Low"/>
  </r>
  <r>
    <n v="102741"/>
    <d v="2025-12-07T00:00:00"/>
    <s v="C3740"/>
    <s v="Arjun Rao"/>
    <x v="1"/>
    <s v="Gujarat"/>
    <s v="Ahmedabad"/>
    <x v="6"/>
    <x v="2"/>
    <x v="6"/>
    <n v="1"/>
    <n v="1042"/>
    <n v="0"/>
    <n v="1042"/>
    <n v="900"/>
    <n v="142"/>
    <x v="0"/>
    <x v="0"/>
    <x v="11"/>
    <s v="Q4"/>
    <n v="2025"/>
    <n v="0.1362763915547025"/>
    <s v="Low"/>
  </r>
  <r>
    <n v="103286"/>
    <d v="2025-01-09T00:00:00"/>
    <s v="C4285"/>
    <s v="Arjun Patel"/>
    <x v="1"/>
    <s v="Maharashtra"/>
    <s v="Mumbai"/>
    <x v="7"/>
    <x v="2"/>
    <x v="7"/>
    <n v="1"/>
    <n v="1042"/>
    <n v="0"/>
    <n v="1042"/>
    <n v="400"/>
    <n v="642"/>
    <x v="4"/>
    <x v="0"/>
    <x v="8"/>
    <s v="Q1"/>
    <n v="2025"/>
    <n v="0.61612284069097889"/>
    <s v="Low"/>
  </r>
  <r>
    <n v="104801"/>
    <d v="2025-02-21T00:00:00"/>
    <s v="C5800"/>
    <s v="Rohit Patel"/>
    <x v="2"/>
    <s v="Karnataka"/>
    <s v="Bengaluru"/>
    <x v="4"/>
    <x v="2"/>
    <x v="7"/>
    <n v="2"/>
    <n v="547"/>
    <n v="5"/>
    <n v="1039.3"/>
    <n v="800"/>
    <n v="239.3"/>
    <x v="2"/>
    <x v="1"/>
    <x v="3"/>
    <s v="Q1"/>
    <n v="2025"/>
    <n v="0.23025113056865198"/>
    <s v="Low"/>
  </r>
  <r>
    <n v="104709"/>
    <d v="2025-02-01T00:00:00"/>
    <s v="C5708"/>
    <s v="Vikram Rao"/>
    <x v="3"/>
    <s v="West Bengal"/>
    <s v="Kolkata"/>
    <x v="3"/>
    <x v="2"/>
    <x v="7"/>
    <n v="2"/>
    <n v="572"/>
    <n v="10"/>
    <n v="1029.5999999999999"/>
    <n v="800"/>
    <n v="229.6"/>
    <x v="0"/>
    <x v="1"/>
    <x v="3"/>
    <s v="Q1"/>
    <n v="2025"/>
    <n v="0.22299922299922301"/>
    <s v="Low"/>
  </r>
  <r>
    <n v="101127"/>
    <d v="2025-01-07T00:00:00"/>
    <s v="C2126"/>
    <s v="Pooja Gupta"/>
    <x v="0"/>
    <s v="Delhi"/>
    <s v="New Delhi"/>
    <x v="5"/>
    <x v="2"/>
    <x v="6"/>
    <n v="1"/>
    <n v="1285"/>
    <n v="20"/>
    <n v="1028"/>
    <n v="900"/>
    <n v="128"/>
    <x v="1"/>
    <x v="0"/>
    <x v="8"/>
    <s v="Q1"/>
    <n v="2025"/>
    <n v="0.1245136186770428"/>
    <s v="Low"/>
  </r>
  <r>
    <n v="100119"/>
    <d v="2025-03-04T00:00:00"/>
    <s v="C1118"/>
    <s v="Vikram Sharma"/>
    <x v="1"/>
    <s v="Gujarat"/>
    <s v="Ahmedabad"/>
    <x v="5"/>
    <x v="2"/>
    <x v="6"/>
    <n v="1"/>
    <n v="1207"/>
    <n v="15"/>
    <n v="1025.95"/>
    <n v="900"/>
    <n v="125.95"/>
    <x v="3"/>
    <x v="0"/>
    <x v="10"/>
    <s v="Q1"/>
    <n v="2025"/>
    <n v="0.12276426726448657"/>
    <s v="Low"/>
  </r>
  <r>
    <n v="102283"/>
    <d v="2025-03-24T00:00:00"/>
    <s v="C3282"/>
    <s v="Aarav Reddy"/>
    <x v="3"/>
    <s v="Odisha"/>
    <s v="Bhubaneswar"/>
    <x v="7"/>
    <x v="2"/>
    <x v="6"/>
    <n v="1"/>
    <n v="1204"/>
    <n v="15"/>
    <n v="1023.4"/>
    <n v="900"/>
    <n v="123.4"/>
    <x v="0"/>
    <x v="0"/>
    <x v="10"/>
    <s v="Q1"/>
    <n v="2025"/>
    <n v="0.12057846394371703"/>
    <s v="Low"/>
  </r>
  <r>
    <n v="104999"/>
    <d v="2025-03-22T00:00:00"/>
    <s v="C5998"/>
    <s v="Rohit Rao"/>
    <x v="0"/>
    <s v="Delhi"/>
    <s v="New Delhi"/>
    <x v="2"/>
    <x v="2"/>
    <x v="6"/>
    <n v="1"/>
    <n v="1072"/>
    <n v="5"/>
    <n v="1018.4"/>
    <n v="900"/>
    <n v="118.4"/>
    <x v="0"/>
    <x v="2"/>
    <x v="10"/>
    <s v="Q1"/>
    <n v="2025"/>
    <n v="0.11626080125687353"/>
    <s v="Low"/>
  </r>
  <r>
    <n v="104589"/>
    <d v="2025-02-08T00:00:00"/>
    <s v="C5588"/>
    <s v="Vikram Sharma"/>
    <x v="2"/>
    <s v="Telangana"/>
    <s v="Hyderabad"/>
    <x v="6"/>
    <x v="2"/>
    <x v="7"/>
    <n v="5"/>
    <n v="213"/>
    <n v="5"/>
    <n v="1011.75"/>
    <n v="2000"/>
    <n v="-988.25"/>
    <x v="0"/>
    <x v="1"/>
    <x v="3"/>
    <s v="Q1"/>
    <n v="2025"/>
    <n v="-0.97677291821102052"/>
    <s v="Low"/>
  </r>
  <r>
    <n v="100914"/>
    <d v="2025-06-05T00:00:00"/>
    <s v="C1913"/>
    <s v="Vikram Rao"/>
    <x v="1"/>
    <s v="Maharashtra"/>
    <s v="Mumbai"/>
    <x v="5"/>
    <x v="2"/>
    <x v="7"/>
    <n v="1"/>
    <n v="1008"/>
    <n v="0"/>
    <n v="1008"/>
    <n v="400"/>
    <n v="608"/>
    <x v="1"/>
    <x v="0"/>
    <x v="9"/>
    <s v="Q2"/>
    <n v="2025"/>
    <n v="0.60317460317460314"/>
    <s v="Low"/>
  </r>
  <r>
    <n v="102364"/>
    <d v="2025-09-10T00:00:00"/>
    <s v="C3363"/>
    <s v="Neha Sharma"/>
    <x v="0"/>
    <s v="Punjab"/>
    <s v="Ludhiana"/>
    <x v="0"/>
    <x v="2"/>
    <x v="7"/>
    <n v="5"/>
    <n v="200"/>
    <n v="0"/>
    <n v="1000"/>
    <n v="2000"/>
    <n v="-1000"/>
    <x v="4"/>
    <x v="0"/>
    <x v="4"/>
    <s v="Q3"/>
    <n v="2025"/>
    <n v="-1"/>
    <s v="Low"/>
  </r>
  <r>
    <n v="100384"/>
    <d v="2025-06-05T00:00:00"/>
    <s v="C1383"/>
    <s v="Priya Kumar"/>
    <x v="3"/>
    <s v="West Bengal"/>
    <s v="Kolkata"/>
    <x v="7"/>
    <x v="2"/>
    <x v="6"/>
    <n v="1"/>
    <n v="1048"/>
    <n v="5"/>
    <n v="995.6"/>
    <n v="900"/>
    <n v="95.6"/>
    <x v="0"/>
    <x v="0"/>
    <x v="9"/>
    <s v="Q2"/>
    <n v="2025"/>
    <n v="9.6022498995580546E-2"/>
    <s v="Low"/>
  </r>
  <r>
    <n v="100627"/>
    <d v="2025-12-03T00:00:00"/>
    <s v="C1626"/>
    <s v="Rohit Gupta"/>
    <x v="2"/>
    <s v="Telangana"/>
    <s v="Hyderabad"/>
    <x v="1"/>
    <x v="2"/>
    <x v="7"/>
    <n v="5"/>
    <n v="234"/>
    <n v="15"/>
    <n v="994.5"/>
    <n v="2000"/>
    <n v="-1005.5"/>
    <x v="0"/>
    <x v="0"/>
    <x v="11"/>
    <s v="Q4"/>
    <n v="2025"/>
    <n v="-1.0110608345902463"/>
    <s v="Low"/>
  </r>
  <r>
    <n v="103717"/>
    <d v="2025-12-07T00:00:00"/>
    <s v="C4716"/>
    <s v="Rohit Kumar"/>
    <x v="3"/>
    <s v="West Bengal"/>
    <s v="Kolkata"/>
    <x v="4"/>
    <x v="2"/>
    <x v="7"/>
    <n v="2"/>
    <n v="520"/>
    <n v="5"/>
    <n v="988"/>
    <n v="800"/>
    <n v="188"/>
    <x v="2"/>
    <x v="0"/>
    <x v="11"/>
    <s v="Q4"/>
    <n v="2025"/>
    <n v="0.19028340080971659"/>
    <s v="Low"/>
  </r>
  <r>
    <n v="104154"/>
    <d v="2025-07-17T00:00:00"/>
    <s v="C5153"/>
    <s v="Rohit Patel"/>
    <x v="3"/>
    <s v="West Bengal"/>
    <s v="Kolkata"/>
    <x v="1"/>
    <x v="2"/>
    <x v="6"/>
    <n v="1"/>
    <n v="1233"/>
    <n v="20"/>
    <n v="986.4"/>
    <n v="900"/>
    <n v="86.4"/>
    <x v="1"/>
    <x v="1"/>
    <x v="7"/>
    <s v="Q3"/>
    <n v="2025"/>
    <n v="8.7591240875912413E-2"/>
    <s v="Low"/>
  </r>
  <r>
    <n v="101887"/>
    <d v="2025-01-26T00:00:00"/>
    <s v="C2886"/>
    <s v="Divya Patel"/>
    <x v="2"/>
    <s v="Karnataka"/>
    <s v="Bengaluru"/>
    <x v="5"/>
    <x v="2"/>
    <x v="6"/>
    <n v="1"/>
    <n v="1019"/>
    <n v="5"/>
    <n v="968.05"/>
    <n v="900"/>
    <n v="68.05"/>
    <x v="2"/>
    <x v="0"/>
    <x v="8"/>
    <s v="Q1"/>
    <n v="2025"/>
    <n v="7.0295955787407674E-2"/>
    <s v="Low"/>
  </r>
  <r>
    <n v="100745"/>
    <d v="2025-04-26T00:00:00"/>
    <s v="C1744"/>
    <s v="Divya Kumar"/>
    <x v="0"/>
    <s v="Delhi"/>
    <s v="New Delhi"/>
    <x v="6"/>
    <x v="2"/>
    <x v="7"/>
    <n v="1"/>
    <n v="1075"/>
    <n v="10"/>
    <n v="967.5"/>
    <n v="400"/>
    <n v="567.5"/>
    <x v="3"/>
    <x v="1"/>
    <x v="5"/>
    <s v="Q2"/>
    <n v="2025"/>
    <n v="0.58656330749354002"/>
    <s v="Low"/>
  </r>
  <r>
    <n v="100806"/>
    <d v="2025-04-08T00:00:00"/>
    <s v="C1805"/>
    <s v="Vikram Kumar"/>
    <x v="0"/>
    <s v="Punjab"/>
    <s v="Ludhiana"/>
    <x v="5"/>
    <x v="2"/>
    <x v="7"/>
    <n v="2"/>
    <n v="482"/>
    <n v="0"/>
    <n v="964"/>
    <n v="800"/>
    <n v="164"/>
    <x v="2"/>
    <x v="2"/>
    <x v="5"/>
    <s v="Q2"/>
    <n v="2025"/>
    <n v="0.17012448132780084"/>
    <s v="Low"/>
  </r>
  <r>
    <n v="103177"/>
    <d v="2025-02-02T00:00:00"/>
    <s v="C4176"/>
    <s v="Divya Kumar"/>
    <x v="1"/>
    <s v="Gujarat"/>
    <s v="Ahmedabad"/>
    <x v="2"/>
    <x v="2"/>
    <x v="6"/>
    <n v="1"/>
    <n v="1068"/>
    <n v="10"/>
    <n v="961.2"/>
    <n v="900"/>
    <n v="61.2"/>
    <x v="3"/>
    <x v="2"/>
    <x v="3"/>
    <s v="Q1"/>
    <n v="2025"/>
    <n v="6.3670411985018729E-2"/>
    <s v="Low"/>
  </r>
  <r>
    <n v="101178"/>
    <d v="2025-05-28T00:00:00"/>
    <s v="C2177"/>
    <s v="Rohit Kumar"/>
    <x v="1"/>
    <s v="Maharashtra"/>
    <s v="Mumbai"/>
    <x v="6"/>
    <x v="2"/>
    <x v="7"/>
    <n v="3"/>
    <n v="336"/>
    <n v="5"/>
    <n v="957.6"/>
    <n v="1200"/>
    <n v="-242.4"/>
    <x v="0"/>
    <x v="1"/>
    <x v="6"/>
    <s v="Q2"/>
    <n v="2025"/>
    <n v="-0.25313283208020049"/>
    <s v="Low"/>
  </r>
  <r>
    <n v="103003"/>
    <d v="2025-03-04T00:00:00"/>
    <s v="C4002"/>
    <s v="Pooja Patel"/>
    <x v="3"/>
    <s v="Odisha"/>
    <s v="Bhubaneswar"/>
    <x v="2"/>
    <x v="2"/>
    <x v="6"/>
    <n v="1"/>
    <n v="1196"/>
    <n v="20"/>
    <n v="956.8"/>
    <n v="900"/>
    <n v="56.8"/>
    <x v="0"/>
    <x v="0"/>
    <x v="10"/>
    <s v="Q1"/>
    <n v="2025"/>
    <n v="5.936454849498328E-2"/>
    <s v="Low"/>
  </r>
  <r>
    <n v="103094"/>
    <d v="2025-05-04T00:00:00"/>
    <s v="C4093"/>
    <s v="Kiran Patel"/>
    <x v="1"/>
    <s v="Maharashtra"/>
    <s v="Mumbai"/>
    <x v="3"/>
    <x v="2"/>
    <x v="7"/>
    <n v="3"/>
    <n v="354"/>
    <n v="10"/>
    <n v="955.8"/>
    <n v="1200"/>
    <n v="-244.2"/>
    <x v="3"/>
    <x v="0"/>
    <x v="6"/>
    <s v="Q2"/>
    <n v="2025"/>
    <n v="-0.25549278091650973"/>
    <s v="Low"/>
  </r>
  <r>
    <n v="103874"/>
    <d v="2025-04-17T00:00:00"/>
    <s v="C4873"/>
    <s v="Vikram Rao"/>
    <x v="2"/>
    <s v="Karnataka"/>
    <s v="Bengaluru"/>
    <x v="3"/>
    <x v="2"/>
    <x v="7"/>
    <n v="1"/>
    <n v="1057"/>
    <n v="10"/>
    <n v="951.3"/>
    <n v="400"/>
    <n v="551.29999999999995"/>
    <x v="1"/>
    <x v="0"/>
    <x v="5"/>
    <s v="Q2"/>
    <n v="2025"/>
    <n v="0.57952275833070532"/>
    <s v="Low"/>
  </r>
  <r>
    <n v="102043"/>
    <d v="2025-08-02T00:00:00"/>
    <s v="C3042"/>
    <s v="Aarav Kumar"/>
    <x v="1"/>
    <s v="Gujarat"/>
    <s v="Ahmedabad"/>
    <x v="7"/>
    <x v="2"/>
    <x v="7"/>
    <n v="4"/>
    <n v="264"/>
    <n v="10"/>
    <n v="950.4"/>
    <n v="1600"/>
    <n v="-649.6"/>
    <x v="3"/>
    <x v="0"/>
    <x v="2"/>
    <s v="Q3"/>
    <n v="2025"/>
    <n v="-0.6835016835016835"/>
    <s v="Low"/>
  </r>
  <r>
    <n v="102352"/>
    <d v="2025-08-02T00:00:00"/>
    <s v="C3351"/>
    <s v="Neha Gupta"/>
    <x v="0"/>
    <s v="Delhi"/>
    <s v="New Delhi"/>
    <x v="2"/>
    <x v="2"/>
    <x v="7"/>
    <n v="1"/>
    <n v="999"/>
    <n v="5"/>
    <n v="949.05"/>
    <n v="400"/>
    <n v="549.04999999999995"/>
    <x v="0"/>
    <x v="0"/>
    <x v="2"/>
    <s v="Q3"/>
    <n v="2025"/>
    <n v="0.57852589431536794"/>
    <s v="Low"/>
  </r>
  <r>
    <n v="101315"/>
    <d v="2025-07-20T00:00:00"/>
    <s v="C2314"/>
    <s v="Kiran Patel"/>
    <x v="1"/>
    <s v="Gujarat"/>
    <s v="Ahmedabad"/>
    <x v="3"/>
    <x v="2"/>
    <x v="7"/>
    <n v="4"/>
    <n v="237"/>
    <n v="0"/>
    <n v="948"/>
    <n v="1600"/>
    <n v="-652"/>
    <x v="4"/>
    <x v="1"/>
    <x v="7"/>
    <s v="Q3"/>
    <n v="2025"/>
    <n v="-0.68776371308016881"/>
    <s v="Low"/>
  </r>
  <r>
    <n v="100166"/>
    <d v="2025-05-25T00:00:00"/>
    <s v="C1165"/>
    <s v="Kiran Sharma"/>
    <x v="3"/>
    <s v="Odisha"/>
    <s v="Bhubaneswar"/>
    <x v="0"/>
    <x v="2"/>
    <x v="6"/>
    <n v="1"/>
    <n v="1051"/>
    <n v="10"/>
    <n v="945.9"/>
    <n v="900"/>
    <n v="45.9"/>
    <x v="1"/>
    <x v="2"/>
    <x v="6"/>
    <s v="Q2"/>
    <n v="2025"/>
    <n v="4.8525214081826834E-2"/>
    <s v="Low"/>
  </r>
  <r>
    <n v="102530"/>
    <d v="2025-06-27T00:00:00"/>
    <s v="C3529"/>
    <s v="Vikram Gupta"/>
    <x v="2"/>
    <s v="Telangana"/>
    <s v="Hyderabad"/>
    <x v="2"/>
    <x v="2"/>
    <x v="7"/>
    <n v="1"/>
    <n v="1048"/>
    <n v="10"/>
    <n v="943.2"/>
    <n v="400"/>
    <n v="543.20000000000005"/>
    <x v="3"/>
    <x v="0"/>
    <x v="9"/>
    <s v="Q2"/>
    <n v="2025"/>
    <n v="0.57591178965224765"/>
    <s v="Low"/>
  </r>
  <r>
    <n v="104058"/>
    <d v="2025-09-13T00:00:00"/>
    <s v="C5057"/>
    <s v="Rohit Reddy"/>
    <x v="0"/>
    <s v="Punjab"/>
    <s v="Ludhiana"/>
    <x v="2"/>
    <x v="2"/>
    <x v="6"/>
    <n v="1"/>
    <n v="1048"/>
    <n v="10"/>
    <n v="943.2"/>
    <n v="900"/>
    <n v="43.2"/>
    <x v="0"/>
    <x v="0"/>
    <x v="4"/>
    <s v="Q3"/>
    <n v="2025"/>
    <n v="4.5801526717557252E-2"/>
    <s v="Low"/>
  </r>
  <r>
    <n v="101055"/>
    <d v="2025-06-27T00:00:00"/>
    <s v="C2054"/>
    <s v="Kiran Reddy"/>
    <x v="1"/>
    <s v="Gujarat"/>
    <s v="Ahmedabad"/>
    <x v="4"/>
    <x v="2"/>
    <x v="6"/>
    <n v="1"/>
    <n v="1109"/>
    <n v="15"/>
    <n v="942.65"/>
    <n v="900"/>
    <n v="42.65"/>
    <x v="2"/>
    <x v="0"/>
    <x v="9"/>
    <s v="Q2"/>
    <n v="2025"/>
    <n v="4.5244788627804594E-2"/>
    <s v="Low"/>
  </r>
  <r>
    <n v="101120"/>
    <d v="2025-05-25T00:00:00"/>
    <s v="C2119"/>
    <s v="Ananya Reddy"/>
    <x v="1"/>
    <s v="Maharashtra"/>
    <s v="Mumbai"/>
    <x v="2"/>
    <x v="2"/>
    <x v="7"/>
    <n v="1"/>
    <n v="1105"/>
    <n v="15"/>
    <n v="939.25"/>
    <n v="400"/>
    <n v="539.25"/>
    <x v="2"/>
    <x v="0"/>
    <x v="6"/>
    <s v="Q2"/>
    <n v="2025"/>
    <n v="0.57412829385147723"/>
    <s v="Low"/>
  </r>
  <r>
    <n v="100285"/>
    <d v="2025-12-19T00:00:00"/>
    <s v="C1284"/>
    <s v="Priya Gupta"/>
    <x v="1"/>
    <s v="Maharashtra"/>
    <s v="Mumbai"/>
    <x v="6"/>
    <x v="2"/>
    <x v="7"/>
    <n v="1"/>
    <n v="1171"/>
    <n v="20"/>
    <n v="936.8"/>
    <n v="400"/>
    <n v="536.79999999999995"/>
    <x v="4"/>
    <x v="2"/>
    <x v="11"/>
    <s v="Q4"/>
    <n v="2025"/>
    <n v="0.57301451750640475"/>
    <s v="Low"/>
  </r>
  <r>
    <n v="104800"/>
    <d v="2025-07-03T00:00:00"/>
    <s v="C5799"/>
    <s v="Vikram Reddy"/>
    <x v="1"/>
    <s v="Maharashtra"/>
    <s v="Mumbai"/>
    <x v="6"/>
    <x v="2"/>
    <x v="6"/>
    <n v="1"/>
    <n v="1164"/>
    <n v="20"/>
    <n v="931.2"/>
    <n v="900"/>
    <n v="31.2"/>
    <x v="0"/>
    <x v="2"/>
    <x v="7"/>
    <s v="Q3"/>
    <n v="2025"/>
    <n v="3.3505154639175257E-2"/>
    <s v="Low"/>
  </r>
  <r>
    <n v="100991"/>
    <d v="2025-03-20T00:00:00"/>
    <s v="C1990"/>
    <s v="Vikram Rao"/>
    <x v="1"/>
    <s v="Gujarat"/>
    <s v="Ahmedabad"/>
    <x v="4"/>
    <x v="2"/>
    <x v="7"/>
    <n v="2"/>
    <n v="517"/>
    <n v="10"/>
    <n v="930.6"/>
    <n v="800"/>
    <n v="130.6"/>
    <x v="4"/>
    <x v="0"/>
    <x v="10"/>
    <s v="Q1"/>
    <n v="2025"/>
    <n v="0.14033956587148075"/>
    <s v="Low"/>
  </r>
  <r>
    <n v="101482"/>
    <d v="2025-06-07T00:00:00"/>
    <s v="C2481"/>
    <s v="Pooja Kumar"/>
    <x v="0"/>
    <s v="Delhi"/>
    <s v="New Delhi"/>
    <x v="3"/>
    <x v="2"/>
    <x v="7"/>
    <n v="1"/>
    <n v="977"/>
    <n v="5"/>
    <n v="928.15"/>
    <n v="400"/>
    <n v="528.15"/>
    <x v="4"/>
    <x v="2"/>
    <x v="9"/>
    <s v="Q2"/>
    <n v="2025"/>
    <n v="0.5690351775036363"/>
    <s v="Low"/>
  </r>
  <r>
    <n v="101167"/>
    <d v="2025-06-11T00:00:00"/>
    <s v="C2166"/>
    <s v="Vikram Patel"/>
    <x v="1"/>
    <s v="Gujarat"/>
    <s v="Ahmedabad"/>
    <x v="1"/>
    <x v="2"/>
    <x v="7"/>
    <n v="4"/>
    <n v="272"/>
    <n v="15"/>
    <n v="924.8"/>
    <n v="1600"/>
    <n v="-675.2"/>
    <x v="0"/>
    <x v="0"/>
    <x v="9"/>
    <s v="Q2"/>
    <n v="2025"/>
    <n v="-0.73010380622837379"/>
    <s v="Low"/>
  </r>
  <r>
    <n v="103464"/>
    <d v="2025-04-28T00:00:00"/>
    <s v="C4463"/>
    <s v="Pooja Reddy"/>
    <x v="3"/>
    <s v="West Bengal"/>
    <s v="Kolkata"/>
    <x v="6"/>
    <x v="2"/>
    <x v="7"/>
    <n v="4"/>
    <n v="242"/>
    <n v="5"/>
    <n v="919.6"/>
    <n v="1600"/>
    <n v="-680.4"/>
    <x v="2"/>
    <x v="0"/>
    <x v="5"/>
    <s v="Q2"/>
    <n v="2025"/>
    <n v="-0.73988690735102214"/>
    <s v="Low"/>
  </r>
  <r>
    <n v="104538"/>
    <d v="2025-04-05T00:00:00"/>
    <s v="C5537"/>
    <s v="Pooja Rao"/>
    <x v="3"/>
    <s v="Odisha"/>
    <s v="Bhubaneswar"/>
    <x v="4"/>
    <x v="2"/>
    <x v="7"/>
    <n v="2"/>
    <n v="574"/>
    <n v="20"/>
    <n v="918.4"/>
    <n v="800"/>
    <n v="118.4"/>
    <x v="3"/>
    <x v="0"/>
    <x v="5"/>
    <s v="Q2"/>
    <n v="2025"/>
    <n v="0.1289198606271777"/>
    <s v="Low"/>
  </r>
  <r>
    <n v="102319"/>
    <d v="2025-06-13T00:00:00"/>
    <s v="C3318"/>
    <s v="Divya Kumar"/>
    <x v="0"/>
    <s v="Punjab"/>
    <s v="Ludhiana"/>
    <x v="6"/>
    <x v="2"/>
    <x v="7"/>
    <n v="1"/>
    <n v="918"/>
    <n v="0"/>
    <n v="918"/>
    <n v="400"/>
    <n v="518"/>
    <x v="4"/>
    <x v="0"/>
    <x v="9"/>
    <s v="Q2"/>
    <n v="2025"/>
    <n v="0.56427015250544665"/>
    <s v="Low"/>
  </r>
  <r>
    <n v="100807"/>
    <d v="2025-04-20T00:00:00"/>
    <s v="C1806"/>
    <s v="Priya Rao"/>
    <x v="1"/>
    <s v="Gujarat"/>
    <s v="Ahmedabad"/>
    <x v="1"/>
    <x v="2"/>
    <x v="7"/>
    <n v="4"/>
    <n v="270"/>
    <n v="15"/>
    <n v="918"/>
    <n v="1600"/>
    <n v="-682"/>
    <x v="3"/>
    <x v="0"/>
    <x v="5"/>
    <s v="Q2"/>
    <n v="2025"/>
    <n v="-0.7429193899782135"/>
    <s v="Low"/>
  </r>
  <r>
    <n v="102687"/>
    <d v="2025-04-11T00:00:00"/>
    <s v="C3686"/>
    <s v="Pooja Patel"/>
    <x v="3"/>
    <s v="Odisha"/>
    <s v="Bhubaneswar"/>
    <x v="7"/>
    <x v="2"/>
    <x v="6"/>
    <n v="1"/>
    <n v="1079"/>
    <n v="15"/>
    <n v="917.15"/>
    <n v="900"/>
    <n v="17.149999999999999"/>
    <x v="4"/>
    <x v="1"/>
    <x v="5"/>
    <s v="Q2"/>
    <n v="2025"/>
    <n v="1.8699231314397862E-2"/>
    <s v="Low"/>
  </r>
  <r>
    <n v="103093"/>
    <d v="2025-04-14T00:00:00"/>
    <s v="C4092"/>
    <s v="Pooja Kumar"/>
    <x v="1"/>
    <s v="Gujarat"/>
    <s v="Ahmedabad"/>
    <x v="6"/>
    <x v="2"/>
    <x v="7"/>
    <n v="1"/>
    <n v="1137"/>
    <n v="20"/>
    <n v="909.6"/>
    <n v="400"/>
    <n v="509.6"/>
    <x v="0"/>
    <x v="0"/>
    <x v="5"/>
    <s v="Q2"/>
    <n v="2025"/>
    <n v="0.56024626209322781"/>
    <s v="Low"/>
  </r>
  <r>
    <n v="102337"/>
    <d v="2025-08-19T00:00:00"/>
    <s v="C3336"/>
    <s v="Sneha Gupta"/>
    <x v="1"/>
    <s v="Gujarat"/>
    <s v="Ahmedabad"/>
    <x v="0"/>
    <x v="2"/>
    <x v="7"/>
    <n v="1"/>
    <n v="952"/>
    <n v="5"/>
    <n v="904.4"/>
    <n v="400"/>
    <n v="504.4"/>
    <x v="2"/>
    <x v="2"/>
    <x v="2"/>
    <s v="Q3"/>
    <n v="2025"/>
    <n v="0.55771782397169389"/>
    <s v="Low"/>
  </r>
  <r>
    <n v="104486"/>
    <d v="2025-05-04T00:00:00"/>
    <s v="C5485"/>
    <s v="Rohit Reddy"/>
    <x v="0"/>
    <s v="Delhi"/>
    <s v="New Delhi"/>
    <x v="3"/>
    <x v="2"/>
    <x v="7"/>
    <n v="4"/>
    <n v="237"/>
    <n v="5"/>
    <n v="900.6"/>
    <n v="1600"/>
    <n v="-699.4"/>
    <x v="2"/>
    <x v="0"/>
    <x v="6"/>
    <s v="Q2"/>
    <n v="2025"/>
    <n v="-0.77659338218965135"/>
    <s v="Low"/>
  </r>
  <r>
    <n v="101157"/>
    <d v="2025-07-13T00:00:00"/>
    <s v="C2156"/>
    <s v="Priya Kumar"/>
    <x v="0"/>
    <s v="Punjab"/>
    <s v="Ludhiana"/>
    <x v="5"/>
    <x v="2"/>
    <x v="6"/>
    <n v="1"/>
    <n v="1057"/>
    <n v="15"/>
    <n v="898.45"/>
    <n v="900"/>
    <n v="-1.55"/>
    <x v="3"/>
    <x v="1"/>
    <x v="7"/>
    <s v="Q3"/>
    <n v="2025"/>
    <n v="-1.7251933886137235E-3"/>
    <s v="Low"/>
  </r>
  <r>
    <n v="101764"/>
    <d v="2025-09-17T00:00:00"/>
    <s v="C2763"/>
    <s v="Neha Kumar"/>
    <x v="0"/>
    <s v="Punjab"/>
    <s v="Ludhiana"/>
    <x v="6"/>
    <x v="2"/>
    <x v="7"/>
    <n v="3"/>
    <n v="331"/>
    <n v="10"/>
    <n v="893.7"/>
    <n v="1200"/>
    <n v="-306.3"/>
    <x v="0"/>
    <x v="0"/>
    <x v="4"/>
    <s v="Q3"/>
    <n v="2025"/>
    <n v="-0.34273246055723394"/>
    <s v="Low"/>
  </r>
  <r>
    <n v="100390"/>
    <d v="2025-08-21T00:00:00"/>
    <s v="C1389"/>
    <s v="Priya Kumar"/>
    <x v="0"/>
    <s v="Delhi"/>
    <s v="New Delhi"/>
    <x v="4"/>
    <x v="2"/>
    <x v="6"/>
    <n v="1"/>
    <n v="1116"/>
    <n v="20"/>
    <n v="892.8"/>
    <n v="900"/>
    <n v="-7.2"/>
    <x v="0"/>
    <x v="0"/>
    <x v="2"/>
    <s v="Q3"/>
    <n v="2025"/>
    <n v="-8.0645161290322578E-3"/>
    <s v="Low"/>
  </r>
  <r>
    <n v="102762"/>
    <d v="2025-07-28T00:00:00"/>
    <s v="C3761"/>
    <s v="Ananya Rao"/>
    <x v="1"/>
    <s v="Gujarat"/>
    <s v="Ahmedabad"/>
    <x v="5"/>
    <x v="2"/>
    <x v="6"/>
    <n v="1"/>
    <n v="1046"/>
    <n v="15"/>
    <n v="889.1"/>
    <n v="900"/>
    <n v="-10.9"/>
    <x v="2"/>
    <x v="0"/>
    <x v="7"/>
    <s v="Q3"/>
    <n v="2025"/>
    <n v="-1.2259588347767405E-2"/>
    <s v="Low"/>
  </r>
  <r>
    <n v="104195"/>
    <d v="2025-12-28T00:00:00"/>
    <s v="C5194"/>
    <s v="Neha Sharma"/>
    <x v="3"/>
    <s v="Odisha"/>
    <s v="Bhubaneswar"/>
    <x v="6"/>
    <x v="2"/>
    <x v="6"/>
    <n v="1"/>
    <n v="1108"/>
    <n v="20"/>
    <n v="886.4"/>
    <n v="900"/>
    <n v="-13.6"/>
    <x v="4"/>
    <x v="2"/>
    <x v="11"/>
    <s v="Q4"/>
    <n v="2025"/>
    <n v="-1.5342960288808664E-2"/>
    <s v="Low"/>
  </r>
  <r>
    <n v="103995"/>
    <d v="2025-03-03T00:00:00"/>
    <s v="C4994"/>
    <s v="Kiran Rao"/>
    <x v="0"/>
    <s v="Punjab"/>
    <s v="Ludhiana"/>
    <x v="5"/>
    <x v="2"/>
    <x v="7"/>
    <n v="1"/>
    <n v="924"/>
    <n v="5"/>
    <n v="877.8"/>
    <n v="400"/>
    <n v="477.8"/>
    <x v="3"/>
    <x v="0"/>
    <x v="10"/>
    <s v="Q1"/>
    <n v="2025"/>
    <n v="0.54431533378901809"/>
    <s v="Low"/>
  </r>
  <r>
    <n v="100454"/>
    <d v="2025-12-24T00:00:00"/>
    <s v="C1453"/>
    <s v="Ananya Patel"/>
    <x v="2"/>
    <s v="Karnataka"/>
    <s v="Bengaluru"/>
    <x v="5"/>
    <x v="2"/>
    <x v="7"/>
    <n v="4"/>
    <n v="231"/>
    <n v="5"/>
    <n v="877.8"/>
    <n v="1600"/>
    <n v="-722.2"/>
    <x v="4"/>
    <x v="0"/>
    <x v="11"/>
    <s v="Q4"/>
    <n v="2025"/>
    <n v="-0.8227386648439281"/>
    <s v="Low"/>
  </r>
  <r>
    <n v="100672"/>
    <d v="2025-07-14T00:00:00"/>
    <s v="C1671"/>
    <s v="Neha Sharma"/>
    <x v="3"/>
    <s v="West Bengal"/>
    <s v="Kolkata"/>
    <x v="2"/>
    <x v="2"/>
    <x v="7"/>
    <n v="1"/>
    <n v="974"/>
    <n v="10"/>
    <n v="876.6"/>
    <n v="400"/>
    <n v="476.6"/>
    <x v="0"/>
    <x v="0"/>
    <x v="7"/>
    <s v="Q3"/>
    <n v="2025"/>
    <n v="0.5436915354779831"/>
    <s v="Low"/>
  </r>
  <r>
    <n v="103824"/>
    <d v="2025-04-01T00:00:00"/>
    <s v="C4823"/>
    <s v="Priya Kumar"/>
    <x v="1"/>
    <s v="Maharashtra"/>
    <s v="Mumbai"/>
    <x v="0"/>
    <x v="2"/>
    <x v="7"/>
    <n v="1"/>
    <n v="1031"/>
    <n v="15"/>
    <n v="876.35"/>
    <n v="400"/>
    <n v="476.35"/>
    <x v="2"/>
    <x v="2"/>
    <x v="5"/>
    <s v="Q2"/>
    <n v="2025"/>
    <n v="0.54356136246933306"/>
    <s v="Low"/>
  </r>
  <r>
    <n v="104054"/>
    <d v="2025-06-08T00:00:00"/>
    <s v="C5053"/>
    <s v="Ananya Gupta"/>
    <x v="1"/>
    <s v="Maharashtra"/>
    <s v="Mumbai"/>
    <x v="3"/>
    <x v="2"/>
    <x v="7"/>
    <n v="2"/>
    <n v="437"/>
    <n v="0"/>
    <n v="874"/>
    <n v="800"/>
    <n v="74"/>
    <x v="3"/>
    <x v="1"/>
    <x v="9"/>
    <s v="Q2"/>
    <n v="2025"/>
    <n v="8.4668192219679639E-2"/>
    <s v="Low"/>
  </r>
  <r>
    <n v="103148"/>
    <d v="2025-06-10T00:00:00"/>
    <s v="C4147"/>
    <s v="Rahul Sharma"/>
    <x v="3"/>
    <s v="Odisha"/>
    <s v="Bhubaneswar"/>
    <x v="6"/>
    <x v="2"/>
    <x v="7"/>
    <n v="2"/>
    <n v="512"/>
    <n v="15"/>
    <n v="870.4"/>
    <n v="800"/>
    <n v="70.400000000000006"/>
    <x v="2"/>
    <x v="0"/>
    <x v="9"/>
    <s v="Q2"/>
    <n v="2025"/>
    <n v="8.0882352941176475E-2"/>
    <s v="Low"/>
  </r>
  <r>
    <n v="101148"/>
    <d v="2025-02-09T00:00:00"/>
    <s v="C2147"/>
    <s v="Neha Sharma"/>
    <x v="2"/>
    <s v="Karnataka"/>
    <s v="Bengaluru"/>
    <x v="3"/>
    <x v="2"/>
    <x v="7"/>
    <n v="2"/>
    <n v="433"/>
    <n v="0"/>
    <n v="866"/>
    <n v="800"/>
    <n v="66"/>
    <x v="4"/>
    <x v="0"/>
    <x v="3"/>
    <s v="Q1"/>
    <n v="2025"/>
    <n v="7.6212471131639717E-2"/>
    <s v="Low"/>
  </r>
  <r>
    <n v="104396"/>
    <d v="2025-03-12T00:00:00"/>
    <s v="C5395"/>
    <s v="Neha Kumar"/>
    <x v="2"/>
    <s v="Karnataka"/>
    <s v="Bengaluru"/>
    <x v="5"/>
    <x v="2"/>
    <x v="7"/>
    <n v="5"/>
    <n v="213"/>
    <n v="20"/>
    <n v="852"/>
    <n v="2000"/>
    <n v="-1148"/>
    <x v="4"/>
    <x v="0"/>
    <x v="10"/>
    <s v="Q1"/>
    <n v="2025"/>
    <n v="-1.3474178403755868"/>
    <s v="Low"/>
  </r>
  <r>
    <n v="104697"/>
    <d v="2025-09-08T00:00:00"/>
    <s v="C5696"/>
    <s v="Priya Reddy"/>
    <x v="3"/>
    <s v="Odisha"/>
    <s v="Bhubaneswar"/>
    <x v="0"/>
    <x v="2"/>
    <x v="7"/>
    <n v="2"/>
    <n v="528"/>
    <n v="20"/>
    <n v="844.8"/>
    <n v="800"/>
    <n v="44.8"/>
    <x v="1"/>
    <x v="0"/>
    <x v="4"/>
    <s v="Q3"/>
    <n v="2025"/>
    <n v="5.3030303030303032E-2"/>
    <s v="Low"/>
  </r>
  <r>
    <n v="102445"/>
    <d v="2025-09-20T00:00:00"/>
    <s v="C3444"/>
    <s v="Neha Sharma"/>
    <x v="3"/>
    <s v="West Bengal"/>
    <s v="Kolkata"/>
    <x v="0"/>
    <x v="2"/>
    <x v="7"/>
    <n v="3"/>
    <n v="347"/>
    <n v="20"/>
    <n v="832.8"/>
    <n v="1200"/>
    <n v="-367.2"/>
    <x v="4"/>
    <x v="2"/>
    <x v="4"/>
    <s v="Q3"/>
    <n v="2025"/>
    <n v="-0.44092219020172913"/>
    <s v="Low"/>
  </r>
  <r>
    <n v="104305"/>
    <d v="2025-12-26T00:00:00"/>
    <s v="C5304"/>
    <s v="Aarav Kumar"/>
    <x v="0"/>
    <s v="Delhi"/>
    <s v="New Delhi"/>
    <x v="7"/>
    <x v="2"/>
    <x v="6"/>
    <n v="1"/>
    <n v="1025"/>
    <n v="20"/>
    <n v="820"/>
    <n v="900"/>
    <n v="-80"/>
    <x v="0"/>
    <x v="0"/>
    <x v="11"/>
    <s v="Q4"/>
    <n v="2025"/>
    <n v="-9.7560975609756101E-2"/>
    <s v="Low"/>
  </r>
  <r>
    <n v="103209"/>
    <d v="2025-04-05T00:00:00"/>
    <s v="C4208"/>
    <s v="Pooja Rao"/>
    <x v="1"/>
    <s v="Gujarat"/>
    <s v="Ahmedabad"/>
    <x v="2"/>
    <x v="2"/>
    <x v="7"/>
    <n v="1"/>
    <n v="1023"/>
    <n v="20"/>
    <n v="818.4"/>
    <n v="400"/>
    <n v="418.4"/>
    <x v="1"/>
    <x v="2"/>
    <x v="5"/>
    <s v="Q2"/>
    <n v="2025"/>
    <n v="0.51124144672531768"/>
    <s v="Low"/>
  </r>
  <r>
    <n v="100445"/>
    <d v="2025-01-12T00:00:00"/>
    <s v="C1444"/>
    <s v="Sneha Sharma"/>
    <x v="0"/>
    <s v="Punjab"/>
    <s v="Ludhiana"/>
    <x v="5"/>
    <x v="2"/>
    <x v="7"/>
    <n v="1"/>
    <n v="958"/>
    <n v="15"/>
    <n v="814.3"/>
    <n v="400"/>
    <n v="414.3"/>
    <x v="3"/>
    <x v="2"/>
    <x v="8"/>
    <s v="Q1"/>
    <n v="2025"/>
    <n v="0.50878054770968939"/>
    <s v="Low"/>
  </r>
  <r>
    <n v="100569"/>
    <d v="2025-09-09T00:00:00"/>
    <s v="C1568"/>
    <s v="Priya Sharma"/>
    <x v="2"/>
    <s v="Karnataka"/>
    <s v="Bengaluru"/>
    <x v="1"/>
    <x v="2"/>
    <x v="7"/>
    <n v="2"/>
    <n v="506"/>
    <n v="20"/>
    <n v="809.6"/>
    <n v="800"/>
    <n v="9.6"/>
    <x v="4"/>
    <x v="0"/>
    <x v="4"/>
    <s v="Q3"/>
    <n v="2025"/>
    <n v="1.1857707509881422E-2"/>
    <s v="Low"/>
  </r>
  <r>
    <n v="103128"/>
    <d v="2025-01-07T00:00:00"/>
    <s v="C4127"/>
    <s v="Divya Kumar"/>
    <x v="2"/>
    <s v="Telangana"/>
    <s v="Hyderabad"/>
    <x v="6"/>
    <x v="2"/>
    <x v="7"/>
    <n v="1"/>
    <n v="806"/>
    <n v="0"/>
    <n v="806"/>
    <n v="400"/>
    <n v="406"/>
    <x v="0"/>
    <x v="0"/>
    <x v="8"/>
    <s v="Q1"/>
    <n v="2025"/>
    <n v="0.50372208436724564"/>
    <s v="Low"/>
  </r>
  <r>
    <n v="102805"/>
    <d v="2025-05-22T00:00:00"/>
    <s v="C3804"/>
    <s v="Aarav Reddy"/>
    <x v="0"/>
    <s v="Punjab"/>
    <s v="Ludhiana"/>
    <x v="1"/>
    <x v="2"/>
    <x v="7"/>
    <n v="3"/>
    <n v="297"/>
    <n v="10"/>
    <n v="801.9"/>
    <n v="1200"/>
    <n v="-398.1"/>
    <x v="0"/>
    <x v="0"/>
    <x v="6"/>
    <s v="Q2"/>
    <n v="2025"/>
    <n v="-0.49644594089038535"/>
    <s v="Low"/>
  </r>
  <r>
    <n v="101170"/>
    <d v="2025-01-25T00:00:00"/>
    <s v="C2169"/>
    <s v="Pooja Gupta"/>
    <x v="3"/>
    <s v="West Bengal"/>
    <s v="Kolkata"/>
    <x v="2"/>
    <x v="2"/>
    <x v="7"/>
    <n v="1"/>
    <n v="828"/>
    <n v="5"/>
    <n v="786.6"/>
    <n v="400"/>
    <n v="386.6"/>
    <x v="3"/>
    <x v="0"/>
    <x v="8"/>
    <s v="Q1"/>
    <n v="2025"/>
    <n v="0.49148232901093314"/>
    <s v="Low"/>
  </r>
  <r>
    <n v="101211"/>
    <d v="2025-03-13T00:00:00"/>
    <s v="C2210"/>
    <s v="Priya Rao"/>
    <x v="3"/>
    <s v="West Bengal"/>
    <s v="Kolkata"/>
    <x v="0"/>
    <x v="2"/>
    <x v="7"/>
    <n v="4"/>
    <n v="218"/>
    <n v="10"/>
    <n v="784.8"/>
    <n v="1600"/>
    <n v="-815.2"/>
    <x v="0"/>
    <x v="0"/>
    <x v="10"/>
    <s v="Q1"/>
    <n v="2025"/>
    <n v="-1.0387359836901122"/>
    <s v="Low"/>
  </r>
  <r>
    <n v="104099"/>
    <d v="2025-03-18T00:00:00"/>
    <s v="C5098"/>
    <s v="Vikram Sharma"/>
    <x v="0"/>
    <s v="Punjab"/>
    <s v="Ludhiana"/>
    <x v="4"/>
    <x v="2"/>
    <x v="7"/>
    <n v="2"/>
    <n v="486"/>
    <n v="20"/>
    <n v="777.6"/>
    <n v="800"/>
    <n v="-22.4"/>
    <x v="3"/>
    <x v="0"/>
    <x v="10"/>
    <s v="Q1"/>
    <n v="2025"/>
    <n v="-2.8806584362139915E-2"/>
    <s v="Low"/>
  </r>
  <r>
    <n v="101358"/>
    <d v="2025-08-03T00:00:00"/>
    <s v="C2357"/>
    <s v="Pooja Kumar"/>
    <x v="2"/>
    <s v="Karnataka"/>
    <s v="Bengaluru"/>
    <x v="1"/>
    <x v="2"/>
    <x v="7"/>
    <n v="1"/>
    <n v="815"/>
    <n v="5"/>
    <n v="774.25"/>
    <n v="400"/>
    <n v="374.25"/>
    <x v="4"/>
    <x v="0"/>
    <x v="2"/>
    <s v="Q3"/>
    <n v="2025"/>
    <n v="0.48337100419761059"/>
    <s v="Low"/>
  </r>
  <r>
    <n v="101866"/>
    <d v="2025-07-18T00:00:00"/>
    <s v="C2865"/>
    <s v="Rohit Kumar"/>
    <x v="0"/>
    <s v="Punjab"/>
    <s v="Ludhiana"/>
    <x v="7"/>
    <x v="2"/>
    <x v="7"/>
    <n v="1"/>
    <n v="811"/>
    <n v="5"/>
    <n v="770.45"/>
    <n v="400"/>
    <n v="370.45"/>
    <x v="1"/>
    <x v="0"/>
    <x v="7"/>
    <s v="Q3"/>
    <n v="2025"/>
    <n v="0.48082289571029913"/>
    <s v="Low"/>
  </r>
  <r>
    <n v="101992"/>
    <d v="2025-12-15T00:00:00"/>
    <s v="C2991"/>
    <s v="Kiran Patel"/>
    <x v="2"/>
    <s v="Telangana"/>
    <s v="Hyderabad"/>
    <x v="4"/>
    <x v="2"/>
    <x v="7"/>
    <n v="3"/>
    <n v="302"/>
    <n v="15"/>
    <n v="770.1"/>
    <n v="1200"/>
    <n v="-429.9"/>
    <x v="3"/>
    <x v="2"/>
    <x v="11"/>
    <s v="Q4"/>
    <n v="2025"/>
    <n v="-0.55823918971562125"/>
    <s v="Low"/>
  </r>
  <r>
    <n v="101195"/>
    <d v="2025-08-12T00:00:00"/>
    <s v="C2194"/>
    <s v="Ananya Rao"/>
    <x v="3"/>
    <s v="Odisha"/>
    <s v="Bhubaneswar"/>
    <x v="1"/>
    <x v="2"/>
    <x v="7"/>
    <n v="1"/>
    <n v="807"/>
    <n v="5"/>
    <n v="766.65"/>
    <n v="400"/>
    <n v="366.65"/>
    <x v="2"/>
    <x v="0"/>
    <x v="2"/>
    <s v="Q3"/>
    <n v="2025"/>
    <n v="0.478249527163634"/>
    <s v="Low"/>
  </r>
  <r>
    <n v="104441"/>
    <d v="2025-01-25T00:00:00"/>
    <s v="C5440"/>
    <s v="Divya Reddy"/>
    <x v="0"/>
    <s v="Delhi"/>
    <s v="New Delhi"/>
    <x v="2"/>
    <x v="2"/>
    <x v="7"/>
    <n v="1"/>
    <n v="953"/>
    <n v="20"/>
    <n v="762.4"/>
    <n v="400"/>
    <n v="362.4"/>
    <x v="1"/>
    <x v="0"/>
    <x v="8"/>
    <s v="Q1"/>
    <n v="2025"/>
    <n v="0.47534102833158448"/>
    <s v="Low"/>
  </r>
  <r>
    <n v="101487"/>
    <d v="2025-05-23T00:00:00"/>
    <s v="C2486"/>
    <s v="Neha Reddy"/>
    <x v="1"/>
    <s v="Maharashtra"/>
    <s v="Mumbai"/>
    <x v="2"/>
    <x v="2"/>
    <x v="7"/>
    <n v="4"/>
    <n v="237"/>
    <n v="20"/>
    <n v="758.4"/>
    <n v="1600"/>
    <n v="-841.6"/>
    <x v="2"/>
    <x v="1"/>
    <x v="6"/>
    <s v="Q2"/>
    <n v="2025"/>
    <n v="-1.109704641350211"/>
    <s v="Low"/>
  </r>
  <r>
    <n v="102803"/>
    <d v="2025-04-10T00:00:00"/>
    <s v="C3802"/>
    <s v="Kiran Kumar"/>
    <x v="1"/>
    <s v="Maharashtra"/>
    <s v="Mumbai"/>
    <x v="1"/>
    <x v="2"/>
    <x v="7"/>
    <n v="3"/>
    <n v="315"/>
    <n v="20"/>
    <n v="756"/>
    <n v="1200"/>
    <n v="-444"/>
    <x v="2"/>
    <x v="0"/>
    <x v="5"/>
    <s v="Q2"/>
    <n v="2025"/>
    <n v="-0.58730158730158732"/>
    <s v="Low"/>
  </r>
  <r>
    <n v="103922"/>
    <d v="2025-05-22T00:00:00"/>
    <s v="C4921"/>
    <s v="Priya Patel"/>
    <x v="0"/>
    <s v="Punjab"/>
    <s v="Ludhiana"/>
    <x v="0"/>
    <x v="2"/>
    <x v="7"/>
    <n v="4"/>
    <n v="236"/>
    <n v="20"/>
    <n v="755.2"/>
    <n v="1600"/>
    <n v="-844.8"/>
    <x v="0"/>
    <x v="0"/>
    <x v="6"/>
    <s v="Q2"/>
    <n v="2025"/>
    <n v="-1.1186440677966101"/>
    <s v="Low"/>
  </r>
  <r>
    <n v="103105"/>
    <d v="2025-04-24T00:00:00"/>
    <s v="C4104"/>
    <s v="Rahul Kumar"/>
    <x v="1"/>
    <s v="Maharashtra"/>
    <s v="Mumbai"/>
    <x v="7"/>
    <x v="2"/>
    <x v="7"/>
    <n v="2"/>
    <n v="396"/>
    <n v="5"/>
    <n v="752.4"/>
    <n v="800"/>
    <n v="-47.6"/>
    <x v="3"/>
    <x v="2"/>
    <x v="5"/>
    <s v="Q2"/>
    <n v="2025"/>
    <n v="-6.3264221158958009E-2"/>
    <s v="Low"/>
  </r>
  <r>
    <n v="101819"/>
    <d v="2025-12-19T00:00:00"/>
    <s v="C2818"/>
    <s v="Sneha Kumar"/>
    <x v="2"/>
    <s v="Karnataka"/>
    <s v="Bengaluru"/>
    <x v="4"/>
    <x v="2"/>
    <x v="7"/>
    <n v="2"/>
    <n v="437"/>
    <n v="15"/>
    <n v="742.9"/>
    <n v="800"/>
    <n v="-57.1"/>
    <x v="1"/>
    <x v="1"/>
    <x v="11"/>
    <s v="Q4"/>
    <n v="2025"/>
    <n v="-7.6860950329788666E-2"/>
    <s v="Low"/>
  </r>
  <r>
    <n v="100861"/>
    <d v="2025-02-25T00:00:00"/>
    <s v="C1860"/>
    <s v="Neha Patel"/>
    <x v="0"/>
    <s v="Punjab"/>
    <s v="Ludhiana"/>
    <x v="0"/>
    <x v="2"/>
    <x v="7"/>
    <n v="2"/>
    <n v="411"/>
    <n v="10"/>
    <n v="739.8"/>
    <n v="800"/>
    <n v="-60.2"/>
    <x v="2"/>
    <x v="2"/>
    <x v="3"/>
    <s v="Q1"/>
    <n v="2025"/>
    <n v="-8.137334414706679E-2"/>
    <s v="Low"/>
  </r>
  <r>
    <n v="100260"/>
    <d v="2025-03-16T00:00:00"/>
    <s v="C1259"/>
    <s v="Kiran Gupta"/>
    <x v="0"/>
    <s v="Punjab"/>
    <s v="Ludhiana"/>
    <x v="3"/>
    <x v="2"/>
    <x v="7"/>
    <n v="1"/>
    <n v="774"/>
    <n v="5"/>
    <n v="735.3"/>
    <n v="400"/>
    <n v="335.3"/>
    <x v="3"/>
    <x v="0"/>
    <x v="10"/>
    <s v="Q1"/>
    <n v="2025"/>
    <n v="0.4560043519651843"/>
    <s v="Low"/>
  </r>
  <r>
    <n v="100528"/>
    <d v="2025-08-20T00:00:00"/>
    <s v="C1527"/>
    <s v="Rahul Rao"/>
    <x v="3"/>
    <s v="Odisha"/>
    <s v="Bhubaneswar"/>
    <x v="0"/>
    <x v="2"/>
    <x v="7"/>
    <n v="1"/>
    <n v="864"/>
    <n v="15"/>
    <n v="734.4"/>
    <n v="400"/>
    <n v="334.4"/>
    <x v="0"/>
    <x v="0"/>
    <x v="2"/>
    <s v="Q3"/>
    <n v="2025"/>
    <n v="0.45533769063180829"/>
    <s v="Low"/>
  </r>
  <r>
    <n v="103036"/>
    <d v="2025-12-17T00:00:00"/>
    <s v="C4035"/>
    <s v="Rohit Sharma"/>
    <x v="0"/>
    <s v="Punjab"/>
    <s v="Ludhiana"/>
    <x v="0"/>
    <x v="2"/>
    <x v="7"/>
    <n v="2"/>
    <n v="458"/>
    <n v="20"/>
    <n v="732.8"/>
    <n v="800"/>
    <n v="-67.2"/>
    <x v="3"/>
    <x v="0"/>
    <x v="11"/>
    <s v="Q4"/>
    <n v="2025"/>
    <n v="-9.1703056768558958E-2"/>
    <s v="Low"/>
  </r>
  <r>
    <n v="102915"/>
    <d v="2025-06-23T00:00:00"/>
    <s v="C3914"/>
    <s v="Rohit Kumar"/>
    <x v="0"/>
    <s v="Punjab"/>
    <s v="Ludhiana"/>
    <x v="2"/>
    <x v="2"/>
    <x v="7"/>
    <n v="3"/>
    <n v="271"/>
    <n v="10"/>
    <n v="731.7"/>
    <n v="1200"/>
    <n v="-468.3"/>
    <x v="2"/>
    <x v="1"/>
    <x v="9"/>
    <s v="Q2"/>
    <n v="2025"/>
    <n v="-0.64001640016400163"/>
    <s v="Low"/>
  </r>
  <r>
    <n v="100751"/>
    <d v="2025-09-05T00:00:00"/>
    <s v="C1750"/>
    <s v="Rohit Gupta"/>
    <x v="0"/>
    <s v="Punjab"/>
    <s v="Ludhiana"/>
    <x v="3"/>
    <x v="2"/>
    <x v="7"/>
    <n v="1"/>
    <n v="859"/>
    <n v="15"/>
    <n v="730.15"/>
    <n v="400"/>
    <n v="330.15"/>
    <x v="2"/>
    <x v="1"/>
    <x v="4"/>
    <s v="Q3"/>
    <n v="2025"/>
    <n v="0.45216736287064302"/>
    <s v="Low"/>
  </r>
  <r>
    <n v="100770"/>
    <d v="2025-05-03T00:00:00"/>
    <s v="C1769"/>
    <s v="Neha Sharma"/>
    <x v="3"/>
    <s v="West Bengal"/>
    <s v="Kolkata"/>
    <x v="5"/>
    <x v="2"/>
    <x v="7"/>
    <n v="2"/>
    <n v="380"/>
    <n v="5"/>
    <n v="722"/>
    <n v="800"/>
    <n v="-78"/>
    <x v="4"/>
    <x v="0"/>
    <x v="6"/>
    <s v="Q2"/>
    <n v="2025"/>
    <n v="-0.10803324099722991"/>
    <s v="Low"/>
  </r>
  <r>
    <n v="100020"/>
    <d v="2025-06-11T00:00:00"/>
    <s v="C1019"/>
    <s v="Vikram Sharma"/>
    <x v="2"/>
    <s v="Karnataka"/>
    <s v="Bengaluru"/>
    <x v="2"/>
    <x v="2"/>
    <x v="7"/>
    <n v="2"/>
    <n v="451"/>
    <n v="20"/>
    <n v="721.6"/>
    <n v="800"/>
    <n v="-78.400000000000006"/>
    <x v="2"/>
    <x v="1"/>
    <x v="9"/>
    <s v="Q2"/>
    <n v="2025"/>
    <n v="-0.10864745011086475"/>
    <s v="Low"/>
  </r>
  <r>
    <n v="101028"/>
    <d v="2025-02-06T00:00:00"/>
    <s v="C2027"/>
    <s v="Priya Sharma"/>
    <x v="0"/>
    <s v="Delhi"/>
    <s v="New Delhi"/>
    <x v="7"/>
    <x v="2"/>
    <x v="7"/>
    <n v="1"/>
    <n v="710"/>
    <n v="0"/>
    <n v="710"/>
    <n v="400"/>
    <n v="310"/>
    <x v="1"/>
    <x v="0"/>
    <x v="3"/>
    <s v="Q1"/>
    <n v="2025"/>
    <n v="0.43661971830985913"/>
    <s v="Low"/>
  </r>
  <r>
    <n v="102382"/>
    <d v="2025-04-10T00:00:00"/>
    <s v="C3381"/>
    <s v="Priya Gupta"/>
    <x v="2"/>
    <s v="Karnataka"/>
    <s v="Bengaluru"/>
    <x v="2"/>
    <x v="2"/>
    <x v="7"/>
    <n v="4"/>
    <n v="221"/>
    <n v="20"/>
    <n v="707.2"/>
    <n v="1600"/>
    <n v="-892.8"/>
    <x v="2"/>
    <x v="2"/>
    <x v="5"/>
    <s v="Q2"/>
    <n v="2025"/>
    <n v="-1.2624434389140271"/>
    <s v="Low"/>
  </r>
  <r>
    <n v="103171"/>
    <d v="2025-01-10T00:00:00"/>
    <s v="C4170"/>
    <s v="Rahul Gupta"/>
    <x v="1"/>
    <s v="Maharashtra"/>
    <s v="Mumbai"/>
    <x v="5"/>
    <x v="2"/>
    <x v="7"/>
    <n v="3"/>
    <n v="292"/>
    <n v="20"/>
    <n v="700.8"/>
    <n v="1200"/>
    <n v="-499.2"/>
    <x v="2"/>
    <x v="0"/>
    <x v="8"/>
    <s v="Q1"/>
    <n v="2025"/>
    <n v="-0.71232876712328774"/>
    <s v="Low"/>
  </r>
  <r>
    <n v="101073"/>
    <d v="2025-04-07T00:00:00"/>
    <s v="C2072"/>
    <s v="Divya Kumar"/>
    <x v="2"/>
    <s v="Karnataka"/>
    <s v="Bengaluru"/>
    <x v="4"/>
    <x v="2"/>
    <x v="7"/>
    <n v="2"/>
    <n v="412"/>
    <n v="15"/>
    <n v="700.4"/>
    <n v="800"/>
    <n v="-99.6"/>
    <x v="2"/>
    <x v="0"/>
    <x v="5"/>
    <s v="Q2"/>
    <n v="2025"/>
    <n v="-0.14220445459737294"/>
    <s v="Low"/>
  </r>
  <r>
    <n v="104977"/>
    <d v="2025-03-17T00:00:00"/>
    <s v="C5976"/>
    <s v="Ananya Reddy"/>
    <x v="3"/>
    <s v="West Bengal"/>
    <s v="Kolkata"/>
    <x v="5"/>
    <x v="2"/>
    <x v="7"/>
    <n v="1"/>
    <n v="872"/>
    <n v="20"/>
    <n v="697.6"/>
    <n v="400"/>
    <n v="297.60000000000002"/>
    <x v="0"/>
    <x v="0"/>
    <x v="10"/>
    <s v="Q1"/>
    <n v="2025"/>
    <n v="0.42660550458715596"/>
    <s v="Low"/>
  </r>
  <r>
    <n v="101515"/>
    <d v="2025-10-28T00:00:00"/>
    <s v="C2514"/>
    <s v="Ananya Gupta"/>
    <x v="3"/>
    <s v="Odisha"/>
    <s v="Bhubaneswar"/>
    <x v="0"/>
    <x v="2"/>
    <x v="7"/>
    <n v="3"/>
    <n v="273"/>
    <n v="15"/>
    <n v="696.15"/>
    <n v="1200"/>
    <n v="-503.85"/>
    <x v="4"/>
    <x v="0"/>
    <x v="0"/>
    <s v="Q4"/>
    <n v="2025"/>
    <n v="-0.72376642964878268"/>
    <s v="Low"/>
  </r>
  <r>
    <n v="104039"/>
    <d v="2025-04-10T00:00:00"/>
    <s v="C5038"/>
    <s v="Kiran Sharma"/>
    <x v="2"/>
    <s v="Telangana"/>
    <s v="Hyderabad"/>
    <x v="2"/>
    <x v="2"/>
    <x v="7"/>
    <n v="1"/>
    <n v="808"/>
    <n v="15"/>
    <n v="686.8"/>
    <n v="400"/>
    <n v="286.8"/>
    <x v="4"/>
    <x v="2"/>
    <x v="5"/>
    <s v="Q2"/>
    <n v="2025"/>
    <n v="0.41758881770529999"/>
    <s v="Low"/>
  </r>
  <r>
    <n v="101414"/>
    <d v="2025-05-11T00:00:00"/>
    <s v="C2413"/>
    <s v="Priya Reddy"/>
    <x v="1"/>
    <s v="Maharashtra"/>
    <s v="Mumbai"/>
    <x v="1"/>
    <x v="2"/>
    <x v="7"/>
    <n v="1"/>
    <n v="755"/>
    <n v="10"/>
    <n v="679.5"/>
    <n v="400"/>
    <n v="279.5"/>
    <x v="2"/>
    <x v="0"/>
    <x v="6"/>
    <s v="Q2"/>
    <n v="2025"/>
    <n v="0.41133186166298746"/>
    <s v="Low"/>
  </r>
  <r>
    <n v="102306"/>
    <d v="2025-03-26T00:00:00"/>
    <s v="C3305"/>
    <s v="Aarav Rao"/>
    <x v="1"/>
    <s v="Gujarat"/>
    <s v="Ahmedabad"/>
    <x v="5"/>
    <x v="2"/>
    <x v="7"/>
    <n v="2"/>
    <n v="423"/>
    <n v="20"/>
    <n v="676.8"/>
    <n v="800"/>
    <n v="-123.2"/>
    <x v="4"/>
    <x v="0"/>
    <x v="10"/>
    <s v="Q1"/>
    <n v="2025"/>
    <n v="-0.18203309692671396"/>
    <s v="Low"/>
  </r>
  <r>
    <n v="101455"/>
    <d v="2025-04-14T00:00:00"/>
    <s v="C2454"/>
    <s v="Neha Sharma"/>
    <x v="1"/>
    <s v="Gujarat"/>
    <s v="Ahmedabad"/>
    <x v="5"/>
    <x v="2"/>
    <x v="7"/>
    <n v="3"/>
    <n v="280"/>
    <n v="20"/>
    <n v="672"/>
    <n v="1200"/>
    <n v="-528"/>
    <x v="4"/>
    <x v="0"/>
    <x v="5"/>
    <s v="Q2"/>
    <n v="2025"/>
    <n v="-0.7857142857142857"/>
    <s v="Low"/>
  </r>
  <r>
    <n v="100036"/>
    <d v="2025-04-05T00:00:00"/>
    <s v="C1035"/>
    <s v="Sneha Sharma"/>
    <x v="0"/>
    <s v="Delhi"/>
    <s v="New Delhi"/>
    <x v="6"/>
    <x v="2"/>
    <x v="7"/>
    <n v="4"/>
    <n v="210"/>
    <n v="20"/>
    <n v="672"/>
    <n v="1600"/>
    <n v="-928"/>
    <x v="2"/>
    <x v="1"/>
    <x v="5"/>
    <s v="Q2"/>
    <n v="2025"/>
    <n v="-1.3809523809523809"/>
    <s v="Low"/>
  </r>
  <r>
    <n v="103387"/>
    <d v="2025-02-25T00:00:00"/>
    <s v="C4386"/>
    <s v="Aarav Reddy"/>
    <x v="1"/>
    <s v="Gujarat"/>
    <s v="Ahmedabad"/>
    <x v="7"/>
    <x v="2"/>
    <x v="7"/>
    <n v="2"/>
    <n v="335"/>
    <n v="0"/>
    <n v="670"/>
    <n v="800"/>
    <n v="-130"/>
    <x v="1"/>
    <x v="0"/>
    <x v="3"/>
    <s v="Q1"/>
    <n v="2025"/>
    <n v="-0.19402985074626866"/>
    <s v="Low"/>
  </r>
  <r>
    <n v="102894"/>
    <d v="2025-12-15T00:00:00"/>
    <s v="C3893"/>
    <s v="Arjun Patel"/>
    <x v="1"/>
    <s v="Gujarat"/>
    <s v="Ahmedabad"/>
    <x v="7"/>
    <x v="2"/>
    <x v="7"/>
    <n v="1"/>
    <n v="668"/>
    <n v="0"/>
    <n v="668"/>
    <n v="400"/>
    <n v="268"/>
    <x v="3"/>
    <x v="0"/>
    <x v="11"/>
    <s v="Q4"/>
    <n v="2025"/>
    <n v="0.40119760479041916"/>
    <s v="Low"/>
  </r>
  <r>
    <n v="100163"/>
    <d v="2025-07-04T00:00:00"/>
    <s v="C1162"/>
    <s v="Pooja Rao"/>
    <x v="0"/>
    <s v="Punjab"/>
    <s v="Ludhiana"/>
    <x v="1"/>
    <x v="2"/>
    <x v="7"/>
    <n v="1"/>
    <n v="662"/>
    <n v="0"/>
    <n v="662"/>
    <n v="400"/>
    <n v="262"/>
    <x v="3"/>
    <x v="0"/>
    <x v="7"/>
    <s v="Q3"/>
    <n v="2025"/>
    <n v="0.39577039274924469"/>
    <s v="Low"/>
  </r>
  <r>
    <n v="102728"/>
    <d v="2025-07-26T00:00:00"/>
    <s v="C3727"/>
    <s v="Divya Sharma"/>
    <x v="2"/>
    <s v="Telangana"/>
    <s v="Hyderabad"/>
    <x v="1"/>
    <x v="2"/>
    <x v="7"/>
    <n v="2"/>
    <n v="348"/>
    <n v="5"/>
    <n v="661.2"/>
    <n v="800"/>
    <n v="-138.80000000000001"/>
    <x v="4"/>
    <x v="2"/>
    <x v="7"/>
    <s v="Q3"/>
    <n v="2025"/>
    <n v="-0.20992135511191773"/>
    <s v="Low"/>
  </r>
  <r>
    <n v="100758"/>
    <d v="2025-12-03T00:00:00"/>
    <s v="C1757"/>
    <s v="Arjun Rao"/>
    <x v="0"/>
    <s v="Punjab"/>
    <s v="Ludhiana"/>
    <x v="0"/>
    <x v="2"/>
    <x v="7"/>
    <n v="3"/>
    <n v="244"/>
    <n v="10"/>
    <n v="658.8"/>
    <n v="1200"/>
    <n v="-541.20000000000005"/>
    <x v="0"/>
    <x v="2"/>
    <x v="11"/>
    <s v="Q4"/>
    <n v="2025"/>
    <n v="-0.82149362477231347"/>
    <s v="Low"/>
  </r>
  <r>
    <n v="100961"/>
    <d v="2025-08-14T00:00:00"/>
    <s v="C1960"/>
    <s v="Arjun Gupta"/>
    <x v="0"/>
    <s v="Delhi"/>
    <s v="New Delhi"/>
    <x v="0"/>
    <x v="2"/>
    <x v="7"/>
    <n v="1"/>
    <n v="654"/>
    <n v="0"/>
    <n v="654"/>
    <n v="400"/>
    <n v="254"/>
    <x v="1"/>
    <x v="2"/>
    <x v="2"/>
    <s v="Q3"/>
    <n v="2025"/>
    <n v="0.38837920489296635"/>
    <s v="Low"/>
  </r>
  <r>
    <n v="100499"/>
    <d v="2025-04-16T00:00:00"/>
    <s v="C1498"/>
    <s v="Divya Sharma"/>
    <x v="1"/>
    <s v="Gujarat"/>
    <s v="Ahmedabad"/>
    <x v="3"/>
    <x v="2"/>
    <x v="7"/>
    <n v="1"/>
    <n v="769"/>
    <n v="15"/>
    <n v="653.65"/>
    <n v="400"/>
    <n v="253.65"/>
    <x v="4"/>
    <x v="0"/>
    <x v="5"/>
    <s v="Q2"/>
    <n v="2025"/>
    <n v="0.38805170963053626"/>
    <s v="Low"/>
  </r>
  <r>
    <n v="103583"/>
    <d v="2025-12-14T00:00:00"/>
    <s v="C4582"/>
    <s v="Ananya Rao"/>
    <x v="2"/>
    <s v="Telangana"/>
    <s v="Hyderabad"/>
    <x v="3"/>
    <x v="2"/>
    <x v="7"/>
    <n v="2"/>
    <n v="363"/>
    <n v="10"/>
    <n v="653.4"/>
    <n v="800"/>
    <n v="-146.6"/>
    <x v="0"/>
    <x v="2"/>
    <x v="11"/>
    <s v="Q4"/>
    <n v="2025"/>
    <n v="-0.2243648607284971"/>
    <s v="Low"/>
  </r>
  <r>
    <n v="101454"/>
    <d v="2025-01-16T00:00:00"/>
    <s v="C2453"/>
    <s v="Ananya Patel"/>
    <x v="0"/>
    <s v="Delhi"/>
    <s v="New Delhi"/>
    <x v="7"/>
    <x v="2"/>
    <x v="7"/>
    <n v="2"/>
    <n v="326"/>
    <n v="0"/>
    <n v="652"/>
    <n v="800"/>
    <n v="-148"/>
    <x v="1"/>
    <x v="0"/>
    <x v="8"/>
    <s v="Q1"/>
    <n v="2025"/>
    <n v="-0.22699386503067484"/>
    <s v="Low"/>
  </r>
  <r>
    <n v="103878"/>
    <d v="2025-02-19T00:00:00"/>
    <s v="C4877"/>
    <s v="Rahul Gupta"/>
    <x v="0"/>
    <s v="Punjab"/>
    <s v="Ludhiana"/>
    <x v="7"/>
    <x v="2"/>
    <x v="7"/>
    <n v="1"/>
    <n v="650"/>
    <n v="0"/>
    <n v="650"/>
    <n v="400"/>
    <n v="250"/>
    <x v="4"/>
    <x v="0"/>
    <x v="3"/>
    <s v="Q1"/>
    <n v="2025"/>
    <n v="0.38461538461538464"/>
    <s v="Low"/>
  </r>
  <r>
    <n v="100825"/>
    <d v="2025-05-10T00:00:00"/>
    <s v="C1824"/>
    <s v="Priya Patel"/>
    <x v="1"/>
    <s v="Maharashtra"/>
    <s v="Mumbai"/>
    <x v="2"/>
    <x v="2"/>
    <x v="7"/>
    <n v="1"/>
    <n v="679"/>
    <n v="5"/>
    <n v="645.04999999999995"/>
    <n v="400"/>
    <n v="245.05"/>
    <x v="4"/>
    <x v="0"/>
    <x v="6"/>
    <s v="Q2"/>
    <n v="2025"/>
    <n v="0.37989303154794207"/>
    <s v="Low"/>
  </r>
  <r>
    <n v="102622"/>
    <d v="2025-09-22T00:00:00"/>
    <s v="C3621"/>
    <s v="Ananya Reddy"/>
    <x v="2"/>
    <s v="Karnataka"/>
    <s v="Bengaluru"/>
    <x v="5"/>
    <x v="2"/>
    <x v="7"/>
    <n v="2"/>
    <n v="379"/>
    <n v="15"/>
    <n v="644.29999999999995"/>
    <n v="800"/>
    <n v="-155.69999999999999"/>
    <x v="3"/>
    <x v="1"/>
    <x v="4"/>
    <s v="Q3"/>
    <n v="2025"/>
    <n v="-0.24165761291323917"/>
    <s v="Low"/>
  </r>
  <r>
    <n v="104641"/>
    <d v="2025-03-24T00:00:00"/>
    <s v="C5640"/>
    <s v="Arjun Rao"/>
    <x v="0"/>
    <s v="Delhi"/>
    <s v="New Delhi"/>
    <x v="3"/>
    <x v="2"/>
    <x v="7"/>
    <n v="1"/>
    <n v="710"/>
    <n v="10"/>
    <n v="639"/>
    <n v="400"/>
    <n v="239"/>
    <x v="2"/>
    <x v="2"/>
    <x v="10"/>
    <s v="Q1"/>
    <n v="2025"/>
    <n v="0.37402190923317685"/>
    <s v="Low"/>
  </r>
  <r>
    <n v="100514"/>
    <d v="2025-06-17T00:00:00"/>
    <s v="C1513"/>
    <s v="Rohit Rao"/>
    <x v="0"/>
    <s v="Delhi"/>
    <s v="New Delhi"/>
    <x v="3"/>
    <x v="2"/>
    <x v="7"/>
    <n v="2"/>
    <n v="395"/>
    <n v="20"/>
    <n v="632"/>
    <n v="800"/>
    <n v="-168"/>
    <x v="0"/>
    <x v="0"/>
    <x v="9"/>
    <s v="Q2"/>
    <n v="2025"/>
    <n v="-0.26582278481012656"/>
    <s v="Low"/>
  </r>
  <r>
    <n v="103474"/>
    <d v="2025-07-05T00:00:00"/>
    <s v="C4473"/>
    <s v="Pooja Rao"/>
    <x v="0"/>
    <s v="Punjab"/>
    <s v="Ludhiana"/>
    <x v="6"/>
    <x v="2"/>
    <x v="7"/>
    <n v="1"/>
    <n v="663"/>
    <n v="5"/>
    <n v="629.85"/>
    <n v="400"/>
    <n v="229.85"/>
    <x v="1"/>
    <x v="0"/>
    <x v="7"/>
    <s v="Q3"/>
    <n v="2025"/>
    <n v="0.36492815749781693"/>
    <s v="Low"/>
  </r>
  <r>
    <n v="101264"/>
    <d v="2025-12-27T00:00:00"/>
    <s v="C2263"/>
    <s v="Rohit Reddy"/>
    <x v="2"/>
    <s v="Karnataka"/>
    <s v="Bengaluru"/>
    <x v="7"/>
    <x v="2"/>
    <x v="7"/>
    <n v="1"/>
    <n v="635"/>
    <n v="5"/>
    <n v="603.25"/>
    <n v="400"/>
    <n v="203.25"/>
    <x v="1"/>
    <x v="1"/>
    <x v="11"/>
    <s v="Q4"/>
    <n v="2025"/>
    <n v="0.33692498963945294"/>
    <s v="Low"/>
  </r>
  <r>
    <n v="104001"/>
    <d v="2025-10-27T00:00:00"/>
    <s v="C5000"/>
    <s v="Aarav Kumar"/>
    <x v="3"/>
    <s v="Odisha"/>
    <s v="Bhubaneswar"/>
    <x v="2"/>
    <x v="2"/>
    <x v="7"/>
    <n v="3"/>
    <n v="221"/>
    <n v="10"/>
    <n v="596.70000000000005"/>
    <n v="1200"/>
    <n v="-603.29999999999995"/>
    <x v="3"/>
    <x v="0"/>
    <x v="0"/>
    <s v="Q4"/>
    <n v="2025"/>
    <n v="-1.0110608345902461"/>
    <s v="Low"/>
  </r>
  <r>
    <n v="104428"/>
    <d v="2025-11-19T00:00:00"/>
    <s v="C5427"/>
    <s v="Divya Gupta"/>
    <x v="1"/>
    <s v="Maharashtra"/>
    <s v="Mumbai"/>
    <x v="6"/>
    <x v="2"/>
    <x v="7"/>
    <n v="3"/>
    <n v="209"/>
    <n v="5"/>
    <n v="595.65"/>
    <n v="1200"/>
    <n v="-604.35"/>
    <x v="2"/>
    <x v="0"/>
    <x v="1"/>
    <s v="Q4"/>
    <n v="2025"/>
    <n v="-1.0146058927222363"/>
    <s v="Low"/>
  </r>
  <r>
    <n v="103336"/>
    <d v="2025-01-10T00:00:00"/>
    <s v="C4335"/>
    <s v="Rohit Gupta"/>
    <x v="2"/>
    <s v="Karnataka"/>
    <s v="Bengaluru"/>
    <x v="1"/>
    <x v="2"/>
    <x v="7"/>
    <n v="1"/>
    <n v="654"/>
    <n v="10"/>
    <n v="588.6"/>
    <n v="400"/>
    <n v="188.6"/>
    <x v="0"/>
    <x v="0"/>
    <x v="8"/>
    <s v="Q1"/>
    <n v="2025"/>
    <n v="0.32042133876996259"/>
    <s v="Low"/>
  </r>
  <r>
    <n v="100266"/>
    <d v="2025-12-02T00:00:00"/>
    <s v="C1265"/>
    <s v="Rohit Kumar"/>
    <x v="1"/>
    <s v="Maharashtra"/>
    <s v="Mumbai"/>
    <x v="1"/>
    <x v="2"/>
    <x v="7"/>
    <n v="2"/>
    <n v="340"/>
    <n v="15"/>
    <n v="578"/>
    <n v="800"/>
    <n v="-222"/>
    <x v="3"/>
    <x v="0"/>
    <x v="11"/>
    <s v="Q4"/>
    <n v="2025"/>
    <n v="-0.38408304498269896"/>
    <s v="Low"/>
  </r>
  <r>
    <n v="102665"/>
    <d v="2025-12-01T00:00:00"/>
    <s v="C3664"/>
    <s v="Divya Rao"/>
    <x v="2"/>
    <s v="Telangana"/>
    <s v="Hyderabad"/>
    <x v="4"/>
    <x v="2"/>
    <x v="7"/>
    <n v="1"/>
    <n v="642"/>
    <n v="10"/>
    <n v="577.79999999999995"/>
    <n v="400"/>
    <n v="177.8"/>
    <x v="2"/>
    <x v="1"/>
    <x v="11"/>
    <s v="Q4"/>
    <n v="2025"/>
    <n v="0.30771893388715821"/>
    <s v="Low"/>
  </r>
  <r>
    <n v="102538"/>
    <d v="2025-05-09T00:00:00"/>
    <s v="C3537"/>
    <s v="Neha Rao"/>
    <x v="2"/>
    <s v="Karnataka"/>
    <s v="Bengaluru"/>
    <x v="6"/>
    <x v="2"/>
    <x v="7"/>
    <n v="2"/>
    <n v="309"/>
    <n v="10"/>
    <n v="556.20000000000005"/>
    <n v="800"/>
    <n v="-243.8"/>
    <x v="2"/>
    <x v="0"/>
    <x v="6"/>
    <s v="Q2"/>
    <n v="2025"/>
    <n v="-0.43833153541891406"/>
    <s v="Low"/>
  </r>
  <r>
    <n v="104778"/>
    <d v="2025-09-01T00:00:00"/>
    <s v="C5777"/>
    <s v="Pooja Rao"/>
    <x v="2"/>
    <s v="Karnataka"/>
    <s v="Bengaluru"/>
    <x v="6"/>
    <x v="2"/>
    <x v="7"/>
    <n v="1"/>
    <n v="654"/>
    <n v="15"/>
    <n v="555.9"/>
    <n v="400"/>
    <n v="155.9"/>
    <x v="1"/>
    <x v="0"/>
    <x v="4"/>
    <s v="Q3"/>
    <n v="2025"/>
    <n v="0.28044612340348984"/>
    <s v="Low"/>
  </r>
  <r>
    <n v="101150"/>
    <d v="2025-04-04T00:00:00"/>
    <s v="C2149"/>
    <s v="Aarav Patel"/>
    <x v="0"/>
    <s v="Delhi"/>
    <s v="New Delhi"/>
    <x v="1"/>
    <x v="2"/>
    <x v="7"/>
    <n v="2"/>
    <n v="319"/>
    <n v="15"/>
    <n v="542.29999999999995"/>
    <n v="800"/>
    <n v="-257.7"/>
    <x v="3"/>
    <x v="2"/>
    <x v="5"/>
    <s v="Q2"/>
    <n v="2025"/>
    <n v="-0.47519822976212428"/>
    <s v="Low"/>
  </r>
  <r>
    <n v="101317"/>
    <d v="2025-05-20T00:00:00"/>
    <s v="C2316"/>
    <s v="Ananya Rao"/>
    <x v="0"/>
    <s v="Punjab"/>
    <s v="Ludhiana"/>
    <x v="0"/>
    <x v="2"/>
    <x v="7"/>
    <n v="1"/>
    <n v="541"/>
    <n v="0"/>
    <n v="541"/>
    <n v="400"/>
    <n v="141"/>
    <x v="1"/>
    <x v="2"/>
    <x v="6"/>
    <s v="Q2"/>
    <n v="2025"/>
    <n v="0.26062846580406657"/>
    <s v="Low"/>
  </r>
  <r>
    <n v="100651"/>
    <d v="2025-01-14T00:00:00"/>
    <s v="C1650"/>
    <s v="Kiran Sharma"/>
    <x v="0"/>
    <s v="Delhi"/>
    <s v="New Delhi"/>
    <x v="1"/>
    <x v="2"/>
    <x v="7"/>
    <n v="1"/>
    <n v="636"/>
    <n v="15"/>
    <n v="540.6"/>
    <n v="400"/>
    <n v="140.6"/>
    <x v="3"/>
    <x v="2"/>
    <x v="8"/>
    <s v="Q1"/>
    <n v="2025"/>
    <n v="0.2600813910469848"/>
    <s v="Low"/>
  </r>
  <r>
    <n v="102571"/>
    <d v="2025-12-25T00:00:00"/>
    <s v="C3570"/>
    <s v="Aarav Sharma"/>
    <x v="3"/>
    <s v="West Bengal"/>
    <s v="Kolkata"/>
    <x v="5"/>
    <x v="2"/>
    <x v="7"/>
    <n v="1"/>
    <n v="648"/>
    <n v="20"/>
    <n v="518.4"/>
    <n v="400"/>
    <n v="118.4"/>
    <x v="2"/>
    <x v="0"/>
    <x v="11"/>
    <s v="Q4"/>
    <n v="2025"/>
    <n v="0.22839506172839508"/>
    <s v="Low"/>
  </r>
  <r>
    <n v="104604"/>
    <d v="2025-02-24T00:00:00"/>
    <s v="C5603"/>
    <s v="Ananya Sharma"/>
    <x v="1"/>
    <s v="Maharashtra"/>
    <s v="Mumbai"/>
    <x v="0"/>
    <x v="2"/>
    <x v="7"/>
    <n v="2"/>
    <n v="268"/>
    <n v="5"/>
    <n v="509.2"/>
    <n v="800"/>
    <n v="-290.8"/>
    <x v="0"/>
    <x v="0"/>
    <x v="3"/>
    <s v="Q1"/>
    <n v="2025"/>
    <n v="-0.57109190887666927"/>
    <s v="Low"/>
  </r>
  <r>
    <n v="103385"/>
    <d v="2025-06-13T00:00:00"/>
    <s v="C4384"/>
    <s v="Rahul Gupta"/>
    <x v="3"/>
    <s v="West Bengal"/>
    <s v="Kolkata"/>
    <x v="1"/>
    <x v="2"/>
    <x v="7"/>
    <n v="2"/>
    <n v="248"/>
    <n v="0"/>
    <n v="496"/>
    <n v="800"/>
    <n v="-304"/>
    <x v="0"/>
    <x v="2"/>
    <x v="9"/>
    <s v="Q2"/>
    <n v="2025"/>
    <n v="-0.61290322580645162"/>
    <s v="Low"/>
  </r>
  <r>
    <n v="101411"/>
    <d v="2025-12-14T00:00:00"/>
    <s v="C2410"/>
    <s v="Aarav Sharma"/>
    <x v="0"/>
    <s v="Punjab"/>
    <s v="Ludhiana"/>
    <x v="5"/>
    <x v="2"/>
    <x v="7"/>
    <n v="1"/>
    <n v="609"/>
    <n v="20"/>
    <n v="487.2"/>
    <n v="400"/>
    <n v="87.2"/>
    <x v="0"/>
    <x v="0"/>
    <x v="11"/>
    <s v="Q4"/>
    <n v="2025"/>
    <n v="0.17898193760262726"/>
    <s v="Low"/>
  </r>
  <r>
    <n v="101789"/>
    <d v="2025-07-11T00:00:00"/>
    <s v="C2788"/>
    <s v="Arjun Sharma"/>
    <x v="3"/>
    <s v="West Bengal"/>
    <s v="Kolkata"/>
    <x v="3"/>
    <x v="2"/>
    <x v="7"/>
    <n v="2"/>
    <n v="304"/>
    <n v="20"/>
    <n v="486.4"/>
    <n v="800"/>
    <n v="-313.60000000000002"/>
    <x v="0"/>
    <x v="0"/>
    <x v="7"/>
    <s v="Q3"/>
    <n v="2025"/>
    <n v="-0.64473684210526327"/>
    <s v="Low"/>
  </r>
  <r>
    <n v="104471"/>
    <d v="2025-10-11T00:00:00"/>
    <s v="C5470"/>
    <s v="Neha Rao"/>
    <x v="0"/>
    <s v="Punjab"/>
    <s v="Ludhiana"/>
    <x v="2"/>
    <x v="2"/>
    <x v="7"/>
    <n v="3"/>
    <n v="202"/>
    <n v="20"/>
    <n v="484.8"/>
    <n v="1200"/>
    <n v="-715.2"/>
    <x v="4"/>
    <x v="0"/>
    <x v="0"/>
    <s v="Q4"/>
    <n v="2025"/>
    <n v="-1.4752475247524752"/>
    <s v="Low"/>
  </r>
  <r>
    <n v="101445"/>
    <d v="2025-12-09T00:00:00"/>
    <s v="C2444"/>
    <s v="Priya Reddy"/>
    <x v="3"/>
    <s v="West Bengal"/>
    <s v="Kolkata"/>
    <x v="3"/>
    <x v="2"/>
    <x v="7"/>
    <n v="2"/>
    <n v="277"/>
    <n v="15"/>
    <n v="470.9"/>
    <n v="800"/>
    <n v="-329.1"/>
    <x v="4"/>
    <x v="1"/>
    <x v="11"/>
    <s v="Q4"/>
    <n v="2025"/>
    <n v="-0.69887449564663418"/>
    <s v="Low"/>
  </r>
  <r>
    <n v="102537"/>
    <d v="2025-08-21T00:00:00"/>
    <s v="C3536"/>
    <s v="Aarav Gupta"/>
    <x v="2"/>
    <s v="Telangana"/>
    <s v="Hyderabad"/>
    <x v="4"/>
    <x v="2"/>
    <x v="7"/>
    <n v="1"/>
    <n v="587"/>
    <n v="20"/>
    <n v="469.6"/>
    <n v="400"/>
    <n v="69.599999999999994"/>
    <x v="3"/>
    <x v="1"/>
    <x v="2"/>
    <s v="Q3"/>
    <n v="2025"/>
    <n v="0.1482112436115843"/>
    <s v="Low"/>
  </r>
  <r>
    <n v="102693"/>
    <d v="2025-03-19T00:00:00"/>
    <s v="C3692"/>
    <s v="Rahul Patel"/>
    <x v="0"/>
    <s v="Punjab"/>
    <s v="Ludhiana"/>
    <x v="4"/>
    <x v="2"/>
    <x v="7"/>
    <n v="1"/>
    <n v="493"/>
    <n v="5"/>
    <n v="468.35"/>
    <n v="400"/>
    <n v="68.349999999999994"/>
    <x v="4"/>
    <x v="2"/>
    <x v="10"/>
    <s v="Q1"/>
    <n v="2025"/>
    <n v="0.14593786697982275"/>
    <s v="Low"/>
  </r>
  <r>
    <n v="104053"/>
    <d v="2025-05-20T00:00:00"/>
    <s v="C5052"/>
    <s v="Vikram Gupta"/>
    <x v="3"/>
    <s v="West Bengal"/>
    <s v="Kolkata"/>
    <x v="4"/>
    <x v="2"/>
    <x v="7"/>
    <n v="1"/>
    <n v="519"/>
    <n v="10"/>
    <n v="467.1"/>
    <n v="400"/>
    <n v="67.099999999999994"/>
    <x v="3"/>
    <x v="0"/>
    <x v="6"/>
    <s v="Q2"/>
    <n v="2025"/>
    <n v="0.14365232284307428"/>
    <s v="Low"/>
  </r>
  <r>
    <n v="102383"/>
    <d v="2025-01-01T00:00:00"/>
    <s v="C3382"/>
    <s v="Vikram Patel"/>
    <x v="1"/>
    <s v="Maharashtra"/>
    <s v="Mumbai"/>
    <x v="1"/>
    <x v="2"/>
    <x v="7"/>
    <n v="2"/>
    <n v="291"/>
    <n v="20"/>
    <n v="465.6"/>
    <n v="800"/>
    <n v="-334.4"/>
    <x v="2"/>
    <x v="0"/>
    <x v="8"/>
    <s v="Q1"/>
    <n v="2025"/>
    <n v="-0.71821305841924388"/>
    <s v="Low"/>
  </r>
  <r>
    <n v="104903"/>
    <d v="2025-02-06T00:00:00"/>
    <s v="C5902"/>
    <s v="Rahul Reddy"/>
    <x v="1"/>
    <s v="Gujarat"/>
    <s v="Ahmedabad"/>
    <x v="5"/>
    <x v="2"/>
    <x v="7"/>
    <n v="1"/>
    <n v="512"/>
    <n v="10"/>
    <n v="460.8"/>
    <n v="400"/>
    <n v="60.8"/>
    <x v="4"/>
    <x v="0"/>
    <x v="3"/>
    <s v="Q1"/>
    <n v="2025"/>
    <n v="0.13194444444444445"/>
    <s v="Low"/>
  </r>
  <r>
    <n v="100811"/>
    <d v="2025-08-24T00:00:00"/>
    <s v="C1810"/>
    <s v="Vikram Rao"/>
    <x v="1"/>
    <s v="Gujarat"/>
    <s v="Ahmedabad"/>
    <x v="0"/>
    <x v="2"/>
    <x v="7"/>
    <n v="1"/>
    <n v="460"/>
    <n v="0"/>
    <n v="460"/>
    <n v="400"/>
    <n v="60"/>
    <x v="0"/>
    <x v="0"/>
    <x v="2"/>
    <s v="Q3"/>
    <n v="2025"/>
    <n v="0.13043478260869565"/>
    <s v="Low"/>
  </r>
  <r>
    <n v="104818"/>
    <d v="2025-08-17T00:00:00"/>
    <s v="C5817"/>
    <s v="Arjun Gupta"/>
    <x v="2"/>
    <s v="Telangana"/>
    <s v="Hyderabad"/>
    <x v="3"/>
    <x v="2"/>
    <x v="7"/>
    <n v="1"/>
    <n v="431"/>
    <n v="0"/>
    <n v="431"/>
    <n v="400"/>
    <n v="31"/>
    <x v="4"/>
    <x v="0"/>
    <x v="2"/>
    <s v="Q3"/>
    <n v="2025"/>
    <n v="7.1925754060324823E-2"/>
    <s v="Low"/>
  </r>
  <r>
    <n v="102839"/>
    <d v="2025-09-16T00:00:00"/>
    <s v="C3838"/>
    <s v="Pooja Patel"/>
    <x v="2"/>
    <s v="Karnataka"/>
    <s v="Bengaluru"/>
    <x v="1"/>
    <x v="2"/>
    <x v="7"/>
    <n v="2"/>
    <n v="211"/>
    <n v="0"/>
    <n v="422"/>
    <n v="800"/>
    <n v="-378"/>
    <x v="4"/>
    <x v="0"/>
    <x v="4"/>
    <s v="Q3"/>
    <n v="2025"/>
    <n v="-0.89573459715639814"/>
    <s v="Low"/>
  </r>
  <r>
    <n v="103272"/>
    <d v="2025-06-06T00:00:00"/>
    <s v="C4271"/>
    <s v="Divya Rao"/>
    <x v="0"/>
    <s v="Punjab"/>
    <s v="Ludhiana"/>
    <x v="2"/>
    <x v="2"/>
    <x v="7"/>
    <n v="1"/>
    <n v="495"/>
    <n v="15"/>
    <n v="420.75"/>
    <n v="400"/>
    <n v="20.75"/>
    <x v="1"/>
    <x v="2"/>
    <x v="9"/>
    <s v="Q2"/>
    <n v="2025"/>
    <n v="4.9316696375519907E-2"/>
    <s v="Low"/>
  </r>
  <r>
    <n v="103917"/>
    <d v="2025-07-05T00:00:00"/>
    <s v="C4916"/>
    <s v="Ananya Gupta"/>
    <x v="2"/>
    <s v="Karnataka"/>
    <s v="Bengaluru"/>
    <x v="1"/>
    <x v="2"/>
    <x v="7"/>
    <n v="1"/>
    <n v="477"/>
    <n v="15"/>
    <n v="405.45"/>
    <n v="400"/>
    <n v="5.45"/>
    <x v="2"/>
    <x v="1"/>
    <x v="7"/>
    <s v="Q3"/>
    <n v="2025"/>
    <n v="1.344185472931311E-2"/>
    <s v="Low"/>
  </r>
  <r>
    <n v="103732"/>
    <d v="2025-09-15T00:00:00"/>
    <s v="C4731"/>
    <s v="Priya Kumar"/>
    <x v="1"/>
    <s v="Maharashtra"/>
    <s v="Mumbai"/>
    <x v="7"/>
    <x v="2"/>
    <x v="7"/>
    <n v="1"/>
    <n v="402"/>
    <n v="0"/>
    <n v="402"/>
    <n v="400"/>
    <n v="2"/>
    <x v="2"/>
    <x v="0"/>
    <x v="4"/>
    <s v="Q3"/>
    <n v="2025"/>
    <n v="4.9751243781094526E-3"/>
    <s v="Low"/>
  </r>
  <r>
    <n v="100315"/>
    <d v="2025-09-25T00:00:00"/>
    <s v="C1314"/>
    <s v="Rahul Rao"/>
    <x v="3"/>
    <s v="West Bengal"/>
    <s v="Kolkata"/>
    <x v="5"/>
    <x v="2"/>
    <x v="7"/>
    <n v="2"/>
    <n v="221"/>
    <n v="10"/>
    <n v="397.8"/>
    <n v="800"/>
    <n v="-402.2"/>
    <x v="0"/>
    <x v="1"/>
    <x v="4"/>
    <s v="Q3"/>
    <n v="2025"/>
    <n v="-1.0110608345902463"/>
    <s v="Low"/>
  </r>
  <r>
    <n v="102524"/>
    <d v="2025-03-25T00:00:00"/>
    <s v="C3523"/>
    <s v="Vikram Sharma"/>
    <x v="1"/>
    <s v="Maharashtra"/>
    <s v="Mumbai"/>
    <x v="5"/>
    <x v="2"/>
    <x v="7"/>
    <n v="1"/>
    <n v="497"/>
    <n v="20"/>
    <n v="397.6"/>
    <n v="400"/>
    <n v="-2.4"/>
    <x v="0"/>
    <x v="2"/>
    <x v="10"/>
    <s v="Q1"/>
    <n v="2025"/>
    <n v="-6.0362173038229373E-3"/>
    <s v="Low"/>
  </r>
  <r>
    <n v="103191"/>
    <d v="2025-02-24T00:00:00"/>
    <s v="C4190"/>
    <s v="Rahul Gupta"/>
    <x v="2"/>
    <s v="Karnataka"/>
    <s v="Bengaluru"/>
    <x v="1"/>
    <x v="2"/>
    <x v="7"/>
    <n v="1"/>
    <n v="411"/>
    <n v="5"/>
    <n v="390.45"/>
    <n v="400"/>
    <n v="-9.5500000000000007"/>
    <x v="0"/>
    <x v="0"/>
    <x v="3"/>
    <s v="Q1"/>
    <n v="2025"/>
    <n v="-2.4458957613010632E-2"/>
    <s v="Low"/>
  </r>
  <r>
    <n v="103821"/>
    <d v="2025-08-04T00:00:00"/>
    <s v="C4820"/>
    <s v="Pooja Gupta"/>
    <x v="0"/>
    <s v="Punjab"/>
    <s v="Ludhiana"/>
    <x v="2"/>
    <x v="2"/>
    <x v="7"/>
    <n v="2"/>
    <n v="215"/>
    <n v="10"/>
    <n v="387"/>
    <n v="800"/>
    <n v="-413"/>
    <x v="1"/>
    <x v="0"/>
    <x v="2"/>
    <s v="Q3"/>
    <n v="2025"/>
    <n v="-1.0671834625322998"/>
    <s v="Low"/>
  </r>
  <r>
    <n v="100630"/>
    <d v="2025-09-26T00:00:00"/>
    <s v="C1629"/>
    <s v="Arjun Reddy"/>
    <x v="3"/>
    <s v="Odisha"/>
    <s v="Bhubaneswar"/>
    <x v="5"/>
    <x v="2"/>
    <x v="7"/>
    <n v="1"/>
    <n v="470"/>
    <n v="20"/>
    <n v="376"/>
    <n v="400"/>
    <n v="-24"/>
    <x v="2"/>
    <x v="0"/>
    <x v="4"/>
    <s v="Q3"/>
    <n v="2025"/>
    <n v="-6.3829787234042548E-2"/>
    <s v="Low"/>
  </r>
  <r>
    <n v="101403"/>
    <d v="2025-02-10T00:00:00"/>
    <s v="C2402"/>
    <s v="Ananya Kumar"/>
    <x v="3"/>
    <s v="Odisha"/>
    <s v="Bhubaneswar"/>
    <x v="6"/>
    <x v="2"/>
    <x v="7"/>
    <n v="1"/>
    <n v="381"/>
    <n v="5"/>
    <n v="361.95"/>
    <n v="400"/>
    <n v="-38.049999999999997"/>
    <x v="0"/>
    <x v="1"/>
    <x v="3"/>
    <s v="Q1"/>
    <n v="2025"/>
    <n v="-0.10512501726757839"/>
    <s v="Low"/>
  </r>
  <r>
    <n v="100666"/>
    <d v="2025-02-22T00:00:00"/>
    <s v="C1665"/>
    <s v="Rahul Kumar"/>
    <x v="1"/>
    <s v="Maharashtra"/>
    <s v="Mumbai"/>
    <x v="0"/>
    <x v="2"/>
    <x v="7"/>
    <n v="2"/>
    <n v="208"/>
    <n v="15"/>
    <n v="353.6"/>
    <n v="800"/>
    <n v="-446.4"/>
    <x v="2"/>
    <x v="2"/>
    <x v="3"/>
    <s v="Q1"/>
    <n v="2025"/>
    <n v="-1.2624434389140271"/>
    <s v="Low"/>
  </r>
  <r>
    <n v="102065"/>
    <d v="2025-04-02T00:00:00"/>
    <s v="C3064"/>
    <s v="Divya Kumar"/>
    <x v="1"/>
    <s v="Maharashtra"/>
    <s v="Mumbai"/>
    <x v="5"/>
    <x v="2"/>
    <x v="7"/>
    <n v="1"/>
    <n v="390"/>
    <n v="10"/>
    <n v="351"/>
    <n v="400"/>
    <n v="-49"/>
    <x v="1"/>
    <x v="2"/>
    <x v="5"/>
    <s v="Q2"/>
    <n v="2025"/>
    <n v="-0.1396011396011396"/>
    <s v="Low"/>
  </r>
  <r>
    <n v="104248"/>
    <d v="2025-06-05T00:00:00"/>
    <s v="C5247"/>
    <s v="Vikram Reddy"/>
    <x v="3"/>
    <s v="Odisha"/>
    <s v="Bhubaneswar"/>
    <x v="4"/>
    <x v="2"/>
    <x v="7"/>
    <n v="1"/>
    <n v="388"/>
    <n v="10"/>
    <n v="349.2"/>
    <n v="400"/>
    <n v="-50.8"/>
    <x v="4"/>
    <x v="1"/>
    <x v="9"/>
    <s v="Q2"/>
    <n v="2025"/>
    <n v="-0.14547537227949597"/>
    <s v="Low"/>
  </r>
  <r>
    <n v="102897"/>
    <d v="2025-05-14T00:00:00"/>
    <s v="C3896"/>
    <s v="Sneha Patel"/>
    <x v="0"/>
    <s v="Punjab"/>
    <s v="Ludhiana"/>
    <x v="3"/>
    <x v="2"/>
    <x v="7"/>
    <n v="1"/>
    <n v="408"/>
    <n v="15"/>
    <n v="346.8"/>
    <n v="400"/>
    <n v="-53.2"/>
    <x v="2"/>
    <x v="0"/>
    <x v="6"/>
    <s v="Q2"/>
    <n v="2025"/>
    <n v="-0.15340253748558247"/>
    <s v="Low"/>
  </r>
  <r>
    <n v="103728"/>
    <d v="2025-08-22T00:00:00"/>
    <s v="C4727"/>
    <s v="Neha Kumar"/>
    <x v="0"/>
    <s v="Punjab"/>
    <s v="Ludhiana"/>
    <x v="2"/>
    <x v="2"/>
    <x v="7"/>
    <n v="1"/>
    <n v="350"/>
    <n v="5"/>
    <n v="332.5"/>
    <n v="400"/>
    <n v="-67.5"/>
    <x v="1"/>
    <x v="0"/>
    <x v="2"/>
    <s v="Q3"/>
    <n v="2025"/>
    <n v="-0.20300751879699247"/>
    <s v="Low"/>
  </r>
  <r>
    <n v="100525"/>
    <d v="2025-09-06T00:00:00"/>
    <s v="C1524"/>
    <s v="Rahul Sharma"/>
    <x v="0"/>
    <s v="Delhi"/>
    <s v="New Delhi"/>
    <x v="6"/>
    <x v="2"/>
    <x v="7"/>
    <n v="1"/>
    <n v="406"/>
    <n v="20"/>
    <n v="324.8"/>
    <n v="400"/>
    <n v="-75.2"/>
    <x v="4"/>
    <x v="0"/>
    <x v="4"/>
    <s v="Q3"/>
    <n v="2025"/>
    <n v="-0.23152709359605911"/>
    <s v="Low"/>
  </r>
  <r>
    <n v="103572"/>
    <d v="2025-03-15T00:00:00"/>
    <s v="C4571"/>
    <s v="Neha Gupta"/>
    <x v="2"/>
    <s v="Telangana"/>
    <s v="Hyderabad"/>
    <x v="4"/>
    <x v="2"/>
    <x v="7"/>
    <n v="1"/>
    <n v="404"/>
    <n v="20"/>
    <n v="323.2"/>
    <n v="400"/>
    <n v="-76.8"/>
    <x v="3"/>
    <x v="2"/>
    <x v="10"/>
    <s v="Q1"/>
    <n v="2025"/>
    <n v="-0.23762376237623761"/>
    <s v="Low"/>
  </r>
  <r>
    <n v="103606"/>
    <d v="2025-01-21T00:00:00"/>
    <s v="C4605"/>
    <s v="Kiran Sharma"/>
    <x v="3"/>
    <s v="West Bengal"/>
    <s v="Kolkata"/>
    <x v="3"/>
    <x v="2"/>
    <x v="7"/>
    <n v="2"/>
    <n v="201"/>
    <n v="20"/>
    <n v="321.60000000000002"/>
    <n v="800"/>
    <n v="-478.4"/>
    <x v="0"/>
    <x v="1"/>
    <x v="8"/>
    <s v="Q1"/>
    <n v="2025"/>
    <n v="-1.4875621890547261"/>
    <s v="Low"/>
  </r>
  <r>
    <n v="104969"/>
    <d v="2025-06-16T00:00:00"/>
    <s v="C5968"/>
    <s v="Neha Gupta"/>
    <x v="3"/>
    <s v="Odisha"/>
    <s v="Bhubaneswar"/>
    <x v="1"/>
    <x v="2"/>
    <x v="7"/>
    <n v="1"/>
    <n v="316"/>
    <n v="5"/>
    <n v="300.2"/>
    <n v="400"/>
    <n v="-99.8"/>
    <x v="3"/>
    <x v="0"/>
    <x v="9"/>
    <s v="Q2"/>
    <n v="2025"/>
    <n v="-0.33244503664223851"/>
    <s v="Low"/>
  </r>
  <r>
    <n v="101014"/>
    <d v="2025-02-24T00:00:00"/>
    <s v="C2013"/>
    <s v="Sneha Gupta"/>
    <x v="0"/>
    <s v="Punjab"/>
    <s v="Ludhiana"/>
    <x v="2"/>
    <x v="2"/>
    <x v="7"/>
    <n v="1"/>
    <n v="346"/>
    <n v="15"/>
    <n v="294.10000000000002"/>
    <n v="400"/>
    <n v="-105.9"/>
    <x v="3"/>
    <x v="0"/>
    <x v="3"/>
    <s v="Q1"/>
    <n v="2025"/>
    <n v="-0.36008160489629376"/>
    <s v="Low"/>
  </r>
  <r>
    <n v="103580"/>
    <d v="2025-03-10T00:00:00"/>
    <s v="C4579"/>
    <s v="Ananya Reddy"/>
    <x v="3"/>
    <s v="Odisha"/>
    <s v="Bhubaneswar"/>
    <x v="6"/>
    <x v="2"/>
    <x v="7"/>
    <n v="1"/>
    <n v="343"/>
    <n v="15"/>
    <n v="291.55"/>
    <n v="400"/>
    <n v="-108.45"/>
    <x v="3"/>
    <x v="0"/>
    <x v="10"/>
    <s v="Q1"/>
    <n v="2025"/>
    <n v="-0.37197736237352086"/>
    <s v="Low"/>
  </r>
  <r>
    <n v="103850"/>
    <d v="2025-05-12T00:00:00"/>
    <s v="C4849"/>
    <s v="Arjun Sharma"/>
    <x v="2"/>
    <s v="Telangana"/>
    <s v="Hyderabad"/>
    <x v="5"/>
    <x v="2"/>
    <x v="7"/>
    <n v="1"/>
    <n v="342"/>
    <n v="15"/>
    <n v="290.7"/>
    <n v="400"/>
    <n v="-109.3"/>
    <x v="1"/>
    <x v="0"/>
    <x v="6"/>
    <s v="Q2"/>
    <n v="2025"/>
    <n v="-0.3759889920880633"/>
    <s v="Low"/>
  </r>
  <r>
    <n v="101272"/>
    <d v="2025-02-09T00:00:00"/>
    <s v="C2271"/>
    <s v="Divya Gupta"/>
    <x v="1"/>
    <s v="Gujarat"/>
    <s v="Ahmedabad"/>
    <x v="7"/>
    <x v="2"/>
    <x v="7"/>
    <n v="1"/>
    <n v="352"/>
    <n v="20"/>
    <n v="281.60000000000002"/>
    <n v="400"/>
    <n v="-118.4"/>
    <x v="3"/>
    <x v="0"/>
    <x v="3"/>
    <s v="Q1"/>
    <n v="2025"/>
    <n v="-0.42045454545454541"/>
    <s v="Low"/>
  </r>
  <r>
    <n v="101253"/>
    <d v="2025-09-08T00:00:00"/>
    <s v="C2252"/>
    <s v="Rohit Patel"/>
    <x v="2"/>
    <s v="Telangana"/>
    <s v="Hyderabad"/>
    <x v="4"/>
    <x v="2"/>
    <x v="7"/>
    <n v="1"/>
    <n v="290"/>
    <n v="5"/>
    <n v="275.5"/>
    <n v="400"/>
    <n v="-124.5"/>
    <x v="1"/>
    <x v="2"/>
    <x v="4"/>
    <s v="Q3"/>
    <n v="2025"/>
    <n v="-0.4519056261343013"/>
    <s v="Low"/>
  </r>
  <r>
    <n v="100292"/>
    <d v="2025-06-04T00:00:00"/>
    <s v="C1291"/>
    <s v="Rohit Gupta"/>
    <x v="2"/>
    <s v="Telangana"/>
    <s v="Hyderabad"/>
    <x v="2"/>
    <x v="2"/>
    <x v="7"/>
    <n v="1"/>
    <n v="274"/>
    <n v="0"/>
    <n v="274"/>
    <n v="400"/>
    <n v="-126"/>
    <x v="2"/>
    <x v="0"/>
    <x v="9"/>
    <s v="Q2"/>
    <n v="2025"/>
    <n v="-0.45985401459854014"/>
    <s v="Low"/>
  </r>
  <r>
    <n v="103072"/>
    <d v="2025-05-25T00:00:00"/>
    <s v="C4071"/>
    <s v="Arjun Patel"/>
    <x v="3"/>
    <s v="West Bengal"/>
    <s v="Kolkata"/>
    <x v="7"/>
    <x v="2"/>
    <x v="7"/>
    <n v="1"/>
    <n v="269"/>
    <n v="0"/>
    <n v="269"/>
    <n v="400"/>
    <n v="-131"/>
    <x v="4"/>
    <x v="0"/>
    <x v="6"/>
    <s v="Q2"/>
    <n v="2025"/>
    <n v="-0.48698884758364314"/>
    <s v="Low"/>
  </r>
  <r>
    <n v="100308"/>
    <d v="2025-07-21T00:00:00"/>
    <s v="C1307"/>
    <s v="Pooja Rao"/>
    <x v="0"/>
    <s v="Delhi"/>
    <s v="New Delhi"/>
    <x v="6"/>
    <x v="2"/>
    <x v="7"/>
    <n v="1"/>
    <n v="283"/>
    <n v="5"/>
    <n v="268.85000000000002"/>
    <n v="400"/>
    <n v="-131.15"/>
    <x v="3"/>
    <x v="0"/>
    <x v="7"/>
    <s v="Q3"/>
    <n v="2025"/>
    <n v="-0.48781848614469031"/>
    <s v="Low"/>
  </r>
  <r>
    <n v="101364"/>
    <d v="2025-05-23T00:00:00"/>
    <s v="C2363"/>
    <s v="Rohit Rao"/>
    <x v="2"/>
    <s v="Telangana"/>
    <s v="Hyderabad"/>
    <x v="0"/>
    <x v="2"/>
    <x v="7"/>
    <n v="1"/>
    <n v="258"/>
    <n v="0"/>
    <n v="258"/>
    <n v="400"/>
    <n v="-142"/>
    <x v="0"/>
    <x v="0"/>
    <x v="6"/>
    <s v="Q2"/>
    <n v="2025"/>
    <n v="-0.55038759689922478"/>
    <s v="Low"/>
  </r>
  <r>
    <n v="101748"/>
    <d v="2025-07-01T00:00:00"/>
    <s v="C2747"/>
    <s v="Pooja Gupta"/>
    <x v="0"/>
    <s v="Delhi"/>
    <s v="New Delhi"/>
    <x v="4"/>
    <x v="2"/>
    <x v="7"/>
    <n v="1"/>
    <n v="238"/>
    <n v="5"/>
    <n v="226.1"/>
    <n v="400"/>
    <n v="-173.9"/>
    <x v="1"/>
    <x v="2"/>
    <x v="7"/>
    <s v="Q3"/>
    <n v="2025"/>
    <n v="-0.76912870411322432"/>
    <s v="Low"/>
  </r>
  <r>
    <n v="101186"/>
    <d v="2025-07-22T00:00:00"/>
    <s v="C2185"/>
    <s v="Arjun Patel"/>
    <x v="1"/>
    <s v="Maharashtra"/>
    <s v="Mumbai"/>
    <x v="6"/>
    <x v="2"/>
    <x v="7"/>
    <n v="1"/>
    <n v="253"/>
    <n v="20"/>
    <n v="202.4"/>
    <n v="400"/>
    <n v="-197.6"/>
    <x v="3"/>
    <x v="0"/>
    <x v="7"/>
    <s v="Q3"/>
    <n v="2025"/>
    <n v="-0.97628458498023707"/>
    <s v="Low"/>
  </r>
  <r>
    <n v="102268"/>
    <d v="2025-03-10T00:00:00"/>
    <s v="C3267"/>
    <s v="Pooja Reddy"/>
    <x v="0"/>
    <s v="Delhi"/>
    <s v="New Delhi"/>
    <x v="4"/>
    <x v="2"/>
    <x v="7"/>
    <n v="1"/>
    <n v="206"/>
    <n v="5"/>
    <n v="195.7"/>
    <n v="400"/>
    <n v="-204.3"/>
    <x v="4"/>
    <x v="1"/>
    <x v="10"/>
    <s v="Q1"/>
    <n v="2025"/>
    <n v="-1.043944813490036"/>
    <s v="Low"/>
  </r>
  <r>
    <n v="102639"/>
    <d v="2025-03-07T00:00:00"/>
    <s v="C3638"/>
    <s v="Arjun Reddy"/>
    <x v="2"/>
    <s v="Karnataka"/>
    <s v="Bengaluru"/>
    <x v="2"/>
    <x v="2"/>
    <x v="7"/>
    <n v="1"/>
    <n v="214"/>
    <n v="10"/>
    <n v="192.6"/>
    <n v="400"/>
    <n v="-207.4"/>
    <x v="0"/>
    <x v="2"/>
    <x v="10"/>
    <s v="Q1"/>
    <n v="2025"/>
    <n v="-1.0768431983385256"/>
    <s v="Low"/>
  </r>
  <r>
    <n v="101169"/>
    <d v="2025-03-14T00:00:00"/>
    <s v="C2168"/>
    <s v="Kiran Patel"/>
    <x v="2"/>
    <s v="Karnataka"/>
    <s v="Bengaluru"/>
    <x v="4"/>
    <x v="2"/>
    <x v="7"/>
    <n v="1"/>
    <n v="232"/>
    <n v="20"/>
    <n v="185.6"/>
    <n v="400"/>
    <n v="-214.4"/>
    <x v="4"/>
    <x v="0"/>
    <x v="10"/>
    <s v="Q1"/>
    <n v="2025"/>
    <n v="-1.1551724137931034"/>
    <s v="Low"/>
  </r>
  <r>
    <n v="102797"/>
    <d v="2025-04-11T00:00:00"/>
    <s v="C3796"/>
    <s v="Ananya Gupta"/>
    <x v="2"/>
    <s v="Telangana"/>
    <s v="Hyderabad"/>
    <x v="5"/>
    <x v="2"/>
    <x v="7"/>
    <n v="1"/>
    <n v="213"/>
    <n v="20"/>
    <n v="170.4"/>
    <n v="400"/>
    <n v="-229.6"/>
    <x v="2"/>
    <x v="2"/>
    <x v="5"/>
    <s v="Q2"/>
    <n v="2025"/>
    <n v="-1.3474178403755868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D892F-9486-4A7D-9EFA-8BD2C84D7D7B}" name="PT_Sales_By_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D1:E5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 " fld="13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49985-378E-48A9-B763-A63A7A9A94C0}" name="PT_Profit_By_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10:B14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9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profit " fld="15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C1323-0712-4A8C-A318-85FDCB7C2DF6}" name="PT_Sales_By_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egion">
  <location ref="A1:B6" firstHeaderRow="1" firstDataRow="1" firstDataCol="1"/>
  <pivotFields count="23">
    <pivotField showAll="0"/>
    <pivotField numFmtId="1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 " fld="13" baseField="0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E5802-EAE6-48D7-96A9-94FE6D7117DA}" name="PT_Sales_By_Payme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_Mode">
  <location ref="A21:B27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showAll="0"/>
    <pivotField numFmtId="9"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 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D26C4-E8AF-46C7-981C-76C133C8ECE6}" name="PT_Sales_By_Salespers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alesperson">
  <location ref="D10:E19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7"/>
        <item x="3"/>
        <item x="2"/>
        <item x="0"/>
        <item x="6"/>
        <item x="5"/>
        <item x="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 sales " fld="13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EC955-8D4F-4523-A364-1B03BCDA4A61}" name="PT_Monthly_Sal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">
  <location ref="G1:H14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3">
        <item x="8"/>
        <item x="3"/>
        <item x="10"/>
        <item x="5"/>
        <item x="6"/>
        <item x="9"/>
        <item x="7"/>
        <item x="2"/>
        <item x="4"/>
        <item x="0"/>
        <item x="1"/>
        <item x="11"/>
        <item t="default"/>
      </items>
    </pivotField>
    <pivotField showAll="0"/>
    <pivotField showAll="0"/>
    <pivotField numFmtId="9" showAll="0"/>
    <pivotField showAl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 " fld="13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00273-0164-44DE-88D0-022925F6D3FC}" name="PT_Top_Product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">
  <location ref="G17:H26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2"/>
        <item x="5"/>
        <item x="6"/>
        <item x="0"/>
        <item x="3"/>
        <item x="7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</pivotFields>
  <rowFields count="1">
    <field x="9"/>
  </rowFields>
  <rowItems count="9">
    <i>
      <x v="3"/>
    </i>
    <i>
      <x v="7"/>
    </i>
    <i>
      <x/>
    </i>
    <i>
      <x v="4"/>
    </i>
    <i>
      <x v="6"/>
    </i>
    <i>
      <x v="1"/>
    </i>
    <i>
      <x v="2"/>
    </i>
    <i>
      <x v="5"/>
    </i>
    <i t="grand">
      <x/>
    </i>
  </rowItems>
  <colItems count="1">
    <i/>
  </colItems>
  <dataFields count="1">
    <dataField name="Total sales " fld="13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C542B-6B18-43AB-B7EB-17B7FC3E7450}" name="PT_Order_Statu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Order_Sattus">
  <location ref="D23:E27" firstHeaderRow="1" firstDataRow="1" firstDataCol="1"/>
  <pivotFields count="23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9"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Order count " fld="0" subtotal="count" baseField="17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ABD03C4-466A-4C7B-BF0D-FD15F1068CED}" autoFormatId="16" applyNumberFormats="0" applyBorderFormats="0" applyFontFormats="0" applyPatternFormats="0" applyAlignmentFormats="0" applyWidthHeightFormats="0">
  <queryTableRefresh nextId="24" unboundColumnsRight="5">
    <queryTableFields count="23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Region" tableColumnId="5"/>
      <queryTableField id="6" name="State" tableColumnId="6"/>
      <queryTableField id="7" name="City" tableColumnId="7"/>
      <queryTableField id="8" name="Salesperson" tableColumnId="8"/>
      <queryTableField id="9" name="Category" tableColumnId="9"/>
      <queryTableField id="10" name="Product" tableColumnId="10"/>
      <queryTableField id="11" name="Quantity" tableColumnId="11"/>
      <queryTableField id="12" name="Unit_Price" tableColumnId="12"/>
      <queryTableField id="13" name="Discount_%" tableColumnId="13"/>
      <queryTableField id="14" name="Total_Sales" tableColumnId="14"/>
      <queryTableField id="15" name="Cost" tableColumnId="15"/>
      <queryTableField id="16" name="Profit" tableColumnId="16"/>
      <queryTableField id="17" name="Payment_Mode" tableColumnId="17"/>
      <queryTableField id="18" name="Order_Status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7C7D33-E2FC-4635-A3AF-E852D656F28F}" name="Raw_Data" displayName="Raw_Data" ref="A1:W5001" tableType="queryTable" totalsRowShown="0">
  <autoFilter ref="A1:W5001" xr:uid="{FD7C7D33-E2FC-4635-A3AF-E852D656F28F}">
    <filterColumn colId="22">
      <filters>
        <filter val="High"/>
      </filters>
    </filterColumn>
  </autoFilter>
  <sortState xmlns:xlrd2="http://schemas.microsoft.com/office/spreadsheetml/2017/richdata2" ref="A2:R5001">
    <sortCondition descending="1" ref="N1:N5001"/>
  </sortState>
  <tableColumns count="23">
    <tableColumn id="1" xr3:uid="{B64F969C-48BA-4792-AB27-AF26D40DA243}" uniqueName="1" name="Order_ID" queryTableFieldId="1"/>
    <tableColumn id="2" xr3:uid="{EE256CE5-078E-41D0-9605-514AFD673937}" uniqueName="2" name="Order_Date" queryTableFieldId="2" dataDxfId="15"/>
    <tableColumn id="3" xr3:uid="{0FAD405C-2015-424E-BD6D-64D03144DDF5}" uniqueName="3" name="Customer_ID" queryTableFieldId="3" dataDxfId="14"/>
    <tableColumn id="4" xr3:uid="{16FB16AE-A200-483C-B2C0-351C6582CC18}" uniqueName="4" name="Customer_Name" queryTableFieldId="4" dataDxfId="13"/>
    <tableColumn id="5" xr3:uid="{3556BA33-3E81-454A-97AB-B279CF0F6F49}" uniqueName="5" name="Region" queryTableFieldId="5" dataDxfId="12"/>
    <tableColumn id="6" xr3:uid="{CF515211-0E3C-4CCE-992E-AE21FF822385}" uniqueName="6" name="State" queryTableFieldId="6" dataDxfId="11"/>
    <tableColumn id="7" xr3:uid="{0FD79F30-3679-43E6-B499-45C1B45FBD73}" uniqueName="7" name="City" queryTableFieldId="7" dataDxfId="10"/>
    <tableColumn id="8" xr3:uid="{2A4D59C9-E5DE-40F9-A06B-406B1A0025B2}" uniqueName="8" name="Salesperson" queryTableFieldId="8" dataDxfId="9"/>
    <tableColumn id="9" xr3:uid="{8E50FFF5-72E1-41A7-90A6-F340A124D650}" uniqueName="9" name="Category" queryTableFieldId="9" dataDxfId="8"/>
    <tableColumn id="10" xr3:uid="{D7BB1C10-187D-4ABB-9011-E66FB0A9EE6B}" uniqueName="10" name="Product" queryTableFieldId="10" dataDxfId="7"/>
    <tableColumn id="11" xr3:uid="{17DB9CA6-B3D1-4BF8-8EC4-F7335499460C}" uniqueName="11" name="Quantity" queryTableFieldId="11"/>
    <tableColumn id="12" xr3:uid="{08622219-3015-4799-A468-774CFF5C9B8D}" uniqueName="12" name="Unit_Price" queryTableFieldId="12"/>
    <tableColumn id="13" xr3:uid="{EE82C205-E22F-4D4F-98A8-3FF19A75AA7F}" uniqueName="13" name="Discount_%" queryTableFieldId="13"/>
    <tableColumn id="14" xr3:uid="{8C189FA3-3F4B-4EBD-AC4E-7685BEABDA10}" uniqueName="14" name="Total_Sales" queryTableFieldId="14"/>
    <tableColumn id="15" xr3:uid="{610AE72D-42CC-48A3-9841-123E6DF8BCC9}" uniqueName="15" name="Cost" queryTableFieldId="15"/>
    <tableColumn id="16" xr3:uid="{008E626E-E6D1-4524-9EDC-C5A29D153E39}" uniqueName="16" name="Profit" queryTableFieldId="16"/>
    <tableColumn id="17" xr3:uid="{B1DE86A0-8AF6-4763-9571-536269C72467}" uniqueName="17" name="Payment_Mode" queryTableFieldId="17" dataDxfId="6"/>
    <tableColumn id="18" xr3:uid="{DF3067B2-0A4A-42CB-A9CC-84DDCBF3F435}" uniqueName="18" name="Order_Status" queryTableFieldId="18" dataDxfId="5"/>
    <tableColumn id="19" xr3:uid="{15470153-7091-44A3-82FF-6FCD34990C5D}" uniqueName="19" name="Month" queryTableFieldId="19" dataDxfId="4">
      <calculatedColumnFormula>TEXT(B2,"mmmm")</calculatedColumnFormula>
    </tableColumn>
    <tableColumn id="20" xr3:uid="{EE97BCF2-92E4-4403-AD53-421B52163F3D}" uniqueName="20" name="Quarter" queryTableFieldId="20" dataDxfId="3">
      <calculatedColumnFormula>"Q"&amp;ROUNDUP(MONTH(B2)/3,0)</calculatedColumnFormula>
    </tableColumn>
    <tableColumn id="21" xr3:uid="{1F85BA96-75AA-499A-A411-D9DC4838F6F5}" uniqueName="21" name="Year" queryTableFieldId="21" dataDxfId="2">
      <calculatedColumnFormula>YEAR(B2)</calculatedColumnFormula>
    </tableColumn>
    <tableColumn id="22" xr3:uid="{83245CCE-F578-4FE1-A087-E429421597BA}" uniqueName="22" name="Profit_Margin_%" queryTableFieldId="22" dataCellStyle="Percent">
      <calculatedColumnFormula>P2/N2</calculatedColumnFormula>
    </tableColumn>
    <tableColumn id="23" xr3:uid="{DC016263-5118-4C4B-BCE3-0CEDBEE4C62A}" uniqueName="23" name="Sales_Range" queryTableFieldId="23" dataDxfId="1">
      <calculatedColumnFormula>IF(N2&lt;10000,"Low",IF(N2&lt;=50000,"Medium","High"))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B75095-00C1-431A-B695-E04E58EA648D}" name="Table3" displayName="Table3" ref="A1:B19" totalsRowShown="0">
  <autoFilter ref="A1:B19" xr:uid="{ACB75095-00C1-431A-B695-E04E58EA648D}"/>
  <tableColumns count="2">
    <tableColumn id="1" xr3:uid="{E84B1759-181A-45C1-8403-B1903DA5522F}" name="Column Name "/>
    <tableColumn id="2" xr3:uid="{2FA84047-58E0-4BE5-B069-A953C55C0069}" name="Blank Count" dataDxfId="0">
      <calculatedColumnFormula>COUNTBLANK(B1)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886F-7287-4795-A1D8-AA7F46CF5D5C}">
  <dimension ref="A1:W5002"/>
  <sheetViews>
    <sheetView workbookViewId="0">
      <selection activeCell="H6" sqref="H6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7.44140625" bestFit="1" customWidth="1"/>
    <col min="5" max="5" width="9" bestFit="1" customWidth="1"/>
    <col min="6" max="6" width="11.44140625" bestFit="1" customWidth="1"/>
    <col min="7" max="7" width="12" bestFit="1" customWidth="1"/>
    <col min="8" max="8" width="13.21875" bestFit="1" customWidth="1"/>
    <col min="9" max="9" width="10.77734375" bestFit="1" customWidth="1"/>
    <col min="10" max="10" width="11.109375" bestFit="1" customWidth="1"/>
    <col min="11" max="11" width="10.5546875" bestFit="1" customWidth="1"/>
    <col min="12" max="12" width="11.88671875" bestFit="1" customWidth="1"/>
    <col min="13" max="13" width="13" bestFit="1" customWidth="1"/>
    <col min="14" max="14" width="12.6640625" bestFit="1" customWidth="1"/>
    <col min="15" max="15" width="7" bestFit="1" customWidth="1"/>
    <col min="16" max="16" width="9" bestFit="1" customWidth="1"/>
    <col min="17" max="17" width="16.88671875" bestFit="1" customWidth="1"/>
    <col min="18" max="18" width="14.21875" bestFit="1" customWidth="1"/>
    <col min="22" max="22" width="14.88671875" style="4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5139</v>
      </c>
      <c r="T1" t="s">
        <v>5140</v>
      </c>
      <c r="U1" t="s">
        <v>5141</v>
      </c>
      <c r="V1" s="4" t="s">
        <v>5142</v>
      </c>
      <c r="W1" t="s">
        <v>5143</v>
      </c>
    </row>
    <row r="2" spans="1:23" x14ac:dyDescent="0.3">
      <c r="A2">
        <v>104596</v>
      </c>
      <c r="B2" s="1">
        <v>45946</v>
      </c>
      <c r="C2" t="s">
        <v>4732</v>
      </c>
      <c r="D2" t="s">
        <v>85</v>
      </c>
      <c r="E2" t="s">
        <v>44</v>
      </c>
      <c r="F2" t="s">
        <v>64</v>
      </c>
      <c r="G2" t="s">
        <v>65</v>
      </c>
      <c r="H2" t="s">
        <v>108</v>
      </c>
      <c r="I2" t="s">
        <v>60</v>
      </c>
      <c r="J2" t="s">
        <v>88</v>
      </c>
      <c r="K2">
        <v>10</v>
      </c>
      <c r="L2">
        <v>55479</v>
      </c>
      <c r="M2">
        <v>0</v>
      </c>
      <c r="N2">
        <v>554790</v>
      </c>
      <c r="O2">
        <v>420000</v>
      </c>
      <c r="P2">
        <v>134790</v>
      </c>
      <c r="Q2" t="s">
        <v>26</v>
      </c>
      <c r="R2" t="s">
        <v>27</v>
      </c>
      <c r="S2" s="3" t="str">
        <f>TEXT(B2,"mmmm")</f>
        <v>October</v>
      </c>
      <c r="T2" t="str">
        <f t="shared" ref="T2:T65" si="0">"Q"&amp;ROUNDUP(MONTH(B2)/3,0)</f>
        <v>Q4</v>
      </c>
      <c r="U2">
        <f t="shared" ref="U2:U65" si="1">YEAR(B2)</f>
        <v>2025</v>
      </c>
      <c r="V2" s="4">
        <f t="shared" ref="V2:V65" si="2">P2/N2</f>
        <v>0.24295679446276969</v>
      </c>
      <c r="W2" t="str">
        <f t="shared" ref="W2:W65" si="3">IF(N2&lt;10000,"Low",IF(N2&lt;=50000,"Medium","High"))</f>
        <v>High</v>
      </c>
    </row>
    <row r="3" spans="1:23" x14ac:dyDescent="0.3">
      <c r="A3">
        <v>104927</v>
      </c>
      <c r="B3" s="1">
        <v>45931</v>
      </c>
      <c r="C3" t="s">
        <v>5063</v>
      </c>
      <c r="D3" t="s">
        <v>125</v>
      </c>
      <c r="E3" t="s">
        <v>30</v>
      </c>
      <c r="F3" t="s">
        <v>76</v>
      </c>
      <c r="G3" t="s">
        <v>77</v>
      </c>
      <c r="H3" t="s">
        <v>33</v>
      </c>
      <c r="I3" t="s">
        <v>60</v>
      </c>
      <c r="J3" t="s">
        <v>88</v>
      </c>
      <c r="K3">
        <v>10</v>
      </c>
      <c r="L3">
        <v>55479</v>
      </c>
      <c r="M3">
        <v>0</v>
      </c>
      <c r="N3">
        <v>554790</v>
      </c>
      <c r="O3">
        <v>420000</v>
      </c>
      <c r="P3">
        <v>134790</v>
      </c>
      <c r="Q3" t="s">
        <v>55</v>
      </c>
      <c r="R3" t="s">
        <v>27</v>
      </c>
      <c r="S3" s="3" t="str">
        <f t="shared" ref="S3:S65" si="4">TEXT(B3,"mmmm")</f>
        <v>October</v>
      </c>
      <c r="T3" t="str">
        <f t="shared" si="0"/>
        <v>Q4</v>
      </c>
      <c r="U3">
        <f t="shared" si="1"/>
        <v>2025</v>
      </c>
      <c r="V3" s="4">
        <f t="shared" si="2"/>
        <v>0.24295679446276969</v>
      </c>
      <c r="W3" t="str">
        <f t="shared" si="3"/>
        <v>High</v>
      </c>
    </row>
    <row r="4" spans="1:23" x14ac:dyDescent="0.3">
      <c r="A4">
        <v>101324</v>
      </c>
      <c r="B4" s="1">
        <v>45964</v>
      </c>
      <c r="C4" t="s">
        <v>1460</v>
      </c>
      <c r="D4" t="s">
        <v>112</v>
      </c>
      <c r="E4" t="s">
        <v>52</v>
      </c>
      <c r="F4" t="s">
        <v>69</v>
      </c>
      <c r="G4" t="s">
        <v>70</v>
      </c>
      <c r="H4" t="s">
        <v>71</v>
      </c>
      <c r="I4" t="s">
        <v>60</v>
      </c>
      <c r="J4" t="s">
        <v>88</v>
      </c>
      <c r="K4">
        <v>10</v>
      </c>
      <c r="L4">
        <v>55351</v>
      </c>
      <c r="M4">
        <v>0</v>
      </c>
      <c r="N4">
        <v>553510</v>
      </c>
      <c r="O4">
        <v>420000</v>
      </c>
      <c r="P4">
        <v>133510</v>
      </c>
      <c r="Q4" t="s">
        <v>55</v>
      </c>
      <c r="R4" t="s">
        <v>73</v>
      </c>
      <c r="S4" s="3" t="str">
        <f t="shared" si="4"/>
        <v>November</v>
      </c>
      <c r="T4" t="str">
        <f t="shared" si="0"/>
        <v>Q4</v>
      </c>
      <c r="U4">
        <f t="shared" si="1"/>
        <v>2025</v>
      </c>
      <c r="V4" s="4">
        <f t="shared" si="2"/>
        <v>0.2412061209372911</v>
      </c>
      <c r="W4" t="str">
        <f t="shared" si="3"/>
        <v>High</v>
      </c>
    </row>
    <row r="5" spans="1:23" x14ac:dyDescent="0.3">
      <c r="A5">
        <v>104490</v>
      </c>
      <c r="B5" s="1">
        <v>45985</v>
      </c>
      <c r="C5" t="s">
        <v>4626</v>
      </c>
      <c r="D5" t="s">
        <v>132</v>
      </c>
      <c r="E5" t="s">
        <v>52</v>
      </c>
      <c r="F5" t="s">
        <v>53</v>
      </c>
      <c r="G5" t="s">
        <v>54</v>
      </c>
      <c r="H5" t="s">
        <v>59</v>
      </c>
      <c r="I5" t="s">
        <v>60</v>
      </c>
      <c r="J5" t="s">
        <v>88</v>
      </c>
      <c r="K5">
        <v>10</v>
      </c>
      <c r="L5">
        <v>55007</v>
      </c>
      <c r="M5">
        <v>0</v>
      </c>
      <c r="N5">
        <v>550070</v>
      </c>
      <c r="O5">
        <v>420000</v>
      </c>
      <c r="P5">
        <v>130070</v>
      </c>
      <c r="Q5" t="s">
        <v>55</v>
      </c>
      <c r="R5" t="s">
        <v>73</v>
      </c>
      <c r="S5" s="3" t="str">
        <f t="shared" si="4"/>
        <v>November</v>
      </c>
      <c r="T5" t="str">
        <f t="shared" si="0"/>
        <v>Q4</v>
      </c>
      <c r="U5">
        <f t="shared" si="1"/>
        <v>2025</v>
      </c>
      <c r="V5" s="4">
        <f t="shared" si="2"/>
        <v>0.23646081407820824</v>
      </c>
      <c r="W5" t="str">
        <f t="shared" si="3"/>
        <v>High</v>
      </c>
    </row>
    <row r="6" spans="1:23" x14ac:dyDescent="0.3">
      <c r="A6">
        <v>103866</v>
      </c>
      <c r="B6" s="1">
        <v>45965</v>
      </c>
      <c r="C6" t="s">
        <v>4002</v>
      </c>
      <c r="D6" t="s">
        <v>179</v>
      </c>
      <c r="E6" t="s">
        <v>30</v>
      </c>
      <c r="F6" t="s">
        <v>31</v>
      </c>
      <c r="G6" t="s">
        <v>32</v>
      </c>
      <c r="H6" t="s">
        <v>59</v>
      </c>
      <c r="I6" t="s">
        <v>60</v>
      </c>
      <c r="J6" t="s">
        <v>88</v>
      </c>
      <c r="K6">
        <v>10</v>
      </c>
      <c r="L6">
        <v>54574</v>
      </c>
      <c r="M6">
        <v>0</v>
      </c>
      <c r="N6">
        <v>545740</v>
      </c>
      <c r="O6">
        <v>420000</v>
      </c>
      <c r="P6">
        <v>125740</v>
      </c>
      <c r="Q6" t="s">
        <v>26</v>
      </c>
      <c r="R6" t="s">
        <v>73</v>
      </c>
      <c r="S6" s="3" t="str">
        <f t="shared" si="4"/>
        <v>November</v>
      </c>
      <c r="T6" t="str">
        <f t="shared" si="0"/>
        <v>Q4</v>
      </c>
      <c r="U6">
        <f t="shared" si="1"/>
        <v>2025</v>
      </c>
      <c r="V6" s="4">
        <f t="shared" si="2"/>
        <v>0.23040275589108367</v>
      </c>
      <c r="W6" t="str">
        <f t="shared" si="3"/>
        <v>High</v>
      </c>
    </row>
    <row r="7" spans="1:23" x14ac:dyDescent="0.3">
      <c r="A7">
        <v>100414</v>
      </c>
      <c r="B7" s="1">
        <v>45969</v>
      </c>
      <c r="C7" t="s">
        <v>550</v>
      </c>
      <c r="D7" t="s">
        <v>158</v>
      </c>
      <c r="E7" t="s">
        <v>44</v>
      </c>
      <c r="F7" t="s">
        <v>64</v>
      </c>
      <c r="G7" t="s">
        <v>65</v>
      </c>
      <c r="H7" t="s">
        <v>33</v>
      </c>
      <c r="I7" t="s">
        <v>60</v>
      </c>
      <c r="J7" t="s">
        <v>88</v>
      </c>
      <c r="K7">
        <v>10</v>
      </c>
      <c r="L7">
        <v>54790</v>
      </c>
      <c r="M7">
        <v>5</v>
      </c>
      <c r="N7">
        <v>520505</v>
      </c>
      <c r="O7">
        <v>420000</v>
      </c>
      <c r="P7">
        <v>100505</v>
      </c>
      <c r="Q7" t="s">
        <v>55</v>
      </c>
      <c r="R7" t="s">
        <v>27</v>
      </c>
      <c r="S7" s="3" t="str">
        <f t="shared" si="4"/>
        <v>November</v>
      </c>
      <c r="T7" t="str">
        <f t="shared" si="0"/>
        <v>Q4</v>
      </c>
      <c r="U7">
        <f t="shared" si="1"/>
        <v>2025</v>
      </c>
      <c r="V7" s="4">
        <f t="shared" si="2"/>
        <v>0.19309132477113572</v>
      </c>
      <c r="W7" t="str">
        <f t="shared" si="3"/>
        <v>High</v>
      </c>
    </row>
    <row r="8" spans="1:23" x14ac:dyDescent="0.3">
      <c r="A8">
        <v>104174</v>
      </c>
      <c r="B8" s="1">
        <v>45950</v>
      </c>
      <c r="C8" t="s">
        <v>4310</v>
      </c>
      <c r="D8" t="s">
        <v>153</v>
      </c>
      <c r="E8" t="s">
        <v>44</v>
      </c>
      <c r="F8" t="s">
        <v>45</v>
      </c>
      <c r="G8" t="s">
        <v>46</v>
      </c>
      <c r="H8" t="s">
        <v>71</v>
      </c>
      <c r="I8" t="s">
        <v>60</v>
      </c>
      <c r="J8" t="s">
        <v>88</v>
      </c>
      <c r="K8">
        <v>10</v>
      </c>
      <c r="L8">
        <v>54776</v>
      </c>
      <c r="M8">
        <v>5</v>
      </c>
      <c r="N8">
        <v>520372</v>
      </c>
      <c r="O8">
        <v>420000</v>
      </c>
      <c r="P8">
        <v>100372</v>
      </c>
      <c r="Q8" t="s">
        <v>26</v>
      </c>
      <c r="R8" t="s">
        <v>27</v>
      </c>
      <c r="S8" s="3" t="str">
        <f t="shared" si="4"/>
        <v>October</v>
      </c>
      <c r="T8" t="str">
        <f t="shared" si="0"/>
        <v>Q4</v>
      </c>
      <c r="U8">
        <f t="shared" si="1"/>
        <v>2025</v>
      </c>
      <c r="V8" s="4">
        <f t="shared" si="2"/>
        <v>0.19288508989722736</v>
      </c>
      <c r="W8" t="str">
        <f t="shared" si="3"/>
        <v>High</v>
      </c>
    </row>
    <row r="9" spans="1:23" x14ac:dyDescent="0.3">
      <c r="A9">
        <v>102917</v>
      </c>
      <c r="B9" s="1">
        <v>45949</v>
      </c>
      <c r="C9" t="s">
        <v>3053</v>
      </c>
      <c r="D9" t="s">
        <v>63</v>
      </c>
      <c r="E9" t="s">
        <v>20</v>
      </c>
      <c r="F9" t="s">
        <v>36</v>
      </c>
      <c r="G9" t="s">
        <v>37</v>
      </c>
      <c r="H9" t="s">
        <v>38</v>
      </c>
      <c r="I9" t="s">
        <v>60</v>
      </c>
      <c r="J9" t="s">
        <v>88</v>
      </c>
      <c r="K9">
        <v>10</v>
      </c>
      <c r="L9">
        <v>54718</v>
      </c>
      <c r="M9">
        <v>5</v>
      </c>
      <c r="N9">
        <v>519821</v>
      </c>
      <c r="O9">
        <v>420000</v>
      </c>
      <c r="P9">
        <v>99821</v>
      </c>
      <c r="Q9" t="s">
        <v>49</v>
      </c>
      <c r="R9" t="s">
        <v>27</v>
      </c>
      <c r="S9" s="3" t="str">
        <f t="shared" si="4"/>
        <v>October</v>
      </c>
      <c r="T9" t="str">
        <f t="shared" si="0"/>
        <v>Q4</v>
      </c>
      <c r="U9">
        <f t="shared" si="1"/>
        <v>2025</v>
      </c>
      <c r="V9" s="4">
        <f t="shared" si="2"/>
        <v>0.19202956402300023</v>
      </c>
      <c r="W9" t="str">
        <f t="shared" si="3"/>
        <v>High</v>
      </c>
    </row>
    <row r="10" spans="1:23" x14ac:dyDescent="0.3">
      <c r="A10">
        <v>103698</v>
      </c>
      <c r="B10" s="1">
        <v>45942</v>
      </c>
      <c r="C10" t="s">
        <v>3834</v>
      </c>
      <c r="D10" t="s">
        <v>158</v>
      </c>
      <c r="E10" t="s">
        <v>30</v>
      </c>
      <c r="F10" t="s">
        <v>76</v>
      </c>
      <c r="G10" t="s">
        <v>77</v>
      </c>
      <c r="H10" t="s">
        <v>38</v>
      </c>
      <c r="I10" t="s">
        <v>60</v>
      </c>
      <c r="J10" t="s">
        <v>88</v>
      </c>
      <c r="K10">
        <v>9</v>
      </c>
      <c r="L10">
        <v>55173</v>
      </c>
      <c r="M10">
        <v>0</v>
      </c>
      <c r="N10">
        <v>496557</v>
      </c>
      <c r="O10">
        <v>378000</v>
      </c>
      <c r="P10">
        <v>118557</v>
      </c>
      <c r="Q10" t="s">
        <v>41</v>
      </c>
      <c r="R10" t="s">
        <v>27</v>
      </c>
      <c r="S10" s="3" t="str">
        <f t="shared" si="4"/>
        <v>October</v>
      </c>
      <c r="T10" t="str">
        <f t="shared" si="0"/>
        <v>Q4</v>
      </c>
      <c r="U10">
        <f t="shared" si="1"/>
        <v>2025</v>
      </c>
      <c r="V10" s="4">
        <f t="shared" si="2"/>
        <v>0.23875808819531291</v>
      </c>
      <c r="W10" t="str">
        <f t="shared" si="3"/>
        <v>High</v>
      </c>
    </row>
    <row r="11" spans="1:23" x14ac:dyDescent="0.3">
      <c r="A11">
        <v>101384</v>
      </c>
      <c r="B11" s="1">
        <v>45956</v>
      </c>
      <c r="C11" t="s">
        <v>1520</v>
      </c>
      <c r="D11" t="s">
        <v>194</v>
      </c>
      <c r="E11" t="s">
        <v>52</v>
      </c>
      <c r="F11" t="s">
        <v>69</v>
      </c>
      <c r="G11" t="s">
        <v>70</v>
      </c>
      <c r="H11" t="s">
        <v>108</v>
      </c>
      <c r="I11" t="s">
        <v>60</v>
      </c>
      <c r="J11" t="s">
        <v>88</v>
      </c>
      <c r="K11">
        <v>9</v>
      </c>
      <c r="L11">
        <v>54760</v>
      </c>
      <c r="M11">
        <v>5</v>
      </c>
      <c r="N11">
        <v>468198</v>
      </c>
      <c r="O11">
        <v>378000</v>
      </c>
      <c r="P11">
        <v>90198</v>
      </c>
      <c r="Q11" t="s">
        <v>55</v>
      </c>
      <c r="R11" t="s">
        <v>27</v>
      </c>
      <c r="S11" s="3" t="str">
        <f t="shared" si="4"/>
        <v>October</v>
      </c>
      <c r="T11" t="str">
        <f t="shared" si="0"/>
        <v>Q4</v>
      </c>
      <c r="U11">
        <f t="shared" si="1"/>
        <v>2025</v>
      </c>
      <c r="V11" s="4">
        <f t="shared" si="2"/>
        <v>0.19264926377301911</v>
      </c>
      <c r="W11" t="str">
        <f t="shared" si="3"/>
        <v>High</v>
      </c>
    </row>
    <row r="12" spans="1:23" x14ac:dyDescent="0.3">
      <c r="A12">
        <v>103330</v>
      </c>
      <c r="B12" s="1">
        <v>45971</v>
      </c>
      <c r="C12" t="s">
        <v>3466</v>
      </c>
      <c r="D12" t="s">
        <v>75</v>
      </c>
      <c r="E12" t="s">
        <v>52</v>
      </c>
      <c r="F12" t="s">
        <v>69</v>
      </c>
      <c r="G12" t="s">
        <v>70</v>
      </c>
      <c r="H12" t="s">
        <v>71</v>
      </c>
      <c r="I12" t="s">
        <v>60</v>
      </c>
      <c r="J12" t="s">
        <v>88</v>
      </c>
      <c r="K12">
        <v>9</v>
      </c>
      <c r="L12">
        <v>54631</v>
      </c>
      <c r="M12">
        <v>5</v>
      </c>
      <c r="N12">
        <v>467095.05</v>
      </c>
      <c r="O12">
        <v>378000</v>
      </c>
      <c r="P12">
        <v>89095.05</v>
      </c>
      <c r="Q12" t="s">
        <v>41</v>
      </c>
      <c r="R12" t="s">
        <v>73</v>
      </c>
      <c r="S12" s="3" t="str">
        <f t="shared" si="4"/>
        <v>November</v>
      </c>
      <c r="T12" t="str">
        <f t="shared" si="0"/>
        <v>Q4</v>
      </c>
      <c r="U12">
        <f t="shared" si="1"/>
        <v>2025</v>
      </c>
      <c r="V12" s="4">
        <f t="shared" si="2"/>
        <v>0.19074286914408536</v>
      </c>
      <c r="W12" t="str">
        <f t="shared" si="3"/>
        <v>High</v>
      </c>
    </row>
    <row r="13" spans="1:23" x14ac:dyDescent="0.3">
      <c r="A13">
        <v>104727</v>
      </c>
      <c r="B13" s="1">
        <v>45937</v>
      </c>
      <c r="C13" t="s">
        <v>4863</v>
      </c>
      <c r="D13" t="s">
        <v>142</v>
      </c>
      <c r="E13" t="s">
        <v>52</v>
      </c>
      <c r="F13" t="s">
        <v>53</v>
      </c>
      <c r="G13" t="s">
        <v>54</v>
      </c>
      <c r="H13" t="s">
        <v>23</v>
      </c>
      <c r="I13" t="s">
        <v>60</v>
      </c>
      <c r="J13" t="s">
        <v>88</v>
      </c>
      <c r="K13">
        <v>9</v>
      </c>
      <c r="L13">
        <v>55335</v>
      </c>
      <c r="M13">
        <v>10</v>
      </c>
      <c r="N13">
        <v>448213.5</v>
      </c>
      <c r="O13">
        <v>378000</v>
      </c>
      <c r="P13">
        <v>70213.5</v>
      </c>
      <c r="Q13" t="s">
        <v>26</v>
      </c>
      <c r="R13" t="s">
        <v>27</v>
      </c>
      <c r="S13" s="3" t="str">
        <f t="shared" si="4"/>
        <v>October</v>
      </c>
      <c r="T13" t="str">
        <f t="shared" si="0"/>
        <v>Q4</v>
      </c>
      <c r="U13">
        <f t="shared" si="1"/>
        <v>2025</v>
      </c>
      <c r="V13" s="4">
        <f t="shared" si="2"/>
        <v>0.15665190807505799</v>
      </c>
      <c r="W13" t="str">
        <f t="shared" si="3"/>
        <v>High</v>
      </c>
    </row>
    <row r="14" spans="1:23" x14ac:dyDescent="0.3">
      <c r="A14">
        <v>104254</v>
      </c>
      <c r="B14" s="1">
        <v>45932</v>
      </c>
      <c r="C14" t="s">
        <v>4390</v>
      </c>
      <c r="D14" t="s">
        <v>184</v>
      </c>
      <c r="E14" t="s">
        <v>30</v>
      </c>
      <c r="F14" t="s">
        <v>76</v>
      </c>
      <c r="G14" t="s">
        <v>77</v>
      </c>
      <c r="H14" t="s">
        <v>83</v>
      </c>
      <c r="I14" t="s">
        <v>60</v>
      </c>
      <c r="J14" t="s">
        <v>88</v>
      </c>
      <c r="K14">
        <v>9</v>
      </c>
      <c r="L14">
        <v>55221</v>
      </c>
      <c r="M14">
        <v>10</v>
      </c>
      <c r="N14">
        <v>447290.1</v>
      </c>
      <c r="O14">
        <v>378000</v>
      </c>
      <c r="P14">
        <v>69290.100000000006</v>
      </c>
      <c r="Q14" t="s">
        <v>66</v>
      </c>
      <c r="R14" t="s">
        <v>56</v>
      </c>
      <c r="S14" s="3" t="str">
        <f t="shared" si="4"/>
        <v>October</v>
      </c>
      <c r="T14" t="str">
        <f t="shared" si="0"/>
        <v>Q4</v>
      </c>
      <c r="U14">
        <f t="shared" si="1"/>
        <v>2025</v>
      </c>
      <c r="V14" s="4">
        <f t="shared" si="2"/>
        <v>0.15491087327888547</v>
      </c>
      <c r="W14" t="str">
        <f t="shared" si="3"/>
        <v>High</v>
      </c>
    </row>
    <row r="15" spans="1:23" x14ac:dyDescent="0.3">
      <c r="A15">
        <v>101548</v>
      </c>
      <c r="B15" s="1">
        <v>45932</v>
      </c>
      <c r="C15" t="s">
        <v>1684</v>
      </c>
      <c r="D15" t="s">
        <v>116</v>
      </c>
      <c r="E15" t="s">
        <v>44</v>
      </c>
      <c r="F15" t="s">
        <v>64</v>
      </c>
      <c r="G15" t="s">
        <v>65</v>
      </c>
      <c r="H15" t="s">
        <v>33</v>
      </c>
      <c r="I15" t="s">
        <v>60</v>
      </c>
      <c r="J15" t="s">
        <v>88</v>
      </c>
      <c r="K15">
        <v>9</v>
      </c>
      <c r="L15">
        <v>54852</v>
      </c>
      <c r="M15">
        <v>10</v>
      </c>
      <c r="N15">
        <v>444301.2</v>
      </c>
      <c r="O15">
        <v>378000</v>
      </c>
      <c r="P15">
        <v>66301.2</v>
      </c>
      <c r="Q15" t="s">
        <v>26</v>
      </c>
      <c r="R15" t="s">
        <v>73</v>
      </c>
      <c r="S15" s="3" t="str">
        <f t="shared" si="4"/>
        <v>October</v>
      </c>
      <c r="T15" t="str">
        <f t="shared" si="0"/>
        <v>Q4</v>
      </c>
      <c r="U15">
        <f t="shared" si="1"/>
        <v>2025</v>
      </c>
      <c r="V15" s="4">
        <f t="shared" si="2"/>
        <v>0.14922579547388123</v>
      </c>
      <c r="W15" t="str">
        <f t="shared" si="3"/>
        <v>High</v>
      </c>
    </row>
    <row r="16" spans="1:23" x14ac:dyDescent="0.3">
      <c r="A16">
        <v>100754</v>
      </c>
      <c r="B16" s="1">
        <v>45958</v>
      </c>
      <c r="C16" t="s">
        <v>890</v>
      </c>
      <c r="D16" t="s">
        <v>239</v>
      </c>
      <c r="E16" t="s">
        <v>20</v>
      </c>
      <c r="F16" t="s">
        <v>36</v>
      </c>
      <c r="G16" t="s">
        <v>37</v>
      </c>
      <c r="H16" t="s">
        <v>59</v>
      </c>
      <c r="I16" t="s">
        <v>60</v>
      </c>
      <c r="J16" t="s">
        <v>88</v>
      </c>
      <c r="K16">
        <v>10</v>
      </c>
      <c r="L16">
        <v>55431</v>
      </c>
      <c r="M16">
        <v>20</v>
      </c>
      <c r="N16">
        <v>443448</v>
      </c>
      <c r="O16">
        <v>420000</v>
      </c>
      <c r="P16">
        <v>23448</v>
      </c>
      <c r="Q16" t="s">
        <v>41</v>
      </c>
      <c r="R16" t="s">
        <v>27</v>
      </c>
      <c r="S16" s="3" t="str">
        <f t="shared" si="4"/>
        <v>October</v>
      </c>
      <c r="T16" t="str">
        <f t="shared" si="0"/>
        <v>Q4</v>
      </c>
      <c r="U16">
        <f t="shared" si="1"/>
        <v>2025</v>
      </c>
      <c r="V16" s="4">
        <f t="shared" si="2"/>
        <v>5.2876549223358771E-2</v>
      </c>
      <c r="W16" t="str">
        <f t="shared" si="3"/>
        <v>High</v>
      </c>
    </row>
    <row r="17" spans="1:23" x14ac:dyDescent="0.3">
      <c r="A17">
        <v>104904</v>
      </c>
      <c r="B17" s="1">
        <v>45956</v>
      </c>
      <c r="C17" t="s">
        <v>5040</v>
      </c>
      <c r="D17" t="s">
        <v>149</v>
      </c>
      <c r="E17" t="s">
        <v>44</v>
      </c>
      <c r="F17" t="s">
        <v>64</v>
      </c>
      <c r="G17" t="s">
        <v>65</v>
      </c>
      <c r="H17" t="s">
        <v>33</v>
      </c>
      <c r="I17" t="s">
        <v>60</v>
      </c>
      <c r="J17" t="s">
        <v>88</v>
      </c>
      <c r="K17">
        <v>8</v>
      </c>
      <c r="L17">
        <v>55230</v>
      </c>
      <c r="M17">
        <v>0</v>
      </c>
      <c r="N17">
        <v>441840</v>
      </c>
      <c r="O17">
        <v>336000</v>
      </c>
      <c r="P17">
        <v>105840</v>
      </c>
      <c r="Q17" t="s">
        <v>41</v>
      </c>
      <c r="R17" t="s">
        <v>56</v>
      </c>
      <c r="S17" s="3" t="str">
        <f t="shared" si="4"/>
        <v>October</v>
      </c>
      <c r="T17" t="str">
        <f t="shared" si="0"/>
        <v>Q4</v>
      </c>
      <c r="U17">
        <f t="shared" si="1"/>
        <v>2025</v>
      </c>
      <c r="V17" s="4">
        <f t="shared" si="2"/>
        <v>0.23954372623574144</v>
      </c>
      <c r="W17" t="str">
        <f t="shared" si="3"/>
        <v>High</v>
      </c>
    </row>
    <row r="18" spans="1:23" x14ac:dyDescent="0.3">
      <c r="A18">
        <v>103753</v>
      </c>
      <c r="B18" s="1">
        <v>45977</v>
      </c>
      <c r="C18" t="s">
        <v>3889</v>
      </c>
      <c r="D18" t="s">
        <v>114</v>
      </c>
      <c r="E18" t="s">
        <v>30</v>
      </c>
      <c r="F18" t="s">
        <v>31</v>
      </c>
      <c r="G18" t="s">
        <v>32</v>
      </c>
      <c r="H18" t="s">
        <v>47</v>
      </c>
      <c r="I18" t="s">
        <v>60</v>
      </c>
      <c r="J18" t="s">
        <v>88</v>
      </c>
      <c r="K18">
        <v>10</v>
      </c>
      <c r="L18">
        <v>54676</v>
      </c>
      <c r="M18">
        <v>20</v>
      </c>
      <c r="N18">
        <v>437408</v>
      </c>
      <c r="O18">
        <v>420000</v>
      </c>
      <c r="P18">
        <v>17408</v>
      </c>
      <c r="Q18" t="s">
        <v>66</v>
      </c>
      <c r="R18" t="s">
        <v>27</v>
      </c>
      <c r="S18" s="3" t="str">
        <f t="shared" si="4"/>
        <v>November</v>
      </c>
      <c r="T18" t="str">
        <f t="shared" si="0"/>
        <v>Q4</v>
      </c>
      <c r="U18">
        <f t="shared" si="1"/>
        <v>2025</v>
      </c>
      <c r="V18" s="4">
        <f t="shared" si="2"/>
        <v>3.9798083254078569E-2</v>
      </c>
      <c r="W18" t="str">
        <f t="shared" si="3"/>
        <v>High</v>
      </c>
    </row>
    <row r="19" spans="1:23" x14ac:dyDescent="0.3">
      <c r="A19">
        <v>100013</v>
      </c>
      <c r="B19" s="1">
        <v>45972</v>
      </c>
      <c r="C19" t="s">
        <v>86</v>
      </c>
      <c r="D19" t="s">
        <v>87</v>
      </c>
      <c r="E19" t="s">
        <v>44</v>
      </c>
      <c r="F19" t="s">
        <v>45</v>
      </c>
      <c r="G19" t="s">
        <v>46</v>
      </c>
      <c r="H19" t="s">
        <v>33</v>
      </c>
      <c r="I19" t="s">
        <v>60</v>
      </c>
      <c r="J19" t="s">
        <v>88</v>
      </c>
      <c r="K19">
        <v>9</v>
      </c>
      <c r="L19">
        <v>55408</v>
      </c>
      <c r="M19">
        <v>15</v>
      </c>
      <c r="N19">
        <v>423871.2</v>
      </c>
      <c r="O19">
        <v>378000</v>
      </c>
      <c r="P19">
        <v>45871.199999999997</v>
      </c>
      <c r="Q19" t="s">
        <v>41</v>
      </c>
      <c r="R19" t="s">
        <v>27</v>
      </c>
      <c r="S19" s="3" t="str">
        <f t="shared" si="4"/>
        <v>November</v>
      </c>
      <c r="T19" t="str">
        <f t="shared" si="0"/>
        <v>Q4</v>
      </c>
      <c r="U19">
        <f t="shared" si="1"/>
        <v>2025</v>
      </c>
      <c r="V19" s="4">
        <f t="shared" si="2"/>
        <v>0.10821966672894973</v>
      </c>
      <c r="W19" t="str">
        <f t="shared" si="3"/>
        <v>High</v>
      </c>
    </row>
    <row r="20" spans="1:23" x14ac:dyDescent="0.3">
      <c r="A20">
        <v>104318</v>
      </c>
      <c r="B20" s="1">
        <v>45986</v>
      </c>
      <c r="C20" t="s">
        <v>4454</v>
      </c>
      <c r="D20" t="s">
        <v>68</v>
      </c>
      <c r="E20" t="s">
        <v>30</v>
      </c>
      <c r="F20" t="s">
        <v>31</v>
      </c>
      <c r="G20" t="s">
        <v>32</v>
      </c>
      <c r="H20" t="s">
        <v>59</v>
      </c>
      <c r="I20" t="s">
        <v>60</v>
      </c>
      <c r="J20" t="s">
        <v>88</v>
      </c>
      <c r="K20">
        <v>9</v>
      </c>
      <c r="L20">
        <v>55160</v>
      </c>
      <c r="M20">
        <v>15</v>
      </c>
      <c r="N20">
        <v>421974</v>
      </c>
      <c r="O20">
        <v>378000</v>
      </c>
      <c r="P20">
        <v>43974</v>
      </c>
      <c r="Q20" t="s">
        <v>66</v>
      </c>
      <c r="R20" t="s">
        <v>27</v>
      </c>
      <c r="S20" s="3" t="str">
        <f t="shared" si="4"/>
        <v>November</v>
      </c>
      <c r="T20" t="str">
        <f t="shared" si="0"/>
        <v>Q4</v>
      </c>
      <c r="U20">
        <f t="shared" si="1"/>
        <v>2025</v>
      </c>
      <c r="V20" s="4">
        <f t="shared" si="2"/>
        <v>0.10421021200358316</v>
      </c>
      <c r="W20" t="str">
        <f t="shared" si="3"/>
        <v>High</v>
      </c>
    </row>
    <row r="21" spans="1:23" x14ac:dyDescent="0.3">
      <c r="A21">
        <v>103589</v>
      </c>
      <c r="B21" s="1">
        <v>45976</v>
      </c>
      <c r="C21" t="s">
        <v>3725</v>
      </c>
      <c r="D21" t="s">
        <v>43</v>
      </c>
      <c r="E21" t="s">
        <v>52</v>
      </c>
      <c r="F21" t="s">
        <v>69</v>
      </c>
      <c r="G21" t="s">
        <v>70</v>
      </c>
      <c r="H21" t="s">
        <v>108</v>
      </c>
      <c r="I21" t="s">
        <v>60</v>
      </c>
      <c r="J21" t="s">
        <v>88</v>
      </c>
      <c r="K21">
        <v>9</v>
      </c>
      <c r="L21">
        <v>55128</v>
      </c>
      <c r="M21">
        <v>15</v>
      </c>
      <c r="N21">
        <v>421729.2</v>
      </c>
      <c r="O21">
        <v>378000</v>
      </c>
      <c r="P21">
        <v>43729.2</v>
      </c>
      <c r="Q21" t="s">
        <v>55</v>
      </c>
      <c r="R21" t="s">
        <v>56</v>
      </c>
      <c r="S21" s="3" t="str">
        <f t="shared" si="4"/>
        <v>November</v>
      </c>
      <c r="T21" t="str">
        <f t="shared" si="0"/>
        <v>Q4</v>
      </c>
      <c r="U21">
        <f t="shared" si="1"/>
        <v>2025</v>
      </c>
      <c r="V21" s="4">
        <f t="shared" si="2"/>
        <v>0.10369023534533534</v>
      </c>
      <c r="W21" t="str">
        <f t="shared" si="3"/>
        <v>High</v>
      </c>
    </row>
    <row r="22" spans="1:23" x14ac:dyDescent="0.3">
      <c r="A22">
        <v>102219</v>
      </c>
      <c r="B22" s="1">
        <v>45944</v>
      </c>
      <c r="C22" t="s">
        <v>2355</v>
      </c>
      <c r="D22" t="s">
        <v>114</v>
      </c>
      <c r="E22" t="s">
        <v>52</v>
      </c>
      <c r="F22" t="s">
        <v>53</v>
      </c>
      <c r="G22" t="s">
        <v>54</v>
      </c>
      <c r="H22" t="s">
        <v>71</v>
      </c>
      <c r="I22" t="s">
        <v>60</v>
      </c>
      <c r="J22" t="s">
        <v>88</v>
      </c>
      <c r="K22">
        <v>9</v>
      </c>
      <c r="L22">
        <v>55007</v>
      </c>
      <c r="M22">
        <v>15</v>
      </c>
      <c r="N22">
        <v>420803.55</v>
      </c>
      <c r="O22">
        <v>378000</v>
      </c>
      <c r="P22">
        <v>42803.55</v>
      </c>
      <c r="Q22" t="s">
        <v>26</v>
      </c>
      <c r="R22" t="s">
        <v>27</v>
      </c>
      <c r="S22" s="3" t="str">
        <f t="shared" si="4"/>
        <v>October</v>
      </c>
      <c r="T22" t="str">
        <f t="shared" si="0"/>
        <v>Q4</v>
      </c>
      <c r="U22">
        <f t="shared" si="1"/>
        <v>2025</v>
      </c>
      <c r="V22" s="4">
        <f t="shared" si="2"/>
        <v>0.10171860479789205</v>
      </c>
      <c r="W22" t="str">
        <f t="shared" si="3"/>
        <v>High</v>
      </c>
    </row>
    <row r="23" spans="1:23" x14ac:dyDescent="0.3">
      <c r="A23">
        <v>104103</v>
      </c>
      <c r="B23" s="1">
        <v>45972</v>
      </c>
      <c r="C23" t="s">
        <v>4239</v>
      </c>
      <c r="D23" t="s">
        <v>299</v>
      </c>
      <c r="E23" t="s">
        <v>20</v>
      </c>
      <c r="F23" t="s">
        <v>21</v>
      </c>
      <c r="G23" t="s">
        <v>22</v>
      </c>
      <c r="H23" t="s">
        <v>59</v>
      </c>
      <c r="I23" t="s">
        <v>60</v>
      </c>
      <c r="J23" t="s">
        <v>88</v>
      </c>
      <c r="K23">
        <v>9</v>
      </c>
      <c r="L23">
        <v>54884</v>
      </c>
      <c r="M23">
        <v>15</v>
      </c>
      <c r="N23">
        <v>419862.6</v>
      </c>
      <c r="O23">
        <v>378000</v>
      </c>
      <c r="P23">
        <v>41862.6</v>
      </c>
      <c r="Q23" t="s">
        <v>55</v>
      </c>
      <c r="R23" t="s">
        <v>56</v>
      </c>
      <c r="S23" s="3" t="str">
        <f t="shared" si="4"/>
        <v>November</v>
      </c>
      <c r="T23" t="str">
        <f t="shared" si="0"/>
        <v>Q4</v>
      </c>
      <c r="U23">
        <f t="shared" si="1"/>
        <v>2025</v>
      </c>
      <c r="V23" s="4">
        <f t="shared" si="2"/>
        <v>9.9705475076846573E-2</v>
      </c>
      <c r="W23" t="str">
        <f t="shared" si="3"/>
        <v>High</v>
      </c>
    </row>
    <row r="24" spans="1:23" x14ac:dyDescent="0.3">
      <c r="A24">
        <v>103877</v>
      </c>
      <c r="B24" s="1">
        <v>45945</v>
      </c>
      <c r="C24" t="s">
        <v>4013</v>
      </c>
      <c r="D24" t="s">
        <v>228</v>
      </c>
      <c r="E24" t="s">
        <v>44</v>
      </c>
      <c r="F24" t="s">
        <v>45</v>
      </c>
      <c r="G24" t="s">
        <v>46</v>
      </c>
      <c r="H24" t="s">
        <v>33</v>
      </c>
      <c r="I24" t="s">
        <v>60</v>
      </c>
      <c r="J24" t="s">
        <v>88</v>
      </c>
      <c r="K24">
        <v>8</v>
      </c>
      <c r="L24">
        <v>55020</v>
      </c>
      <c r="M24">
        <v>5</v>
      </c>
      <c r="N24">
        <v>418152</v>
      </c>
      <c r="O24">
        <v>336000</v>
      </c>
      <c r="P24">
        <v>82152</v>
      </c>
      <c r="Q24" t="s">
        <v>26</v>
      </c>
      <c r="R24" t="s">
        <v>56</v>
      </c>
      <c r="S24" s="3" t="str">
        <f t="shared" si="4"/>
        <v>October</v>
      </c>
      <c r="T24" t="str">
        <f t="shared" si="0"/>
        <v>Q4</v>
      </c>
      <c r="U24">
        <f t="shared" si="1"/>
        <v>2025</v>
      </c>
      <c r="V24" s="4">
        <f t="shared" si="2"/>
        <v>0.19646444355162715</v>
      </c>
      <c r="W24" t="str">
        <f t="shared" si="3"/>
        <v>High</v>
      </c>
    </row>
    <row r="25" spans="1:23" x14ac:dyDescent="0.3">
      <c r="A25">
        <v>104029</v>
      </c>
      <c r="B25" s="1">
        <v>45965</v>
      </c>
      <c r="C25" t="s">
        <v>4165</v>
      </c>
      <c r="D25" t="s">
        <v>213</v>
      </c>
      <c r="E25" t="s">
        <v>44</v>
      </c>
      <c r="F25" t="s">
        <v>64</v>
      </c>
      <c r="G25" t="s">
        <v>65</v>
      </c>
      <c r="H25" t="s">
        <v>71</v>
      </c>
      <c r="I25" t="s">
        <v>60</v>
      </c>
      <c r="J25" t="s">
        <v>88</v>
      </c>
      <c r="K25">
        <v>9</v>
      </c>
      <c r="L25">
        <v>54551</v>
      </c>
      <c r="M25">
        <v>15</v>
      </c>
      <c r="N25">
        <v>417315.15</v>
      </c>
      <c r="O25">
        <v>378000</v>
      </c>
      <c r="P25">
        <v>39315.15</v>
      </c>
      <c r="Q25" t="s">
        <v>26</v>
      </c>
      <c r="R25" t="s">
        <v>27</v>
      </c>
      <c r="S25" s="3" t="str">
        <f t="shared" si="4"/>
        <v>November</v>
      </c>
      <c r="T25" t="str">
        <f t="shared" si="0"/>
        <v>Q4</v>
      </c>
      <c r="U25">
        <f t="shared" si="1"/>
        <v>2025</v>
      </c>
      <c r="V25" s="4">
        <f t="shared" si="2"/>
        <v>9.42097357356904E-2</v>
      </c>
      <c r="W25" t="str">
        <f t="shared" si="3"/>
        <v>High</v>
      </c>
    </row>
    <row r="26" spans="1:23" x14ac:dyDescent="0.3">
      <c r="A26">
        <v>103920</v>
      </c>
      <c r="B26" s="1">
        <v>45968</v>
      </c>
      <c r="C26" t="s">
        <v>4056</v>
      </c>
      <c r="D26" t="s">
        <v>179</v>
      </c>
      <c r="E26" t="s">
        <v>20</v>
      </c>
      <c r="F26" t="s">
        <v>36</v>
      </c>
      <c r="G26" t="s">
        <v>37</v>
      </c>
      <c r="H26" t="s">
        <v>38</v>
      </c>
      <c r="I26" t="s">
        <v>60</v>
      </c>
      <c r="J26" t="s">
        <v>88</v>
      </c>
      <c r="K26">
        <v>8</v>
      </c>
      <c r="L26">
        <v>54655</v>
      </c>
      <c r="M26">
        <v>5</v>
      </c>
      <c r="N26">
        <v>415378</v>
      </c>
      <c r="O26">
        <v>336000</v>
      </c>
      <c r="P26">
        <v>79378</v>
      </c>
      <c r="Q26" t="s">
        <v>66</v>
      </c>
      <c r="R26" t="s">
        <v>73</v>
      </c>
      <c r="S26" s="3" t="str">
        <f t="shared" si="4"/>
        <v>November</v>
      </c>
      <c r="T26" t="str">
        <f t="shared" si="0"/>
        <v>Q4</v>
      </c>
      <c r="U26">
        <f t="shared" si="1"/>
        <v>2025</v>
      </c>
      <c r="V26" s="4">
        <f t="shared" si="2"/>
        <v>0.19109822860141848</v>
      </c>
      <c r="W26" t="str">
        <f t="shared" si="3"/>
        <v>High</v>
      </c>
    </row>
    <row r="27" spans="1:23" x14ac:dyDescent="0.3">
      <c r="A27">
        <v>101405</v>
      </c>
      <c r="B27" s="1">
        <v>45943</v>
      </c>
      <c r="C27" t="s">
        <v>1541</v>
      </c>
      <c r="D27" t="s">
        <v>29</v>
      </c>
      <c r="E27" t="s">
        <v>44</v>
      </c>
      <c r="F27" t="s">
        <v>45</v>
      </c>
      <c r="G27" t="s">
        <v>46</v>
      </c>
      <c r="H27" t="s">
        <v>47</v>
      </c>
      <c r="I27" t="s">
        <v>60</v>
      </c>
      <c r="J27" t="s">
        <v>88</v>
      </c>
      <c r="K27">
        <v>9</v>
      </c>
      <c r="L27">
        <v>55161</v>
      </c>
      <c r="M27">
        <v>20</v>
      </c>
      <c r="N27">
        <v>397159.2</v>
      </c>
      <c r="O27">
        <v>378000</v>
      </c>
      <c r="P27">
        <v>19159.2</v>
      </c>
      <c r="Q27" t="s">
        <v>26</v>
      </c>
      <c r="R27" t="s">
        <v>73</v>
      </c>
      <c r="S27" s="3" t="str">
        <f t="shared" si="4"/>
        <v>October</v>
      </c>
      <c r="T27" t="str">
        <f t="shared" si="0"/>
        <v>Q4</v>
      </c>
      <c r="U27">
        <f t="shared" si="1"/>
        <v>2025</v>
      </c>
      <c r="V27" s="4">
        <f t="shared" si="2"/>
        <v>4.8240604775112855E-2</v>
      </c>
      <c r="W27" t="str">
        <f t="shared" si="3"/>
        <v>High</v>
      </c>
    </row>
    <row r="28" spans="1:23" x14ac:dyDescent="0.3">
      <c r="A28">
        <v>103484</v>
      </c>
      <c r="B28" s="1">
        <v>45964</v>
      </c>
      <c r="C28" t="s">
        <v>3620</v>
      </c>
      <c r="D28" t="s">
        <v>186</v>
      </c>
      <c r="E28" t="s">
        <v>20</v>
      </c>
      <c r="F28" t="s">
        <v>21</v>
      </c>
      <c r="G28" t="s">
        <v>22</v>
      </c>
      <c r="H28" t="s">
        <v>33</v>
      </c>
      <c r="I28" t="s">
        <v>60</v>
      </c>
      <c r="J28" t="s">
        <v>88</v>
      </c>
      <c r="K28">
        <v>8</v>
      </c>
      <c r="L28">
        <v>55070</v>
      </c>
      <c r="M28">
        <v>10</v>
      </c>
      <c r="N28">
        <v>396504</v>
      </c>
      <c r="O28">
        <v>336000</v>
      </c>
      <c r="P28">
        <v>60504</v>
      </c>
      <c r="Q28" t="s">
        <v>66</v>
      </c>
      <c r="R28" t="s">
        <v>73</v>
      </c>
      <c r="S28" s="3" t="str">
        <f t="shared" si="4"/>
        <v>November</v>
      </c>
      <c r="T28" t="str">
        <f t="shared" si="0"/>
        <v>Q4</v>
      </c>
      <c r="U28">
        <f t="shared" si="1"/>
        <v>2025</v>
      </c>
      <c r="V28" s="4">
        <f t="shared" si="2"/>
        <v>0.15259366866412444</v>
      </c>
      <c r="W28" t="str">
        <f t="shared" si="3"/>
        <v>High</v>
      </c>
    </row>
    <row r="29" spans="1:23" x14ac:dyDescent="0.3">
      <c r="A29">
        <v>100816</v>
      </c>
      <c r="B29" s="1">
        <v>45937</v>
      </c>
      <c r="C29" t="s">
        <v>952</v>
      </c>
      <c r="D29" t="s">
        <v>43</v>
      </c>
      <c r="E29" t="s">
        <v>20</v>
      </c>
      <c r="F29" t="s">
        <v>21</v>
      </c>
      <c r="G29" t="s">
        <v>22</v>
      </c>
      <c r="H29" t="s">
        <v>33</v>
      </c>
      <c r="I29" t="s">
        <v>60</v>
      </c>
      <c r="J29" t="s">
        <v>88</v>
      </c>
      <c r="K29">
        <v>9</v>
      </c>
      <c r="L29">
        <v>55051</v>
      </c>
      <c r="M29">
        <v>20</v>
      </c>
      <c r="N29">
        <v>396367.2</v>
      </c>
      <c r="O29">
        <v>378000</v>
      </c>
      <c r="P29">
        <v>18367.2</v>
      </c>
      <c r="Q29" t="s">
        <v>49</v>
      </c>
      <c r="R29" t="s">
        <v>27</v>
      </c>
      <c r="S29" s="3" t="str">
        <f t="shared" si="4"/>
        <v>October</v>
      </c>
      <c r="T29" t="str">
        <f t="shared" si="0"/>
        <v>Q4</v>
      </c>
      <c r="U29">
        <f t="shared" si="1"/>
        <v>2025</v>
      </c>
      <c r="V29" s="4">
        <f t="shared" si="2"/>
        <v>4.6338849430528059E-2</v>
      </c>
      <c r="W29" t="str">
        <f t="shared" si="3"/>
        <v>High</v>
      </c>
    </row>
    <row r="30" spans="1:23" x14ac:dyDescent="0.3">
      <c r="A30">
        <v>104864</v>
      </c>
      <c r="B30" s="1">
        <v>45988</v>
      </c>
      <c r="C30" t="s">
        <v>5000</v>
      </c>
      <c r="D30" t="s">
        <v>228</v>
      </c>
      <c r="E30" t="s">
        <v>44</v>
      </c>
      <c r="F30" t="s">
        <v>45</v>
      </c>
      <c r="G30" t="s">
        <v>46</v>
      </c>
      <c r="H30" t="s">
        <v>83</v>
      </c>
      <c r="I30" t="s">
        <v>60</v>
      </c>
      <c r="J30" t="s">
        <v>88</v>
      </c>
      <c r="K30">
        <v>8</v>
      </c>
      <c r="L30">
        <v>55031</v>
      </c>
      <c r="M30">
        <v>10</v>
      </c>
      <c r="N30">
        <v>396223.2</v>
      </c>
      <c r="O30">
        <v>336000</v>
      </c>
      <c r="P30">
        <v>60223.199999999997</v>
      </c>
      <c r="Q30" t="s">
        <v>55</v>
      </c>
      <c r="R30" t="s">
        <v>27</v>
      </c>
      <c r="S30" s="3" t="str">
        <f t="shared" si="4"/>
        <v>November</v>
      </c>
      <c r="T30" t="str">
        <f t="shared" si="0"/>
        <v>Q4</v>
      </c>
      <c r="U30">
        <f t="shared" si="1"/>
        <v>2025</v>
      </c>
      <c r="V30" s="4">
        <f t="shared" si="2"/>
        <v>0.15199311902988011</v>
      </c>
      <c r="W30" t="str">
        <f t="shared" si="3"/>
        <v>High</v>
      </c>
    </row>
    <row r="31" spans="1:23" x14ac:dyDescent="0.3">
      <c r="A31">
        <v>101855</v>
      </c>
      <c r="B31" s="1">
        <v>45958</v>
      </c>
      <c r="C31" t="s">
        <v>1991</v>
      </c>
      <c r="D31" t="s">
        <v>250</v>
      </c>
      <c r="E31" t="s">
        <v>20</v>
      </c>
      <c r="F31" t="s">
        <v>21</v>
      </c>
      <c r="G31" t="s">
        <v>22</v>
      </c>
      <c r="H31" t="s">
        <v>71</v>
      </c>
      <c r="I31" t="s">
        <v>60</v>
      </c>
      <c r="J31" t="s">
        <v>88</v>
      </c>
      <c r="K31">
        <v>9</v>
      </c>
      <c r="L31">
        <v>54990</v>
      </c>
      <c r="M31">
        <v>20</v>
      </c>
      <c r="N31">
        <v>395928</v>
      </c>
      <c r="O31">
        <v>378000</v>
      </c>
      <c r="P31">
        <v>17928</v>
      </c>
      <c r="Q31" t="s">
        <v>55</v>
      </c>
      <c r="R31" t="s">
        <v>27</v>
      </c>
      <c r="S31" s="3" t="str">
        <f t="shared" si="4"/>
        <v>October</v>
      </c>
      <c r="T31" t="str">
        <f t="shared" si="0"/>
        <v>Q4</v>
      </c>
      <c r="U31">
        <f t="shared" si="1"/>
        <v>2025</v>
      </c>
      <c r="V31" s="4">
        <f t="shared" si="2"/>
        <v>4.5280960174577195E-2</v>
      </c>
      <c r="W31" t="str">
        <f t="shared" si="3"/>
        <v>High</v>
      </c>
    </row>
    <row r="32" spans="1:23" x14ac:dyDescent="0.3">
      <c r="A32">
        <v>103654</v>
      </c>
      <c r="B32" s="1">
        <v>45987</v>
      </c>
      <c r="C32" t="s">
        <v>3790</v>
      </c>
      <c r="D32" t="s">
        <v>96</v>
      </c>
      <c r="E32" t="s">
        <v>44</v>
      </c>
      <c r="F32" t="s">
        <v>64</v>
      </c>
      <c r="G32" t="s">
        <v>65</v>
      </c>
      <c r="H32" t="s">
        <v>38</v>
      </c>
      <c r="I32" t="s">
        <v>60</v>
      </c>
      <c r="J32" t="s">
        <v>88</v>
      </c>
      <c r="K32">
        <v>9</v>
      </c>
      <c r="L32">
        <v>54855</v>
      </c>
      <c r="M32">
        <v>20</v>
      </c>
      <c r="N32">
        <v>394956</v>
      </c>
      <c r="O32">
        <v>378000</v>
      </c>
      <c r="P32">
        <v>16956</v>
      </c>
      <c r="Q32" t="s">
        <v>41</v>
      </c>
      <c r="R32" t="s">
        <v>73</v>
      </c>
      <c r="S32" s="3" t="str">
        <f t="shared" si="4"/>
        <v>November</v>
      </c>
      <c r="T32" t="str">
        <f t="shared" si="0"/>
        <v>Q4</v>
      </c>
      <c r="U32">
        <f t="shared" si="1"/>
        <v>2025</v>
      </c>
      <c r="V32" s="4">
        <f t="shared" si="2"/>
        <v>4.2931364506426033E-2</v>
      </c>
      <c r="W32" t="str">
        <f t="shared" si="3"/>
        <v>High</v>
      </c>
    </row>
    <row r="33" spans="1:23" x14ac:dyDescent="0.3">
      <c r="A33">
        <v>103820</v>
      </c>
      <c r="B33" s="1">
        <v>45983</v>
      </c>
      <c r="C33" t="s">
        <v>3956</v>
      </c>
      <c r="D33" t="s">
        <v>114</v>
      </c>
      <c r="E33" t="s">
        <v>44</v>
      </c>
      <c r="F33" t="s">
        <v>64</v>
      </c>
      <c r="G33" t="s">
        <v>65</v>
      </c>
      <c r="H33" t="s">
        <v>108</v>
      </c>
      <c r="I33" t="s">
        <v>60</v>
      </c>
      <c r="J33" t="s">
        <v>88</v>
      </c>
      <c r="K33">
        <v>8</v>
      </c>
      <c r="L33">
        <v>54647</v>
      </c>
      <c r="M33">
        <v>10</v>
      </c>
      <c r="N33">
        <v>393458.4</v>
      </c>
      <c r="O33">
        <v>336000</v>
      </c>
      <c r="P33">
        <v>57458.400000000001</v>
      </c>
      <c r="Q33" t="s">
        <v>49</v>
      </c>
      <c r="R33" t="s">
        <v>56</v>
      </c>
      <c r="S33" s="3" t="str">
        <f t="shared" si="4"/>
        <v>November</v>
      </c>
      <c r="T33" t="str">
        <f t="shared" si="0"/>
        <v>Q4</v>
      </c>
      <c r="U33">
        <f t="shared" si="1"/>
        <v>2025</v>
      </c>
      <c r="V33" s="4">
        <f t="shared" si="2"/>
        <v>0.14603424402681453</v>
      </c>
      <c r="W33" t="str">
        <f t="shared" si="3"/>
        <v>High</v>
      </c>
    </row>
    <row r="34" spans="1:23" x14ac:dyDescent="0.3">
      <c r="A34">
        <v>100498</v>
      </c>
      <c r="B34" s="1">
        <v>45963</v>
      </c>
      <c r="C34" t="s">
        <v>634</v>
      </c>
      <c r="D34" t="s">
        <v>35</v>
      </c>
      <c r="E34" t="s">
        <v>52</v>
      </c>
      <c r="F34" t="s">
        <v>53</v>
      </c>
      <c r="G34" t="s">
        <v>54</v>
      </c>
      <c r="H34" t="s">
        <v>47</v>
      </c>
      <c r="I34" t="s">
        <v>60</v>
      </c>
      <c r="J34" t="s">
        <v>88</v>
      </c>
      <c r="K34">
        <v>7</v>
      </c>
      <c r="L34">
        <v>55330</v>
      </c>
      <c r="M34">
        <v>0</v>
      </c>
      <c r="N34">
        <v>387310</v>
      </c>
      <c r="O34">
        <v>294000</v>
      </c>
      <c r="P34">
        <v>93310</v>
      </c>
      <c r="Q34" t="s">
        <v>41</v>
      </c>
      <c r="R34" t="s">
        <v>73</v>
      </c>
      <c r="S34" s="3" t="str">
        <f t="shared" si="4"/>
        <v>November</v>
      </c>
      <c r="T34" t="str">
        <f t="shared" si="0"/>
        <v>Q4</v>
      </c>
      <c r="U34">
        <f t="shared" si="1"/>
        <v>2025</v>
      </c>
      <c r="V34" s="4">
        <f t="shared" si="2"/>
        <v>0.24091812759804807</v>
      </c>
      <c r="W34" t="str">
        <f t="shared" si="3"/>
        <v>High</v>
      </c>
    </row>
    <row r="35" spans="1:23" x14ac:dyDescent="0.3">
      <c r="A35">
        <v>102248</v>
      </c>
      <c r="B35" s="1">
        <v>45949</v>
      </c>
      <c r="C35" t="s">
        <v>2384</v>
      </c>
      <c r="D35" t="s">
        <v>202</v>
      </c>
      <c r="E35" t="s">
        <v>20</v>
      </c>
      <c r="F35" t="s">
        <v>36</v>
      </c>
      <c r="G35" t="s">
        <v>37</v>
      </c>
      <c r="H35" t="s">
        <v>59</v>
      </c>
      <c r="I35" t="s">
        <v>60</v>
      </c>
      <c r="J35" t="s">
        <v>88</v>
      </c>
      <c r="K35">
        <v>8</v>
      </c>
      <c r="L35">
        <v>55481</v>
      </c>
      <c r="M35">
        <v>15</v>
      </c>
      <c r="N35">
        <v>377270.8</v>
      </c>
      <c r="O35">
        <v>336000</v>
      </c>
      <c r="P35">
        <v>41270.800000000003</v>
      </c>
      <c r="Q35" t="s">
        <v>55</v>
      </c>
      <c r="R35" t="s">
        <v>27</v>
      </c>
      <c r="S35" s="3" t="str">
        <f t="shared" si="4"/>
        <v>October</v>
      </c>
      <c r="T35" t="str">
        <f t="shared" si="0"/>
        <v>Q4</v>
      </c>
      <c r="U35">
        <f t="shared" si="1"/>
        <v>2025</v>
      </c>
      <c r="V35" s="4">
        <f t="shared" si="2"/>
        <v>0.10939304075481061</v>
      </c>
      <c r="W35" t="str">
        <f t="shared" si="3"/>
        <v>High</v>
      </c>
    </row>
    <row r="36" spans="1:23" x14ac:dyDescent="0.3">
      <c r="A36">
        <v>102787</v>
      </c>
      <c r="B36" s="1">
        <v>45956</v>
      </c>
      <c r="C36" t="s">
        <v>2923</v>
      </c>
      <c r="D36" t="s">
        <v>58</v>
      </c>
      <c r="E36" t="s">
        <v>44</v>
      </c>
      <c r="F36" t="s">
        <v>45</v>
      </c>
      <c r="G36" t="s">
        <v>46</v>
      </c>
      <c r="H36" t="s">
        <v>33</v>
      </c>
      <c r="I36" t="s">
        <v>60</v>
      </c>
      <c r="J36" t="s">
        <v>88</v>
      </c>
      <c r="K36">
        <v>8</v>
      </c>
      <c r="L36">
        <v>55115</v>
      </c>
      <c r="M36">
        <v>15</v>
      </c>
      <c r="N36">
        <v>374782</v>
      </c>
      <c r="O36">
        <v>336000</v>
      </c>
      <c r="P36">
        <v>38782</v>
      </c>
      <c r="Q36" t="s">
        <v>66</v>
      </c>
      <c r="R36" t="s">
        <v>27</v>
      </c>
      <c r="S36" s="3" t="str">
        <f t="shared" si="4"/>
        <v>October</v>
      </c>
      <c r="T36" t="str">
        <f t="shared" si="0"/>
        <v>Q4</v>
      </c>
      <c r="U36">
        <f t="shared" si="1"/>
        <v>2025</v>
      </c>
      <c r="V36" s="4">
        <f t="shared" si="2"/>
        <v>0.10347882235539593</v>
      </c>
      <c r="W36" t="str">
        <f t="shared" si="3"/>
        <v>High</v>
      </c>
    </row>
    <row r="37" spans="1:23" x14ac:dyDescent="0.3">
      <c r="A37">
        <v>104959</v>
      </c>
      <c r="B37" s="1">
        <v>45970</v>
      </c>
      <c r="C37" t="s">
        <v>5095</v>
      </c>
      <c r="D37" t="s">
        <v>87</v>
      </c>
      <c r="E37" t="s">
        <v>44</v>
      </c>
      <c r="F37" t="s">
        <v>64</v>
      </c>
      <c r="G37" t="s">
        <v>65</v>
      </c>
      <c r="H37" t="s">
        <v>83</v>
      </c>
      <c r="I37" t="s">
        <v>60</v>
      </c>
      <c r="J37" t="s">
        <v>88</v>
      </c>
      <c r="K37">
        <v>8</v>
      </c>
      <c r="L37">
        <v>54985</v>
      </c>
      <c r="M37">
        <v>15</v>
      </c>
      <c r="N37">
        <v>373898</v>
      </c>
      <c r="O37">
        <v>336000</v>
      </c>
      <c r="P37">
        <v>37898</v>
      </c>
      <c r="Q37" t="s">
        <v>26</v>
      </c>
      <c r="R37" t="s">
        <v>27</v>
      </c>
      <c r="S37" s="3" t="str">
        <f t="shared" si="4"/>
        <v>November</v>
      </c>
      <c r="T37" t="str">
        <f t="shared" si="0"/>
        <v>Q4</v>
      </c>
      <c r="U37">
        <f t="shared" si="1"/>
        <v>2025</v>
      </c>
      <c r="V37" s="4">
        <f t="shared" si="2"/>
        <v>0.10135919421874415</v>
      </c>
      <c r="W37" t="str">
        <f t="shared" si="3"/>
        <v>High</v>
      </c>
    </row>
    <row r="38" spans="1:23" x14ac:dyDescent="0.3">
      <c r="A38">
        <v>104730</v>
      </c>
      <c r="B38" s="1">
        <v>45970</v>
      </c>
      <c r="C38" t="s">
        <v>4866</v>
      </c>
      <c r="D38" t="s">
        <v>90</v>
      </c>
      <c r="E38" t="s">
        <v>20</v>
      </c>
      <c r="F38" t="s">
        <v>21</v>
      </c>
      <c r="G38" t="s">
        <v>22</v>
      </c>
      <c r="H38" t="s">
        <v>38</v>
      </c>
      <c r="I38" t="s">
        <v>60</v>
      </c>
      <c r="J38" t="s">
        <v>88</v>
      </c>
      <c r="K38">
        <v>8</v>
      </c>
      <c r="L38">
        <v>54958</v>
      </c>
      <c r="M38">
        <v>15</v>
      </c>
      <c r="N38">
        <v>373714.4</v>
      </c>
      <c r="O38">
        <v>336000</v>
      </c>
      <c r="P38">
        <v>37714.400000000001</v>
      </c>
      <c r="Q38" t="s">
        <v>55</v>
      </c>
      <c r="R38" t="s">
        <v>27</v>
      </c>
      <c r="S38" s="3" t="str">
        <f t="shared" si="4"/>
        <v>November</v>
      </c>
      <c r="T38" t="str">
        <f t="shared" si="0"/>
        <v>Q4</v>
      </c>
      <c r="U38">
        <f t="shared" si="1"/>
        <v>2025</v>
      </c>
      <c r="V38" s="4">
        <f t="shared" si="2"/>
        <v>0.10091770614137427</v>
      </c>
      <c r="W38" t="str">
        <f t="shared" si="3"/>
        <v>High</v>
      </c>
    </row>
    <row r="39" spans="1:23" x14ac:dyDescent="0.3">
      <c r="A39">
        <v>102253</v>
      </c>
      <c r="B39" s="1">
        <v>45976</v>
      </c>
      <c r="C39" t="s">
        <v>2389</v>
      </c>
      <c r="D39" t="s">
        <v>226</v>
      </c>
      <c r="E39" t="s">
        <v>52</v>
      </c>
      <c r="F39" t="s">
        <v>53</v>
      </c>
      <c r="G39" t="s">
        <v>54</v>
      </c>
      <c r="H39" t="s">
        <v>59</v>
      </c>
      <c r="I39" t="s">
        <v>60</v>
      </c>
      <c r="J39" t="s">
        <v>88</v>
      </c>
      <c r="K39">
        <v>8</v>
      </c>
      <c r="L39">
        <v>54807</v>
      </c>
      <c r="M39">
        <v>15</v>
      </c>
      <c r="N39">
        <v>372687.6</v>
      </c>
      <c r="O39">
        <v>336000</v>
      </c>
      <c r="P39">
        <v>36687.599999999999</v>
      </c>
      <c r="Q39" t="s">
        <v>55</v>
      </c>
      <c r="R39" t="s">
        <v>56</v>
      </c>
      <c r="S39" s="3" t="str">
        <f t="shared" si="4"/>
        <v>November</v>
      </c>
      <c r="T39" t="str">
        <f t="shared" si="0"/>
        <v>Q4</v>
      </c>
      <c r="U39">
        <f t="shared" si="1"/>
        <v>2025</v>
      </c>
      <c r="V39" s="4">
        <f t="shared" si="2"/>
        <v>9.8440624265470594E-2</v>
      </c>
      <c r="W39" t="str">
        <f t="shared" si="3"/>
        <v>High</v>
      </c>
    </row>
    <row r="40" spans="1:23" x14ac:dyDescent="0.3">
      <c r="A40">
        <v>102057</v>
      </c>
      <c r="B40" s="1">
        <v>45953</v>
      </c>
      <c r="C40" t="s">
        <v>2193</v>
      </c>
      <c r="D40" t="s">
        <v>94</v>
      </c>
      <c r="E40" t="s">
        <v>30</v>
      </c>
      <c r="F40" t="s">
        <v>31</v>
      </c>
      <c r="G40" t="s">
        <v>32</v>
      </c>
      <c r="H40" t="s">
        <v>83</v>
      </c>
      <c r="I40" t="s">
        <v>60</v>
      </c>
      <c r="J40" t="s">
        <v>88</v>
      </c>
      <c r="K40">
        <v>7</v>
      </c>
      <c r="L40">
        <v>54893</v>
      </c>
      <c r="M40">
        <v>5</v>
      </c>
      <c r="N40">
        <v>365038.45</v>
      </c>
      <c r="O40">
        <v>294000</v>
      </c>
      <c r="P40">
        <v>71038.45</v>
      </c>
      <c r="Q40" t="s">
        <v>26</v>
      </c>
      <c r="R40" t="s">
        <v>56</v>
      </c>
      <c r="S40" s="3" t="str">
        <f t="shared" si="4"/>
        <v>October</v>
      </c>
      <c r="T40" t="str">
        <f t="shared" si="0"/>
        <v>Q4</v>
      </c>
      <c r="U40">
        <f t="shared" si="1"/>
        <v>2025</v>
      </c>
      <c r="V40" s="4">
        <f t="shared" si="2"/>
        <v>0.19460539019930639</v>
      </c>
      <c r="W40" t="str">
        <f t="shared" si="3"/>
        <v>High</v>
      </c>
    </row>
    <row r="41" spans="1:23" x14ac:dyDescent="0.3">
      <c r="A41">
        <v>102950</v>
      </c>
      <c r="B41" s="1">
        <v>45962</v>
      </c>
      <c r="C41" t="s">
        <v>3086</v>
      </c>
      <c r="D41" t="s">
        <v>189</v>
      </c>
      <c r="E41" t="s">
        <v>30</v>
      </c>
      <c r="F41" t="s">
        <v>76</v>
      </c>
      <c r="G41" t="s">
        <v>77</v>
      </c>
      <c r="H41" t="s">
        <v>23</v>
      </c>
      <c r="I41" t="s">
        <v>60</v>
      </c>
      <c r="J41" t="s">
        <v>88</v>
      </c>
      <c r="K41">
        <v>8</v>
      </c>
      <c r="L41">
        <v>55409</v>
      </c>
      <c r="M41">
        <v>20</v>
      </c>
      <c r="N41">
        <v>354617.59999999998</v>
      </c>
      <c r="O41">
        <v>336000</v>
      </c>
      <c r="P41">
        <v>18617.599999999999</v>
      </c>
      <c r="Q41" t="s">
        <v>41</v>
      </c>
      <c r="R41" t="s">
        <v>27</v>
      </c>
      <c r="S41" s="3" t="str">
        <f t="shared" si="4"/>
        <v>November</v>
      </c>
      <c r="T41" t="str">
        <f t="shared" si="0"/>
        <v>Q4</v>
      </c>
      <c r="U41">
        <f t="shared" si="1"/>
        <v>2025</v>
      </c>
      <c r="V41" s="4">
        <f t="shared" si="2"/>
        <v>5.2500496309263837E-2</v>
      </c>
      <c r="W41" t="str">
        <f t="shared" si="3"/>
        <v>High</v>
      </c>
    </row>
    <row r="42" spans="1:23" x14ac:dyDescent="0.3">
      <c r="A42">
        <v>100992</v>
      </c>
      <c r="B42" s="1">
        <v>45945</v>
      </c>
      <c r="C42" t="s">
        <v>1128</v>
      </c>
      <c r="D42" t="s">
        <v>118</v>
      </c>
      <c r="E42" t="s">
        <v>44</v>
      </c>
      <c r="F42" t="s">
        <v>45</v>
      </c>
      <c r="G42" t="s">
        <v>46</v>
      </c>
      <c r="H42" t="s">
        <v>38</v>
      </c>
      <c r="I42" t="s">
        <v>60</v>
      </c>
      <c r="J42" t="s">
        <v>88</v>
      </c>
      <c r="K42">
        <v>8</v>
      </c>
      <c r="L42">
        <v>54990</v>
      </c>
      <c r="M42">
        <v>20</v>
      </c>
      <c r="N42">
        <v>351936</v>
      </c>
      <c r="O42">
        <v>336000</v>
      </c>
      <c r="P42">
        <v>15936</v>
      </c>
      <c r="Q42" t="s">
        <v>26</v>
      </c>
      <c r="R42" t="s">
        <v>56</v>
      </c>
      <c r="S42" s="3" t="str">
        <f t="shared" si="4"/>
        <v>October</v>
      </c>
      <c r="T42" t="str">
        <f t="shared" si="0"/>
        <v>Q4</v>
      </c>
      <c r="U42">
        <f t="shared" si="1"/>
        <v>2025</v>
      </c>
      <c r="V42" s="4">
        <f t="shared" si="2"/>
        <v>4.5280960174577195E-2</v>
      </c>
      <c r="W42" t="str">
        <f t="shared" si="3"/>
        <v>High</v>
      </c>
    </row>
    <row r="43" spans="1:23" x14ac:dyDescent="0.3">
      <c r="A43">
        <v>104518</v>
      </c>
      <c r="B43" s="1">
        <v>45938</v>
      </c>
      <c r="C43" t="s">
        <v>4654</v>
      </c>
      <c r="D43" t="s">
        <v>29</v>
      </c>
      <c r="E43" t="s">
        <v>52</v>
      </c>
      <c r="F43" t="s">
        <v>53</v>
      </c>
      <c r="G43" t="s">
        <v>54</v>
      </c>
      <c r="H43" t="s">
        <v>71</v>
      </c>
      <c r="I43" t="s">
        <v>60</v>
      </c>
      <c r="J43" t="s">
        <v>88</v>
      </c>
      <c r="K43">
        <v>7</v>
      </c>
      <c r="L43">
        <v>54518</v>
      </c>
      <c r="M43">
        <v>10</v>
      </c>
      <c r="N43">
        <v>343463.4</v>
      </c>
      <c r="O43">
        <v>294000</v>
      </c>
      <c r="P43">
        <v>49463.4</v>
      </c>
      <c r="Q43" t="s">
        <v>66</v>
      </c>
      <c r="R43" t="s">
        <v>56</v>
      </c>
      <c r="S43" s="3" t="str">
        <f t="shared" si="4"/>
        <v>October</v>
      </c>
      <c r="T43" t="str">
        <f t="shared" si="0"/>
        <v>Q4</v>
      </c>
      <c r="U43">
        <f t="shared" si="1"/>
        <v>2025</v>
      </c>
      <c r="V43" s="4">
        <f t="shared" si="2"/>
        <v>0.14401359795541532</v>
      </c>
      <c r="W43" t="str">
        <f t="shared" si="3"/>
        <v>High</v>
      </c>
    </row>
    <row r="44" spans="1:23" x14ac:dyDescent="0.3">
      <c r="A44">
        <v>102289</v>
      </c>
      <c r="B44" s="1">
        <v>45896</v>
      </c>
      <c r="C44" t="s">
        <v>2425</v>
      </c>
      <c r="D44" t="s">
        <v>132</v>
      </c>
      <c r="E44" t="s">
        <v>30</v>
      </c>
      <c r="F44" t="s">
        <v>31</v>
      </c>
      <c r="G44" t="s">
        <v>32</v>
      </c>
      <c r="H44" t="s">
        <v>47</v>
      </c>
      <c r="I44" t="s">
        <v>60</v>
      </c>
      <c r="J44" t="s">
        <v>88</v>
      </c>
      <c r="K44">
        <v>6</v>
      </c>
      <c r="L44">
        <v>55407</v>
      </c>
      <c r="M44">
        <v>0</v>
      </c>
      <c r="N44">
        <v>332442</v>
      </c>
      <c r="O44">
        <v>252000</v>
      </c>
      <c r="P44">
        <v>80442</v>
      </c>
      <c r="Q44" t="s">
        <v>66</v>
      </c>
      <c r="R44" t="s">
        <v>27</v>
      </c>
      <c r="S44" s="3" t="str">
        <f t="shared" si="4"/>
        <v>August</v>
      </c>
      <c r="T44" t="str">
        <f t="shared" si="0"/>
        <v>Q3</v>
      </c>
      <c r="U44">
        <f t="shared" si="1"/>
        <v>2025</v>
      </c>
      <c r="V44" s="4">
        <f t="shared" si="2"/>
        <v>0.24197303589799124</v>
      </c>
      <c r="W44" t="str">
        <f t="shared" si="3"/>
        <v>High</v>
      </c>
    </row>
    <row r="45" spans="1:23" x14ac:dyDescent="0.3">
      <c r="A45">
        <v>104168</v>
      </c>
      <c r="B45" s="1">
        <v>45897</v>
      </c>
      <c r="C45" t="s">
        <v>4304</v>
      </c>
      <c r="D45" t="s">
        <v>205</v>
      </c>
      <c r="E45" t="s">
        <v>20</v>
      </c>
      <c r="F45" t="s">
        <v>36</v>
      </c>
      <c r="G45" t="s">
        <v>37</v>
      </c>
      <c r="H45" t="s">
        <v>33</v>
      </c>
      <c r="I45" t="s">
        <v>60</v>
      </c>
      <c r="J45" t="s">
        <v>88</v>
      </c>
      <c r="K45">
        <v>6</v>
      </c>
      <c r="L45">
        <v>55399</v>
      </c>
      <c r="M45">
        <v>0</v>
      </c>
      <c r="N45">
        <v>332394</v>
      </c>
      <c r="O45">
        <v>252000</v>
      </c>
      <c r="P45">
        <v>80394</v>
      </c>
      <c r="Q45" t="s">
        <v>55</v>
      </c>
      <c r="R45" t="s">
        <v>56</v>
      </c>
      <c r="S45" s="3" t="str">
        <f t="shared" si="4"/>
        <v>August</v>
      </c>
      <c r="T45" t="str">
        <f t="shared" si="0"/>
        <v>Q3</v>
      </c>
      <c r="U45">
        <f t="shared" si="1"/>
        <v>2025</v>
      </c>
      <c r="V45" s="4">
        <f t="shared" si="2"/>
        <v>0.24186357154461272</v>
      </c>
      <c r="W45" t="str">
        <f t="shared" si="3"/>
        <v>High</v>
      </c>
    </row>
    <row r="46" spans="1:23" x14ac:dyDescent="0.3">
      <c r="A46">
        <v>104239</v>
      </c>
      <c r="B46" s="1">
        <v>45706</v>
      </c>
      <c r="C46" t="s">
        <v>4375</v>
      </c>
      <c r="D46" t="s">
        <v>51</v>
      </c>
      <c r="E46" t="s">
        <v>44</v>
      </c>
      <c r="F46" t="s">
        <v>64</v>
      </c>
      <c r="G46" t="s">
        <v>65</v>
      </c>
      <c r="H46" t="s">
        <v>71</v>
      </c>
      <c r="I46" t="s">
        <v>60</v>
      </c>
      <c r="J46" t="s">
        <v>88</v>
      </c>
      <c r="K46">
        <v>6</v>
      </c>
      <c r="L46">
        <v>55394</v>
      </c>
      <c r="M46">
        <v>0</v>
      </c>
      <c r="N46">
        <v>332364</v>
      </c>
      <c r="O46">
        <v>252000</v>
      </c>
      <c r="P46">
        <v>80364</v>
      </c>
      <c r="Q46" t="s">
        <v>66</v>
      </c>
      <c r="R46" t="s">
        <v>27</v>
      </c>
      <c r="S46" s="3" t="str">
        <f t="shared" si="4"/>
        <v>February</v>
      </c>
      <c r="T46" t="str">
        <f t="shared" si="0"/>
        <v>Q1</v>
      </c>
      <c r="U46">
        <f t="shared" si="1"/>
        <v>2025</v>
      </c>
      <c r="V46" s="4">
        <f t="shared" si="2"/>
        <v>0.24179514026789906</v>
      </c>
      <c r="W46" t="str">
        <f t="shared" si="3"/>
        <v>High</v>
      </c>
    </row>
    <row r="47" spans="1:23" x14ac:dyDescent="0.3">
      <c r="A47">
        <v>101022</v>
      </c>
      <c r="B47" s="1">
        <v>45905</v>
      </c>
      <c r="C47" t="s">
        <v>1158</v>
      </c>
      <c r="D47" t="s">
        <v>213</v>
      </c>
      <c r="E47" t="s">
        <v>20</v>
      </c>
      <c r="F47" t="s">
        <v>36</v>
      </c>
      <c r="G47" t="s">
        <v>37</v>
      </c>
      <c r="H47" t="s">
        <v>38</v>
      </c>
      <c r="I47" t="s">
        <v>60</v>
      </c>
      <c r="J47" t="s">
        <v>88</v>
      </c>
      <c r="K47">
        <v>6</v>
      </c>
      <c r="L47">
        <v>55390</v>
      </c>
      <c r="M47">
        <v>0</v>
      </c>
      <c r="N47">
        <v>332340</v>
      </c>
      <c r="O47">
        <v>252000</v>
      </c>
      <c r="P47">
        <v>80340</v>
      </c>
      <c r="Q47" t="s">
        <v>66</v>
      </c>
      <c r="R47" t="s">
        <v>27</v>
      </c>
      <c r="S47" s="3" t="str">
        <f t="shared" si="4"/>
        <v>September</v>
      </c>
      <c r="T47" t="str">
        <f t="shared" si="0"/>
        <v>Q3</v>
      </c>
      <c r="U47">
        <f t="shared" si="1"/>
        <v>2025</v>
      </c>
      <c r="V47" s="4">
        <f t="shared" si="2"/>
        <v>0.24174038635132694</v>
      </c>
      <c r="W47" t="str">
        <f t="shared" si="3"/>
        <v>High</v>
      </c>
    </row>
    <row r="48" spans="1:23" x14ac:dyDescent="0.3">
      <c r="A48">
        <v>102781</v>
      </c>
      <c r="B48" s="1">
        <v>45760</v>
      </c>
      <c r="C48" t="s">
        <v>2917</v>
      </c>
      <c r="D48" t="s">
        <v>80</v>
      </c>
      <c r="E48" t="s">
        <v>44</v>
      </c>
      <c r="F48" t="s">
        <v>45</v>
      </c>
      <c r="G48" t="s">
        <v>46</v>
      </c>
      <c r="H48" t="s">
        <v>108</v>
      </c>
      <c r="I48" t="s">
        <v>60</v>
      </c>
      <c r="J48" t="s">
        <v>88</v>
      </c>
      <c r="K48">
        <v>6</v>
      </c>
      <c r="L48">
        <v>55298</v>
      </c>
      <c r="M48">
        <v>0</v>
      </c>
      <c r="N48">
        <v>331788</v>
      </c>
      <c r="O48">
        <v>252000</v>
      </c>
      <c r="P48">
        <v>79788</v>
      </c>
      <c r="Q48" t="s">
        <v>26</v>
      </c>
      <c r="R48" t="s">
        <v>73</v>
      </c>
      <c r="S48" s="3" t="str">
        <f t="shared" si="4"/>
        <v>April</v>
      </c>
      <c r="T48" t="str">
        <f t="shared" si="0"/>
        <v>Q2</v>
      </c>
      <c r="U48">
        <f t="shared" si="1"/>
        <v>2025</v>
      </c>
      <c r="V48" s="4">
        <f t="shared" si="2"/>
        <v>0.24047885999493654</v>
      </c>
      <c r="W48" t="str">
        <f t="shared" si="3"/>
        <v>High</v>
      </c>
    </row>
    <row r="49" spans="1:23" x14ac:dyDescent="0.3">
      <c r="A49">
        <v>104660</v>
      </c>
      <c r="B49" s="1">
        <v>45793</v>
      </c>
      <c r="C49" t="s">
        <v>4796</v>
      </c>
      <c r="D49" t="s">
        <v>202</v>
      </c>
      <c r="E49" t="s">
        <v>20</v>
      </c>
      <c r="F49" t="s">
        <v>21</v>
      </c>
      <c r="G49" t="s">
        <v>22</v>
      </c>
      <c r="H49" t="s">
        <v>38</v>
      </c>
      <c r="I49" t="s">
        <v>60</v>
      </c>
      <c r="J49" t="s">
        <v>88</v>
      </c>
      <c r="K49">
        <v>6</v>
      </c>
      <c r="L49">
        <v>55292</v>
      </c>
      <c r="M49">
        <v>0</v>
      </c>
      <c r="N49">
        <v>331752</v>
      </c>
      <c r="O49">
        <v>252000</v>
      </c>
      <c r="P49">
        <v>79752</v>
      </c>
      <c r="Q49" t="s">
        <v>26</v>
      </c>
      <c r="R49" t="s">
        <v>56</v>
      </c>
      <c r="S49" s="3" t="str">
        <f t="shared" si="4"/>
        <v>May</v>
      </c>
      <c r="T49" t="str">
        <f t="shared" si="0"/>
        <v>Q2</v>
      </c>
      <c r="U49">
        <f t="shared" si="1"/>
        <v>2025</v>
      </c>
      <c r="V49" s="4">
        <f t="shared" si="2"/>
        <v>0.24039644071475078</v>
      </c>
      <c r="W49" t="str">
        <f t="shared" si="3"/>
        <v>High</v>
      </c>
    </row>
    <row r="50" spans="1:23" x14ac:dyDescent="0.3">
      <c r="A50">
        <v>102560</v>
      </c>
      <c r="B50" s="1">
        <v>45757</v>
      </c>
      <c r="C50" t="s">
        <v>2696</v>
      </c>
      <c r="D50" t="s">
        <v>192</v>
      </c>
      <c r="E50" t="s">
        <v>52</v>
      </c>
      <c r="F50" t="s">
        <v>69</v>
      </c>
      <c r="G50" t="s">
        <v>70</v>
      </c>
      <c r="H50" t="s">
        <v>33</v>
      </c>
      <c r="I50" t="s">
        <v>60</v>
      </c>
      <c r="J50" t="s">
        <v>88</v>
      </c>
      <c r="K50">
        <v>6</v>
      </c>
      <c r="L50">
        <v>55238</v>
      </c>
      <c r="M50">
        <v>0</v>
      </c>
      <c r="N50">
        <v>331428</v>
      </c>
      <c r="O50">
        <v>252000</v>
      </c>
      <c r="P50">
        <v>79428</v>
      </c>
      <c r="Q50" t="s">
        <v>41</v>
      </c>
      <c r="R50" t="s">
        <v>27</v>
      </c>
      <c r="S50" s="3" t="str">
        <f t="shared" si="4"/>
        <v>April</v>
      </c>
      <c r="T50" t="str">
        <f t="shared" si="0"/>
        <v>Q2</v>
      </c>
      <c r="U50">
        <f t="shared" si="1"/>
        <v>2025</v>
      </c>
      <c r="V50" s="4">
        <f t="shared" si="2"/>
        <v>0.23965386147217496</v>
      </c>
      <c r="W50" t="str">
        <f t="shared" si="3"/>
        <v>High</v>
      </c>
    </row>
    <row r="51" spans="1:23" x14ac:dyDescent="0.3">
      <c r="A51">
        <v>103321</v>
      </c>
      <c r="B51" s="1">
        <v>45842</v>
      </c>
      <c r="C51" t="s">
        <v>3457</v>
      </c>
      <c r="D51" t="s">
        <v>199</v>
      </c>
      <c r="E51" t="s">
        <v>30</v>
      </c>
      <c r="F51" t="s">
        <v>76</v>
      </c>
      <c r="G51" t="s">
        <v>77</v>
      </c>
      <c r="H51" t="s">
        <v>38</v>
      </c>
      <c r="I51" t="s">
        <v>60</v>
      </c>
      <c r="J51" t="s">
        <v>88</v>
      </c>
      <c r="K51">
        <v>6</v>
      </c>
      <c r="L51">
        <v>55182</v>
      </c>
      <c r="M51">
        <v>0</v>
      </c>
      <c r="N51">
        <v>331092</v>
      </c>
      <c r="O51">
        <v>252000</v>
      </c>
      <c r="P51">
        <v>79092</v>
      </c>
      <c r="Q51" t="s">
        <v>66</v>
      </c>
      <c r="R51" t="s">
        <v>73</v>
      </c>
      <c r="S51" s="3" t="str">
        <f t="shared" si="4"/>
        <v>July</v>
      </c>
      <c r="T51" t="str">
        <f t="shared" si="0"/>
        <v>Q3</v>
      </c>
      <c r="U51">
        <f t="shared" si="1"/>
        <v>2025</v>
      </c>
      <c r="V51" s="4">
        <f t="shared" si="2"/>
        <v>0.23888224421006851</v>
      </c>
      <c r="W51" t="str">
        <f t="shared" si="3"/>
        <v>High</v>
      </c>
    </row>
    <row r="52" spans="1:23" x14ac:dyDescent="0.3">
      <c r="A52">
        <v>104815</v>
      </c>
      <c r="B52" s="1">
        <v>45664</v>
      </c>
      <c r="C52" t="s">
        <v>4951</v>
      </c>
      <c r="D52" t="s">
        <v>122</v>
      </c>
      <c r="E52" t="s">
        <v>20</v>
      </c>
      <c r="F52" t="s">
        <v>21</v>
      </c>
      <c r="G52" t="s">
        <v>22</v>
      </c>
      <c r="H52" t="s">
        <v>71</v>
      </c>
      <c r="I52" t="s">
        <v>60</v>
      </c>
      <c r="J52" t="s">
        <v>88</v>
      </c>
      <c r="K52">
        <v>6</v>
      </c>
      <c r="L52">
        <v>55150</v>
      </c>
      <c r="M52">
        <v>0</v>
      </c>
      <c r="N52">
        <v>330900</v>
      </c>
      <c r="O52">
        <v>252000</v>
      </c>
      <c r="P52">
        <v>78900</v>
      </c>
      <c r="Q52" t="s">
        <v>49</v>
      </c>
      <c r="R52" t="s">
        <v>56</v>
      </c>
      <c r="S52" s="3" t="str">
        <f t="shared" si="4"/>
        <v>January</v>
      </c>
      <c r="T52" t="str">
        <f t="shared" si="0"/>
        <v>Q1</v>
      </c>
      <c r="U52">
        <f t="shared" si="1"/>
        <v>2025</v>
      </c>
      <c r="V52" s="4">
        <f t="shared" si="2"/>
        <v>0.23844061650045331</v>
      </c>
      <c r="W52" t="str">
        <f t="shared" si="3"/>
        <v>High</v>
      </c>
    </row>
    <row r="53" spans="1:23" x14ac:dyDescent="0.3">
      <c r="A53">
        <v>102184</v>
      </c>
      <c r="B53" s="1">
        <v>45921</v>
      </c>
      <c r="C53" t="s">
        <v>2320</v>
      </c>
      <c r="D53" t="s">
        <v>104</v>
      </c>
      <c r="E53" t="s">
        <v>30</v>
      </c>
      <c r="F53" t="s">
        <v>76</v>
      </c>
      <c r="G53" t="s">
        <v>77</v>
      </c>
      <c r="H53" t="s">
        <v>83</v>
      </c>
      <c r="I53" t="s">
        <v>60</v>
      </c>
      <c r="J53" t="s">
        <v>88</v>
      </c>
      <c r="K53">
        <v>6</v>
      </c>
      <c r="L53">
        <v>55134</v>
      </c>
      <c r="M53">
        <v>0</v>
      </c>
      <c r="N53">
        <v>330804</v>
      </c>
      <c r="O53">
        <v>252000</v>
      </c>
      <c r="P53">
        <v>78804</v>
      </c>
      <c r="Q53" t="s">
        <v>26</v>
      </c>
      <c r="R53" t="s">
        <v>27</v>
      </c>
      <c r="S53" s="3" t="str">
        <f t="shared" si="4"/>
        <v>September</v>
      </c>
      <c r="T53" t="str">
        <f t="shared" si="0"/>
        <v>Q3</v>
      </c>
      <c r="U53">
        <f t="shared" si="1"/>
        <v>2025</v>
      </c>
      <c r="V53" s="4">
        <f t="shared" si="2"/>
        <v>0.23821961040374362</v>
      </c>
      <c r="W53" t="str">
        <f t="shared" si="3"/>
        <v>High</v>
      </c>
    </row>
    <row r="54" spans="1:23" x14ac:dyDescent="0.3">
      <c r="A54">
        <v>104260</v>
      </c>
      <c r="B54" s="1">
        <v>45836</v>
      </c>
      <c r="C54" t="s">
        <v>4396</v>
      </c>
      <c r="D54" t="s">
        <v>112</v>
      </c>
      <c r="E54" t="s">
        <v>44</v>
      </c>
      <c r="F54" t="s">
        <v>64</v>
      </c>
      <c r="G54" t="s">
        <v>65</v>
      </c>
      <c r="H54" t="s">
        <v>33</v>
      </c>
      <c r="I54" t="s">
        <v>60</v>
      </c>
      <c r="J54" t="s">
        <v>88</v>
      </c>
      <c r="K54">
        <v>6</v>
      </c>
      <c r="L54">
        <v>55093</v>
      </c>
      <c r="M54">
        <v>0</v>
      </c>
      <c r="N54">
        <v>330558</v>
      </c>
      <c r="O54">
        <v>252000</v>
      </c>
      <c r="P54">
        <v>78558</v>
      </c>
      <c r="Q54" t="s">
        <v>41</v>
      </c>
      <c r="R54" t="s">
        <v>56</v>
      </c>
      <c r="S54" s="3" t="str">
        <f t="shared" si="4"/>
        <v>June</v>
      </c>
      <c r="T54" t="str">
        <f t="shared" si="0"/>
        <v>Q2</v>
      </c>
      <c r="U54">
        <f t="shared" si="1"/>
        <v>2025</v>
      </c>
      <c r="V54" s="4">
        <f t="shared" si="2"/>
        <v>0.23765269634980851</v>
      </c>
      <c r="W54" t="str">
        <f t="shared" si="3"/>
        <v>High</v>
      </c>
    </row>
    <row r="55" spans="1:23" x14ac:dyDescent="0.3">
      <c r="A55">
        <v>102850</v>
      </c>
      <c r="B55" s="1">
        <v>45975</v>
      </c>
      <c r="C55" t="s">
        <v>2986</v>
      </c>
      <c r="D55" t="s">
        <v>125</v>
      </c>
      <c r="E55" t="s">
        <v>20</v>
      </c>
      <c r="F55" t="s">
        <v>21</v>
      </c>
      <c r="G55" t="s">
        <v>22</v>
      </c>
      <c r="H55" t="s">
        <v>23</v>
      </c>
      <c r="I55" t="s">
        <v>60</v>
      </c>
      <c r="J55" t="s">
        <v>88</v>
      </c>
      <c r="K55">
        <v>6</v>
      </c>
      <c r="L55">
        <v>55040</v>
      </c>
      <c r="M55">
        <v>0</v>
      </c>
      <c r="N55">
        <v>330240</v>
      </c>
      <c r="O55">
        <v>252000</v>
      </c>
      <c r="P55">
        <v>78240</v>
      </c>
      <c r="Q55" t="s">
        <v>49</v>
      </c>
      <c r="R55" t="s">
        <v>56</v>
      </c>
      <c r="S55" s="3" t="str">
        <f t="shared" si="4"/>
        <v>November</v>
      </c>
      <c r="T55" t="str">
        <f t="shared" si="0"/>
        <v>Q4</v>
      </c>
      <c r="U55">
        <f t="shared" si="1"/>
        <v>2025</v>
      </c>
      <c r="V55" s="4">
        <f t="shared" si="2"/>
        <v>0.2369186046511628</v>
      </c>
      <c r="W55" t="str">
        <f t="shared" si="3"/>
        <v>High</v>
      </c>
    </row>
    <row r="56" spans="1:23" x14ac:dyDescent="0.3">
      <c r="A56">
        <v>101562</v>
      </c>
      <c r="B56" s="1">
        <v>45740</v>
      </c>
      <c r="C56" t="s">
        <v>1698</v>
      </c>
      <c r="D56" t="s">
        <v>192</v>
      </c>
      <c r="E56" t="s">
        <v>44</v>
      </c>
      <c r="F56" t="s">
        <v>45</v>
      </c>
      <c r="G56" t="s">
        <v>46</v>
      </c>
      <c r="H56" t="s">
        <v>38</v>
      </c>
      <c r="I56" t="s">
        <v>60</v>
      </c>
      <c r="J56" t="s">
        <v>88</v>
      </c>
      <c r="K56">
        <v>6</v>
      </c>
      <c r="L56">
        <v>54956</v>
      </c>
      <c r="M56">
        <v>0</v>
      </c>
      <c r="N56">
        <v>329736</v>
      </c>
      <c r="O56">
        <v>252000</v>
      </c>
      <c r="P56">
        <v>77736</v>
      </c>
      <c r="Q56" t="s">
        <v>41</v>
      </c>
      <c r="R56" t="s">
        <v>56</v>
      </c>
      <c r="S56" s="3" t="str">
        <f t="shared" si="4"/>
        <v>March</v>
      </c>
      <c r="T56" t="str">
        <f t="shared" si="0"/>
        <v>Q1</v>
      </c>
      <c r="U56">
        <f t="shared" si="1"/>
        <v>2025</v>
      </c>
      <c r="V56" s="4">
        <f t="shared" si="2"/>
        <v>0.23575223815415969</v>
      </c>
      <c r="W56" t="str">
        <f t="shared" si="3"/>
        <v>High</v>
      </c>
    </row>
    <row r="57" spans="1:23" x14ac:dyDescent="0.3">
      <c r="A57">
        <v>103116</v>
      </c>
      <c r="B57" s="1">
        <v>45851</v>
      </c>
      <c r="C57" t="s">
        <v>3252</v>
      </c>
      <c r="D57" t="s">
        <v>219</v>
      </c>
      <c r="E57" t="s">
        <v>44</v>
      </c>
      <c r="F57" t="s">
        <v>45</v>
      </c>
      <c r="G57" t="s">
        <v>46</v>
      </c>
      <c r="H57" t="s">
        <v>83</v>
      </c>
      <c r="I57" t="s">
        <v>60</v>
      </c>
      <c r="J57" t="s">
        <v>88</v>
      </c>
      <c r="K57">
        <v>6</v>
      </c>
      <c r="L57">
        <v>54925</v>
      </c>
      <c r="M57">
        <v>0</v>
      </c>
      <c r="N57">
        <v>329550</v>
      </c>
      <c r="O57">
        <v>252000</v>
      </c>
      <c r="P57">
        <v>77550</v>
      </c>
      <c r="Q57" t="s">
        <v>41</v>
      </c>
      <c r="R57" t="s">
        <v>27</v>
      </c>
      <c r="S57" s="3" t="str">
        <f t="shared" si="4"/>
        <v>July</v>
      </c>
      <c r="T57" t="str">
        <f t="shared" si="0"/>
        <v>Q3</v>
      </c>
      <c r="U57">
        <f t="shared" si="1"/>
        <v>2025</v>
      </c>
      <c r="V57" s="4">
        <f t="shared" si="2"/>
        <v>0.23532089212562585</v>
      </c>
      <c r="W57" t="str">
        <f t="shared" si="3"/>
        <v>High</v>
      </c>
    </row>
    <row r="58" spans="1:23" x14ac:dyDescent="0.3">
      <c r="A58">
        <v>103518</v>
      </c>
      <c r="B58" s="1">
        <v>45814</v>
      </c>
      <c r="C58" t="s">
        <v>3654</v>
      </c>
      <c r="D58" t="s">
        <v>250</v>
      </c>
      <c r="E58" t="s">
        <v>44</v>
      </c>
      <c r="F58" t="s">
        <v>45</v>
      </c>
      <c r="G58" t="s">
        <v>46</v>
      </c>
      <c r="H58" t="s">
        <v>59</v>
      </c>
      <c r="I58" t="s">
        <v>60</v>
      </c>
      <c r="J58" t="s">
        <v>88</v>
      </c>
      <c r="K58">
        <v>6</v>
      </c>
      <c r="L58">
        <v>54895</v>
      </c>
      <c r="M58">
        <v>0</v>
      </c>
      <c r="N58">
        <v>329370</v>
      </c>
      <c r="O58">
        <v>252000</v>
      </c>
      <c r="P58">
        <v>77370</v>
      </c>
      <c r="Q58" t="s">
        <v>26</v>
      </c>
      <c r="R58" t="s">
        <v>56</v>
      </c>
      <c r="S58" s="3" t="str">
        <f t="shared" si="4"/>
        <v>June</v>
      </c>
      <c r="T58" t="str">
        <f t="shared" si="0"/>
        <v>Q2</v>
      </c>
      <c r="U58">
        <f t="shared" si="1"/>
        <v>2025</v>
      </c>
      <c r="V58" s="4">
        <f t="shared" si="2"/>
        <v>0.23490299662992986</v>
      </c>
      <c r="W58" t="str">
        <f t="shared" si="3"/>
        <v>High</v>
      </c>
    </row>
    <row r="59" spans="1:23" x14ac:dyDescent="0.3">
      <c r="A59">
        <v>103357</v>
      </c>
      <c r="B59" s="1">
        <v>45844</v>
      </c>
      <c r="C59" t="s">
        <v>3493</v>
      </c>
      <c r="D59" t="s">
        <v>250</v>
      </c>
      <c r="E59" t="s">
        <v>30</v>
      </c>
      <c r="F59" t="s">
        <v>31</v>
      </c>
      <c r="G59" t="s">
        <v>32</v>
      </c>
      <c r="H59" t="s">
        <v>71</v>
      </c>
      <c r="I59" t="s">
        <v>60</v>
      </c>
      <c r="J59" t="s">
        <v>88</v>
      </c>
      <c r="K59">
        <v>6</v>
      </c>
      <c r="L59">
        <v>54852</v>
      </c>
      <c r="M59">
        <v>0</v>
      </c>
      <c r="N59">
        <v>329112</v>
      </c>
      <c r="O59">
        <v>252000</v>
      </c>
      <c r="P59">
        <v>77112</v>
      </c>
      <c r="Q59" t="s">
        <v>41</v>
      </c>
      <c r="R59" t="s">
        <v>27</v>
      </c>
      <c r="S59" s="3" t="str">
        <f t="shared" si="4"/>
        <v>July</v>
      </c>
      <c r="T59" t="str">
        <f t="shared" si="0"/>
        <v>Q3</v>
      </c>
      <c r="U59">
        <f t="shared" si="1"/>
        <v>2025</v>
      </c>
      <c r="V59" s="4">
        <f t="shared" si="2"/>
        <v>0.23430321592649311</v>
      </c>
      <c r="W59" t="str">
        <f t="shared" si="3"/>
        <v>High</v>
      </c>
    </row>
    <row r="60" spans="1:23" x14ac:dyDescent="0.3">
      <c r="A60">
        <v>104746</v>
      </c>
      <c r="B60" s="1">
        <v>45734</v>
      </c>
      <c r="C60" t="s">
        <v>4882</v>
      </c>
      <c r="D60" t="s">
        <v>118</v>
      </c>
      <c r="E60" t="s">
        <v>30</v>
      </c>
      <c r="F60" t="s">
        <v>76</v>
      </c>
      <c r="G60" t="s">
        <v>77</v>
      </c>
      <c r="H60" t="s">
        <v>23</v>
      </c>
      <c r="I60" t="s">
        <v>60</v>
      </c>
      <c r="J60" t="s">
        <v>88</v>
      </c>
      <c r="K60">
        <v>6</v>
      </c>
      <c r="L60">
        <v>54822</v>
      </c>
      <c r="M60">
        <v>0</v>
      </c>
      <c r="N60">
        <v>328932</v>
      </c>
      <c r="O60">
        <v>252000</v>
      </c>
      <c r="P60">
        <v>76932</v>
      </c>
      <c r="Q60" t="s">
        <v>26</v>
      </c>
      <c r="R60" t="s">
        <v>56</v>
      </c>
      <c r="S60" s="3" t="str">
        <f t="shared" si="4"/>
        <v>March</v>
      </c>
      <c r="T60" t="str">
        <f t="shared" si="0"/>
        <v>Q1</v>
      </c>
      <c r="U60">
        <f t="shared" si="1"/>
        <v>2025</v>
      </c>
      <c r="V60" s="4">
        <f t="shared" si="2"/>
        <v>0.23388420707015431</v>
      </c>
      <c r="W60" t="str">
        <f t="shared" si="3"/>
        <v>High</v>
      </c>
    </row>
    <row r="61" spans="1:23" x14ac:dyDescent="0.3">
      <c r="A61">
        <v>102511</v>
      </c>
      <c r="B61" s="1">
        <v>45697</v>
      </c>
      <c r="C61" t="s">
        <v>2647</v>
      </c>
      <c r="D61" t="s">
        <v>299</v>
      </c>
      <c r="E61" t="s">
        <v>20</v>
      </c>
      <c r="F61" t="s">
        <v>21</v>
      </c>
      <c r="G61" t="s">
        <v>22</v>
      </c>
      <c r="H61" t="s">
        <v>71</v>
      </c>
      <c r="I61" t="s">
        <v>60</v>
      </c>
      <c r="J61" t="s">
        <v>88</v>
      </c>
      <c r="K61">
        <v>6</v>
      </c>
      <c r="L61">
        <v>54790</v>
      </c>
      <c r="M61">
        <v>0</v>
      </c>
      <c r="N61">
        <v>328740</v>
      </c>
      <c r="O61">
        <v>252000</v>
      </c>
      <c r="P61">
        <v>76740</v>
      </c>
      <c r="Q61" t="s">
        <v>66</v>
      </c>
      <c r="R61" t="s">
        <v>73</v>
      </c>
      <c r="S61" s="3" t="str">
        <f t="shared" si="4"/>
        <v>February</v>
      </c>
      <c r="T61" t="str">
        <f t="shared" si="0"/>
        <v>Q1</v>
      </c>
      <c r="U61">
        <f t="shared" si="1"/>
        <v>2025</v>
      </c>
      <c r="V61" s="4">
        <f t="shared" si="2"/>
        <v>0.23343675853257895</v>
      </c>
      <c r="W61" t="str">
        <f t="shared" si="3"/>
        <v>High</v>
      </c>
    </row>
    <row r="62" spans="1:23" x14ac:dyDescent="0.3">
      <c r="A62">
        <v>103548</v>
      </c>
      <c r="B62" s="1">
        <v>45901</v>
      </c>
      <c r="C62" t="s">
        <v>3684</v>
      </c>
      <c r="D62" t="s">
        <v>29</v>
      </c>
      <c r="E62" t="s">
        <v>30</v>
      </c>
      <c r="F62" t="s">
        <v>76</v>
      </c>
      <c r="G62" t="s">
        <v>77</v>
      </c>
      <c r="H62" t="s">
        <v>47</v>
      </c>
      <c r="I62" t="s">
        <v>60</v>
      </c>
      <c r="J62" t="s">
        <v>88</v>
      </c>
      <c r="K62">
        <v>6</v>
      </c>
      <c r="L62">
        <v>54645</v>
      </c>
      <c r="M62">
        <v>0</v>
      </c>
      <c r="N62">
        <v>327870</v>
      </c>
      <c r="O62">
        <v>252000</v>
      </c>
      <c r="P62">
        <v>75870</v>
      </c>
      <c r="Q62" t="s">
        <v>55</v>
      </c>
      <c r="R62" t="s">
        <v>56</v>
      </c>
      <c r="S62" s="3" t="str">
        <f t="shared" si="4"/>
        <v>September</v>
      </c>
      <c r="T62" t="str">
        <f t="shared" si="0"/>
        <v>Q3</v>
      </c>
      <c r="U62">
        <f t="shared" si="1"/>
        <v>2025</v>
      </c>
      <c r="V62" s="4">
        <f t="shared" si="2"/>
        <v>0.23140269009058467</v>
      </c>
      <c r="W62" t="str">
        <f t="shared" si="3"/>
        <v>High</v>
      </c>
    </row>
    <row r="63" spans="1:23" x14ac:dyDescent="0.3">
      <c r="A63">
        <v>101109</v>
      </c>
      <c r="B63" s="1">
        <v>45820</v>
      </c>
      <c r="C63" t="s">
        <v>1245</v>
      </c>
      <c r="D63" t="s">
        <v>177</v>
      </c>
      <c r="E63" t="s">
        <v>52</v>
      </c>
      <c r="F63" t="s">
        <v>69</v>
      </c>
      <c r="G63" t="s">
        <v>70</v>
      </c>
      <c r="H63" t="s">
        <v>71</v>
      </c>
      <c r="I63" t="s">
        <v>60</v>
      </c>
      <c r="J63" t="s">
        <v>88</v>
      </c>
      <c r="K63">
        <v>6</v>
      </c>
      <c r="L63">
        <v>55456</v>
      </c>
      <c r="M63">
        <v>5</v>
      </c>
      <c r="N63">
        <v>316099.20000000001</v>
      </c>
      <c r="O63">
        <v>252000</v>
      </c>
      <c r="P63">
        <v>64099.199999999997</v>
      </c>
      <c r="Q63" t="s">
        <v>55</v>
      </c>
      <c r="R63" t="s">
        <v>56</v>
      </c>
      <c r="S63" s="3" t="str">
        <f t="shared" si="4"/>
        <v>June</v>
      </c>
      <c r="T63" t="str">
        <f t="shared" si="0"/>
        <v>Q2</v>
      </c>
      <c r="U63">
        <f t="shared" si="1"/>
        <v>2025</v>
      </c>
      <c r="V63" s="4">
        <f t="shared" si="2"/>
        <v>0.20278191150119962</v>
      </c>
      <c r="W63" t="str">
        <f t="shared" si="3"/>
        <v>High</v>
      </c>
    </row>
    <row r="64" spans="1:23" x14ac:dyDescent="0.3">
      <c r="A64">
        <v>104051</v>
      </c>
      <c r="B64" s="1">
        <v>45805</v>
      </c>
      <c r="C64" t="s">
        <v>4187</v>
      </c>
      <c r="D64" t="s">
        <v>98</v>
      </c>
      <c r="E64" t="s">
        <v>20</v>
      </c>
      <c r="F64" t="s">
        <v>36</v>
      </c>
      <c r="G64" t="s">
        <v>37</v>
      </c>
      <c r="H64" t="s">
        <v>108</v>
      </c>
      <c r="I64" t="s">
        <v>60</v>
      </c>
      <c r="J64" t="s">
        <v>88</v>
      </c>
      <c r="K64">
        <v>6</v>
      </c>
      <c r="L64">
        <v>55252</v>
      </c>
      <c r="M64">
        <v>5</v>
      </c>
      <c r="N64">
        <v>314936.40000000002</v>
      </c>
      <c r="O64">
        <v>252000</v>
      </c>
      <c r="P64">
        <v>62936.4</v>
      </c>
      <c r="Q64" t="s">
        <v>55</v>
      </c>
      <c r="R64" t="s">
        <v>73</v>
      </c>
      <c r="S64" s="3" t="str">
        <f t="shared" si="4"/>
        <v>May</v>
      </c>
      <c r="T64" t="str">
        <f t="shared" si="0"/>
        <v>Q2</v>
      </c>
      <c r="U64">
        <f t="shared" si="1"/>
        <v>2025</v>
      </c>
      <c r="V64" s="4">
        <f t="shared" si="2"/>
        <v>0.19983844357146394</v>
      </c>
      <c r="W64" t="str">
        <f t="shared" si="3"/>
        <v>High</v>
      </c>
    </row>
    <row r="65" spans="1:23" x14ac:dyDescent="0.3">
      <c r="A65">
        <v>103983</v>
      </c>
      <c r="B65" s="1">
        <v>45855</v>
      </c>
      <c r="C65" t="s">
        <v>4119</v>
      </c>
      <c r="D65" t="s">
        <v>375</v>
      </c>
      <c r="E65" t="s">
        <v>52</v>
      </c>
      <c r="F65" t="s">
        <v>53</v>
      </c>
      <c r="G65" t="s">
        <v>54</v>
      </c>
      <c r="H65" t="s">
        <v>108</v>
      </c>
      <c r="I65" t="s">
        <v>60</v>
      </c>
      <c r="J65" t="s">
        <v>88</v>
      </c>
      <c r="K65">
        <v>6</v>
      </c>
      <c r="L65">
        <v>55207</v>
      </c>
      <c r="M65">
        <v>5</v>
      </c>
      <c r="N65">
        <v>314679.90000000002</v>
      </c>
      <c r="O65">
        <v>252000</v>
      </c>
      <c r="P65">
        <v>62679.9</v>
      </c>
      <c r="Q65" t="s">
        <v>49</v>
      </c>
      <c r="R65" t="s">
        <v>27</v>
      </c>
      <c r="S65" s="3" t="str">
        <f t="shared" si="4"/>
        <v>July</v>
      </c>
      <c r="T65" t="str">
        <f t="shared" si="0"/>
        <v>Q3</v>
      </c>
      <c r="U65">
        <f t="shared" si="1"/>
        <v>2025</v>
      </c>
      <c r="V65" s="4">
        <f t="shared" si="2"/>
        <v>0.19918622066423688</v>
      </c>
      <c r="W65" t="str">
        <f t="shared" si="3"/>
        <v>High</v>
      </c>
    </row>
    <row r="66" spans="1:23" x14ac:dyDescent="0.3">
      <c r="A66">
        <v>100459</v>
      </c>
      <c r="B66" s="1">
        <v>45734</v>
      </c>
      <c r="C66" t="s">
        <v>595</v>
      </c>
      <c r="D66" t="s">
        <v>142</v>
      </c>
      <c r="E66" t="s">
        <v>20</v>
      </c>
      <c r="F66" t="s">
        <v>21</v>
      </c>
      <c r="G66" t="s">
        <v>22</v>
      </c>
      <c r="H66" t="s">
        <v>23</v>
      </c>
      <c r="I66" t="s">
        <v>60</v>
      </c>
      <c r="J66" t="s">
        <v>88</v>
      </c>
      <c r="K66">
        <v>6</v>
      </c>
      <c r="L66">
        <v>55136</v>
      </c>
      <c r="M66">
        <v>5</v>
      </c>
      <c r="N66">
        <v>314275.20000000001</v>
      </c>
      <c r="O66">
        <v>252000</v>
      </c>
      <c r="P66">
        <v>62275.199999999997</v>
      </c>
      <c r="Q66" t="s">
        <v>66</v>
      </c>
      <c r="R66" t="s">
        <v>27</v>
      </c>
      <c r="S66" s="3" t="str">
        <f t="shared" ref="S66:S129" si="5">TEXT(B66,"mmmm")</f>
        <v>March</v>
      </c>
      <c r="T66" t="str">
        <f t="shared" ref="T66:T129" si="6">"Q"&amp;ROUNDUP(MONTH(B66)/3,0)</f>
        <v>Q1</v>
      </c>
      <c r="U66">
        <f t="shared" ref="U66:U129" si="7">YEAR(B66)</f>
        <v>2025</v>
      </c>
      <c r="V66" s="4">
        <f t="shared" ref="V66:V129" si="8">P66/N66</f>
        <v>0.198154992821578</v>
      </c>
      <c r="W66" t="str">
        <f t="shared" ref="W66:W129" si="9">IF(N66&lt;10000,"Low",IF(N66&lt;=50000,"Medium","High"))</f>
        <v>High</v>
      </c>
    </row>
    <row r="67" spans="1:23" x14ac:dyDescent="0.3">
      <c r="A67">
        <v>103179</v>
      </c>
      <c r="B67" s="1">
        <v>45743</v>
      </c>
      <c r="C67" t="s">
        <v>3315</v>
      </c>
      <c r="D67" t="s">
        <v>75</v>
      </c>
      <c r="E67" t="s">
        <v>52</v>
      </c>
      <c r="F67" t="s">
        <v>69</v>
      </c>
      <c r="G67" t="s">
        <v>70</v>
      </c>
      <c r="H67" t="s">
        <v>108</v>
      </c>
      <c r="I67" t="s">
        <v>60</v>
      </c>
      <c r="J67" t="s">
        <v>88</v>
      </c>
      <c r="K67">
        <v>6</v>
      </c>
      <c r="L67">
        <v>54977</v>
      </c>
      <c r="M67">
        <v>5</v>
      </c>
      <c r="N67">
        <v>313368.90000000002</v>
      </c>
      <c r="O67">
        <v>252000</v>
      </c>
      <c r="P67">
        <v>61368.9</v>
      </c>
      <c r="Q67" t="s">
        <v>41</v>
      </c>
      <c r="R67" t="s">
        <v>73</v>
      </c>
      <c r="S67" s="3" t="str">
        <f t="shared" si="5"/>
        <v>March</v>
      </c>
      <c r="T67" t="str">
        <f t="shared" si="6"/>
        <v>Q1</v>
      </c>
      <c r="U67">
        <f t="shared" si="7"/>
        <v>2025</v>
      </c>
      <c r="V67" s="4">
        <f t="shared" si="8"/>
        <v>0.19583596202431064</v>
      </c>
      <c r="W67" t="str">
        <f t="shared" si="9"/>
        <v>High</v>
      </c>
    </row>
    <row r="68" spans="1:23" x14ac:dyDescent="0.3">
      <c r="A68">
        <v>103931</v>
      </c>
      <c r="B68" s="1">
        <v>45715</v>
      </c>
      <c r="C68" t="s">
        <v>4067</v>
      </c>
      <c r="D68" t="s">
        <v>125</v>
      </c>
      <c r="E68" t="s">
        <v>20</v>
      </c>
      <c r="F68" t="s">
        <v>36</v>
      </c>
      <c r="G68" t="s">
        <v>37</v>
      </c>
      <c r="H68" t="s">
        <v>59</v>
      </c>
      <c r="I68" t="s">
        <v>60</v>
      </c>
      <c r="J68" t="s">
        <v>88</v>
      </c>
      <c r="K68">
        <v>6</v>
      </c>
      <c r="L68">
        <v>54930</v>
      </c>
      <c r="M68">
        <v>5</v>
      </c>
      <c r="N68">
        <v>313101</v>
      </c>
      <c r="O68">
        <v>252000</v>
      </c>
      <c r="P68">
        <v>61101</v>
      </c>
      <c r="Q68" t="s">
        <v>55</v>
      </c>
      <c r="R68" t="s">
        <v>27</v>
      </c>
      <c r="S68" s="3" t="str">
        <f t="shared" si="5"/>
        <v>February</v>
      </c>
      <c r="T68" t="str">
        <f t="shared" si="6"/>
        <v>Q1</v>
      </c>
      <c r="U68">
        <f t="shared" si="7"/>
        <v>2025</v>
      </c>
      <c r="V68" s="4">
        <f t="shared" si="8"/>
        <v>0.1951478915749231</v>
      </c>
      <c r="W68" t="str">
        <f t="shared" si="9"/>
        <v>High</v>
      </c>
    </row>
    <row r="69" spans="1:23" x14ac:dyDescent="0.3">
      <c r="A69">
        <v>104814</v>
      </c>
      <c r="B69" s="1">
        <v>45937</v>
      </c>
      <c r="C69" t="s">
        <v>4950</v>
      </c>
      <c r="D69" t="s">
        <v>63</v>
      </c>
      <c r="E69" t="s">
        <v>30</v>
      </c>
      <c r="F69" t="s">
        <v>31</v>
      </c>
      <c r="G69" t="s">
        <v>32</v>
      </c>
      <c r="H69" t="s">
        <v>38</v>
      </c>
      <c r="I69" t="s">
        <v>60</v>
      </c>
      <c r="J69" t="s">
        <v>88</v>
      </c>
      <c r="K69">
        <v>6</v>
      </c>
      <c r="L69">
        <v>54915</v>
      </c>
      <c r="M69">
        <v>5</v>
      </c>
      <c r="N69">
        <v>313015.5</v>
      </c>
      <c r="O69">
        <v>252000</v>
      </c>
      <c r="P69">
        <v>61015.5</v>
      </c>
      <c r="Q69" t="s">
        <v>55</v>
      </c>
      <c r="R69" t="s">
        <v>27</v>
      </c>
      <c r="S69" s="3" t="str">
        <f t="shared" si="5"/>
        <v>October</v>
      </c>
      <c r="T69" t="str">
        <f t="shared" si="6"/>
        <v>Q4</v>
      </c>
      <c r="U69">
        <f t="shared" si="7"/>
        <v>2025</v>
      </c>
      <c r="V69" s="4">
        <f t="shared" si="8"/>
        <v>0.1949280466941733</v>
      </c>
      <c r="W69" t="str">
        <f t="shared" si="9"/>
        <v>High</v>
      </c>
    </row>
    <row r="70" spans="1:23" x14ac:dyDescent="0.3">
      <c r="A70">
        <v>103050</v>
      </c>
      <c r="B70" s="1">
        <v>45716</v>
      </c>
      <c r="C70" t="s">
        <v>3186</v>
      </c>
      <c r="D70" t="s">
        <v>219</v>
      </c>
      <c r="E70" t="s">
        <v>44</v>
      </c>
      <c r="F70" t="s">
        <v>64</v>
      </c>
      <c r="G70" t="s">
        <v>65</v>
      </c>
      <c r="H70" t="s">
        <v>108</v>
      </c>
      <c r="I70" t="s">
        <v>60</v>
      </c>
      <c r="J70" t="s">
        <v>88</v>
      </c>
      <c r="K70">
        <v>6</v>
      </c>
      <c r="L70">
        <v>54894</v>
      </c>
      <c r="M70">
        <v>5</v>
      </c>
      <c r="N70">
        <v>312895.8</v>
      </c>
      <c r="O70">
        <v>252000</v>
      </c>
      <c r="P70">
        <v>60895.8</v>
      </c>
      <c r="Q70" t="s">
        <v>55</v>
      </c>
      <c r="R70" t="s">
        <v>73</v>
      </c>
      <c r="S70" s="3" t="str">
        <f t="shared" si="5"/>
        <v>February</v>
      </c>
      <c r="T70" t="str">
        <f t="shared" si="6"/>
        <v>Q1</v>
      </c>
      <c r="U70">
        <f t="shared" si="7"/>
        <v>2025</v>
      </c>
      <c r="V70" s="4">
        <f t="shared" si="8"/>
        <v>0.19462006201425525</v>
      </c>
      <c r="W70" t="str">
        <f t="shared" si="9"/>
        <v>High</v>
      </c>
    </row>
    <row r="71" spans="1:23" x14ac:dyDescent="0.3">
      <c r="A71">
        <v>102151</v>
      </c>
      <c r="B71" s="1">
        <v>45666</v>
      </c>
      <c r="C71" t="s">
        <v>2287</v>
      </c>
      <c r="D71" t="s">
        <v>144</v>
      </c>
      <c r="E71" t="s">
        <v>30</v>
      </c>
      <c r="F71" t="s">
        <v>76</v>
      </c>
      <c r="G71" t="s">
        <v>77</v>
      </c>
      <c r="H71" t="s">
        <v>47</v>
      </c>
      <c r="I71" t="s">
        <v>60</v>
      </c>
      <c r="J71" t="s">
        <v>88</v>
      </c>
      <c r="K71">
        <v>6</v>
      </c>
      <c r="L71">
        <v>54893</v>
      </c>
      <c r="M71">
        <v>5</v>
      </c>
      <c r="N71">
        <v>312890.09999999998</v>
      </c>
      <c r="O71">
        <v>252000</v>
      </c>
      <c r="P71">
        <v>60890.1</v>
      </c>
      <c r="Q71" t="s">
        <v>66</v>
      </c>
      <c r="R71" t="s">
        <v>56</v>
      </c>
      <c r="S71" s="3" t="str">
        <f t="shared" si="5"/>
        <v>January</v>
      </c>
      <c r="T71" t="str">
        <f t="shared" si="6"/>
        <v>Q1</v>
      </c>
      <c r="U71">
        <f t="shared" si="7"/>
        <v>2025</v>
      </c>
      <c r="V71" s="4">
        <f t="shared" si="8"/>
        <v>0.19460539019930642</v>
      </c>
      <c r="W71" t="str">
        <f t="shared" si="9"/>
        <v>High</v>
      </c>
    </row>
    <row r="72" spans="1:23" x14ac:dyDescent="0.3">
      <c r="A72">
        <v>101722</v>
      </c>
      <c r="B72" s="1">
        <v>45904</v>
      </c>
      <c r="C72" t="s">
        <v>1858</v>
      </c>
      <c r="D72" t="s">
        <v>125</v>
      </c>
      <c r="E72" t="s">
        <v>20</v>
      </c>
      <c r="F72" t="s">
        <v>36</v>
      </c>
      <c r="G72" t="s">
        <v>37</v>
      </c>
      <c r="H72" t="s">
        <v>71</v>
      </c>
      <c r="I72" t="s">
        <v>60</v>
      </c>
      <c r="J72" t="s">
        <v>88</v>
      </c>
      <c r="K72">
        <v>6</v>
      </c>
      <c r="L72">
        <v>54863</v>
      </c>
      <c r="M72">
        <v>5</v>
      </c>
      <c r="N72">
        <v>312719.09999999998</v>
      </c>
      <c r="O72">
        <v>252000</v>
      </c>
      <c r="P72">
        <v>60719.1</v>
      </c>
      <c r="Q72" t="s">
        <v>66</v>
      </c>
      <c r="R72" t="s">
        <v>73</v>
      </c>
      <c r="S72" s="3" t="str">
        <f t="shared" si="5"/>
        <v>September</v>
      </c>
      <c r="T72" t="str">
        <f t="shared" si="6"/>
        <v>Q3</v>
      </c>
      <c r="U72">
        <f t="shared" si="7"/>
        <v>2025</v>
      </c>
      <c r="V72" s="4">
        <f t="shared" si="8"/>
        <v>0.19416498704428353</v>
      </c>
      <c r="W72" t="str">
        <f t="shared" si="9"/>
        <v>High</v>
      </c>
    </row>
    <row r="73" spans="1:23" x14ac:dyDescent="0.3">
      <c r="A73">
        <v>100314</v>
      </c>
      <c r="B73" s="1">
        <v>45915</v>
      </c>
      <c r="C73" t="s">
        <v>450</v>
      </c>
      <c r="D73" t="s">
        <v>132</v>
      </c>
      <c r="E73" t="s">
        <v>30</v>
      </c>
      <c r="F73" t="s">
        <v>76</v>
      </c>
      <c r="G73" t="s">
        <v>77</v>
      </c>
      <c r="H73" t="s">
        <v>59</v>
      </c>
      <c r="I73" t="s">
        <v>60</v>
      </c>
      <c r="J73" t="s">
        <v>88</v>
      </c>
      <c r="K73">
        <v>6</v>
      </c>
      <c r="L73">
        <v>54723</v>
      </c>
      <c r="M73">
        <v>5</v>
      </c>
      <c r="N73">
        <v>311921.09999999998</v>
      </c>
      <c r="O73">
        <v>252000</v>
      </c>
      <c r="P73">
        <v>59921.1</v>
      </c>
      <c r="Q73" t="s">
        <v>26</v>
      </c>
      <c r="R73" t="s">
        <v>56</v>
      </c>
      <c r="S73" s="3" t="str">
        <f t="shared" si="5"/>
        <v>September</v>
      </c>
      <c r="T73" t="str">
        <f t="shared" si="6"/>
        <v>Q3</v>
      </c>
      <c r="U73">
        <f t="shared" si="7"/>
        <v>2025</v>
      </c>
      <c r="V73" s="4">
        <f t="shared" si="8"/>
        <v>0.19210338768361615</v>
      </c>
      <c r="W73" t="str">
        <f t="shared" si="9"/>
        <v>High</v>
      </c>
    </row>
    <row r="74" spans="1:23" x14ac:dyDescent="0.3">
      <c r="A74">
        <v>100706</v>
      </c>
      <c r="B74" s="1">
        <v>45958</v>
      </c>
      <c r="C74" t="s">
        <v>842</v>
      </c>
      <c r="D74" t="s">
        <v>322</v>
      </c>
      <c r="E74" t="s">
        <v>44</v>
      </c>
      <c r="F74" t="s">
        <v>45</v>
      </c>
      <c r="G74" t="s">
        <v>46</v>
      </c>
      <c r="H74" t="s">
        <v>38</v>
      </c>
      <c r="I74" t="s">
        <v>60</v>
      </c>
      <c r="J74" t="s">
        <v>88</v>
      </c>
      <c r="K74">
        <v>6</v>
      </c>
      <c r="L74">
        <v>54716</v>
      </c>
      <c r="M74">
        <v>5</v>
      </c>
      <c r="N74">
        <v>311881.2</v>
      </c>
      <c r="O74">
        <v>252000</v>
      </c>
      <c r="P74">
        <v>59881.2</v>
      </c>
      <c r="Q74" t="s">
        <v>26</v>
      </c>
      <c r="R74" t="s">
        <v>73</v>
      </c>
      <c r="S74" s="3" t="str">
        <f t="shared" si="5"/>
        <v>October</v>
      </c>
      <c r="T74" t="str">
        <f t="shared" si="6"/>
        <v>Q4</v>
      </c>
      <c r="U74">
        <f t="shared" si="7"/>
        <v>2025</v>
      </c>
      <c r="V74" s="4">
        <f t="shared" si="8"/>
        <v>0.19200003078095118</v>
      </c>
      <c r="W74" t="str">
        <f t="shared" si="9"/>
        <v>High</v>
      </c>
    </row>
    <row r="75" spans="1:23" x14ac:dyDescent="0.3">
      <c r="A75">
        <v>100037</v>
      </c>
      <c r="B75" s="1">
        <v>45871</v>
      </c>
      <c r="C75" t="s">
        <v>131</v>
      </c>
      <c r="D75" t="s">
        <v>132</v>
      </c>
      <c r="E75" t="s">
        <v>44</v>
      </c>
      <c r="F75" t="s">
        <v>64</v>
      </c>
      <c r="G75" t="s">
        <v>65</v>
      </c>
      <c r="H75" t="s">
        <v>33</v>
      </c>
      <c r="I75" t="s">
        <v>60</v>
      </c>
      <c r="J75" t="s">
        <v>88</v>
      </c>
      <c r="K75">
        <v>6</v>
      </c>
      <c r="L75">
        <v>54696</v>
      </c>
      <c r="M75">
        <v>5</v>
      </c>
      <c r="N75">
        <v>311767.2</v>
      </c>
      <c r="O75">
        <v>252000</v>
      </c>
      <c r="P75">
        <v>59767.199999999997</v>
      </c>
      <c r="Q75" t="s">
        <v>49</v>
      </c>
      <c r="R75" t="s">
        <v>27</v>
      </c>
      <c r="S75" s="3" t="str">
        <f t="shared" si="5"/>
        <v>August</v>
      </c>
      <c r="T75" t="str">
        <f t="shared" si="6"/>
        <v>Q3</v>
      </c>
      <c r="U75">
        <f t="shared" si="7"/>
        <v>2025</v>
      </c>
      <c r="V75" s="4">
        <f t="shared" si="8"/>
        <v>0.19170457957091058</v>
      </c>
      <c r="W75" t="str">
        <f t="shared" si="9"/>
        <v>High</v>
      </c>
    </row>
    <row r="76" spans="1:23" x14ac:dyDescent="0.3">
      <c r="A76">
        <v>100902</v>
      </c>
      <c r="B76" s="1">
        <v>46017</v>
      </c>
      <c r="C76" t="s">
        <v>1038</v>
      </c>
      <c r="D76" t="s">
        <v>322</v>
      </c>
      <c r="E76" t="s">
        <v>52</v>
      </c>
      <c r="F76" t="s">
        <v>53</v>
      </c>
      <c r="G76" t="s">
        <v>54</v>
      </c>
      <c r="H76" t="s">
        <v>33</v>
      </c>
      <c r="I76" t="s">
        <v>60</v>
      </c>
      <c r="J76" t="s">
        <v>88</v>
      </c>
      <c r="K76">
        <v>6</v>
      </c>
      <c r="L76">
        <v>54553</v>
      </c>
      <c r="M76">
        <v>5</v>
      </c>
      <c r="N76">
        <v>310952.09999999998</v>
      </c>
      <c r="O76">
        <v>252000</v>
      </c>
      <c r="P76">
        <v>58952.1</v>
      </c>
      <c r="Q76" t="s">
        <v>66</v>
      </c>
      <c r="R76" t="s">
        <v>27</v>
      </c>
      <c r="S76" s="3" t="str">
        <f t="shared" si="5"/>
        <v>December</v>
      </c>
      <c r="T76" t="str">
        <f t="shared" si="6"/>
        <v>Q4</v>
      </c>
      <c r="U76">
        <f t="shared" si="7"/>
        <v>2025</v>
      </c>
      <c r="V76" s="4">
        <f t="shared" si="8"/>
        <v>0.18958579150936752</v>
      </c>
      <c r="W76" t="str">
        <f t="shared" si="9"/>
        <v>High</v>
      </c>
    </row>
    <row r="77" spans="1:23" x14ac:dyDescent="0.3">
      <c r="A77">
        <v>103377</v>
      </c>
      <c r="B77" s="1">
        <v>45872</v>
      </c>
      <c r="C77" t="s">
        <v>3513</v>
      </c>
      <c r="D77" t="s">
        <v>132</v>
      </c>
      <c r="E77" t="s">
        <v>20</v>
      </c>
      <c r="F77" t="s">
        <v>36</v>
      </c>
      <c r="G77" t="s">
        <v>37</v>
      </c>
      <c r="H77" t="s">
        <v>23</v>
      </c>
      <c r="I77" t="s">
        <v>60</v>
      </c>
      <c r="J77" t="s">
        <v>88</v>
      </c>
      <c r="K77">
        <v>6</v>
      </c>
      <c r="L77">
        <v>54512</v>
      </c>
      <c r="M77">
        <v>5</v>
      </c>
      <c r="N77">
        <v>310718.40000000002</v>
      </c>
      <c r="O77">
        <v>252000</v>
      </c>
      <c r="P77">
        <v>58718.400000000001</v>
      </c>
      <c r="Q77" t="s">
        <v>41</v>
      </c>
      <c r="R77" t="s">
        <v>56</v>
      </c>
      <c r="S77" s="3" t="str">
        <f t="shared" si="5"/>
        <v>August</v>
      </c>
      <c r="T77" t="str">
        <f t="shared" si="6"/>
        <v>Q3</v>
      </c>
      <c r="U77">
        <f t="shared" si="7"/>
        <v>2025</v>
      </c>
      <c r="V77" s="4">
        <f t="shared" si="8"/>
        <v>0.18897625631439913</v>
      </c>
      <c r="W77" t="str">
        <f t="shared" si="9"/>
        <v>High</v>
      </c>
    </row>
    <row r="78" spans="1:23" x14ac:dyDescent="0.3">
      <c r="A78">
        <v>104188</v>
      </c>
      <c r="B78" s="1">
        <v>45984</v>
      </c>
      <c r="C78" t="s">
        <v>4324</v>
      </c>
      <c r="D78" t="s">
        <v>226</v>
      </c>
      <c r="E78" t="s">
        <v>20</v>
      </c>
      <c r="F78" t="s">
        <v>21</v>
      </c>
      <c r="G78" t="s">
        <v>22</v>
      </c>
      <c r="H78" t="s">
        <v>108</v>
      </c>
      <c r="I78" t="s">
        <v>60</v>
      </c>
      <c r="J78" t="s">
        <v>88</v>
      </c>
      <c r="K78">
        <v>7</v>
      </c>
      <c r="L78">
        <v>55096</v>
      </c>
      <c r="M78">
        <v>20</v>
      </c>
      <c r="N78">
        <v>308537.59999999998</v>
      </c>
      <c r="O78">
        <v>294000</v>
      </c>
      <c r="P78">
        <v>14537.6</v>
      </c>
      <c r="Q78" t="s">
        <v>66</v>
      </c>
      <c r="R78" t="s">
        <v>27</v>
      </c>
      <c r="S78" s="3" t="str">
        <f t="shared" si="5"/>
        <v>November</v>
      </c>
      <c r="T78" t="str">
        <f t="shared" si="6"/>
        <v>Q4</v>
      </c>
      <c r="U78">
        <f t="shared" si="7"/>
        <v>2025</v>
      </c>
      <c r="V78" s="4">
        <f t="shared" si="8"/>
        <v>4.7117758094961527E-2</v>
      </c>
      <c r="W78" t="str">
        <f t="shared" si="9"/>
        <v>High</v>
      </c>
    </row>
    <row r="79" spans="1:23" x14ac:dyDescent="0.3">
      <c r="A79">
        <v>102816</v>
      </c>
      <c r="B79" s="1">
        <v>45942</v>
      </c>
      <c r="C79" t="s">
        <v>2952</v>
      </c>
      <c r="D79" t="s">
        <v>142</v>
      </c>
      <c r="E79" t="s">
        <v>52</v>
      </c>
      <c r="F79" t="s">
        <v>53</v>
      </c>
      <c r="G79" t="s">
        <v>54</v>
      </c>
      <c r="H79" t="s">
        <v>108</v>
      </c>
      <c r="I79" t="s">
        <v>60</v>
      </c>
      <c r="J79" t="s">
        <v>88</v>
      </c>
      <c r="K79">
        <v>7</v>
      </c>
      <c r="L79">
        <v>54760</v>
      </c>
      <c r="M79">
        <v>20</v>
      </c>
      <c r="N79">
        <v>306656</v>
      </c>
      <c r="O79">
        <v>294000</v>
      </c>
      <c r="P79">
        <v>12656</v>
      </c>
      <c r="Q79" t="s">
        <v>26</v>
      </c>
      <c r="R79" t="s">
        <v>27</v>
      </c>
      <c r="S79" s="3" t="str">
        <f t="shared" si="5"/>
        <v>October</v>
      </c>
      <c r="T79" t="str">
        <f t="shared" si="6"/>
        <v>Q4</v>
      </c>
      <c r="U79">
        <f t="shared" si="7"/>
        <v>2025</v>
      </c>
      <c r="V79" s="4">
        <f t="shared" si="8"/>
        <v>4.1271000730460188E-2</v>
      </c>
      <c r="W79" t="str">
        <f t="shared" si="9"/>
        <v>High</v>
      </c>
    </row>
    <row r="80" spans="1:23" x14ac:dyDescent="0.3">
      <c r="A80">
        <v>103860</v>
      </c>
      <c r="B80" s="1">
        <v>45927</v>
      </c>
      <c r="C80" t="s">
        <v>3996</v>
      </c>
      <c r="D80" t="s">
        <v>138</v>
      </c>
      <c r="E80" t="s">
        <v>20</v>
      </c>
      <c r="F80" t="s">
        <v>36</v>
      </c>
      <c r="G80" t="s">
        <v>37</v>
      </c>
      <c r="H80" t="s">
        <v>33</v>
      </c>
      <c r="I80" t="s">
        <v>60</v>
      </c>
      <c r="J80" t="s">
        <v>88</v>
      </c>
      <c r="K80">
        <v>6</v>
      </c>
      <c r="L80">
        <v>55416</v>
      </c>
      <c r="M80">
        <v>10</v>
      </c>
      <c r="N80">
        <v>299246.40000000002</v>
      </c>
      <c r="O80">
        <v>252000</v>
      </c>
      <c r="P80">
        <v>47246.400000000001</v>
      </c>
      <c r="Q80" t="s">
        <v>55</v>
      </c>
      <c r="R80" t="s">
        <v>27</v>
      </c>
      <c r="S80" s="3" t="str">
        <f t="shared" si="5"/>
        <v>September</v>
      </c>
      <c r="T80" t="str">
        <f t="shared" si="6"/>
        <v>Q3</v>
      </c>
      <c r="U80">
        <f t="shared" si="7"/>
        <v>2025</v>
      </c>
      <c r="V80" s="4">
        <f t="shared" si="8"/>
        <v>0.15788460613060007</v>
      </c>
      <c r="W80" t="str">
        <f t="shared" si="9"/>
        <v>High</v>
      </c>
    </row>
    <row r="81" spans="1:23" x14ac:dyDescent="0.3">
      <c r="A81">
        <v>100891</v>
      </c>
      <c r="B81" s="1">
        <v>45743</v>
      </c>
      <c r="C81" t="s">
        <v>1027</v>
      </c>
      <c r="D81" t="s">
        <v>322</v>
      </c>
      <c r="E81" t="s">
        <v>20</v>
      </c>
      <c r="F81" t="s">
        <v>21</v>
      </c>
      <c r="G81" t="s">
        <v>22</v>
      </c>
      <c r="H81" t="s">
        <v>71</v>
      </c>
      <c r="I81" t="s">
        <v>60</v>
      </c>
      <c r="J81" t="s">
        <v>88</v>
      </c>
      <c r="K81">
        <v>6</v>
      </c>
      <c r="L81">
        <v>55398</v>
      </c>
      <c r="M81">
        <v>10</v>
      </c>
      <c r="N81">
        <v>299149.2</v>
      </c>
      <c r="O81">
        <v>252000</v>
      </c>
      <c r="P81">
        <v>47149.2</v>
      </c>
      <c r="Q81" t="s">
        <v>49</v>
      </c>
      <c r="R81" t="s">
        <v>27</v>
      </c>
      <c r="S81" s="3" t="str">
        <f t="shared" si="5"/>
        <v>March</v>
      </c>
      <c r="T81" t="str">
        <f t="shared" si="6"/>
        <v>Q1</v>
      </c>
      <c r="U81">
        <f t="shared" si="7"/>
        <v>2025</v>
      </c>
      <c r="V81" s="4">
        <f t="shared" si="8"/>
        <v>0.15761098475275881</v>
      </c>
      <c r="W81" t="str">
        <f t="shared" si="9"/>
        <v>High</v>
      </c>
    </row>
    <row r="82" spans="1:23" x14ac:dyDescent="0.3">
      <c r="A82">
        <v>104649</v>
      </c>
      <c r="B82" s="1">
        <v>45964</v>
      </c>
      <c r="C82" t="s">
        <v>4785</v>
      </c>
      <c r="D82" t="s">
        <v>132</v>
      </c>
      <c r="E82" t="s">
        <v>44</v>
      </c>
      <c r="F82" t="s">
        <v>64</v>
      </c>
      <c r="G82" t="s">
        <v>65</v>
      </c>
      <c r="H82" t="s">
        <v>33</v>
      </c>
      <c r="I82" t="s">
        <v>60</v>
      </c>
      <c r="J82" t="s">
        <v>88</v>
      </c>
      <c r="K82">
        <v>6</v>
      </c>
      <c r="L82">
        <v>55249</v>
      </c>
      <c r="M82">
        <v>10</v>
      </c>
      <c r="N82">
        <v>298344.59999999998</v>
      </c>
      <c r="O82">
        <v>252000</v>
      </c>
      <c r="P82">
        <v>46344.6</v>
      </c>
      <c r="Q82" t="s">
        <v>41</v>
      </c>
      <c r="R82" t="s">
        <v>73</v>
      </c>
      <c r="S82" s="3" t="str">
        <f t="shared" si="5"/>
        <v>November</v>
      </c>
      <c r="T82" t="str">
        <f t="shared" si="6"/>
        <v>Q4</v>
      </c>
      <c r="U82">
        <f t="shared" si="7"/>
        <v>2025</v>
      </c>
      <c r="V82" s="4">
        <f t="shared" si="8"/>
        <v>0.15533916149311905</v>
      </c>
      <c r="W82" t="str">
        <f t="shared" si="9"/>
        <v>High</v>
      </c>
    </row>
    <row r="83" spans="1:23" x14ac:dyDescent="0.3">
      <c r="A83">
        <v>103322</v>
      </c>
      <c r="B83" s="1">
        <v>45863</v>
      </c>
      <c r="C83" t="s">
        <v>3458</v>
      </c>
      <c r="D83" t="s">
        <v>149</v>
      </c>
      <c r="E83" t="s">
        <v>30</v>
      </c>
      <c r="F83" t="s">
        <v>31</v>
      </c>
      <c r="G83" t="s">
        <v>32</v>
      </c>
      <c r="H83" t="s">
        <v>71</v>
      </c>
      <c r="I83" t="s">
        <v>60</v>
      </c>
      <c r="J83" t="s">
        <v>88</v>
      </c>
      <c r="K83">
        <v>6</v>
      </c>
      <c r="L83">
        <v>55199</v>
      </c>
      <c r="M83">
        <v>10</v>
      </c>
      <c r="N83">
        <v>298074.59999999998</v>
      </c>
      <c r="O83">
        <v>252000</v>
      </c>
      <c r="P83">
        <v>46074.6</v>
      </c>
      <c r="Q83" t="s">
        <v>55</v>
      </c>
      <c r="R83" t="s">
        <v>73</v>
      </c>
      <c r="S83" s="3" t="str">
        <f t="shared" si="5"/>
        <v>July</v>
      </c>
      <c r="T83" t="str">
        <f t="shared" si="6"/>
        <v>Q3</v>
      </c>
      <c r="U83">
        <f t="shared" si="7"/>
        <v>2025</v>
      </c>
      <c r="V83" s="4">
        <f t="shared" si="8"/>
        <v>0.15457405629329035</v>
      </c>
      <c r="W83" t="str">
        <f t="shared" si="9"/>
        <v>High</v>
      </c>
    </row>
    <row r="84" spans="1:23" x14ac:dyDescent="0.3">
      <c r="A84">
        <v>100876</v>
      </c>
      <c r="B84" s="1">
        <v>45701</v>
      </c>
      <c r="C84" t="s">
        <v>1012</v>
      </c>
      <c r="D84" t="s">
        <v>342</v>
      </c>
      <c r="E84" t="s">
        <v>20</v>
      </c>
      <c r="F84" t="s">
        <v>21</v>
      </c>
      <c r="G84" t="s">
        <v>22</v>
      </c>
      <c r="H84" t="s">
        <v>33</v>
      </c>
      <c r="I84" t="s">
        <v>60</v>
      </c>
      <c r="J84" t="s">
        <v>88</v>
      </c>
      <c r="K84">
        <v>6</v>
      </c>
      <c r="L84">
        <v>55169</v>
      </c>
      <c r="M84">
        <v>10</v>
      </c>
      <c r="N84">
        <v>297912.59999999998</v>
      </c>
      <c r="O84">
        <v>252000</v>
      </c>
      <c r="P84">
        <v>45912.6</v>
      </c>
      <c r="Q84" t="s">
        <v>66</v>
      </c>
      <c r="R84" t="s">
        <v>27</v>
      </c>
      <c r="S84" s="3" t="str">
        <f t="shared" si="5"/>
        <v>February</v>
      </c>
      <c r="T84" t="str">
        <f t="shared" si="6"/>
        <v>Q1</v>
      </c>
      <c r="U84">
        <f t="shared" si="7"/>
        <v>2025</v>
      </c>
      <c r="V84" s="4">
        <f t="shared" si="8"/>
        <v>0.15411432749068016</v>
      </c>
      <c r="W84" t="str">
        <f t="shared" si="9"/>
        <v>High</v>
      </c>
    </row>
    <row r="85" spans="1:23" x14ac:dyDescent="0.3">
      <c r="A85">
        <v>100760</v>
      </c>
      <c r="B85" s="1">
        <v>45735</v>
      </c>
      <c r="C85" t="s">
        <v>896</v>
      </c>
      <c r="D85" t="s">
        <v>342</v>
      </c>
      <c r="E85" t="s">
        <v>52</v>
      </c>
      <c r="F85" t="s">
        <v>53</v>
      </c>
      <c r="G85" t="s">
        <v>54</v>
      </c>
      <c r="H85" t="s">
        <v>108</v>
      </c>
      <c r="I85" t="s">
        <v>60</v>
      </c>
      <c r="J85" t="s">
        <v>88</v>
      </c>
      <c r="K85">
        <v>6</v>
      </c>
      <c r="L85">
        <v>55094</v>
      </c>
      <c r="M85">
        <v>10</v>
      </c>
      <c r="N85">
        <v>297507.59999999998</v>
      </c>
      <c r="O85">
        <v>252000</v>
      </c>
      <c r="P85">
        <v>45507.6</v>
      </c>
      <c r="Q85" t="s">
        <v>49</v>
      </c>
      <c r="R85" t="s">
        <v>27</v>
      </c>
      <c r="S85" s="3" t="str">
        <f t="shared" si="5"/>
        <v>March</v>
      </c>
      <c r="T85" t="str">
        <f t="shared" si="6"/>
        <v>Q1</v>
      </c>
      <c r="U85">
        <f t="shared" si="7"/>
        <v>2025</v>
      </c>
      <c r="V85" s="4">
        <f t="shared" si="8"/>
        <v>0.15296281506758147</v>
      </c>
      <c r="W85" t="str">
        <f t="shared" si="9"/>
        <v>High</v>
      </c>
    </row>
    <row r="86" spans="1:23" x14ac:dyDescent="0.3">
      <c r="A86">
        <v>102371</v>
      </c>
      <c r="B86" s="1">
        <v>46003</v>
      </c>
      <c r="C86" t="s">
        <v>2507</v>
      </c>
      <c r="D86" t="s">
        <v>125</v>
      </c>
      <c r="E86" t="s">
        <v>30</v>
      </c>
      <c r="F86" t="s">
        <v>76</v>
      </c>
      <c r="G86" t="s">
        <v>77</v>
      </c>
      <c r="H86" t="s">
        <v>108</v>
      </c>
      <c r="I86" t="s">
        <v>60</v>
      </c>
      <c r="J86" t="s">
        <v>88</v>
      </c>
      <c r="K86">
        <v>6</v>
      </c>
      <c r="L86">
        <v>55025</v>
      </c>
      <c r="M86">
        <v>10</v>
      </c>
      <c r="N86">
        <v>297135</v>
      </c>
      <c r="O86">
        <v>252000</v>
      </c>
      <c r="P86">
        <v>45135</v>
      </c>
      <c r="Q86" t="s">
        <v>66</v>
      </c>
      <c r="R86" t="s">
        <v>27</v>
      </c>
      <c r="S86" s="3" t="str">
        <f t="shared" si="5"/>
        <v>December</v>
      </c>
      <c r="T86" t="str">
        <f t="shared" si="6"/>
        <v>Q4</v>
      </c>
      <c r="U86">
        <f t="shared" si="7"/>
        <v>2025</v>
      </c>
      <c r="V86" s="4">
        <f t="shared" si="8"/>
        <v>0.15190065121914281</v>
      </c>
      <c r="W86" t="str">
        <f t="shared" si="9"/>
        <v>High</v>
      </c>
    </row>
    <row r="87" spans="1:23" x14ac:dyDescent="0.3">
      <c r="A87">
        <v>103459</v>
      </c>
      <c r="B87" s="1">
        <v>45970</v>
      </c>
      <c r="C87" t="s">
        <v>3595</v>
      </c>
      <c r="D87" t="s">
        <v>375</v>
      </c>
      <c r="E87" t="s">
        <v>30</v>
      </c>
      <c r="F87" t="s">
        <v>31</v>
      </c>
      <c r="G87" t="s">
        <v>32</v>
      </c>
      <c r="H87" t="s">
        <v>71</v>
      </c>
      <c r="I87" t="s">
        <v>60</v>
      </c>
      <c r="J87" t="s">
        <v>88</v>
      </c>
      <c r="K87">
        <v>6</v>
      </c>
      <c r="L87">
        <v>55008</v>
      </c>
      <c r="M87">
        <v>10</v>
      </c>
      <c r="N87">
        <v>297043.20000000001</v>
      </c>
      <c r="O87">
        <v>252000</v>
      </c>
      <c r="P87">
        <v>45043.199999999997</v>
      </c>
      <c r="Q87" t="s">
        <v>55</v>
      </c>
      <c r="R87" t="s">
        <v>56</v>
      </c>
      <c r="S87" s="3" t="str">
        <f t="shared" si="5"/>
        <v>November</v>
      </c>
      <c r="T87" t="str">
        <f t="shared" si="6"/>
        <v>Q4</v>
      </c>
      <c r="U87">
        <f t="shared" si="7"/>
        <v>2025</v>
      </c>
      <c r="V87" s="4">
        <f t="shared" si="8"/>
        <v>0.15163854954430869</v>
      </c>
      <c r="W87" t="str">
        <f t="shared" si="9"/>
        <v>High</v>
      </c>
    </row>
    <row r="88" spans="1:23" x14ac:dyDescent="0.3">
      <c r="A88">
        <v>103498</v>
      </c>
      <c r="B88" s="1">
        <v>45660</v>
      </c>
      <c r="C88" t="s">
        <v>3634</v>
      </c>
      <c r="D88" t="s">
        <v>226</v>
      </c>
      <c r="E88" t="s">
        <v>20</v>
      </c>
      <c r="F88" t="s">
        <v>21</v>
      </c>
      <c r="G88" t="s">
        <v>22</v>
      </c>
      <c r="H88" t="s">
        <v>83</v>
      </c>
      <c r="I88" t="s">
        <v>60</v>
      </c>
      <c r="J88" t="s">
        <v>88</v>
      </c>
      <c r="K88">
        <v>6</v>
      </c>
      <c r="L88">
        <v>55004</v>
      </c>
      <c r="M88">
        <v>10</v>
      </c>
      <c r="N88">
        <v>297021.59999999998</v>
      </c>
      <c r="O88">
        <v>252000</v>
      </c>
      <c r="P88">
        <v>45021.599999999999</v>
      </c>
      <c r="Q88" t="s">
        <v>49</v>
      </c>
      <c r="R88" t="s">
        <v>27</v>
      </c>
      <c r="S88" s="3" t="str">
        <f t="shared" si="5"/>
        <v>January</v>
      </c>
      <c r="T88" t="str">
        <f t="shared" si="6"/>
        <v>Q1</v>
      </c>
      <c r="U88">
        <f t="shared" si="7"/>
        <v>2025</v>
      </c>
      <c r="V88" s="4">
        <f t="shared" si="8"/>
        <v>0.15157685501660487</v>
      </c>
      <c r="W88" t="str">
        <f t="shared" si="9"/>
        <v>High</v>
      </c>
    </row>
    <row r="89" spans="1:23" x14ac:dyDescent="0.3">
      <c r="A89">
        <v>104892</v>
      </c>
      <c r="B89" s="1">
        <v>45832</v>
      </c>
      <c r="C89" t="s">
        <v>5028</v>
      </c>
      <c r="D89" t="s">
        <v>217</v>
      </c>
      <c r="E89" t="s">
        <v>44</v>
      </c>
      <c r="F89" t="s">
        <v>45</v>
      </c>
      <c r="G89" t="s">
        <v>46</v>
      </c>
      <c r="H89" t="s">
        <v>23</v>
      </c>
      <c r="I89" t="s">
        <v>60</v>
      </c>
      <c r="J89" t="s">
        <v>88</v>
      </c>
      <c r="K89">
        <v>6</v>
      </c>
      <c r="L89">
        <v>54976</v>
      </c>
      <c r="M89">
        <v>10</v>
      </c>
      <c r="N89">
        <v>296870.40000000002</v>
      </c>
      <c r="O89">
        <v>252000</v>
      </c>
      <c r="P89">
        <v>44870.400000000001</v>
      </c>
      <c r="Q89" t="s">
        <v>49</v>
      </c>
      <c r="R89" t="s">
        <v>27</v>
      </c>
      <c r="S89" s="3" t="str">
        <f t="shared" si="5"/>
        <v>June</v>
      </c>
      <c r="T89" t="str">
        <f t="shared" si="6"/>
        <v>Q2</v>
      </c>
      <c r="U89">
        <f t="shared" si="7"/>
        <v>2025</v>
      </c>
      <c r="V89" s="4">
        <f t="shared" si="8"/>
        <v>0.15114474194800154</v>
      </c>
      <c r="W89" t="str">
        <f t="shared" si="9"/>
        <v>High</v>
      </c>
    </row>
    <row r="90" spans="1:23" x14ac:dyDescent="0.3">
      <c r="A90">
        <v>101711</v>
      </c>
      <c r="B90" s="1">
        <v>46011</v>
      </c>
      <c r="C90" t="s">
        <v>1847</v>
      </c>
      <c r="D90" t="s">
        <v>242</v>
      </c>
      <c r="E90" t="s">
        <v>44</v>
      </c>
      <c r="F90" t="s">
        <v>64</v>
      </c>
      <c r="G90" t="s">
        <v>65</v>
      </c>
      <c r="H90" t="s">
        <v>108</v>
      </c>
      <c r="I90" t="s">
        <v>60</v>
      </c>
      <c r="J90" t="s">
        <v>88</v>
      </c>
      <c r="K90">
        <v>6</v>
      </c>
      <c r="L90">
        <v>54969</v>
      </c>
      <c r="M90">
        <v>10</v>
      </c>
      <c r="N90">
        <v>296832.59999999998</v>
      </c>
      <c r="O90">
        <v>252000</v>
      </c>
      <c r="P90">
        <v>44832.6</v>
      </c>
      <c r="Q90" t="s">
        <v>55</v>
      </c>
      <c r="R90" t="s">
        <v>27</v>
      </c>
      <c r="S90" s="3" t="str">
        <f t="shared" si="5"/>
        <v>December</v>
      </c>
      <c r="T90" t="str">
        <f t="shared" si="6"/>
        <v>Q4</v>
      </c>
      <c r="U90">
        <f t="shared" si="7"/>
        <v>2025</v>
      </c>
      <c r="V90" s="4">
        <f t="shared" si="8"/>
        <v>0.15103664489682064</v>
      </c>
      <c r="W90" t="str">
        <f t="shared" si="9"/>
        <v>High</v>
      </c>
    </row>
    <row r="91" spans="1:23" x14ac:dyDescent="0.3">
      <c r="A91">
        <v>100213</v>
      </c>
      <c r="B91" s="1">
        <v>45906</v>
      </c>
      <c r="C91" t="s">
        <v>347</v>
      </c>
      <c r="D91" t="s">
        <v>102</v>
      </c>
      <c r="E91" t="s">
        <v>30</v>
      </c>
      <c r="F91" t="s">
        <v>76</v>
      </c>
      <c r="G91" t="s">
        <v>77</v>
      </c>
      <c r="H91" t="s">
        <v>83</v>
      </c>
      <c r="I91" t="s">
        <v>60</v>
      </c>
      <c r="J91" t="s">
        <v>88</v>
      </c>
      <c r="K91">
        <v>6</v>
      </c>
      <c r="L91">
        <v>54843</v>
      </c>
      <c r="M91">
        <v>10</v>
      </c>
      <c r="N91">
        <v>296152.2</v>
      </c>
      <c r="O91">
        <v>252000</v>
      </c>
      <c r="P91">
        <v>44152.2</v>
      </c>
      <c r="Q91" t="s">
        <v>66</v>
      </c>
      <c r="R91" t="s">
        <v>27</v>
      </c>
      <c r="S91" s="3" t="str">
        <f t="shared" si="5"/>
        <v>September</v>
      </c>
      <c r="T91" t="str">
        <f t="shared" si="6"/>
        <v>Q3</v>
      </c>
      <c r="U91">
        <f t="shared" si="7"/>
        <v>2025</v>
      </c>
      <c r="V91" s="4">
        <f t="shared" si="8"/>
        <v>0.14908617933616564</v>
      </c>
      <c r="W91" t="str">
        <f t="shared" si="9"/>
        <v>High</v>
      </c>
    </row>
    <row r="92" spans="1:23" x14ac:dyDescent="0.3">
      <c r="A92">
        <v>102150</v>
      </c>
      <c r="B92" s="1">
        <v>45854</v>
      </c>
      <c r="C92" t="s">
        <v>2286</v>
      </c>
      <c r="D92" t="s">
        <v>194</v>
      </c>
      <c r="E92" t="s">
        <v>30</v>
      </c>
      <c r="F92" t="s">
        <v>31</v>
      </c>
      <c r="G92" t="s">
        <v>32</v>
      </c>
      <c r="H92" t="s">
        <v>108</v>
      </c>
      <c r="I92" t="s">
        <v>60</v>
      </c>
      <c r="J92" t="s">
        <v>88</v>
      </c>
      <c r="K92">
        <v>6</v>
      </c>
      <c r="L92">
        <v>54838</v>
      </c>
      <c r="M92">
        <v>10</v>
      </c>
      <c r="N92">
        <v>296125.2</v>
      </c>
      <c r="O92">
        <v>252000</v>
      </c>
      <c r="P92">
        <v>44125.2</v>
      </c>
      <c r="Q92" t="s">
        <v>66</v>
      </c>
      <c r="R92" t="s">
        <v>27</v>
      </c>
      <c r="S92" s="3" t="str">
        <f t="shared" si="5"/>
        <v>July</v>
      </c>
      <c r="T92" t="str">
        <f t="shared" si="6"/>
        <v>Q3</v>
      </c>
      <c r="U92">
        <f t="shared" si="7"/>
        <v>2025</v>
      </c>
      <c r="V92" s="4">
        <f t="shared" si="8"/>
        <v>0.14900859501319036</v>
      </c>
      <c r="W92" t="str">
        <f t="shared" si="9"/>
        <v>High</v>
      </c>
    </row>
    <row r="93" spans="1:23" x14ac:dyDescent="0.3">
      <c r="A93">
        <v>102228</v>
      </c>
      <c r="B93" s="1">
        <v>45883</v>
      </c>
      <c r="C93" t="s">
        <v>2364</v>
      </c>
      <c r="D93" t="s">
        <v>129</v>
      </c>
      <c r="E93" t="s">
        <v>20</v>
      </c>
      <c r="F93" t="s">
        <v>21</v>
      </c>
      <c r="G93" t="s">
        <v>22</v>
      </c>
      <c r="H93" t="s">
        <v>47</v>
      </c>
      <c r="I93" t="s">
        <v>60</v>
      </c>
      <c r="J93" t="s">
        <v>88</v>
      </c>
      <c r="K93">
        <v>6</v>
      </c>
      <c r="L93">
        <v>54819</v>
      </c>
      <c r="M93">
        <v>10</v>
      </c>
      <c r="N93">
        <v>296022.59999999998</v>
      </c>
      <c r="O93">
        <v>252000</v>
      </c>
      <c r="P93">
        <v>44022.6</v>
      </c>
      <c r="Q93" t="s">
        <v>49</v>
      </c>
      <c r="R93" t="s">
        <v>27</v>
      </c>
      <c r="S93" s="3" t="str">
        <f t="shared" si="5"/>
        <v>August</v>
      </c>
      <c r="T93" t="str">
        <f t="shared" si="6"/>
        <v>Q3</v>
      </c>
      <c r="U93">
        <f t="shared" si="7"/>
        <v>2025</v>
      </c>
      <c r="V93" s="4">
        <f t="shared" si="8"/>
        <v>0.14871364551220076</v>
      </c>
      <c r="W93" t="str">
        <f t="shared" si="9"/>
        <v>High</v>
      </c>
    </row>
    <row r="94" spans="1:23" x14ac:dyDescent="0.3">
      <c r="A94">
        <v>103950</v>
      </c>
      <c r="B94" s="1">
        <v>45700</v>
      </c>
      <c r="C94" t="s">
        <v>4086</v>
      </c>
      <c r="D94" t="s">
        <v>127</v>
      </c>
      <c r="E94" t="s">
        <v>20</v>
      </c>
      <c r="F94" t="s">
        <v>21</v>
      </c>
      <c r="G94" t="s">
        <v>22</v>
      </c>
      <c r="H94" t="s">
        <v>59</v>
      </c>
      <c r="I94" t="s">
        <v>60</v>
      </c>
      <c r="J94" t="s">
        <v>88</v>
      </c>
      <c r="K94">
        <v>6</v>
      </c>
      <c r="L94">
        <v>54719</v>
      </c>
      <c r="M94">
        <v>10</v>
      </c>
      <c r="N94">
        <v>295482.59999999998</v>
      </c>
      <c r="O94">
        <v>252000</v>
      </c>
      <c r="P94">
        <v>43482.6</v>
      </c>
      <c r="Q94" t="s">
        <v>55</v>
      </c>
      <c r="R94" t="s">
        <v>27</v>
      </c>
      <c r="S94" s="3" t="str">
        <f t="shared" si="5"/>
        <v>February</v>
      </c>
      <c r="T94" t="str">
        <f t="shared" si="6"/>
        <v>Q1</v>
      </c>
      <c r="U94">
        <f t="shared" si="7"/>
        <v>2025</v>
      </c>
      <c r="V94" s="4">
        <f t="shared" si="8"/>
        <v>0.14715790371412735</v>
      </c>
      <c r="W94" t="str">
        <f t="shared" si="9"/>
        <v>High</v>
      </c>
    </row>
    <row r="95" spans="1:23" x14ac:dyDescent="0.3">
      <c r="A95">
        <v>103947</v>
      </c>
      <c r="B95" s="1">
        <v>45658</v>
      </c>
      <c r="C95" t="s">
        <v>4083</v>
      </c>
      <c r="D95" t="s">
        <v>127</v>
      </c>
      <c r="E95" t="s">
        <v>20</v>
      </c>
      <c r="F95" t="s">
        <v>36</v>
      </c>
      <c r="G95" t="s">
        <v>37</v>
      </c>
      <c r="H95" t="s">
        <v>83</v>
      </c>
      <c r="I95" t="s">
        <v>60</v>
      </c>
      <c r="J95" t="s">
        <v>88</v>
      </c>
      <c r="K95">
        <v>6</v>
      </c>
      <c r="L95">
        <v>54717</v>
      </c>
      <c r="M95">
        <v>10</v>
      </c>
      <c r="N95">
        <v>295471.8</v>
      </c>
      <c r="O95">
        <v>252000</v>
      </c>
      <c r="P95">
        <v>43471.8</v>
      </c>
      <c r="Q95" t="s">
        <v>66</v>
      </c>
      <c r="R95" t="s">
        <v>27</v>
      </c>
      <c r="S95" s="3" t="str">
        <f t="shared" si="5"/>
        <v>January</v>
      </c>
      <c r="T95" t="str">
        <f t="shared" si="6"/>
        <v>Q1</v>
      </c>
      <c r="U95">
        <f t="shared" si="7"/>
        <v>2025</v>
      </c>
      <c r="V95" s="4">
        <f t="shared" si="8"/>
        <v>0.14712673087583994</v>
      </c>
      <c r="W95" t="str">
        <f t="shared" si="9"/>
        <v>High</v>
      </c>
    </row>
    <row r="96" spans="1:23" x14ac:dyDescent="0.3">
      <c r="A96">
        <v>100721</v>
      </c>
      <c r="B96" s="1">
        <v>45846</v>
      </c>
      <c r="C96" t="s">
        <v>857</v>
      </c>
      <c r="D96" t="s">
        <v>151</v>
      </c>
      <c r="E96" t="s">
        <v>52</v>
      </c>
      <c r="F96" t="s">
        <v>53</v>
      </c>
      <c r="G96" t="s">
        <v>54</v>
      </c>
      <c r="H96" t="s">
        <v>59</v>
      </c>
      <c r="I96" t="s">
        <v>60</v>
      </c>
      <c r="J96" t="s">
        <v>88</v>
      </c>
      <c r="K96">
        <v>6</v>
      </c>
      <c r="L96">
        <v>54533</v>
      </c>
      <c r="M96">
        <v>10</v>
      </c>
      <c r="N96">
        <v>294478.2</v>
      </c>
      <c r="O96">
        <v>252000</v>
      </c>
      <c r="P96">
        <v>42478.2</v>
      </c>
      <c r="Q96" t="s">
        <v>55</v>
      </c>
      <c r="R96" t="s">
        <v>27</v>
      </c>
      <c r="S96" s="3" t="str">
        <f t="shared" si="5"/>
        <v>July</v>
      </c>
      <c r="T96" t="str">
        <f t="shared" si="6"/>
        <v>Q3</v>
      </c>
      <c r="U96">
        <f t="shared" si="7"/>
        <v>2025</v>
      </c>
      <c r="V96" s="4">
        <f t="shared" si="8"/>
        <v>0.14424904797706586</v>
      </c>
      <c r="W96" t="str">
        <f t="shared" si="9"/>
        <v>High</v>
      </c>
    </row>
    <row r="97" spans="1:23" x14ac:dyDescent="0.3">
      <c r="A97">
        <v>104524</v>
      </c>
      <c r="B97" s="1">
        <v>45799</v>
      </c>
      <c r="C97" t="s">
        <v>4660</v>
      </c>
      <c r="D97" t="s">
        <v>63</v>
      </c>
      <c r="E97" t="s">
        <v>30</v>
      </c>
      <c r="F97" t="s">
        <v>31</v>
      </c>
      <c r="G97" t="s">
        <v>32</v>
      </c>
      <c r="H97" t="s">
        <v>23</v>
      </c>
      <c r="I97" t="s">
        <v>60</v>
      </c>
      <c r="J97" t="s">
        <v>88</v>
      </c>
      <c r="K97">
        <v>6</v>
      </c>
      <c r="L97">
        <v>55484</v>
      </c>
      <c r="M97">
        <v>15</v>
      </c>
      <c r="N97">
        <v>282968.40000000002</v>
      </c>
      <c r="O97">
        <v>252000</v>
      </c>
      <c r="P97">
        <v>30968.400000000001</v>
      </c>
      <c r="Q97" t="s">
        <v>66</v>
      </c>
      <c r="R97" t="s">
        <v>27</v>
      </c>
      <c r="S97" s="3" t="str">
        <f t="shared" si="5"/>
        <v>May</v>
      </c>
      <c r="T97" t="str">
        <f t="shared" si="6"/>
        <v>Q2</v>
      </c>
      <c r="U97">
        <f t="shared" si="7"/>
        <v>2025</v>
      </c>
      <c r="V97" s="4">
        <f t="shared" si="8"/>
        <v>0.10944119555399118</v>
      </c>
      <c r="W97" t="str">
        <f t="shared" si="9"/>
        <v>High</v>
      </c>
    </row>
    <row r="98" spans="1:23" x14ac:dyDescent="0.3">
      <c r="A98">
        <v>103159</v>
      </c>
      <c r="B98" s="1">
        <v>45751</v>
      </c>
      <c r="C98" t="s">
        <v>3295</v>
      </c>
      <c r="D98" t="s">
        <v>219</v>
      </c>
      <c r="E98" t="s">
        <v>52</v>
      </c>
      <c r="F98" t="s">
        <v>69</v>
      </c>
      <c r="G98" t="s">
        <v>70</v>
      </c>
      <c r="H98" t="s">
        <v>33</v>
      </c>
      <c r="I98" t="s">
        <v>60</v>
      </c>
      <c r="J98" t="s">
        <v>88</v>
      </c>
      <c r="K98">
        <v>6</v>
      </c>
      <c r="L98">
        <v>55457</v>
      </c>
      <c r="M98">
        <v>15</v>
      </c>
      <c r="N98">
        <v>282830.7</v>
      </c>
      <c r="O98">
        <v>252000</v>
      </c>
      <c r="P98">
        <v>30830.7</v>
      </c>
      <c r="Q98" t="s">
        <v>55</v>
      </c>
      <c r="R98" t="s">
        <v>27</v>
      </c>
      <c r="S98" s="3" t="str">
        <f t="shared" si="5"/>
        <v>April</v>
      </c>
      <c r="T98" t="str">
        <f t="shared" si="6"/>
        <v>Q2</v>
      </c>
      <c r="U98">
        <f t="shared" si="7"/>
        <v>2025</v>
      </c>
      <c r="V98" s="4">
        <f t="shared" si="8"/>
        <v>0.10900761480277778</v>
      </c>
      <c r="W98" t="str">
        <f t="shared" si="9"/>
        <v>High</v>
      </c>
    </row>
    <row r="99" spans="1:23" x14ac:dyDescent="0.3">
      <c r="A99">
        <v>104278</v>
      </c>
      <c r="B99" s="1">
        <v>45911</v>
      </c>
      <c r="C99" t="s">
        <v>4414</v>
      </c>
      <c r="D99" t="s">
        <v>189</v>
      </c>
      <c r="E99" t="s">
        <v>52</v>
      </c>
      <c r="F99" t="s">
        <v>53</v>
      </c>
      <c r="G99" t="s">
        <v>54</v>
      </c>
      <c r="H99" t="s">
        <v>47</v>
      </c>
      <c r="I99" t="s">
        <v>60</v>
      </c>
      <c r="J99" t="s">
        <v>88</v>
      </c>
      <c r="K99">
        <v>6</v>
      </c>
      <c r="L99">
        <v>55438</v>
      </c>
      <c r="M99">
        <v>15</v>
      </c>
      <c r="N99">
        <v>282733.8</v>
      </c>
      <c r="O99">
        <v>252000</v>
      </c>
      <c r="P99">
        <v>30733.8</v>
      </c>
      <c r="Q99" t="s">
        <v>55</v>
      </c>
      <c r="R99" t="s">
        <v>27</v>
      </c>
      <c r="S99" s="3" t="str">
        <f t="shared" si="5"/>
        <v>September</v>
      </c>
      <c r="T99" t="str">
        <f t="shared" si="6"/>
        <v>Q3</v>
      </c>
      <c r="U99">
        <f t="shared" si="7"/>
        <v>2025</v>
      </c>
      <c r="V99" s="4">
        <f t="shared" si="8"/>
        <v>0.10870224925353814</v>
      </c>
      <c r="W99" t="str">
        <f t="shared" si="9"/>
        <v>High</v>
      </c>
    </row>
    <row r="100" spans="1:23" x14ac:dyDescent="0.3">
      <c r="A100">
        <v>101254</v>
      </c>
      <c r="B100" s="1">
        <v>45996</v>
      </c>
      <c r="C100" t="s">
        <v>1390</v>
      </c>
      <c r="D100" t="s">
        <v>142</v>
      </c>
      <c r="E100" t="s">
        <v>52</v>
      </c>
      <c r="F100" t="s">
        <v>53</v>
      </c>
      <c r="G100" t="s">
        <v>54</v>
      </c>
      <c r="H100" t="s">
        <v>59</v>
      </c>
      <c r="I100" t="s">
        <v>60</v>
      </c>
      <c r="J100" t="s">
        <v>88</v>
      </c>
      <c r="K100">
        <v>6</v>
      </c>
      <c r="L100">
        <v>55431</v>
      </c>
      <c r="M100">
        <v>15</v>
      </c>
      <c r="N100">
        <v>282698.09999999998</v>
      </c>
      <c r="O100">
        <v>252000</v>
      </c>
      <c r="P100">
        <v>30698.1</v>
      </c>
      <c r="Q100" t="s">
        <v>66</v>
      </c>
      <c r="R100" t="s">
        <v>27</v>
      </c>
      <c r="S100" s="3" t="str">
        <f t="shared" si="5"/>
        <v>December</v>
      </c>
      <c r="T100" t="str">
        <f t="shared" si="6"/>
        <v>Q4</v>
      </c>
      <c r="U100">
        <f t="shared" si="7"/>
        <v>2025</v>
      </c>
      <c r="V100" s="4">
        <f t="shared" si="8"/>
        <v>0.10858969338669061</v>
      </c>
      <c r="W100" t="str">
        <f t="shared" si="9"/>
        <v>High</v>
      </c>
    </row>
    <row r="101" spans="1:23" x14ac:dyDescent="0.3">
      <c r="A101">
        <v>101412</v>
      </c>
      <c r="B101" s="1">
        <v>45764</v>
      </c>
      <c r="C101" t="s">
        <v>1548</v>
      </c>
      <c r="D101" t="s">
        <v>207</v>
      </c>
      <c r="E101" t="s">
        <v>44</v>
      </c>
      <c r="F101" t="s">
        <v>45</v>
      </c>
      <c r="G101" t="s">
        <v>46</v>
      </c>
      <c r="H101" t="s">
        <v>71</v>
      </c>
      <c r="I101" t="s">
        <v>60</v>
      </c>
      <c r="J101" t="s">
        <v>88</v>
      </c>
      <c r="K101">
        <v>6</v>
      </c>
      <c r="L101">
        <v>55377</v>
      </c>
      <c r="M101">
        <v>15</v>
      </c>
      <c r="N101">
        <v>282422.7</v>
      </c>
      <c r="O101">
        <v>252000</v>
      </c>
      <c r="P101">
        <v>30422.7</v>
      </c>
      <c r="Q101" t="s">
        <v>26</v>
      </c>
      <c r="R101" t="s">
        <v>27</v>
      </c>
      <c r="S101" s="3" t="str">
        <f t="shared" si="5"/>
        <v>April</v>
      </c>
      <c r="T101" t="str">
        <f t="shared" si="6"/>
        <v>Q2</v>
      </c>
      <c r="U101">
        <f t="shared" si="7"/>
        <v>2025</v>
      </c>
      <c r="V101" s="4">
        <f t="shared" si="8"/>
        <v>0.10772044881661424</v>
      </c>
      <c r="W101" t="str">
        <f t="shared" si="9"/>
        <v>High</v>
      </c>
    </row>
    <row r="102" spans="1:23" x14ac:dyDescent="0.3">
      <c r="A102">
        <v>101064</v>
      </c>
      <c r="B102" s="1">
        <v>45756</v>
      </c>
      <c r="C102" t="s">
        <v>1200</v>
      </c>
      <c r="D102" t="s">
        <v>322</v>
      </c>
      <c r="E102" t="s">
        <v>44</v>
      </c>
      <c r="F102" t="s">
        <v>64</v>
      </c>
      <c r="G102" t="s">
        <v>65</v>
      </c>
      <c r="H102" t="s">
        <v>47</v>
      </c>
      <c r="I102" t="s">
        <v>60</v>
      </c>
      <c r="J102" t="s">
        <v>88</v>
      </c>
      <c r="K102">
        <v>6</v>
      </c>
      <c r="L102">
        <v>55367</v>
      </c>
      <c r="M102">
        <v>15</v>
      </c>
      <c r="N102">
        <v>282371.7</v>
      </c>
      <c r="O102">
        <v>252000</v>
      </c>
      <c r="P102">
        <v>30371.7</v>
      </c>
      <c r="Q102" t="s">
        <v>26</v>
      </c>
      <c r="R102" t="s">
        <v>27</v>
      </c>
      <c r="S102" s="3" t="str">
        <f t="shared" si="5"/>
        <v>April</v>
      </c>
      <c r="T102" t="str">
        <f t="shared" si="6"/>
        <v>Q2</v>
      </c>
      <c r="U102">
        <f t="shared" si="7"/>
        <v>2025</v>
      </c>
      <c r="V102" s="4">
        <f t="shared" si="8"/>
        <v>0.107559291529569</v>
      </c>
      <c r="W102" t="str">
        <f t="shared" si="9"/>
        <v>High</v>
      </c>
    </row>
    <row r="103" spans="1:23" x14ac:dyDescent="0.3">
      <c r="A103">
        <v>103091</v>
      </c>
      <c r="B103" s="1">
        <v>46004</v>
      </c>
      <c r="C103" t="s">
        <v>3227</v>
      </c>
      <c r="D103" t="s">
        <v>87</v>
      </c>
      <c r="E103" t="s">
        <v>52</v>
      </c>
      <c r="F103" t="s">
        <v>69</v>
      </c>
      <c r="G103" t="s">
        <v>70</v>
      </c>
      <c r="H103" t="s">
        <v>38</v>
      </c>
      <c r="I103" t="s">
        <v>60</v>
      </c>
      <c r="J103" t="s">
        <v>88</v>
      </c>
      <c r="K103">
        <v>6</v>
      </c>
      <c r="L103">
        <v>55339</v>
      </c>
      <c r="M103">
        <v>15</v>
      </c>
      <c r="N103">
        <v>282228.90000000002</v>
      </c>
      <c r="O103">
        <v>252000</v>
      </c>
      <c r="P103">
        <v>30228.9</v>
      </c>
      <c r="Q103" t="s">
        <v>66</v>
      </c>
      <c r="R103" t="s">
        <v>56</v>
      </c>
      <c r="S103" s="3" t="str">
        <f t="shared" si="5"/>
        <v>December</v>
      </c>
      <c r="T103" t="str">
        <f t="shared" si="6"/>
        <v>Q4</v>
      </c>
      <c r="U103">
        <f t="shared" si="7"/>
        <v>2025</v>
      </c>
      <c r="V103" s="4">
        <f t="shared" si="8"/>
        <v>0.1071077412695865</v>
      </c>
      <c r="W103" t="str">
        <f t="shared" si="9"/>
        <v>High</v>
      </c>
    </row>
    <row r="104" spans="1:23" x14ac:dyDescent="0.3">
      <c r="A104">
        <v>102987</v>
      </c>
      <c r="B104" s="1">
        <v>45764</v>
      </c>
      <c r="C104" t="s">
        <v>3123</v>
      </c>
      <c r="D104" t="s">
        <v>189</v>
      </c>
      <c r="E104" t="s">
        <v>44</v>
      </c>
      <c r="F104" t="s">
        <v>45</v>
      </c>
      <c r="G104" t="s">
        <v>46</v>
      </c>
      <c r="H104" t="s">
        <v>59</v>
      </c>
      <c r="I104" t="s">
        <v>60</v>
      </c>
      <c r="J104" t="s">
        <v>88</v>
      </c>
      <c r="K104">
        <v>6</v>
      </c>
      <c r="L104">
        <v>55308</v>
      </c>
      <c r="M104">
        <v>15</v>
      </c>
      <c r="N104">
        <v>282070.8</v>
      </c>
      <c r="O104">
        <v>252000</v>
      </c>
      <c r="P104">
        <v>30070.799999999999</v>
      </c>
      <c r="Q104" t="s">
        <v>55</v>
      </c>
      <c r="R104" t="s">
        <v>56</v>
      </c>
      <c r="S104" s="3" t="str">
        <f t="shared" si="5"/>
        <v>April</v>
      </c>
      <c r="T104" t="str">
        <f t="shared" si="6"/>
        <v>Q2</v>
      </c>
      <c r="U104">
        <f t="shared" si="7"/>
        <v>2025</v>
      </c>
      <c r="V104" s="4">
        <f t="shared" si="8"/>
        <v>0.10660727732186387</v>
      </c>
      <c r="W104" t="str">
        <f t="shared" si="9"/>
        <v>High</v>
      </c>
    </row>
    <row r="105" spans="1:23" x14ac:dyDescent="0.3">
      <c r="A105">
        <v>100229</v>
      </c>
      <c r="B105" s="1">
        <v>45757</v>
      </c>
      <c r="C105" t="s">
        <v>363</v>
      </c>
      <c r="D105" t="s">
        <v>129</v>
      </c>
      <c r="E105" t="s">
        <v>44</v>
      </c>
      <c r="F105" t="s">
        <v>64</v>
      </c>
      <c r="G105" t="s">
        <v>65</v>
      </c>
      <c r="H105" t="s">
        <v>83</v>
      </c>
      <c r="I105" t="s">
        <v>60</v>
      </c>
      <c r="J105" t="s">
        <v>88</v>
      </c>
      <c r="K105">
        <v>6</v>
      </c>
      <c r="L105">
        <v>55294</v>
      </c>
      <c r="M105">
        <v>15</v>
      </c>
      <c r="N105">
        <v>281999.40000000002</v>
      </c>
      <c r="O105">
        <v>252000</v>
      </c>
      <c r="P105">
        <v>29999.4</v>
      </c>
      <c r="Q105" t="s">
        <v>49</v>
      </c>
      <c r="R105" t="s">
        <v>73</v>
      </c>
      <c r="S105" s="3" t="str">
        <f t="shared" si="5"/>
        <v>April</v>
      </c>
      <c r="T105" t="str">
        <f t="shared" si="6"/>
        <v>Q2</v>
      </c>
      <c r="U105">
        <f t="shared" si="7"/>
        <v>2025</v>
      </c>
      <c r="V105" s="4">
        <f t="shared" si="8"/>
        <v>0.10638107740654767</v>
      </c>
      <c r="W105" t="str">
        <f t="shared" si="9"/>
        <v>High</v>
      </c>
    </row>
    <row r="106" spans="1:23" x14ac:dyDescent="0.3">
      <c r="A106">
        <v>102491</v>
      </c>
      <c r="B106" s="1">
        <v>45919</v>
      </c>
      <c r="C106" t="s">
        <v>2627</v>
      </c>
      <c r="D106" t="s">
        <v>151</v>
      </c>
      <c r="E106" t="s">
        <v>20</v>
      </c>
      <c r="F106" t="s">
        <v>21</v>
      </c>
      <c r="G106" t="s">
        <v>22</v>
      </c>
      <c r="H106" t="s">
        <v>83</v>
      </c>
      <c r="I106" t="s">
        <v>60</v>
      </c>
      <c r="J106" t="s">
        <v>88</v>
      </c>
      <c r="K106">
        <v>6</v>
      </c>
      <c r="L106">
        <v>55251</v>
      </c>
      <c r="M106">
        <v>15</v>
      </c>
      <c r="N106">
        <v>281780.09999999998</v>
      </c>
      <c r="O106">
        <v>252000</v>
      </c>
      <c r="P106">
        <v>29780.1</v>
      </c>
      <c r="Q106" t="s">
        <v>66</v>
      </c>
      <c r="R106" t="s">
        <v>27</v>
      </c>
      <c r="S106" s="3" t="str">
        <f t="shared" si="5"/>
        <v>September</v>
      </c>
      <c r="T106" t="str">
        <f t="shared" si="6"/>
        <v>Q3</v>
      </c>
      <c r="U106">
        <f t="shared" si="7"/>
        <v>2025</v>
      </c>
      <c r="V106" s="4">
        <f t="shared" si="8"/>
        <v>0.10568560377400675</v>
      </c>
      <c r="W106" t="str">
        <f t="shared" si="9"/>
        <v>High</v>
      </c>
    </row>
    <row r="107" spans="1:23" x14ac:dyDescent="0.3">
      <c r="A107">
        <v>102478</v>
      </c>
      <c r="B107" s="1">
        <v>45799</v>
      </c>
      <c r="C107" t="s">
        <v>2614</v>
      </c>
      <c r="D107" t="s">
        <v>202</v>
      </c>
      <c r="E107" t="s">
        <v>44</v>
      </c>
      <c r="F107" t="s">
        <v>64</v>
      </c>
      <c r="G107" t="s">
        <v>65</v>
      </c>
      <c r="H107" t="s">
        <v>23</v>
      </c>
      <c r="I107" t="s">
        <v>60</v>
      </c>
      <c r="J107" t="s">
        <v>88</v>
      </c>
      <c r="K107">
        <v>6</v>
      </c>
      <c r="L107">
        <v>55198</v>
      </c>
      <c r="M107">
        <v>15</v>
      </c>
      <c r="N107">
        <v>281509.8</v>
      </c>
      <c r="O107">
        <v>252000</v>
      </c>
      <c r="P107">
        <v>29509.8</v>
      </c>
      <c r="Q107" t="s">
        <v>49</v>
      </c>
      <c r="R107" t="s">
        <v>56</v>
      </c>
      <c r="S107" s="3" t="str">
        <f t="shared" si="5"/>
        <v>May</v>
      </c>
      <c r="T107" t="str">
        <f t="shared" si="6"/>
        <v>Q2</v>
      </c>
      <c r="U107">
        <f t="shared" si="7"/>
        <v>2025</v>
      </c>
      <c r="V107" s="4">
        <f t="shared" si="8"/>
        <v>0.10482690123043674</v>
      </c>
      <c r="W107" t="str">
        <f t="shared" si="9"/>
        <v>High</v>
      </c>
    </row>
    <row r="108" spans="1:23" x14ac:dyDescent="0.3">
      <c r="A108">
        <v>100167</v>
      </c>
      <c r="B108" s="1">
        <v>45730</v>
      </c>
      <c r="C108" t="s">
        <v>298</v>
      </c>
      <c r="D108" t="s">
        <v>299</v>
      </c>
      <c r="E108" t="s">
        <v>30</v>
      </c>
      <c r="F108" t="s">
        <v>31</v>
      </c>
      <c r="G108" t="s">
        <v>32</v>
      </c>
      <c r="H108" t="s">
        <v>59</v>
      </c>
      <c r="I108" t="s">
        <v>60</v>
      </c>
      <c r="J108" t="s">
        <v>88</v>
      </c>
      <c r="K108">
        <v>6</v>
      </c>
      <c r="L108">
        <v>55136</v>
      </c>
      <c r="M108">
        <v>15</v>
      </c>
      <c r="N108">
        <v>281193.59999999998</v>
      </c>
      <c r="O108">
        <v>252000</v>
      </c>
      <c r="P108">
        <v>29193.599999999999</v>
      </c>
      <c r="Q108" t="s">
        <v>41</v>
      </c>
      <c r="R108" t="s">
        <v>27</v>
      </c>
      <c r="S108" s="3" t="str">
        <f t="shared" si="5"/>
        <v>March</v>
      </c>
      <c r="T108" t="str">
        <f t="shared" si="6"/>
        <v>Q1</v>
      </c>
      <c r="U108">
        <f t="shared" si="7"/>
        <v>2025</v>
      </c>
      <c r="V108" s="4">
        <f t="shared" si="8"/>
        <v>0.10382028609470487</v>
      </c>
      <c r="W108" t="str">
        <f t="shared" si="9"/>
        <v>High</v>
      </c>
    </row>
    <row r="109" spans="1:23" x14ac:dyDescent="0.3">
      <c r="A109">
        <v>104226</v>
      </c>
      <c r="B109" s="1">
        <v>45726</v>
      </c>
      <c r="C109" t="s">
        <v>4362</v>
      </c>
      <c r="D109" t="s">
        <v>75</v>
      </c>
      <c r="E109" t="s">
        <v>20</v>
      </c>
      <c r="F109" t="s">
        <v>21</v>
      </c>
      <c r="G109" t="s">
        <v>22</v>
      </c>
      <c r="H109" t="s">
        <v>83</v>
      </c>
      <c r="I109" t="s">
        <v>60</v>
      </c>
      <c r="J109" t="s">
        <v>88</v>
      </c>
      <c r="K109">
        <v>6</v>
      </c>
      <c r="L109">
        <v>55099</v>
      </c>
      <c r="M109">
        <v>15</v>
      </c>
      <c r="N109">
        <v>281004.90000000002</v>
      </c>
      <c r="O109">
        <v>252000</v>
      </c>
      <c r="P109">
        <v>29004.9</v>
      </c>
      <c r="Q109" t="s">
        <v>55</v>
      </c>
      <c r="R109" t="s">
        <v>73</v>
      </c>
      <c r="S109" s="3" t="str">
        <f t="shared" si="5"/>
        <v>March</v>
      </c>
      <c r="T109" t="str">
        <f t="shared" si="6"/>
        <v>Q1</v>
      </c>
      <c r="U109">
        <f t="shared" si="7"/>
        <v>2025</v>
      </c>
      <c r="V109" s="4">
        <f t="shared" si="8"/>
        <v>0.1032184848022223</v>
      </c>
      <c r="W109" t="str">
        <f t="shared" si="9"/>
        <v>High</v>
      </c>
    </row>
    <row r="110" spans="1:23" x14ac:dyDescent="0.3">
      <c r="A110">
        <v>102822</v>
      </c>
      <c r="B110" s="1">
        <v>45712</v>
      </c>
      <c r="C110" t="s">
        <v>2958</v>
      </c>
      <c r="D110" t="s">
        <v>222</v>
      </c>
      <c r="E110" t="s">
        <v>20</v>
      </c>
      <c r="F110" t="s">
        <v>21</v>
      </c>
      <c r="G110" t="s">
        <v>22</v>
      </c>
      <c r="H110" t="s">
        <v>71</v>
      </c>
      <c r="I110" t="s">
        <v>60</v>
      </c>
      <c r="J110" t="s">
        <v>88</v>
      </c>
      <c r="K110">
        <v>6</v>
      </c>
      <c r="L110">
        <v>55094</v>
      </c>
      <c r="M110">
        <v>15</v>
      </c>
      <c r="N110">
        <v>280979.40000000002</v>
      </c>
      <c r="O110">
        <v>252000</v>
      </c>
      <c r="P110">
        <v>28979.4</v>
      </c>
      <c r="Q110" t="s">
        <v>55</v>
      </c>
      <c r="R110" t="s">
        <v>27</v>
      </c>
      <c r="S110" s="3" t="str">
        <f t="shared" si="5"/>
        <v>February</v>
      </c>
      <c r="T110" t="str">
        <f t="shared" si="6"/>
        <v>Q1</v>
      </c>
      <c r="U110">
        <f t="shared" si="7"/>
        <v>2025</v>
      </c>
      <c r="V110" s="4">
        <f t="shared" si="8"/>
        <v>0.10313709830685096</v>
      </c>
      <c r="W110" t="str">
        <f t="shared" si="9"/>
        <v>High</v>
      </c>
    </row>
    <row r="111" spans="1:23" x14ac:dyDescent="0.3">
      <c r="A111">
        <v>103449</v>
      </c>
      <c r="B111" s="1">
        <v>45764</v>
      </c>
      <c r="C111" t="s">
        <v>3585</v>
      </c>
      <c r="D111" t="s">
        <v>118</v>
      </c>
      <c r="E111" t="s">
        <v>20</v>
      </c>
      <c r="F111" t="s">
        <v>21</v>
      </c>
      <c r="G111" t="s">
        <v>22</v>
      </c>
      <c r="H111" t="s">
        <v>33</v>
      </c>
      <c r="I111" t="s">
        <v>60</v>
      </c>
      <c r="J111" t="s">
        <v>88</v>
      </c>
      <c r="K111">
        <v>6</v>
      </c>
      <c r="L111">
        <v>55090</v>
      </c>
      <c r="M111">
        <v>15</v>
      </c>
      <c r="N111">
        <v>280959</v>
      </c>
      <c r="O111">
        <v>252000</v>
      </c>
      <c r="P111">
        <v>28959</v>
      </c>
      <c r="Q111" t="s">
        <v>49</v>
      </c>
      <c r="R111" t="s">
        <v>27</v>
      </c>
      <c r="S111" s="3" t="str">
        <f t="shared" si="5"/>
        <v>April</v>
      </c>
      <c r="T111" t="str">
        <f t="shared" si="6"/>
        <v>Q2</v>
      </c>
      <c r="U111">
        <f t="shared" si="7"/>
        <v>2025</v>
      </c>
      <c r="V111" s="4">
        <f t="shared" si="8"/>
        <v>0.10307197847372748</v>
      </c>
      <c r="W111" t="str">
        <f t="shared" si="9"/>
        <v>High</v>
      </c>
    </row>
    <row r="112" spans="1:23" x14ac:dyDescent="0.3">
      <c r="A112">
        <v>102562</v>
      </c>
      <c r="B112" s="1">
        <v>45813</v>
      </c>
      <c r="C112" t="s">
        <v>2698</v>
      </c>
      <c r="D112" t="s">
        <v>125</v>
      </c>
      <c r="E112" t="s">
        <v>44</v>
      </c>
      <c r="F112" t="s">
        <v>45</v>
      </c>
      <c r="G112" t="s">
        <v>46</v>
      </c>
      <c r="H112" t="s">
        <v>47</v>
      </c>
      <c r="I112" t="s">
        <v>60</v>
      </c>
      <c r="J112" t="s">
        <v>88</v>
      </c>
      <c r="K112">
        <v>6</v>
      </c>
      <c r="L112">
        <v>55086</v>
      </c>
      <c r="M112">
        <v>15</v>
      </c>
      <c r="N112">
        <v>280938.59999999998</v>
      </c>
      <c r="O112">
        <v>252000</v>
      </c>
      <c r="P112">
        <v>28938.6</v>
      </c>
      <c r="Q112" t="s">
        <v>49</v>
      </c>
      <c r="R112" t="s">
        <v>27</v>
      </c>
      <c r="S112" s="3" t="str">
        <f t="shared" si="5"/>
        <v>June</v>
      </c>
      <c r="T112" t="str">
        <f t="shared" si="6"/>
        <v>Q2</v>
      </c>
      <c r="U112">
        <f t="shared" si="7"/>
        <v>2025</v>
      </c>
      <c r="V112" s="4">
        <f t="shared" si="8"/>
        <v>0.10300684918341588</v>
      </c>
      <c r="W112" t="str">
        <f t="shared" si="9"/>
        <v>High</v>
      </c>
    </row>
    <row r="113" spans="1:23" x14ac:dyDescent="0.3">
      <c r="A113">
        <v>102795</v>
      </c>
      <c r="B113" s="1">
        <v>45813</v>
      </c>
      <c r="C113" t="s">
        <v>2931</v>
      </c>
      <c r="D113" t="s">
        <v>63</v>
      </c>
      <c r="E113" t="s">
        <v>20</v>
      </c>
      <c r="F113" t="s">
        <v>36</v>
      </c>
      <c r="G113" t="s">
        <v>37</v>
      </c>
      <c r="H113" t="s">
        <v>71</v>
      </c>
      <c r="I113" t="s">
        <v>60</v>
      </c>
      <c r="J113" t="s">
        <v>88</v>
      </c>
      <c r="K113">
        <v>6</v>
      </c>
      <c r="L113">
        <v>55054</v>
      </c>
      <c r="M113">
        <v>15</v>
      </c>
      <c r="N113">
        <v>280775.40000000002</v>
      </c>
      <c r="O113">
        <v>252000</v>
      </c>
      <c r="P113">
        <v>28775.4</v>
      </c>
      <c r="Q113" t="s">
        <v>66</v>
      </c>
      <c r="R113" t="s">
        <v>27</v>
      </c>
      <c r="S113" s="3" t="str">
        <f t="shared" si="5"/>
        <v>June</v>
      </c>
      <c r="T113" t="str">
        <f t="shared" si="6"/>
        <v>Q2</v>
      </c>
      <c r="U113">
        <f t="shared" si="7"/>
        <v>2025</v>
      </c>
      <c r="V113" s="4">
        <f t="shared" si="8"/>
        <v>0.10248547415478707</v>
      </c>
      <c r="W113" t="str">
        <f t="shared" si="9"/>
        <v>High</v>
      </c>
    </row>
    <row r="114" spans="1:23" x14ac:dyDescent="0.3">
      <c r="A114">
        <v>104341</v>
      </c>
      <c r="B114" s="1">
        <v>45927</v>
      </c>
      <c r="C114" t="s">
        <v>4477</v>
      </c>
      <c r="D114" t="s">
        <v>213</v>
      </c>
      <c r="E114" t="s">
        <v>30</v>
      </c>
      <c r="F114" t="s">
        <v>31</v>
      </c>
      <c r="G114" t="s">
        <v>32</v>
      </c>
      <c r="H114" t="s">
        <v>59</v>
      </c>
      <c r="I114" t="s">
        <v>60</v>
      </c>
      <c r="J114" t="s">
        <v>88</v>
      </c>
      <c r="K114">
        <v>6</v>
      </c>
      <c r="L114">
        <v>54933</v>
      </c>
      <c r="M114">
        <v>15</v>
      </c>
      <c r="N114">
        <v>280158.3</v>
      </c>
      <c r="O114">
        <v>252000</v>
      </c>
      <c r="P114">
        <v>28158.3</v>
      </c>
      <c r="Q114" t="s">
        <v>49</v>
      </c>
      <c r="R114" t="s">
        <v>27</v>
      </c>
      <c r="S114" s="3" t="str">
        <f t="shared" si="5"/>
        <v>September</v>
      </c>
      <c r="T114" t="str">
        <f t="shared" si="6"/>
        <v>Q3</v>
      </c>
      <c r="U114">
        <f t="shared" si="7"/>
        <v>2025</v>
      </c>
      <c r="V114" s="4">
        <f t="shared" si="8"/>
        <v>0.10050853392528439</v>
      </c>
      <c r="W114" t="str">
        <f t="shared" si="9"/>
        <v>High</v>
      </c>
    </row>
    <row r="115" spans="1:23" x14ac:dyDescent="0.3">
      <c r="A115">
        <v>102914</v>
      </c>
      <c r="B115" s="1">
        <v>45950</v>
      </c>
      <c r="C115" t="s">
        <v>3050</v>
      </c>
      <c r="D115" t="s">
        <v>118</v>
      </c>
      <c r="E115" t="s">
        <v>52</v>
      </c>
      <c r="F115" t="s">
        <v>53</v>
      </c>
      <c r="G115" t="s">
        <v>54</v>
      </c>
      <c r="H115" t="s">
        <v>71</v>
      </c>
      <c r="I115" t="s">
        <v>60</v>
      </c>
      <c r="J115" t="s">
        <v>88</v>
      </c>
      <c r="K115">
        <v>6</v>
      </c>
      <c r="L115">
        <v>54896</v>
      </c>
      <c r="M115">
        <v>15</v>
      </c>
      <c r="N115">
        <v>279969.59999999998</v>
      </c>
      <c r="O115">
        <v>252000</v>
      </c>
      <c r="P115">
        <v>27969.599999999999</v>
      </c>
      <c r="Q115" t="s">
        <v>49</v>
      </c>
      <c r="R115" t="s">
        <v>27</v>
      </c>
      <c r="S115" s="3" t="str">
        <f t="shared" si="5"/>
        <v>October</v>
      </c>
      <c r="T115" t="str">
        <f t="shared" si="6"/>
        <v>Q4</v>
      </c>
      <c r="U115">
        <f t="shared" si="7"/>
        <v>2025</v>
      </c>
      <c r="V115" s="4">
        <f t="shared" si="8"/>
        <v>9.990227510415417E-2</v>
      </c>
      <c r="W115" t="str">
        <f t="shared" si="9"/>
        <v>High</v>
      </c>
    </row>
    <row r="116" spans="1:23" x14ac:dyDescent="0.3">
      <c r="A116">
        <v>100099</v>
      </c>
      <c r="B116" s="1">
        <v>45719</v>
      </c>
      <c r="C116" t="s">
        <v>223</v>
      </c>
      <c r="D116" t="s">
        <v>51</v>
      </c>
      <c r="E116" t="s">
        <v>20</v>
      </c>
      <c r="F116" t="s">
        <v>36</v>
      </c>
      <c r="G116" t="s">
        <v>37</v>
      </c>
      <c r="H116" t="s">
        <v>33</v>
      </c>
      <c r="I116" t="s">
        <v>60</v>
      </c>
      <c r="J116" t="s">
        <v>88</v>
      </c>
      <c r="K116">
        <v>6</v>
      </c>
      <c r="L116">
        <v>54881</v>
      </c>
      <c r="M116">
        <v>15</v>
      </c>
      <c r="N116">
        <v>279893.09999999998</v>
      </c>
      <c r="O116">
        <v>252000</v>
      </c>
      <c r="P116">
        <v>27893.1</v>
      </c>
      <c r="Q116" t="s">
        <v>49</v>
      </c>
      <c r="R116" t="s">
        <v>27</v>
      </c>
      <c r="S116" s="3" t="str">
        <f t="shared" si="5"/>
        <v>March</v>
      </c>
      <c r="T116" t="str">
        <f t="shared" si="6"/>
        <v>Q1</v>
      </c>
      <c r="U116">
        <f t="shared" si="7"/>
        <v>2025</v>
      </c>
      <c r="V116" s="4">
        <f t="shared" si="8"/>
        <v>9.9656261622740966E-2</v>
      </c>
      <c r="W116" t="str">
        <f t="shared" si="9"/>
        <v>High</v>
      </c>
    </row>
    <row r="117" spans="1:23" x14ac:dyDescent="0.3">
      <c r="A117">
        <v>104661</v>
      </c>
      <c r="B117" s="1">
        <v>45883</v>
      </c>
      <c r="C117" t="s">
        <v>4797</v>
      </c>
      <c r="D117" t="s">
        <v>129</v>
      </c>
      <c r="E117" t="s">
        <v>52</v>
      </c>
      <c r="F117" t="s">
        <v>53</v>
      </c>
      <c r="G117" t="s">
        <v>54</v>
      </c>
      <c r="H117" t="s">
        <v>83</v>
      </c>
      <c r="I117" t="s">
        <v>60</v>
      </c>
      <c r="J117" t="s">
        <v>88</v>
      </c>
      <c r="K117">
        <v>6</v>
      </c>
      <c r="L117">
        <v>54830</v>
      </c>
      <c r="M117">
        <v>15</v>
      </c>
      <c r="N117">
        <v>279633</v>
      </c>
      <c r="O117">
        <v>252000</v>
      </c>
      <c r="P117">
        <v>27633</v>
      </c>
      <c r="Q117" t="s">
        <v>55</v>
      </c>
      <c r="R117" t="s">
        <v>27</v>
      </c>
      <c r="S117" s="3" t="str">
        <f t="shared" si="5"/>
        <v>August</v>
      </c>
      <c r="T117" t="str">
        <f t="shared" si="6"/>
        <v>Q3</v>
      </c>
      <c r="U117">
        <f t="shared" si="7"/>
        <v>2025</v>
      </c>
      <c r="V117" s="4">
        <f t="shared" si="8"/>
        <v>9.8818808938859151E-2</v>
      </c>
      <c r="W117" t="str">
        <f t="shared" si="9"/>
        <v>High</v>
      </c>
    </row>
    <row r="118" spans="1:23" x14ac:dyDescent="0.3">
      <c r="A118">
        <v>104157</v>
      </c>
      <c r="B118" s="1">
        <v>45983</v>
      </c>
      <c r="C118" t="s">
        <v>4293</v>
      </c>
      <c r="D118" t="s">
        <v>138</v>
      </c>
      <c r="E118" t="s">
        <v>30</v>
      </c>
      <c r="F118" t="s">
        <v>31</v>
      </c>
      <c r="G118" t="s">
        <v>32</v>
      </c>
      <c r="H118" t="s">
        <v>108</v>
      </c>
      <c r="I118" t="s">
        <v>60</v>
      </c>
      <c r="J118" t="s">
        <v>88</v>
      </c>
      <c r="K118">
        <v>6</v>
      </c>
      <c r="L118">
        <v>54820</v>
      </c>
      <c r="M118">
        <v>15</v>
      </c>
      <c r="N118">
        <v>279582</v>
      </c>
      <c r="O118">
        <v>252000</v>
      </c>
      <c r="P118">
        <v>27582</v>
      </c>
      <c r="Q118" t="s">
        <v>41</v>
      </c>
      <c r="R118" t="s">
        <v>27</v>
      </c>
      <c r="S118" s="3" t="str">
        <f t="shared" si="5"/>
        <v>November</v>
      </c>
      <c r="T118" t="str">
        <f t="shared" si="6"/>
        <v>Q4</v>
      </c>
      <c r="U118">
        <f t="shared" si="7"/>
        <v>2025</v>
      </c>
      <c r="V118" s="4">
        <f t="shared" si="8"/>
        <v>9.865441981243428E-2</v>
      </c>
      <c r="W118" t="str">
        <f t="shared" si="9"/>
        <v>High</v>
      </c>
    </row>
    <row r="119" spans="1:23" x14ac:dyDescent="0.3">
      <c r="A119">
        <v>101738</v>
      </c>
      <c r="B119" s="1">
        <v>45814</v>
      </c>
      <c r="C119" t="s">
        <v>1874</v>
      </c>
      <c r="D119" t="s">
        <v>58</v>
      </c>
      <c r="E119" t="s">
        <v>44</v>
      </c>
      <c r="F119" t="s">
        <v>64</v>
      </c>
      <c r="G119" t="s">
        <v>65</v>
      </c>
      <c r="H119" t="s">
        <v>59</v>
      </c>
      <c r="I119" t="s">
        <v>60</v>
      </c>
      <c r="J119" t="s">
        <v>88</v>
      </c>
      <c r="K119">
        <v>6</v>
      </c>
      <c r="L119">
        <v>54815</v>
      </c>
      <c r="M119">
        <v>15</v>
      </c>
      <c r="N119">
        <v>279556.5</v>
      </c>
      <c r="O119">
        <v>252000</v>
      </c>
      <c r="P119">
        <v>27556.5</v>
      </c>
      <c r="Q119" t="s">
        <v>49</v>
      </c>
      <c r="R119" t="s">
        <v>27</v>
      </c>
      <c r="S119" s="3" t="str">
        <f t="shared" si="5"/>
        <v>June</v>
      </c>
      <c r="T119" t="str">
        <f t="shared" si="6"/>
        <v>Q2</v>
      </c>
      <c r="U119">
        <f t="shared" si="7"/>
        <v>2025</v>
      </c>
      <c r="V119" s="4">
        <f t="shared" si="8"/>
        <v>9.8572202756866678E-2</v>
      </c>
      <c r="W119" t="str">
        <f t="shared" si="9"/>
        <v>High</v>
      </c>
    </row>
    <row r="120" spans="1:23" x14ac:dyDescent="0.3">
      <c r="A120">
        <v>104033</v>
      </c>
      <c r="B120" s="1">
        <v>45972</v>
      </c>
      <c r="C120" t="s">
        <v>4169</v>
      </c>
      <c r="D120" t="s">
        <v>151</v>
      </c>
      <c r="E120" t="s">
        <v>52</v>
      </c>
      <c r="F120" t="s">
        <v>69</v>
      </c>
      <c r="G120" t="s">
        <v>70</v>
      </c>
      <c r="H120" t="s">
        <v>47</v>
      </c>
      <c r="I120" t="s">
        <v>60</v>
      </c>
      <c r="J120" t="s">
        <v>88</v>
      </c>
      <c r="K120">
        <v>6</v>
      </c>
      <c r="L120">
        <v>54770</v>
      </c>
      <c r="M120">
        <v>15</v>
      </c>
      <c r="N120">
        <v>279327</v>
      </c>
      <c r="O120">
        <v>252000</v>
      </c>
      <c r="P120">
        <v>27327</v>
      </c>
      <c r="Q120" t="s">
        <v>26</v>
      </c>
      <c r="R120" t="s">
        <v>56</v>
      </c>
      <c r="S120" s="3" t="str">
        <f t="shared" si="5"/>
        <v>November</v>
      </c>
      <c r="T120" t="str">
        <f t="shared" si="6"/>
        <v>Q4</v>
      </c>
      <c r="U120">
        <f t="shared" si="7"/>
        <v>2025</v>
      </c>
      <c r="V120" s="4">
        <f t="shared" si="8"/>
        <v>9.7831573746898798E-2</v>
      </c>
      <c r="W120" t="str">
        <f t="shared" si="9"/>
        <v>High</v>
      </c>
    </row>
    <row r="121" spans="1:23" x14ac:dyDescent="0.3">
      <c r="A121">
        <v>102127</v>
      </c>
      <c r="B121" s="1">
        <v>45802</v>
      </c>
      <c r="C121" t="s">
        <v>2263</v>
      </c>
      <c r="D121" t="s">
        <v>114</v>
      </c>
      <c r="E121" t="s">
        <v>44</v>
      </c>
      <c r="F121" t="s">
        <v>64</v>
      </c>
      <c r="G121" t="s">
        <v>65</v>
      </c>
      <c r="H121" t="s">
        <v>83</v>
      </c>
      <c r="I121" t="s">
        <v>60</v>
      </c>
      <c r="J121" t="s">
        <v>88</v>
      </c>
      <c r="K121">
        <v>6</v>
      </c>
      <c r="L121">
        <v>54728</v>
      </c>
      <c r="M121">
        <v>15</v>
      </c>
      <c r="N121">
        <v>279112.8</v>
      </c>
      <c r="O121">
        <v>252000</v>
      </c>
      <c r="P121">
        <v>27112.799999999999</v>
      </c>
      <c r="Q121" t="s">
        <v>49</v>
      </c>
      <c r="R121" t="s">
        <v>27</v>
      </c>
      <c r="S121" s="3" t="str">
        <f t="shared" si="5"/>
        <v>May</v>
      </c>
      <c r="T121" t="str">
        <f t="shared" si="6"/>
        <v>Q2</v>
      </c>
      <c r="U121">
        <f t="shared" si="7"/>
        <v>2025</v>
      </c>
      <c r="V121" s="4">
        <f t="shared" si="8"/>
        <v>9.7139221132101425E-2</v>
      </c>
      <c r="W121" t="str">
        <f t="shared" si="9"/>
        <v>High</v>
      </c>
    </row>
    <row r="122" spans="1:23" x14ac:dyDescent="0.3">
      <c r="A122">
        <v>104000</v>
      </c>
      <c r="B122" s="1">
        <v>46005</v>
      </c>
      <c r="C122" t="s">
        <v>4136</v>
      </c>
      <c r="D122" t="s">
        <v>186</v>
      </c>
      <c r="E122" t="s">
        <v>52</v>
      </c>
      <c r="F122" t="s">
        <v>69</v>
      </c>
      <c r="G122" t="s">
        <v>70</v>
      </c>
      <c r="H122" t="s">
        <v>108</v>
      </c>
      <c r="I122" t="s">
        <v>60</v>
      </c>
      <c r="J122" t="s">
        <v>88</v>
      </c>
      <c r="K122">
        <v>6</v>
      </c>
      <c r="L122">
        <v>54725</v>
      </c>
      <c r="M122">
        <v>15</v>
      </c>
      <c r="N122">
        <v>279097.5</v>
      </c>
      <c r="O122">
        <v>252000</v>
      </c>
      <c r="P122">
        <v>27097.5</v>
      </c>
      <c r="Q122" t="s">
        <v>41</v>
      </c>
      <c r="R122" t="s">
        <v>27</v>
      </c>
      <c r="S122" s="3" t="str">
        <f t="shared" si="5"/>
        <v>December</v>
      </c>
      <c r="T122" t="str">
        <f t="shared" si="6"/>
        <v>Q4</v>
      </c>
      <c r="U122">
        <f t="shared" si="7"/>
        <v>2025</v>
      </c>
      <c r="V122" s="4">
        <f t="shared" si="8"/>
        <v>9.7089726708408347E-2</v>
      </c>
      <c r="W122" t="str">
        <f t="shared" si="9"/>
        <v>High</v>
      </c>
    </row>
    <row r="123" spans="1:23" x14ac:dyDescent="0.3">
      <c r="A123">
        <v>103135</v>
      </c>
      <c r="B123" s="1">
        <v>45884</v>
      </c>
      <c r="C123" t="s">
        <v>3271</v>
      </c>
      <c r="D123" t="s">
        <v>35</v>
      </c>
      <c r="E123" t="s">
        <v>44</v>
      </c>
      <c r="F123" t="s">
        <v>45</v>
      </c>
      <c r="G123" t="s">
        <v>46</v>
      </c>
      <c r="H123" t="s">
        <v>38</v>
      </c>
      <c r="I123" t="s">
        <v>60</v>
      </c>
      <c r="J123" t="s">
        <v>88</v>
      </c>
      <c r="K123">
        <v>6</v>
      </c>
      <c r="L123">
        <v>54712</v>
      </c>
      <c r="M123">
        <v>15</v>
      </c>
      <c r="N123">
        <v>279031.2</v>
      </c>
      <c r="O123">
        <v>252000</v>
      </c>
      <c r="P123">
        <v>27031.200000000001</v>
      </c>
      <c r="Q123" t="s">
        <v>41</v>
      </c>
      <c r="R123" t="s">
        <v>73</v>
      </c>
      <c r="S123" s="3" t="str">
        <f t="shared" si="5"/>
        <v>August</v>
      </c>
      <c r="T123" t="str">
        <f t="shared" si="6"/>
        <v>Q3</v>
      </c>
      <c r="U123">
        <f t="shared" si="7"/>
        <v>2025</v>
      </c>
      <c r="V123" s="4">
        <f t="shared" si="8"/>
        <v>9.6875188151002462E-2</v>
      </c>
      <c r="W123" t="str">
        <f t="shared" si="9"/>
        <v>High</v>
      </c>
    </row>
    <row r="124" spans="1:23" x14ac:dyDescent="0.3">
      <c r="A124">
        <v>103369</v>
      </c>
      <c r="B124" s="1">
        <v>46016</v>
      </c>
      <c r="C124" t="s">
        <v>3505</v>
      </c>
      <c r="D124" t="s">
        <v>80</v>
      </c>
      <c r="E124" t="s">
        <v>30</v>
      </c>
      <c r="F124" t="s">
        <v>76</v>
      </c>
      <c r="G124" t="s">
        <v>77</v>
      </c>
      <c r="H124" t="s">
        <v>71</v>
      </c>
      <c r="I124" t="s">
        <v>60</v>
      </c>
      <c r="J124" t="s">
        <v>88</v>
      </c>
      <c r="K124">
        <v>6</v>
      </c>
      <c r="L124">
        <v>54641</v>
      </c>
      <c r="M124">
        <v>15</v>
      </c>
      <c r="N124">
        <v>278669.09999999998</v>
      </c>
      <c r="O124">
        <v>252000</v>
      </c>
      <c r="P124">
        <v>26669.1</v>
      </c>
      <c r="Q124" t="s">
        <v>66</v>
      </c>
      <c r="R124" t="s">
        <v>56</v>
      </c>
      <c r="S124" s="3" t="str">
        <f t="shared" si="5"/>
        <v>December</v>
      </c>
      <c r="T124" t="str">
        <f t="shared" si="6"/>
        <v>Q4</v>
      </c>
      <c r="U124">
        <f t="shared" si="7"/>
        <v>2025</v>
      </c>
      <c r="V124" s="4">
        <f t="shared" si="8"/>
        <v>9.5701676289190296E-2</v>
      </c>
      <c r="W124" t="str">
        <f t="shared" si="9"/>
        <v>High</v>
      </c>
    </row>
    <row r="125" spans="1:23" x14ac:dyDescent="0.3">
      <c r="A125">
        <v>104805</v>
      </c>
      <c r="B125" s="1">
        <v>45659</v>
      </c>
      <c r="C125" t="s">
        <v>4941</v>
      </c>
      <c r="D125" t="s">
        <v>158</v>
      </c>
      <c r="E125" t="s">
        <v>30</v>
      </c>
      <c r="F125" t="s">
        <v>76</v>
      </c>
      <c r="G125" t="s">
        <v>77</v>
      </c>
      <c r="H125" t="s">
        <v>83</v>
      </c>
      <c r="I125" t="s">
        <v>60</v>
      </c>
      <c r="J125" t="s">
        <v>88</v>
      </c>
      <c r="K125">
        <v>6</v>
      </c>
      <c r="L125">
        <v>54592</v>
      </c>
      <c r="M125">
        <v>15</v>
      </c>
      <c r="N125">
        <v>278419.20000000001</v>
      </c>
      <c r="O125">
        <v>252000</v>
      </c>
      <c r="P125">
        <v>26419.200000000001</v>
      </c>
      <c r="Q125" t="s">
        <v>49</v>
      </c>
      <c r="R125" t="s">
        <v>73</v>
      </c>
      <c r="S125" s="3" t="str">
        <f t="shared" si="5"/>
        <v>January</v>
      </c>
      <c r="T125" t="str">
        <f t="shared" si="6"/>
        <v>Q1</v>
      </c>
      <c r="U125">
        <f t="shared" si="7"/>
        <v>2025</v>
      </c>
      <c r="V125" s="4">
        <f t="shared" si="8"/>
        <v>9.489000758568375E-2</v>
      </c>
      <c r="W125" t="str">
        <f t="shared" si="9"/>
        <v>High</v>
      </c>
    </row>
    <row r="126" spans="1:23" x14ac:dyDescent="0.3">
      <c r="A126">
        <v>104633</v>
      </c>
      <c r="B126" s="1">
        <v>45922</v>
      </c>
      <c r="C126" t="s">
        <v>4769</v>
      </c>
      <c r="D126" t="s">
        <v>217</v>
      </c>
      <c r="E126" t="s">
        <v>44</v>
      </c>
      <c r="F126" t="s">
        <v>45</v>
      </c>
      <c r="G126" t="s">
        <v>46</v>
      </c>
      <c r="H126" t="s">
        <v>47</v>
      </c>
      <c r="I126" t="s">
        <v>60</v>
      </c>
      <c r="J126" t="s">
        <v>88</v>
      </c>
      <c r="K126">
        <v>6</v>
      </c>
      <c r="L126">
        <v>54585</v>
      </c>
      <c r="M126">
        <v>15</v>
      </c>
      <c r="N126">
        <v>278383.5</v>
      </c>
      <c r="O126">
        <v>252000</v>
      </c>
      <c r="P126">
        <v>26383.5</v>
      </c>
      <c r="Q126" t="s">
        <v>49</v>
      </c>
      <c r="R126" t="s">
        <v>27</v>
      </c>
      <c r="S126" s="3" t="str">
        <f t="shared" si="5"/>
        <v>September</v>
      </c>
      <c r="T126" t="str">
        <f t="shared" si="6"/>
        <v>Q3</v>
      </c>
      <c r="U126">
        <f t="shared" si="7"/>
        <v>2025</v>
      </c>
      <c r="V126" s="4">
        <f t="shared" si="8"/>
        <v>9.4773935955255975E-2</v>
      </c>
      <c r="W126" t="str">
        <f t="shared" si="9"/>
        <v>High</v>
      </c>
    </row>
    <row r="127" spans="1:23" x14ac:dyDescent="0.3">
      <c r="A127">
        <v>103032</v>
      </c>
      <c r="B127" s="1">
        <v>45925</v>
      </c>
      <c r="C127" t="s">
        <v>3168</v>
      </c>
      <c r="D127" t="s">
        <v>140</v>
      </c>
      <c r="E127" t="s">
        <v>30</v>
      </c>
      <c r="F127" t="s">
        <v>31</v>
      </c>
      <c r="G127" t="s">
        <v>32</v>
      </c>
      <c r="H127" t="s">
        <v>83</v>
      </c>
      <c r="I127" t="s">
        <v>60</v>
      </c>
      <c r="J127" t="s">
        <v>88</v>
      </c>
      <c r="K127">
        <v>6</v>
      </c>
      <c r="L127">
        <v>54518</v>
      </c>
      <c r="M127">
        <v>15</v>
      </c>
      <c r="N127">
        <v>278041.8</v>
      </c>
      <c r="O127">
        <v>252000</v>
      </c>
      <c r="P127">
        <v>26041.8</v>
      </c>
      <c r="Q127" t="s">
        <v>66</v>
      </c>
      <c r="R127" t="s">
        <v>73</v>
      </c>
      <c r="S127" s="3" t="str">
        <f t="shared" si="5"/>
        <v>September</v>
      </c>
      <c r="T127" t="str">
        <f t="shared" si="6"/>
        <v>Q3</v>
      </c>
      <c r="U127">
        <f t="shared" si="7"/>
        <v>2025</v>
      </c>
      <c r="V127" s="4">
        <f t="shared" si="8"/>
        <v>9.3661456658675063E-2</v>
      </c>
      <c r="W127" t="str">
        <f t="shared" si="9"/>
        <v>High</v>
      </c>
    </row>
    <row r="128" spans="1:23" x14ac:dyDescent="0.3">
      <c r="A128">
        <v>102237</v>
      </c>
      <c r="B128" s="1">
        <v>45791</v>
      </c>
      <c r="C128" t="s">
        <v>2373</v>
      </c>
      <c r="D128" t="s">
        <v>177</v>
      </c>
      <c r="E128" t="s">
        <v>52</v>
      </c>
      <c r="F128" t="s">
        <v>53</v>
      </c>
      <c r="G128" t="s">
        <v>54</v>
      </c>
      <c r="H128" t="s">
        <v>23</v>
      </c>
      <c r="I128" t="s">
        <v>60</v>
      </c>
      <c r="J128" t="s">
        <v>88</v>
      </c>
      <c r="K128">
        <v>5</v>
      </c>
      <c r="L128">
        <v>55417</v>
      </c>
      <c r="M128">
        <v>0</v>
      </c>
      <c r="N128">
        <v>277085</v>
      </c>
      <c r="O128">
        <v>210000</v>
      </c>
      <c r="P128">
        <v>67085</v>
      </c>
      <c r="Q128" t="s">
        <v>66</v>
      </c>
      <c r="R128" t="s">
        <v>56</v>
      </c>
      <c r="S128" s="3" t="str">
        <f t="shared" si="5"/>
        <v>May</v>
      </c>
      <c r="T128" t="str">
        <f t="shared" si="6"/>
        <v>Q2</v>
      </c>
      <c r="U128">
        <f t="shared" si="7"/>
        <v>2025</v>
      </c>
      <c r="V128" s="4">
        <f t="shared" si="8"/>
        <v>0.24210982189580815</v>
      </c>
      <c r="W128" t="str">
        <f t="shared" si="9"/>
        <v>High</v>
      </c>
    </row>
    <row r="129" spans="1:23" x14ac:dyDescent="0.3">
      <c r="A129">
        <v>103109</v>
      </c>
      <c r="B129" s="1">
        <v>45824</v>
      </c>
      <c r="C129" t="s">
        <v>3245</v>
      </c>
      <c r="D129" t="s">
        <v>110</v>
      </c>
      <c r="E129" t="s">
        <v>44</v>
      </c>
      <c r="F129" t="s">
        <v>64</v>
      </c>
      <c r="G129" t="s">
        <v>65</v>
      </c>
      <c r="H129" t="s">
        <v>33</v>
      </c>
      <c r="I129" t="s">
        <v>60</v>
      </c>
      <c r="J129" t="s">
        <v>88</v>
      </c>
      <c r="K129">
        <v>5</v>
      </c>
      <c r="L129">
        <v>55378</v>
      </c>
      <c r="M129">
        <v>0</v>
      </c>
      <c r="N129">
        <v>276890</v>
      </c>
      <c r="O129">
        <v>210000</v>
      </c>
      <c r="P129">
        <v>66890</v>
      </c>
      <c r="Q129" t="s">
        <v>55</v>
      </c>
      <c r="R129" t="s">
        <v>27</v>
      </c>
      <c r="S129" s="3" t="str">
        <f t="shared" si="5"/>
        <v>June</v>
      </c>
      <c r="T129" t="str">
        <f t="shared" si="6"/>
        <v>Q2</v>
      </c>
      <c r="U129">
        <f t="shared" si="7"/>
        <v>2025</v>
      </c>
      <c r="V129" s="4">
        <f t="shared" si="8"/>
        <v>0.24157607714254759</v>
      </c>
      <c r="W129" t="str">
        <f t="shared" si="9"/>
        <v>High</v>
      </c>
    </row>
    <row r="130" spans="1:23" x14ac:dyDescent="0.3">
      <c r="A130">
        <v>101821</v>
      </c>
      <c r="B130" s="1">
        <v>45856</v>
      </c>
      <c r="C130" t="s">
        <v>1957</v>
      </c>
      <c r="D130" t="s">
        <v>90</v>
      </c>
      <c r="E130" t="s">
        <v>44</v>
      </c>
      <c r="F130" t="s">
        <v>45</v>
      </c>
      <c r="G130" t="s">
        <v>46</v>
      </c>
      <c r="H130" t="s">
        <v>33</v>
      </c>
      <c r="I130" t="s">
        <v>60</v>
      </c>
      <c r="J130" t="s">
        <v>88</v>
      </c>
      <c r="K130">
        <v>5</v>
      </c>
      <c r="L130">
        <v>55376</v>
      </c>
      <c r="M130">
        <v>0</v>
      </c>
      <c r="N130">
        <v>276880</v>
      </c>
      <c r="O130">
        <v>210000</v>
      </c>
      <c r="P130">
        <v>66880</v>
      </c>
      <c r="Q130" t="s">
        <v>49</v>
      </c>
      <c r="R130" t="s">
        <v>27</v>
      </c>
      <c r="S130" s="3" t="str">
        <f t="shared" ref="S130:S193" si="10">TEXT(B130,"mmmm")</f>
        <v>July</v>
      </c>
      <c r="T130" t="str">
        <f t="shared" ref="T130:T193" si="11">"Q"&amp;ROUNDUP(MONTH(B130)/3,0)</f>
        <v>Q3</v>
      </c>
      <c r="U130">
        <f t="shared" ref="U130:U193" si="12">YEAR(B130)</f>
        <v>2025</v>
      </c>
      <c r="V130" s="4">
        <f t="shared" ref="V130:V193" si="13">P130/N130</f>
        <v>0.24154868535105462</v>
      </c>
      <c r="W130" t="str">
        <f t="shared" ref="W130:W193" si="14">IF(N130&lt;10000,"Low",IF(N130&lt;=50000,"Medium","High"))</f>
        <v>High</v>
      </c>
    </row>
    <row r="131" spans="1:23" x14ac:dyDescent="0.3">
      <c r="A131">
        <v>101522</v>
      </c>
      <c r="B131" s="1">
        <v>45875</v>
      </c>
      <c r="C131" t="s">
        <v>1658</v>
      </c>
      <c r="D131" t="s">
        <v>199</v>
      </c>
      <c r="E131" t="s">
        <v>20</v>
      </c>
      <c r="F131" t="s">
        <v>36</v>
      </c>
      <c r="G131" t="s">
        <v>37</v>
      </c>
      <c r="H131" t="s">
        <v>38</v>
      </c>
      <c r="I131" t="s">
        <v>60</v>
      </c>
      <c r="J131" t="s">
        <v>88</v>
      </c>
      <c r="K131">
        <v>5</v>
      </c>
      <c r="L131">
        <v>55342</v>
      </c>
      <c r="M131">
        <v>0</v>
      </c>
      <c r="N131">
        <v>276710</v>
      </c>
      <c r="O131">
        <v>210000</v>
      </c>
      <c r="P131">
        <v>66710</v>
      </c>
      <c r="Q131" t="s">
        <v>66</v>
      </c>
      <c r="R131" t="s">
        <v>27</v>
      </c>
      <c r="S131" s="3" t="str">
        <f t="shared" si="10"/>
        <v>August</v>
      </c>
      <c r="T131" t="str">
        <f t="shared" si="11"/>
        <v>Q3</v>
      </c>
      <c r="U131">
        <f t="shared" si="12"/>
        <v>2025</v>
      </c>
      <c r="V131" s="4">
        <f t="shared" si="13"/>
        <v>0.24108272198330383</v>
      </c>
      <c r="W131" t="str">
        <f t="shared" si="14"/>
        <v>High</v>
      </c>
    </row>
    <row r="132" spans="1:23" x14ac:dyDescent="0.3">
      <c r="A132">
        <v>103432</v>
      </c>
      <c r="B132" s="1">
        <v>45761</v>
      </c>
      <c r="C132" t="s">
        <v>3568</v>
      </c>
      <c r="D132" t="s">
        <v>112</v>
      </c>
      <c r="E132" t="s">
        <v>44</v>
      </c>
      <c r="F132" t="s">
        <v>64</v>
      </c>
      <c r="G132" t="s">
        <v>65</v>
      </c>
      <c r="H132" t="s">
        <v>71</v>
      </c>
      <c r="I132" t="s">
        <v>60</v>
      </c>
      <c r="J132" t="s">
        <v>88</v>
      </c>
      <c r="K132">
        <v>5</v>
      </c>
      <c r="L132">
        <v>55303</v>
      </c>
      <c r="M132">
        <v>0</v>
      </c>
      <c r="N132">
        <v>276515</v>
      </c>
      <c r="O132">
        <v>210000</v>
      </c>
      <c r="P132">
        <v>66515</v>
      </c>
      <c r="Q132" t="s">
        <v>26</v>
      </c>
      <c r="R132" t="s">
        <v>73</v>
      </c>
      <c r="S132" s="3" t="str">
        <f t="shared" si="10"/>
        <v>April</v>
      </c>
      <c r="T132" t="str">
        <f t="shared" si="11"/>
        <v>Q2</v>
      </c>
      <c r="U132">
        <f t="shared" si="12"/>
        <v>2025</v>
      </c>
      <c r="V132" s="4">
        <f t="shared" si="13"/>
        <v>0.24054752906713922</v>
      </c>
      <c r="W132" t="str">
        <f t="shared" si="14"/>
        <v>High</v>
      </c>
    </row>
    <row r="133" spans="1:23" x14ac:dyDescent="0.3">
      <c r="A133">
        <v>104380</v>
      </c>
      <c r="B133" s="1">
        <v>45665</v>
      </c>
      <c r="C133" t="s">
        <v>4516</v>
      </c>
      <c r="D133" t="s">
        <v>219</v>
      </c>
      <c r="E133" t="s">
        <v>52</v>
      </c>
      <c r="F133" t="s">
        <v>53</v>
      </c>
      <c r="G133" t="s">
        <v>54</v>
      </c>
      <c r="H133" t="s">
        <v>59</v>
      </c>
      <c r="I133" t="s">
        <v>60</v>
      </c>
      <c r="J133" t="s">
        <v>88</v>
      </c>
      <c r="K133">
        <v>5</v>
      </c>
      <c r="L133">
        <v>55223</v>
      </c>
      <c r="M133">
        <v>0</v>
      </c>
      <c r="N133">
        <v>276115</v>
      </c>
      <c r="O133">
        <v>210000</v>
      </c>
      <c r="P133">
        <v>66115</v>
      </c>
      <c r="Q133" t="s">
        <v>55</v>
      </c>
      <c r="R133" t="s">
        <v>27</v>
      </c>
      <c r="S133" s="3" t="str">
        <f t="shared" si="10"/>
        <v>January</v>
      </c>
      <c r="T133" t="str">
        <f t="shared" si="11"/>
        <v>Q1</v>
      </c>
      <c r="U133">
        <f t="shared" si="12"/>
        <v>2025</v>
      </c>
      <c r="V133" s="4">
        <f t="shared" si="13"/>
        <v>0.23944733172772215</v>
      </c>
      <c r="W133" t="str">
        <f t="shared" si="14"/>
        <v>High</v>
      </c>
    </row>
    <row r="134" spans="1:23" x14ac:dyDescent="0.3">
      <c r="A134">
        <v>102610</v>
      </c>
      <c r="B134" s="1">
        <v>45763</v>
      </c>
      <c r="C134" t="s">
        <v>2746</v>
      </c>
      <c r="D134" t="s">
        <v>179</v>
      </c>
      <c r="E134" t="s">
        <v>20</v>
      </c>
      <c r="F134" t="s">
        <v>21</v>
      </c>
      <c r="G134" t="s">
        <v>22</v>
      </c>
      <c r="H134" t="s">
        <v>108</v>
      </c>
      <c r="I134" t="s">
        <v>60</v>
      </c>
      <c r="J134" t="s">
        <v>88</v>
      </c>
      <c r="K134">
        <v>5</v>
      </c>
      <c r="L134">
        <v>55174</v>
      </c>
      <c r="M134">
        <v>0</v>
      </c>
      <c r="N134">
        <v>275870</v>
      </c>
      <c r="O134">
        <v>210000</v>
      </c>
      <c r="P134">
        <v>65870</v>
      </c>
      <c r="Q134" t="s">
        <v>49</v>
      </c>
      <c r="R134" t="s">
        <v>27</v>
      </c>
      <c r="S134" s="3" t="str">
        <f t="shared" si="10"/>
        <v>April</v>
      </c>
      <c r="T134" t="str">
        <f t="shared" si="11"/>
        <v>Q2</v>
      </c>
      <c r="U134">
        <f t="shared" si="12"/>
        <v>2025</v>
      </c>
      <c r="V134" s="4">
        <f t="shared" si="13"/>
        <v>0.23877188530829738</v>
      </c>
      <c r="W134" t="str">
        <f t="shared" si="14"/>
        <v>High</v>
      </c>
    </row>
    <row r="135" spans="1:23" x14ac:dyDescent="0.3">
      <c r="A135">
        <v>100481</v>
      </c>
      <c r="B135" s="1">
        <v>45816</v>
      </c>
      <c r="C135" t="s">
        <v>617</v>
      </c>
      <c r="D135" t="s">
        <v>342</v>
      </c>
      <c r="E135" t="s">
        <v>30</v>
      </c>
      <c r="F135" t="s">
        <v>76</v>
      </c>
      <c r="G135" t="s">
        <v>77</v>
      </c>
      <c r="H135" t="s">
        <v>38</v>
      </c>
      <c r="I135" t="s">
        <v>60</v>
      </c>
      <c r="J135" t="s">
        <v>88</v>
      </c>
      <c r="K135">
        <v>5</v>
      </c>
      <c r="L135">
        <v>55131</v>
      </c>
      <c r="M135">
        <v>0</v>
      </c>
      <c r="N135">
        <v>275655</v>
      </c>
      <c r="O135">
        <v>210000</v>
      </c>
      <c r="P135">
        <v>65655</v>
      </c>
      <c r="Q135" t="s">
        <v>49</v>
      </c>
      <c r="R135" t="s">
        <v>27</v>
      </c>
      <c r="S135" s="3" t="str">
        <f t="shared" si="10"/>
        <v>June</v>
      </c>
      <c r="T135" t="str">
        <f t="shared" si="11"/>
        <v>Q2</v>
      </c>
      <c r="U135">
        <f t="shared" si="12"/>
        <v>2025</v>
      </c>
      <c r="V135" s="4">
        <f t="shared" si="13"/>
        <v>0.23817815747945803</v>
      </c>
      <c r="W135" t="str">
        <f t="shared" si="14"/>
        <v>High</v>
      </c>
    </row>
    <row r="136" spans="1:23" x14ac:dyDescent="0.3">
      <c r="A136">
        <v>101100</v>
      </c>
      <c r="B136" s="1">
        <v>45831</v>
      </c>
      <c r="C136" t="s">
        <v>1236</v>
      </c>
      <c r="D136" t="s">
        <v>102</v>
      </c>
      <c r="E136" t="s">
        <v>20</v>
      </c>
      <c r="F136" t="s">
        <v>36</v>
      </c>
      <c r="G136" t="s">
        <v>37</v>
      </c>
      <c r="H136" t="s">
        <v>33</v>
      </c>
      <c r="I136" t="s">
        <v>60</v>
      </c>
      <c r="J136" t="s">
        <v>88</v>
      </c>
      <c r="K136">
        <v>5</v>
      </c>
      <c r="L136">
        <v>55099</v>
      </c>
      <c r="M136">
        <v>0</v>
      </c>
      <c r="N136">
        <v>275495</v>
      </c>
      <c r="O136">
        <v>210000</v>
      </c>
      <c r="P136">
        <v>65495</v>
      </c>
      <c r="Q136" t="s">
        <v>26</v>
      </c>
      <c r="R136" t="s">
        <v>27</v>
      </c>
      <c r="S136" s="3" t="str">
        <f t="shared" si="10"/>
        <v>June</v>
      </c>
      <c r="T136" t="str">
        <f t="shared" si="11"/>
        <v>Q2</v>
      </c>
      <c r="U136">
        <f t="shared" si="12"/>
        <v>2025</v>
      </c>
      <c r="V136" s="4">
        <f t="shared" si="13"/>
        <v>0.23773571208188896</v>
      </c>
      <c r="W136" t="str">
        <f t="shared" si="14"/>
        <v>High</v>
      </c>
    </row>
    <row r="137" spans="1:23" x14ac:dyDescent="0.3">
      <c r="A137">
        <v>102845</v>
      </c>
      <c r="B137" s="1">
        <v>45946</v>
      </c>
      <c r="C137" t="s">
        <v>2981</v>
      </c>
      <c r="D137" t="s">
        <v>100</v>
      </c>
      <c r="E137" t="s">
        <v>44</v>
      </c>
      <c r="F137" t="s">
        <v>64</v>
      </c>
      <c r="G137" t="s">
        <v>65</v>
      </c>
      <c r="H137" t="s">
        <v>59</v>
      </c>
      <c r="I137" t="s">
        <v>60</v>
      </c>
      <c r="J137" t="s">
        <v>88</v>
      </c>
      <c r="K137">
        <v>5</v>
      </c>
      <c r="L137">
        <v>55003</v>
      </c>
      <c r="M137">
        <v>0</v>
      </c>
      <c r="N137">
        <v>275015</v>
      </c>
      <c r="O137">
        <v>210000</v>
      </c>
      <c r="P137">
        <v>65015</v>
      </c>
      <c r="Q137" t="s">
        <v>26</v>
      </c>
      <c r="R137" t="s">
        <v>27</v>
      </c>
      <c r="S137" s="3" t="str">
        <f t="shared" si="10"/>
        <v>October</v>
      </c>
      <c r="T137" t="str">
        <f t="shared" si="11"/>
        <v>Q4</v>
      </c>
      <c r="U137">
        <f t="shared" si="12"/>
        <v>2025</v>
      </c>
      <c r="V137" s="4">
        <f t="shared" si="13"/>
        <v>0.23640528698434632</v>
      </c>
      <c r="W137" t="str">
        <f t="shared" si="14"/>
        <v>High</v>
      </c>
    </row>
    <row r="138" spans="1:23" x14ac:dyDescent="0.3">
      <c r="A138">
        <v>102459</v>
      </c>
      <c r="B138" s="1">
        <v>45750</v>
      </c>
      <c r="C138" t="s">
        <v>2595</v>
      </c>
      <c r="D138" t="s">
        <v>29</v>
      </c>
      <c r="E138" t="s">
        <v>20</v>
      </c>
      <c r="F138" t="s">
        <v>36</v>
      </c>
      <c r="G138" t="s">
        <v>37</v>
      </c>
      <c r="H138" t="s">
        <v>71</v>
      </c>
      <c r="I138" t="s">
        <v>60</v>
      </c>
      <c r="J138" t="s">
        <v>88</v>
      </c>
      <c r="K138">
        <v>5</v>
      </c>
      <c r="L138">
        <v>54947</v>
      </c>
      <c r="M138">
        <v>0</v>
      </c>
      <c r="N138">
        <v>274735</v>
      </c>
      <c r="O138">
        <v>210000</v>
      </c>
      <c r="P138">
        <v>64735</v>
      </c>
      <c r="Q138" t="s">
        <v>41</v>
      </c>
      <c r="R138" t="s">
        <v>73</v>
      </c>
      <c r="S138" s="3" t="str">
        <f t="shared" si="10"/>
        <v>April</v>
      </c>
      <c r="T138" t="str">
        <f t="shared" si="11"/>
        <v>Q2</v>
      </c>
      <c r="U138">
        <f t="shared" si="12"/>
        <v>2025</v>
      </c>
      <c r="V138" s="4">
        <f t="shared" si="13"/>
        <v>0.2356270588021184</v>
      </c>
      <c r="W138" t="str">
        <f t="shared" si="14"/>
        <v>High</v>
      </c>
    </row>
    <row r="139" spans="1:23" x14ac:dyDescent="0.3">
      <c r="A139">
        <v>100145</v>
      </c>
      <c r="B139" s="1">
        <v>45735</v>
      </c>
      <c r="C139" t="s">
        <v>275</v>
      </c>
      <c r="D139" t="s">
        <v>179</v>
      </c>
      <c r="E139" t="s">
        <v>44</v>
      </c>
      <c r="F139" t="s">
        <v>45</v>
      </c>
      <c r="G139" t="s">
        <v>46</v>
      </c>
      <c r="H139" t="s">
        <v>47</v>
      </c>
      <c r="I139" t="s">
        <v>60</v>
      </c>
      <c r="J139" t="s">
        <v>88</v>
      </c>
      <c r="K139">
        <v>5</v>
      </c>
      <c r="L139">
        <v>54927</v>
      </c>
      <c r="M139">
        <v>0</v>
      </c>
      <c r="N139">
        <v>274635</v>
      </c>
      <c r="O139">
        <v>210000</v>
      </c>
      <c r="P139">
        <v>64635</v>
      </c>
      <c r="Q139" t="s">
        <v>49</v>
      </c>
      <c r="R139" t="s">
        <v>27</v>
      </c>
      <c r="S139" s="3" t="str">
        <f t="shared" si="10"/>
        <v>March</v>
      </c>
      <c r="T139" t="str">
        <f t="shared" si="11"/>
        <v>Q1</v>
      </c>
      <c r="U139">
        <f t="shared" si="12"/>
        <v>2025</v>
      </c>
      <c r="V139" s="4">
        <f t="shared" si="13"/>
        <v>0.23534873559451636</v>
      </c>
      <c r="W139" t="str">
        <f t="shared" si="14"/>
        <v>High</v>
      </c>
    </row>
    <row r="140" spans="1:23" x14ac:dyDescent="0.3">
      <c r="A140">
        <v>101808</v>
      </c>
      <c r="B140" s="1">
        <v>45839</v>
      </c>
      <c r="C140" t="s">
        <v>1944</v>
      </c>
      <c r="D140" t="s">
        <v>210</v>
      </c>
      <c r="E140" t="s">
        <v>30</v>
      </c>
      <c r="F140" t="s">
        <v>76</v>
      </c>
      <c r="G140" t="s">
        <v>77</v>
      </c>
      <c r="H140" t="s">
        <v>47</v>
      </c>
      <c r="I140" t="s">
        <v>60</v>
      </c>
      <c r="J140" t="s">
        <v>88</v>
      </c>
      <c r="K140">
        <v>5</v>
      </c>
      <c r="L140">
        <v>54879</v>
      </c>
      <c r="M140">
        <v>0</v>
      </c>
      <c r="N140">
        <v>274395</v>
      </c>
      <c r="O140">
        <v>210000</v>
      </c>
      <c r="P140">
        <v>64395</v>
      </c>
      <c r="Q140" t="s">
        <v>66</v>
      </c>
      <c r="R140" t="s">
        <v>27</v>
      </c>
      <c r="S140" s="3" t="str">
        <f t="shared" si="10"/>
        <v>July</v>
      </c>
      <c r="T140" t="str">
        <f t="shared" si="11"/>
        <v>Q3</v>
      </c>
      <c r="U140">
        <f t="shared" si="12"/>
        <v>2025</v>
      </c>
      <c r="V140" s="4">
        <f t="shared" si="13"/>
        <v>0.23467993221450828</v>
      </c>
      <c r="W140" t="str">
        <f t="shared" si="14"/>
        <v>High</v>
      </c>
    </row>
    <row r="141" spans="1:23" x14ac:dyDescent="0.3">
      <c r="A141">
        <v>104060</v>
      </c>
      <c r="B141" s="1">
        <v>45921</v>
      </c>
      <c r="C141" t="s">
        <v>4196</v>
      </c>
      <c r="D141" t="s">
        <v>299</v>
      </c>
      <c r="E141" t="s">
        <v>52</v>
      </c>
      <c r="F141" t="s">
        <v>69</v>
      </c>
      <c r="G141" t="s">
        <v>70</v>
      </c>
      <c r="H141" t="s">
        <v>33</v>
      </c>
      <c r="I141" t="s">
        <v>60</v>
      </c>
      <c r="J141" t="s">
        <v>88</v>
      </c>
      <c r="K141">
        <v>5</v>
      </c>
      <c r="L141">
        <v>54777</v>
      </c>
      <c r="M141">
        <v>0</v>
      </c>
      <c r="N141">
        <v>273885</v>
      </c>
      <c r="O141">
        <v>210000</v>
      </c>
      <c r="P141">
        <v>63885</v>
      </c>
      <c r="Q141" t="s">
        <v>41</v>
      </c>
      <c r="R141" t="s">
        <v>56</v>
      </c>
      <c r="S141" s="3" t="str">
        <f t="shared" si="10"/>
        <v>September</v>
      </c>
      <c r="T141" t="str">
        <f t="shared" si="11"/>
        <v>Q3</v>
      </c>
      <c r="U141">
        <f t="shared" si="12"/>
        <v>2025</v>
      </c>
      <c r="V141" s="4">
        <f t="shared" si="13"/>
        <v>0.23325483323292623</v>
      </c>
      <c r="W141" t="str">
        <f t="shared" si="14"/>
        <v>High</v>
      </c>
    </row>
    <row r="142" spans="1:23" x14ac:dyDescent="0.3">
      <c r="A142">
        <v>102153</v>
      </c>
      <c r="B142" s="1">
        <v>45721</v>
      </c>
      <c r="C142" t="s">
        <v>2289</v>
      </c>
      <c r="D142" t="s">
        <v>158</v>
      </c>
      <c r="E142" t="s">
        <v>20</v>
      </c>
      <c r="F142" t="s">
        <v>21</v>
      </c>
      <c r="G142" t="s">
        <v>22</v>
      </c>
      <c r="H142" t="s">
        <v>38</v>
      </c>
      <c r="I142" t="s">
        <v>60</v>
      </c>
      <c r="J142" t="s">
        <v>88</v>
      </c>
      <c r="K142">
        <v>5</v>
      </c>
      <c r="L142">
        <v>54715</v>
      </c>
      <c r="M142">
        <v>0</v>
      </c>
      <c r="N142">
        <v>273575</v>
      </c>
      <c r="O142">
        <v>210000</v>
      </c>
      <c r="P142">
        <v>63575</v>
      </c>
      <c r="Q142" t="s">
        <v>49</v>
      </c>
      <c r="R142" t="s">
        <v>27</v>
      </c>
      <c r="S142" s="3" t="str">
        <f t="shared" si="10"/>
        <v>March</v>
      </c>
      <c r="T142" t="str">
        <f t="shared" si="11"/>
        <v>Q1</v>
      </c>
      <c r="U142">
        <f t="shared" si="12"/>
        <v>2025</v>
      </c>
      <c r="V142" s="4">
        <f t="shared" si="13"/>
        <v>0.23238600018276523</v>
      </c>
      <c r="W142" t="str">
        <f t="shared" si="14"/>
        <v>High</v>
      </c>
    </row>
    <row r="143" spans="1:23" x14ac:dyDescent="0.3">
      <c r="A143">
        <v>103558</v>
      </c>
      <c r="B143" s="1">
        <v>45953</v>
      </c>
      <c r="C143" t="s">
        <v>3694</v>
      </c>
      <c r="D143" t="s">
        <v>134</v>
      </c>
      <c r="E143" t="s">
        <v>44</v>
      </c>
      <c r="F143" t="s">
        <v>64</v>
      </c>
      <c r="G143" t="s">
        <v>65</v>
      </c>
      <c r="H143" t="s">
        <v>71</v>
      </c>
      <c r="I143" t="s">
        <v>60</v>
      </c>
      <c r="J143" t="s">
        <v>88</v>
      </c>
      <c r="K143">
        <v>5</v>
      </c>
      <c r="L143">
        <v>54560</v>
      </c>
      <c r="M143">
        <v>0</v>
      </c>
      <c r="N143">
        <v>272800</v>
      </c>
      <c r="O143">
        <v>210000</v>
      </c>
      <c r="P143">
        <v>62800</v>
      </c>
      <c r="Q143" t="s">
        <v>26</v>
      </c>
      <c r="R143" t="s">
        <v>27</v>
      </c>
      <c r="S143" s="3" t="str">
        <f t="shared" si="10"/>
        <v>October</v>
      </c>
      <c r="T143" t="str">
        <f t="shared" si="11"/>
        <v>Q4</v>
      </c>
      <c r="U143">
        <f t="shared" si="12"/>
        <v>2025</v>
      </c>
      <c r="V143" s="4">
        <f t="shared" si="13"/>
        <v>0.23020527859237536</v>
      </c>
      <c r="W143" t="str">
        <f t="shared" si="14"/>
        <v>High</v>
      </c>
    </row>
    <row r="144" spans="1:23" x14ac:dyDescent="0.3">
      <c r="A144">
        <v>100593</v>
      </c>
      <c r="B144" s="1">
        <v>45673</v>
      </c>
      <c r="C144" t="s">
        <v>729</v>
      </c>
      <c r="D144" t="s">
        <v>153</v>
      </c>
      <c r="E144" t="s">
        <v>30</v>
      </c>
      <c r="F144" t="s">
        <v>31</v>
      </c>
      <c r="G144" t="s">
        <v>32</v>
      </c>
      <c r="H144" t="s">
        <v>33</v>
      </c>
      <c r="I144" t="s">
        <v>60</v>
      </c>
      <c r="J144" t="s">
        <v>88</v>
      </c>
      <c r="K144">
        <v>6</v>
      </c>
      <c r="L144">
        <v>55488</v>
      </c>
      <c r="M144">
        <v>20</v>
      </c>
      <c r="N144">
        <v>266342.40000000002</v>
      </c>
      <c r="O144">
        <v>252000</v>
      </c>
      <c r="P144">
        <v>14342.4</v>
      </c>
      <c r="Q144" t="s">
        <v>49</v>
      </c>
      <c r="R144" t="s">
        <v>27</v>
      </c>
      <c r="S144" s="3" t="str">
        <f t="shared" si="10"/>
        <v>January</v>
      </c>
      <c r="T144" t="str">
        <f t="shared" si="11"/>
        <v>Q1</v>
      </c>
      <c r="U144">
        <f t="shared" si="12"/>
        <v>2025</v>
      </c>
      <c r="V144" s="4">
        <f t="shared" si="13"/>
        <v>5.3849480968858124E-2</v>
      </c>
      <c r="W144" t="str">
        <f t="shared" si="14"/>
        <v>High</v>
      </c>
    </row>
    <row r="145" spans="1:23" x14ac:dyDescent="0.3">
      <c r="A145">
        <v>104308</v>
      </c>
      <c r="B145" s="1">
        <v>45782</v>
      </c>
      <c r="C145" t="s">
        <v>4444</v>
      </c>
      <c r="D145" t="s">
        <v>222</v>
      </c>
      <c r="E145" t="s">
        <v>30</v>
      </c>
      <c r="F145" t="s">
        <v>31</v>
      </c>
      <c r="G145" t="s">
        <v>32</v>
      </c>
      <c r="H145" t="s">
        <v>38</v>
      </c>
      <c r="I145" t="s">
        <v>60</v>
      </c>
      <c r="J145" t="s">
        <v>88</v>
      </c>
      <c r="K145">
        <v>6</v>
      </c>
      <c r="L145">
        <v>55487</v>
      </c>
      <c r="M145">
        <v>20</v>
      </c>
      <c r="N145">
        <v>266337.59999999998</v>
      </c>
      <c r="O145">
        <v>252000</v>
      </c>
      <c r="P145">
        <v>14337.6</v>
      </c>
      <c r="Q145" t="s">
        <v>49</v>
      </c>
      <c r="R145" t="s">
        <v>56</v>
      </c>
      <c r="S145" s="3" t="str">
        <f t="shared" si="10"/>
        <v>May</v>
      </c>
      <c r="T145" t="str">
        <f t="shared" si="11"/>
        <v>Q2</v>
      </c>
      <c r="U145">
        <f t="shared" si="12"/>
        <v>2025</v>
      </c>
      <c r="V145" s="4">
        <f t="shared" si="13"/>
        <v>5.383242921765459E-2</v>
      </c>
      <c r="W145" t="str">
        <f t="shared" si="14"/>
        <v>High</v>
      </c>
    </row>
    <row r="146" spans="1:23" x14ac:dyDescent="0.3">
      <c r="A146">
        <v>100494</v>
      </c>
      <c r="B146" s="1">
        <v>45750</v>
      </c>
      <c r="C146" t="s">
        <v>630</v>
      </c>
      <c r="D146" t="s">
        <v>228</v>
      </c>
      <c r="E146" t="s">
        <v>30</v>
      </c>
      <c r="F146" t="s">
        <v>31</v>
      </c>
      <c r="G146" t="s">
        <v>32</v>
      </c>
      <c r="H146" t="s">
        <v>83</v>
      </c>
      <c r="I146" t="s">
        <v>60</v>
      </c>
      <c r="J146" t="s">
        <v>88</v>
      </c>
      <c r="K146">
        <v>6</v>
      </c>
      <c r="L146">
        <v>55438</v>
      </c>
      <c r="M146">
        <v>20</v>
      </c>
      <c r="N146">
        <v>266102.40000000002</v>
      </c>
      <c r="O146">
        <v>252000</v>
      </c>
      <c r="P146">
        <v>14102.4</v>
      </c>
      <c r="Q146" t="s">
        <v>26</v>
      </c>
      <c r="R146" t="s">
        <v>56</v>
      </c>
      <c r="S146" s="3" t="str">
        <f t="shared" si="10"/>
        <v>April</v>
      </c>
      <c r="T146" t="str">
        <f t="shared" si="11"/>
        <v>Q2</v>
      </c>
      <c r="U146">
        <f t="shared" si="12"/>
        <v>2025</v>
      </c>
      <c r="V146" s="4">
        <f t="shared" si="13"/>
        <v>5.2996139831884261E-2</v>
      </c>
      <c r="W146" t="str">
        <f t="shared" si="14"/>
        <v>High</v>
      </c>
    </row>
    <row r="147" spans="1:23" x14ac:dyDescent="0.3">
      <c r="A147">
        <v>104605</v>
      </c>
      <c r="B147" s="1">
        <v>45749</v>
      </c>
      <c r="C147" t="s">
        <v>4741</v>
      </c>
      <c r="D147" t="s">
        <v>194</v>
      </c>
      <c r="E147" t="s">
        <v>44</v>
      </c>
      <c r="F147" t="s">
        <v>45</v>
      </c>
      <c r="G147" t="s">
        <v>46</v>
      </c>
      <c r="H147" t="s">
        <v>108</v>
      </c>
      <c r="I147" t="s">
        <v>60</v>
      </c>
      <c r="J147" t="s">
        <v>88</v>
      </c>
      <c r="K147">
        <v>6</v>
      </c>
      <c r="L147">
        <v>55437</v>
      </c>
      <c r="M147">
        <v>20</v>
      </c>
      <c r="N147">
        <v>266097.59999999998</v>
      </c>
      <c r="O147">
        <v>252000</v>
      </c>
      <c r="P147">
        <v>14097.6</v>
      </c>
      <c r="Q147" t="s">
        <v>66</v>
      </c>
      <c r="R147" t="s">
        <v>73</v>
      </c>
      <c r="S147" s="3" t="str">
        <f t="shared" si="10"/>
        <v>April</v>
      </c>
      <c r="T147" t="str">
        <f t="shared" si="11"/>
        <v>Q2</v>
      </c>
      <c r="U147">
        <f t="shared" si="12"/>
        <v>2025</v>
      </c>
      <c r="V147" s="4">
        <f t="shared" si="13"/>
        <v>5.2979057308295913E-2</v>
      </c>
      <c r="W147" t="str">
        <f t="shared" si="14"/>
        <v>High</v>
      </c>
    </row>
    <row r="148" spans="1:23" x14ac:dyDescent="0.3">
      <c r="A148">
        <v>104833</v>
      </c>
      <c r="B148" s="1">
        <v>45803</v>
      </c>
      <c r="C148" t="s">
        <v>4969</v>
      </c>
      <c r="D148" t="s">
        <v>219</v>
      </c>
      <c r="E148" t="s">
        <v>20</v>
      </c>
      <c r="F148" t="s">
        <v>21</v>
      </c>
      <c r="G148" t="s">
        <v>22</v>
      </c>
      <c r="H148" t="s">
        <v>59</v>
      </c>
      <c r="I148" t="s">
        <v>60</v>
      </c>
      <c r="J148" t="s">
        <v>88</v>
      </c>
      <c r="K148">
        <v>6</v>
      </c>
      <c r="L148">
        <v>55271</v>
      </c>
      <c r="M148">
        <v>20</v>
      </c>
      <c r="N148">
        <v>265300.8</v>
      </c>
      <c r="O148">
        <v>252000</v>
      </c>
      <c r="P148">
        <v>13300.8</v>
      </c>
      <c r="Q148" t="s">
        <v>66</v>
      </c>
      <c r="R148" t="s">
        <v>27</v>
      </c>
      <c r="S148" s="3" t="str">
        <f t="shared" si="10"/>
        <v>May</v>
      </c>
      <c r="T148" t="str">
        <f t="shared" si="11"/>
        <v>Q2</v>
      </c>
      <c r="U148">
        <f t="shared" si="12"/>
        <v>2025</v>
      </c>
      <c r="V148" s="4">
        <f t="shared" si="13"/>
        <v>5.0134790396410417E-2</v>
      </c>
      <c r="W148" t="str">
        <f t="shared" si="14"/>
        <v>High</v>
      </c>
    </row>
    <row r="149" spans="1:23" x14ac:dyDescent="0.3">
      <c r="A149">
        <v>103536</v>
      </c>
      <c r="B149" s="1">
        <v>45944</v>
      </c>
      <c r="C149" t="s">
        <v>3672</v>
      </c>
      <c r="D149" t="s">
        <v>299</v>
      </c>
      <c r="E149" t="s">
        <v>30</v>
      </c>
      <c r="F149" t="s">
        <v>31</v>
      </c>
      <c r="G149" t="s">
        <v>32</v>
      </c>
      <c r="H149" t="s">
        <v>59</v>
      </c>
      <c r="I149" t="s">
        <v>60</v>
      </c>
      <c r="J149" t="s">
        <v>88</v>
      </c>
      <c r="K149">
        <v>6</v>
      </c>
      <c r="L149">
        <v>55198</v>
      </c>
      <c r="M149">
        <v>20</v>
      </c>
      <c r="N149">
        <v>264950.40000000002</v>
      </c>
      <c r="O149">
        <v>252000</v>
      </c>
      <c r="P149">
        <v>12950.4</v>
      </c>
      <c r="Q149" t="s">
        <v>55</v>
      </c>
      <c r="R149" t="s">
        <v>27</v>
      </c>
      <c r="S149" s="3" t="str">
        <f t="shared" si="10"/>
        <v>October</v>
      </c>
      <c r="T149" t="str">
        <f t="shared" si="11"/>
        <v>Q4</v>
      </c>
      <c r="U149">
        <f t="shared" si="12"/>
        <v>2025</v>
      </c>
      <c r="V149" s="4">
        <f t="shared" si="13"/>
        <v>4.8878582557339026E-2</v>
      </c>
      <c r="W149" t="str">
        <f t="shared" si="14"/>
        <v>High</v>
      </c>
    </row>
    <row r="150" spans="1:23" x14ac:dyDescent="0.3">
      <c r="A150">
        <v>100091</v>
      </c>
      <c r="B150" s="1">
        <v>45963</v>
      </c>
      <c r="C150" t="s">
        <v>211</v>
      </c>
      <c r="D150" t="s">
        <v>63</v>
      </c>
      <c r="E150" t="s">
        <v>30</v>
      </c>
      <c r="F150" t="s">
        <v>76</v>
      </c>
      <c r="G150" t="s">
        <v>77</v>
      </c>
      <c r="H150" t="s">
        <v>47</v>
      </c>
      <c r="I150" t="s">
        <v>60</v>
      </c>
      <c r="J150" t="s">
        <v>88</v>
      </c>
      <c r="K150">
        <v>6</v>
      </c>
      <c r="L150">
        <v>55191</v>
      </c>
      <c r="M150">
        <v>20</v>
      </c>
      <c r="N150">
        <v>264916.8</v>
      </c>
      <c r="O150">
        <v>252000</v>
      </c>
      <c r="P150">
        <v>12916.8</v>
      </c>
      <c r="Q150" t="s">
        <v>26</v>
      </c>
      <c r="R150" t="s">
        <v>27</v>
      </c>
      <c r="S150" s="3" t="str">
        <f t="shared" si="10"/>
        <v>November</v>
      </c>
      <c r="T150" t="str">
        <f t="shared" si="11"/>
        <v>Q4</v>
      </c>
      <c r="U150">
        <f t="shared" si="12"/>
        <v>2025</v>
      </c>
      <c r="V150" s="4">
        <f t="shared" si="13"/>
        <v>4.8757949665706367E-2</v>
      </c>
      <c r="W150" t="str">
        <f t="shared" si="14"/>
        <v>High</v>
      </c>
    </row>
    <row r="151" spans="1:23" x14ac:dyDescent="0.3">
      <c r="A151">
        <v>102486</v>
      </c>
      <c r="B151" s="1">
        <v>45850</v>
      </c>
      <c r="C151" t="s">
        <v>2622</v>
      </c>
      <c r="D151" t="s">
        <v>19</v>
      </c>
      <c r="E151" t="s">
        <v>52</v>
      </c>
      <c r="F151" t="s">
        <v>69</v>
      </c>
      <c r="G151" t="s">
        <v>70</v>
      </c>
      <c r="H151" t="s">
        <v>47</v>
      </c>
      <c r="I151" t="s">
        <v>60</v>
      </c>
      <c r="J151" t="s">
        <v>88</v>
      </c>
      <c r="K151">
        <v>6</v>
      </c>
      <c r="L151">
        <v>55161</v>
      </c>
      <c r="M151">
        <v>20</v>
      </c>
      <c r="N151">
        <v>264772.8</v>
      </c>
      <c r="O151">
        <v>252000</v>
      </c>
      <c r="P151">
        <v>12772.8</v>
      </c>
      <c r="Q151" t="s">
        <v>66</v>
      </c>
      <c r="R151" t="s">
        <v>27</v>
      </c>
      <c r="S151" s="3" t="str">
        <f t="shared" si="10"/>
        <v>July</v>
      </c>
      <c r="T151" t="str">
        <f t="shared" si="11"/>
        <v>Q3</v>
      </c>
      <c r="U151">
        <f t="shared" si="12"/>
        <v>2025</v>
      </c>
      <c r="V151" s="4">
        <f t="shared" si="13"/>
        <v>4.8240604775112848E-2</v>
      </c>
      <c r="W151" t="str">
        <f t="shared" si="14"/>
        <v>High</v>
      </c>
    </row>
    <row r="152" spans="1:23" x14ac:dyDescent="0.3">
      <c r="A152">
        <v>104817</v>
      </c>
      <c r="B152" s="1">
        <v>46010</v>
      </c>
      <c r="C152" t="s">
        <v>4953</v>
      </c>
      <c r="D152" t="s">
        <v>228</v>
      </c>
      <c r="E152" t="s">
        <v>30</v>
      </c>
      <c r="F152" t="s">
        <v>31</v>
      </c>
      <c r="G152" t="s">
        <v>32</v>
      </c>
      <c r="H152" t="s">
        <v>47</v>
      </c>
      <c r="I152" t="s">
        <v>60</v>
      </c>
      <c r="J152" t="s">
        <v>88</v>
      </c>
      <c r="K152">
        <v>6</v>
      </c>
      <c r="L152">
        <v>55137</v>
      </c>
      <c r="M152">
        <v>20</v>
      </c>
      <c r="N152">
        <v>264657.59999999998</v>
      </c>
      <c r="O152">
        <v>252000</v>
      </c>
      <c r="P152">
        <v>12657.6</v>
      </c>
      <c r="Q152" t="s">
        <v>55</v>
      </c>
      <c r="R152" t="s">
        <v>27</v>
      </c>
      <c r="S152" s="3" t="str">
        <f t="shared" si="10"/>
        <v>December</v>
      </c>
      <c r="T152" t="str">
        <f t="shared" si="11"/>
        <v>Q4</v>
      </c>
      <c r="U152">
        <f t="shared" si="12"/>
        <v>2025</v>
      </c>
      <c r="V152" s="4">
        <f t="shared" si="13"/>
        <v>4.7826323521410308E-2</v>
      </c>
      <c r="W152" t="str">
        <f t="shared" si="14"/>
        <v>High</v>
      </c>
    </row>
    <row r="153" spans="1:23" x14ac:dyDescent="0.3">
      <c r="A153">
        <v>102696</v>
      </c>
      <c r="B153" s="1">
        <v>46013</v>
      </c>
      <c r="C153" t="s">
        <v>2832</v>
      </c>
      <c r="D153" t="s">
        <v>179</v>
      </c>
      <c r="E153" t="s">
        <v>44</v>
      </c>
      <c r="F153" t="s">
        <v>64</v>
      </c>
      <c r="G153" t="s">
        <v>65</v>
      </c>
      <c r="H153" t="s">
        <v>33</v>
      </c>
      <c r="I153" t="s">
        <v>60</v>
      </c>
      <c r="J153" t="s">
        <v>88</v>
      </c>
      <c r="K153">
        <v>6</v>
      </c>
      <c r="L153">
        <v>55104</v>
      </c>
      <c r="M153">
        <v>20</v>
      </c>
      <c r="N153">
        <v>264499.20000000001</v>
      </c>
      <c r="O153">
        <v>252000</v>
      </c>
      <c r="P153">
        <v>12499.2</v>
      </c>
      <c r="Q153" t="s">
        <v>55</v>
      </c>
      <c r="R153" t="s">
        <v>73</v>
      </c>
      <c r="S153" s="3" t="str">
        <f t="shared" si="10"/>
        <v>December</v>
      </c>
      <c r="T153" t="str">
        <f t="shared" si="11"/>
        <v>Q4</v>
      </c>
      <c r="U153">
        <f t="shared" si="12"/>
        <v>2025</v>
      </c>
      <c r="V153" s="4">
        <f t="shared" si="13"/>
        <v>4.725609756097561E-2</v>
      </c>
      <c r="W153" t="str">
        <f t="shared" si="14"/>
        <v>High</v>
      </c>
    </row>
    <row r="154" spans="1:23" x14ac:dyDescent="0.3">
      <c r="A154">
        <v>102074</v>
      </c>
      <c r="B154" s="1">
        <v>45742</v>
      </c>
      <c r="C154" t="s">
        <v>2210</v>
      </c>
      <c r="D154" t="s">
        <v>85</v>
      </c>
      <c r="E154" t="s">
        <v>52</v>
      </c>
      <c r="F154" t="s">
        <v>53</v>
      </c>
      <c r="G154" t="s">
        <v>54</v>
      </c>
      <c r="H154" t="s">
        <v>71</v>
      </c>
      <c r="I154" t="s">
        <v>60</v>
      </c>
      <c r="J154" t="s">
        <v>88</v>
      </c>
      <c r="K154">
        <v>6</v>
      </c>
      <c r="L154">
        <v>55063</v>
      </c>
      <c r="M154">
        <v>20</v>
      </c>
      <c r="N154">
        <v>264302.40000000002</v>
      </c>
      <c r="O154">
        <v>252000</v>
      </c>
      <c r="P154">
        <v>12302.4</v>
      </c>
      <c r="Q154" t="s">
        <v>49</v>
      </c>
      <c r="R154" t="s">
        <v>27</v>
      </c>
      <c r="S154" s="3" t="str">
        <f t="shared" si="10"/>
        <v>March</v>
      </c>
      <c r="T154" t="str">
        <f t="shared" si="11"/>
        <v>Q1</v>
      </c>
      <c r="U154">
        <f t="shared" si="12"/>
        <v>2025</v>
      </c>
      <c r="V154" s="4">
        <f t="shared" si="13"/>
        <v>4.6546682890507229E-2</v>
      </c>
      <c r="W154" t="str">
        <f t="shared" si="14"/>
        <v>High</v>
      </c>
    </row>
    <row r="155" spans="1:23" x14ac:dyDescent="0.3">
      <c r="A155">
        <v>101537</v>
      </c>
      <c r="B155" s="1">
        <v>45784</v>
      </c>
      <c r="C155" t="s">
        <v>1673</v>
      </c>
      <c r="D155" t="s">
        <v>342</v>
      </c>
      <c r="E155" t="s">
        <v>30</v>
      </c>
      <c r="F155" t="s">
        <v>76</v>
      </c>
      <c r="G155" t="s">
        <v>77</v>
      </c>
      <c r="H155" t="s">
        <v>33</v>
      </c>
      <c r="I155" t="s">
        <v>60</v>
      </c>
      <c r="J155" t="s">
        <v>88</v>
      </c>
      <c r="K155">
        <v>6</v>
      </c>
      <c r="L155">
        <v>54966</v>
      </c>
      <c r="M155">
        <v>20</v>
      </c>
      <c r="N155">
        <v>263836.79999999999</v>
      </c>
      <c r="O155">
        <v>252000</v>
      </c>
      <c r="P155">
        <v>11836.8</v>
      </c>
      <c r="Q155" t="s">
        <v>55</v>
      </c>
      <c r="R155" t="s">
        <v>56</v>
      </c>
      <c r="S155" s="3" t="str">
        <f t="shared" si="10"/>
        <v>May</v>
      </c>
      <c r="T155" t="str">
        <f t="shared" si="11"/>
        <v>Q2</v>
      </c>
      <c r="U155">
        <f t="shared" si="12"/>
        <v>2025</v>
      </c>
      <c r="V155" s="4">
        <f t="shared" si="13"/>
        <v>4.4864097805916381E-2</v>
      </c>
      <c r="W155" t="str">
        <f t="shared" si="14"/>
        <v>High</v>
      </c>
    </row>
    <row r="156" spans="1:23" x14ac:dyDescent="0.3">
      <c r="A156">
        <v>104192</v>
      </c>
      <c r="B156" s="1">
        <v>45754</v>
      </c>
      <c r="C156" t="s">
        <v>4328</v>
      </c>
      <c r="D156" t="s">
        <v>281</v>
      </c>
      <c r="E156" t="s">
        <v>44</v>
      </c>
      <c r="F156" t="s">
        <v>45</v>
      </c>
      <c r="G156" t="s">
        <v>46</v>
      </c>
      <c r="H156" t="s">
        <v>23</v>
      </c>
      <c r="I156" t="s">
        <v>60</v>
      </c>
      <c r="J156" t="s">
        <v>88</v>
      </c>
      <c r="K156">
        <v>6</v>
      </c>
      <c r="L156">
        <v>54946</v>
      </c>
      <c r="M156">
        <v>20</v>
      </c>
      <c r="N156">
        <v>263740.79999999999</v>
      </c>
      <c r="O156">
        <v>252000</v>
      </c>
      <c r="P156">
        <v>11740.8</v>
      </c>
      <c r="Q156" t="s">
        <v>26</v>
      </c>
      <c r="R156" t="s">
        <v>56</v>
      </c>
      <c r="S156" s="3" t="str">
        <f t="shared" si="10"/>
        <v>April</v>
      </c>
      <c r="T156" t="str">
        <f t="shared" si="11"/>
        <v>Q2</v>
      </c>
      <c r="U156">
        <f t="shared" si="12"/>
        <v>2025</v>
      </c>
      <c r="V156" s="4">
        <f t="shared" si="13"/>
        <v>4.4516434317329739E-2</v>
      </c>
      <c r="W156" t="str">
        <f t="shared" si="14"/>
        <v>High</v>
      </c>
    </row>
    <row r="157" spans="1:23" x14ac:dyDescent="0.3">
      <c r="A157">
        <v>101436</v>
      </c>
      <c r="B157" s="1">
        <v>45669</v>
      </c>
      <c r="C157" t="s">
        <v>1572</v>
      </c>
      <c r="D157" t="s">
        <v>299</v>
      </c>
      <c r="E157" t="s">
        <v>44</v>
      </c>
      <c r="F157" t="s">
        <v>64</v>
      </c>
      <c r="G157" t="s">
        <v>65</v>
      </c>
      <c r="H157" t="s">
        <v>71</v>
      </c>
      <c r="I157" t="s">
        <v>60</v>
      </c>
      <c r="J157" t="s">
        <v>88</v>
      </c>
      <c r="K157">
        <v>6</v>
      </c>
      <c r="L157">
        <v>54922</v>
      </c>
      <c r="M157">
        <v>20</v>
      </c>
      <c r="N157">
        <v>263625.59999999998</v>
      </c>
      <c r="O157">
        <v>252000</v>
      </c>
      <c r="P157">
        <v>11625.6</v>
      </c>
      <c r="Q157" t="s">
        <v>66</v>
      </c>
      <c r="R157" t="s">
        <v>27</v>
      </c>
      <c r="S157" s="3" t="str">
        <f t="shared" si="10"/>
        <v>January</v>
      </c>
      <c r="T157" t="str">
        <f t="shared" si="11"/>
        <v>Q1</v>
      </c>
      <c r="U157">
        <f t="shared" si="12"/>
        <v>2025</v>
      </c>
      <c r="V157" s="4">
        <f t="shared" si="13"/>
        <v>4.409890390007648E-2</v>
      </c>
      <c r="W157" t="str">
        <f t="shared" si="14"/>
        <v>High</v>
      </c>
    </row>
    <row r="158" spans="1:23" x14ac:dyDescent="0.3">
      <c r="A158">
        <v>100910</v>
      </c>
      <c r="B158" s="1">
        <v>45661</v>
      </c>
      <c r="C158" t="s">
        <v>1046</v>
      </c>
      <c r="D158" t="s">
        <v>98</v>
      </c>
      <c r="E158" t="s">
        <v>20</v>
      </c>
      <c r="F158" t="s">
        <v>21</v>
      </c>
      <c r="G158" t="s">
        <v>22</v>
      </c>
      <c r="H158" t="s">
        <v>38</v>
      </c>
      <c r="I158" t="s">
        <v>60</v>
      </c>
      <c r="J158" t="s">
        <v>88</v>
      </c>
      <c r="K158">
        <v>6</v>
      </c>
      <c r="L158">
        <v>54887</v>
      </c>
      <c r="M158">
        <v>20</v>
      </c>
      <c r="N158">
        <v>263457.59999999998</v>
      </c>
      <c r="O158">
        <v>252000</v>
      </c>
      <c r="P158">
        <v>11457.6</v>
      </c>
      <c r="Q158" t="s">
        <v>66</v>
      </c>
      <c r="R158" t="s">
        <v>27</v>
      </c>
      <c r="S158" s="3" t="str">
        <f t="shared" si="10"/>
        <v>January</v>
      </c>
      <c r="T158" t="str">
        <f t="shared" si="11"/>
        <v>Q1</v>
      </c>
      <c r="U158">
        <f t="shared" si="12"/>
        <v>2025</v>
      </c>
      <c r="V158" s="4">
        <f t="shared" si="13"/>
        <v>4.3489350848106116E-2</v>
      </c>
      <c r="W158" t="str">
        <f t="shared" si="14"/>
        <v>High</v>
      </c>
    </row>
    <row r="159" spans="1:23" x14ac:dyDescent="0.3">
      <c r="A159">
        <v>104074</v>
      </c>
      <c r="B159" s="1">
        <v>45714</v>
      </c>
      <c r="C159" t="s">
        <v>4210</v>
      </c>
      <c r="D159" t="s">
        <v>134</v>
      </c>
      <c r="E159" t="s">
        <v>52</v>
      </c>
      <c r="F159" t="s">
        <v>53</v>
      </c>
      <c r="G159" t="s">
        <v>54</v>
      </c>
      <c r="H159" t="s">
        <v>59</v>
      </c>
      <c r="I159" t="s">
        <v>60</v>
      </c>
      <c r="J159" t="s">
        <v>88</v>
      </c>
      <c r="K159">
        <v>5</v>
      </c>
      <c r="L159">
        <v>55455</v>
      </c>
      <c r="M159">
        <v>5</v>
      </c>
      <c r="N159">
        <v>263411.25</v>
      </c>
      <c r="O159">
        <v>210000</v>
      </c>
      <c r="P159">
        <v>53411.25</v>
      </c>
      <c r="Q159" t="s">
        <v>41</v>
      </c>
      <c r="R159" t="s">
        <v>27</v>
      </c>
      <c r="S159" s="3" t="str">
        <f t="shared" si="10"/>
        <v>February</v>
      </c>
      <c r="T159" t="str">
        <f t="shared" si="11"/>
        <v>Q1</v>
      </c>
      <c r="U159">
        <f t="shared" si="12"/>
        <v>2025</v>
      </c>
      <c r="V159" s="4">
        <f t="shared" si="13"/>
        <v>0.20276753555514429</v>
      </c>
      <c r="W159" t="str">
        <f t="shared" si="14"/>
        <v>High</v>
      </c>
    </row>
    <row r="160" spans="1:23" x14ac:dyDescent="0.3">
      <c r="A160">
        <v>101633</v>
      </c>
      <c r="B160" s="1">
        <v>45660</v>
      </c>
      <c r="C160" t="s">
        <v>1769</v>
      </c>
      <c r="D160" t="s">
        <v>226</v>
      </c>
      <c r="E160" t="s">
        <v>30</v>
      </c>
      <c r="F160" t="s">
        <v>76</v>
      </c>
      <c r="G160" t="s">
        <v>77</v>
      </c>
      <c r="H160" t="s">
        <v>108</v>
      </c>
      <c r="I160" t="s">
        <v>60</v>
      </c>
      <c r="J160" t="s">
        <v>88</v>
      </c>
      <c r="K160">
        <v>6</v>
      </c>
      <c r="L160">
        <v>54843</v>
      </c>
      <c r="M160">
        <v>20</v>
      </c>
      <c r="N160">
        <v>263246.40000000002</v>
      </c>
      <c r="O160">
        <v>252000</v>
      </c>
      <c r="P160">
        <v>11246.4</v>
      </c>
      <c r="Q160" t="s">
        <v>41</v>
      </c>
      <c r="R160" t="s">
        <v>27</v>
      </c>
      <c r="S160" s="3" t="str">
        <f t="shared" si="10"/>
        <v>January</v>
      </c>
      <c r="T160" t="str">
        <f t="shared" si="11"/>
        <v>Q1</v>
      </c>
      <c r="U160">
        <f t="shared" si="12"/>
        <v>2025</v>
      </c>
      <c r="V160" s="4">
        <f t="shared" si="13"/>
        <v>4.2721951753186362E-2</v>
      </c>
      <c r="W160" t="str">
        <f t="shared" si="14"/>
        <v>High</v>
      </c>
    </row>
    <row r="161" spans="1:23" x14ac:dyDescent="0.3">
      <c r="A161">
        <v>101189</v>
      </c>
      <c r="B161" s="1">
        <v>45988</v>
      </c>
      <c r="C161" t="s">
        <v>1325</v>
      </c>
      <c r="D161" t="s">
        <v>202</v>
      </c>
      <c r="E161" t="s">
        <v>52</v>
      </c>
      <c r="F161" t="s">
        <v>69</v>
      </c>
      <c r="G161" t="s">
        <v>70</v>
      </c>
      <c r="H161" t="s">
        <v>33</v>
      </c>
      <c r="I161" t="s">
        <v>60</v>
      </c>
      <c r="J161" t="s">
        <v>88</v>
      </c>
      <c r="K161">
        <v>6</v>
      </c>
      <c r="L161">
        <v>54826</v>
      </c>
      <c r="M161">
        <v>20</v>
      </c>
      <c r="N161">
        <v>263164.79999999999</v>
      </c>
      <c r="O161">
        <v>252000</v>
      </c>
      <c r="P161">
        <v>11164.8</v>
      </c>
      <c r="Q161" t="s">
        <v>55</v>
      </c>
      <c r="R161" t="s">
        <v>27</v>
      </c>
      <c r="S161" s="3" t="str">
        <f t="shared" si="10"/>
        <v>November</v>
      </c>
      <c r="T161" t="str">
        <f t="shared" si="11"/>
        <v>Q4</v>
      </c>
      <c r="U161">
        <f t="shared" si="12"/>
        <v>2025</v>
      </c>
      <c r="V161" s="4">
        <f t="shared" si="13"/>
        <v>4.2425126764673693E-2</v>
      </c>
      <c r="W161" t="str">
        <f t="shared" si="14"/>
        <v>High</v>
      </c>
    </row>
    <row r="162" spans="1:23" x14ac:dyDescent="0.3">
      <c r="A162">
        <v>104208</v>
      </c>
      <c r="B162" s="1">
        <v>45685</v>
      </c>
      <c r="C162" t="s">
        <v>4344</v>
      </c>
      <c r="D162" t="s">
        <v>147</v>
      </c>
      <c r="E162" t="s">
        <v>20</v>
      </c>
      <c r="F162" t="s">
        <v>21</v>
      </c>
      <c r="G162" t="s">
        <v>22</v>
      </c>
      <c r="H162" t="s">
        <v>108</v>
      </c>
      <c r="I162" t="s">
        <v>60</v>
      </c>
      <c r="J162" t="s">
        <v>88</v>
      </c>
      <c r="K162">
        <v>5</v>
      </c>
      <c r="L162">
        <v>55323</v>
      </c>
      <c r="M162">
        <v>5</v>
      </c>
      <c r="N162">
        <v>262784.25</v>
      </c>
      <c r="O162">
        <v>210000</v>
      </c>
      <c r="P162">
        <v>52784.25</v>
      </c>
      <c r="Q162" t="s">
        <v>55</v>
      </c>
      <c r="R162" t="s">
        <v>56</v>
      </c>
      <c r="S162" s="3" t="str">
        <f t="shared" si="10"/>
        <v>January</v>
      </c>
      <c r="T162" t="str">
        <f t="shared" si="11"/>
        <v>Q1</v>
      </c>
      <c r="U162">
        <f t="shared" si="12"/>
        <v>2025</v>
      </c>
      <c r="V162" s="4">
        <f t="shared" si="13"/>
        <v>0.20086534866530242</v>
      </c>
      <c r="W162" t="str">
        <f t="shared" si="14"/>
        <v>High</v>
      </c>
    </row>
    <row r="163" spans="1:23" x14ac:dyDescent="0.3">
      <c r="A163">
        <v>101635</v>
      </c>
      <c r="B163" s="1">
        <v>45943</v>
      </c>
      <c r="C163" t="s">
        <v>1771</v>
      </c>
      <c r="D163" t="s">
        <v>184</v>
      </c>
      <c r="E163" t="s">
        <v>20</v>
      </c>
      <c r="F163" t="s">
        <v>36</v>
      </c>
      <c r="G163" t="s">
        <v>37</v>
      </c>
      <c r="H163" t="s">
        <v>83</v>
      </c>
      <c r="I163" t="s">
        <v>60</v>
      </c>
      <c r="J163" t="s">
        <v>88</v>
      </c>
      <c r="K163">
        <v>6</v>
      </c>
      <c r="L163">
        <v>54721</v>
      </c>
      <c r="M163">
        <v>20</v>
      </c>
      <c r="N163">
        <v>262660.8</v>
      </c>
      <c r="O163">
        <v>252000</v>
      </c>
      <c r="P163">
        <v>10660.8</v>
      </c>
      <c r="Q163" t="s">
        <v>49</v>
      </c>
      <c r="R163" t="s">
        <v>73</v>
      </c>
      <c r="S163" s="3" t="str">
        <f t="shared" si="10"/>
        <v>October</v>
      </c>
      <c r="T163" t="str">
        <f t="shared" si="11"/>
        <v>Q4</v>
      </c>
      <c r="U163">
        <f t="shared" si="12"/>
        <v>2025</v>
      </c>
      <c r="V163" s="4">
        <f t="shared" si="13"/>
        <v>4.0587708557957639E-2</v>
      </c>
      <c r="W163" t="str">
        <f t="shared" si="14"/>
        <v>High</v>
      </c>
    </row>
    <row r="164" spans="1:23" x14ac:dyDescent="0.3">
      <c r="A164">
        <v>101355</v>
      </c>
      <c r="B164" s="1">
        <v>45711</v>
      </c>
      <c r="C164" t="s">
        <v>1491</v>
      </c>
      <c r="D164" t="s">
        <v>299</v>
      </c>
      <c r="E164" t="s">
        <v>30</v>
      </c>
      <c r="F164" t="s">
        <v>31</v>
      </c>
      <c r="G164" t="s">
        <v>32</v>
      </c>
      <c r="H164" t="s">
        <v>108</v>
      </c>
      <c r="I164" t="s">
        <v>60</v>
      </c>
      <c r="J164" t="s">
        <v>88</v>
      </c>
      <c r="K164">
        <v>5</v>
      </c>
      <c r="L164">
        <v>55264</v>
      </c>
      <c r="M164">
        <v>5</v>
      </c>
      <c r="N164">
        <v>262504</v>
      </c>
      <c r="O164">
        <v>210000</v>
      </c>
      <c r="P164">
        <v>52504</v>
      </c>
      <c r="Q164" t="s">
        <v>49</v>
      </c>
      <c r="R164" t="s">
        <v>27</v>
      </c>
      <c r="S164" s="3" t="str">
        <f t="shared" si="10"/>
        <v>February</v>
      </c>
      <c r="T164" t="str">
        <f t="shared" si="11"/>
        <v>Q1</v>
      </c>
      <c r="U164">
        <f t="shared" si="12"/>
        <v>2025</v>
      </c>
      <c r="V164" s="4">
        <f t="shared" si="13"/>
        <v>0.20001219029043366</v>
      </c>
      <c r="W164" t="str">
        <f t="shared" si="14"/>
        <v>High</v>
      </c>
    </row>
    <row r="165" spans="1:23" x14ac:dyDescent="0.3">
      <c r="A165">
        <v>102968</v>
      </c>
      <c r="B165" s="1">
        <v>45943</v>
      </c>
      <c r="C165" t="s">
        <v>3104</v>
      </c>
      <c r="D165" t="s">
        <v>242</v>
      </c>
      <c r="E165" t="s">
        <v>44</v>
      </c>
      <c r="F165" t="s">
        <v>64</v>
      </c>
      <c r="G165" t="s">
        <v>65</v>
      </c>
      <c r="H165" t="s">
        <v>59</v>
      </c>
      <c r="I165" t="s">
        <v>60</v>
      </c>
      <c r="J165" t="s">
        <v>88</v>
      </c>
      <c r="K165">
        <v>5</v>
      </c>
      <c r="L165">
        <v>55252</v>
      </c>
      <c r="M165">
        <v>5</v>
      </c>
      <c r="N165">
        <v>262447</v>
      </c>
      <c r="O165">
        <v>210000</v>
      </c>
      <c r="P165">
        <v>52447</v>
      </c>
      <c r="Q165" t="s">
        <v>66</v>
      </c>
      <c r="R165" t="s">
        <v>73</v>
      </c>
      <c r="S165" s="3" t="str">
        <f t="shared" si="10"/>
        <v>October</v>
      </c>
      <c r="T165" t="str">
        <f t="shared" si="11"/>
        <v>Q4</v>
      </c>
      <c r="U165">
        <f t="shared" si="12"/>
        <v>2025</v>
      </c>
      <c r="V165" s="4">
        <f t="shared" si="13"/>
        <v>0.19983844357146396</v>
      </c>
      <c r="W165" t="str">
        <f t="shared" si="14"/>
        <v>High</v>
      </c>
    </row>
    <row r="166" spans="1:23" x14ac:dyDescent="0.3">
      <c r="A166">
        <v>102907</v>
      </c>
      <c r="B166" s="1">
        <v>45818</v>
      </c>
      <c r="C166" t="s">
        <v>3043</v>
      </c>
      <c r="D166" t="s">
        <v>63</v>
      </c>
      <c r="E166" t="s">
        <v>44</v>
      </c>
      <c r="F166" t="s">
        <v>64</v>
      </c>
      <c r="G166" t="s">
        <v>65</v>
      </c>
      <c r="H166" t="s">
        <v>108</v>
      </c>
      <c r="I166" t="s">
        <v>60</v>
      </c>
      <c r="J166" t="s">
        <v>88</v>
      </c>
      <c r="K166">
        <v>5</v>
      </c>
      <c r="L166">
        <v>55240</v>
      </c>
      <c r="M166">
        <v>5</v>
      </c>
      <c r="N166">
        <v>262390</v>
      </c>
      <c r="O166">
        <v>210000</v>
      </c>
      <c r="P166">
        <v>52390</v>
      </c>
      <c r="Q166" t="s">
        <v>49</v>
      </c>
      <c r="R166" t="s">
        <v>27</v>
      </c>
      <c r="S166" s="3" t="str">
        <f t="shared" si="10"/>
        <v>June</v>
      </c>
      <c r="T166" t="str">
        <f t="shared" si="11"/>
        <v>Q2</v>
      </c>
      <c r="U166">
        <f t="shared" si="12"/>
        <v>2025</v>
      </c>
      <c r="V166" s="4">
        <f t="shared" si="13"/>
        <v>0.19966462136514349</v>
      </c>
      <c r="W166" t="str">
        <f t="shared" si="14"/>
        <v>High</v>
      </c>
    </row>
    <row r="167" spans="1:23" x14ac:dyDescent="0.3">
      <c r="A167">
        <v>100170</v>
      </c>
      <c r="B167" s="1">
        <v>45851</v>
      </c>
      <c r="C167" t="s">
        <v>302</v>
      </c>
      <c r="D167" t="s">
        <v>184</v>
      </c>
      <c r="E167" t="s">
        <v>44</v>
      </c>
      <c r="F167" t="s">
        <v>45</v>
      </c>
      <c r="G167" t="s">
        <v>46</v>
      </c>
      <c r="H167" t="s">
        <v>108</v>
      </c>
      <c r="I167" t="s">
        <v>60</v>
      </c>
      <c r="J167" t="s">
        <v>88</v>
      </c>
      <c r="K167">
        <v>6</v>
      </c>
      <c r="L167">
        <v>54647</v>
      </c>
      <c r="M167">
        <v>20</v>
      </c>
      <c r="N167">
        <v>262305.59999999998</v>
      </c>
      <c r="O167">
        <v>252000</v>
      </c>
      <c r="P167">
        <v>10305.6</v>
      </c>
      <c r="Q167" t="s">
        <v>66</v>
      </c>
      <c r="R167" t="s">
        <v>56</v>
      </c>
      <c r="S167" s="3" t="str">
        <f t="shared" si="10"/>
        <v>July</v>
      </c>
      <c r="T167" t="str">
        <f t="shared" si="11"/>
        <v>Q3</v>
      </c>
      <c r="U167">
        <f t="shared" si="12"/>
        <v>2025</v>
      </c>
      <c r="V167" s="4">
        <f t="shared" si="13"/>
        <v>3.9288524530166347E-2</v>
      </c>
      <c r="W167" t="str">
        <f t="shared" si="14"/>
        <v>High</v>
      </c>
    </row>
    <row r="168" spans="1:23" x14ac:dyDescent="0.3">
      <c r="A168">
        <v>100132</v>
      </c>
      <c r="B168" s="1">
        <v>45757</v>
      </c>
      <c r="C168" t="s">
        <v>262</v>
      </c>
      <c r="D168" t="s">
        <v>205</v>
      </c>
      <c r="E168" t="s">
        <v>52</v>
      </c>
      <c r="F168" t="s">
        <v>69</v>
      </c>
      <c r="G168" t="s">
        <v>70</v>
      </c>
      <c r="H168" t="s">
        <v>108</v>
      </c>
      <c r="I168" t="s">
        <v>60</v>
      </c>
      <c r="J168" t="s">
        <v>88</v>
      </c>
      <c r="K168">
        <v>5</v>
      </c>
      <c r="L168">
        <v>55187</v>
      </c>
      <c r="M168">
        <v>5</v>
      </c>
      <c r="N168">
        <v>262138.25</v>
      </c>
      <c r="O168">
        <v>210000</v>
      </c>
      <c r="P168">
        <v>52138.25</v>
      </c>
      <c r="Q168" t="s">
        <v>66</v>
      </c>
      <c r="R168" t="s">
        <v>56</v>
      </c>
      <c r="S168" s="3" t="str">
        <f t="shared" si="10"/>
        <v>April</v>
      </c>
      <c r="T168" t="str">
        <f t="shared" si="11"/>
        <v>Q2</v>
      </c>
      <c r="U168">
        <f t="shared" si="12"/>
        <v>2025</v>
      </c>
      <c r="V168" s="4">
        <f t="shared" si="13"/>
        <v>0.19889600239568242</v>
      </c>
      <c r="W168" t="str">
        <f t="shared" si="14"/>
        <v>High</v>
      </c>
    </row>
    <row r="169" spans="1:23" x14ac:dyDescent="0.3">
      <c r="A169">
        <v>101607</v>
      </c>
      <c r="B169" s="1">
        <v>46016</v>
      </c>
      <c r="C169" t="s">
        <v>1743</v>
      </c>
      <c r="D169" t="s">
        <v>299</v>
      </c>
      <c r="E169" t="s">
        <v>30</v>
      </c>
      <c r="F169" t="s">
        <v>76</v>
      </c>
      <c r="G169" t="s">
        <v>77</v>
      </c>
      <c r="H169" t="s">
        <v>23</v>
      </c>
      <c r="I169" t="s">
        <v>60</v>
      </c>
      <c r="J169" t="s">
        <v>88</v>
      </c>
      <c r="K169">
        <v>5</v>
      </c>
      <c r="L169">
        <v>55187</v>
      </c>
      <c r="M169">
        <v>5</v>
      </c>
      <c r="N169">
        <v>262138.25</v>
      </c>
      <c r="O169">
        <v>210000</v>
      </c>
      <c r="P169">
        <v>52138.25</v>
      </c>
      <c r="Q169" t="s">
        <v>49</v>
      </c>
      <c r="R169" t="s">
        <v>27</v>
      </c>
      <c r="S169" s="3" t="str">
        <f t="shared" si="10"/>
        <v>December</v>
      </c>
      <c r="T169" t="str">
        <f t="shared" si="11"/>
        <v>Q4</v>
      </c>
      <c r="U169">
        <f t="shared" si="12"/>
        <v>2025</v>
      </c>
      <c r="V169" s="4">
        <f t="shared" si="13"/>
        <v>0.19889600239568242</v>
      </c>
      <c r="W169" t="str">
        <f t="shared" si="14"/>
        <v>High</v>
      </c>
    </row>
    <row r="170" spans="1:23" x14ac:dyDescent="0.3">
      <c r="A170">
        <v>101450</v>
      </c>
      <c r="B170" s="1">
        <v>45773</v>
      </c>
      <c r="C170" t="s">
        <v>1586</v>
      </c>
      <c r="D170" t="s">
        <v>239</v>
      </c>
      <c r="E170" t="s">
        <v>44</v>
      </c>
      <c r="F170" t="s">
        <v>45</v>
      </c>
      <c r="G170" t="s">
        <v>46</v>
      </c>
      <c r="H170" t="s">
        <v>71</v>
      </c>
      <c r="I170" t="s">
        <v>60</v>
      </c>
      <c r="J170" t="s">
        <v>88</v>
      </c>
      <c r="K170">
        <v>6</v>
      </c>
      <c r="L170">
        <v>54605</v>
      </c>
      <c r="M170">
        <v>20</v>
      </c>
      <c r="N170">
        <v>262104</v>
      </c>
      <c r="O170">
        <v>252000</v>
      </c>
      <c r="P170">
        <v>10104</v>
      </c>
      <c r="Q170" t="s">
        <v>55</v>
      </c>
      <c r="R170" t="s">
        <v>73</v>
      </c>
      <c r="S170" s="3" t="str">
        <f t="shared" si="10"/>
        <v>April</v>
      </c>
      <c r="T170" t="str">
        <f t="shared" si="11"/>
        <v>Q2</v>
      </c>
      <c r="U170">
        <f t="shared" si="12"/>
        <v>2025</v>
      </c>
      <c r="V170" s="4">
        <f t="shared" si="13"/>
        <v>3.8549583371486125E-2</v>
      </c>
      <c r="W170" t="str">
        <f t="shared" si="14"/>
        <v>High</v>
      </c>
    </row>
    <row r="171" spans="1:23" x14ac:dyDescent="0.3">
      <c r="A171">
        <v>102798</v>
      </c>
      <c r="B171" s="1">
        <v>45949</v>
      </c>
      <c r="C171" t="s">
        <v>2934</v>
      </c>
      <c r="D171" t="s">
        <v>90</v>
      </c>
      <c r="E171" t="s">
        <v>20</v>
      </c>
      <c r="F171" t="s">
        <v>36</v>
      </c>
      <c r="G171" t="s">
        <v>37</v>
      </c>
      <c r="H171" t="s">
        <v>108</v>
      </c>
      <c r="I171" t="s">
        <v>60</v>
      </c>
      <c r="J171" t="s">
        <v>88</v>
      </c>
      <c r="K171">
        <v>6</v>
      </c>
      <c r="L171">
        <v>54577</v>
      </c>
      <c r="M171">
        <v>20</v>
      </c>
      <c r="N171">
        <v>261969.6</v>
      </c>
      <c r="O171">
        <v>252000</v>
      </c>
      <c r="P171">
        <v>9969.6</v>
      </c>
      <c r="Q171" t="s">
        <v>49</v>
      </c>
      <c r="R171" t="s">
        <v>73</v>
      </c>
      <c r="S171" s="3" t="str">
        <f t="shared" si="10"/>
        <v>October</v>
      </c>
      <c r="T171" t="str">
        <f t="shared" si="11"/>
        <v>Q4</v>
      </c>
      <c r="U171">
        <f t="shared" si="12"/>
        <v>2025</v>
      </c>
      <c r="V171" s="4">
        <f t="shared" si="13"/>
        <v>3.8056324092566464E-2</v>
      </c>
      <c r="W171" t="str">
        <f t="shared" si="14"/>
        <v>High</v>
      </c>
    </row>
    <row r="172" spans="1:23" x14ac:dyDescent="0.3">
      <c r="A172">
        <v>104536</v>
      </c>
      <c r="B172" s="1">
        <v>45760</v>
      </c>
      <c r="C172" t="s">
        <v>4672</v>
      </c>
      <c r="D172" t="s">
        <v>90</v>
      </c>
      <c r="E172" t="s">
        <v>44</v>
      </c>
      <c r="F172" t="s">
        <v>64</v>
      </c>
      <c r="G172" t="s">
        <v>65</v>
      </c>
      <c r="H172" t="s">
        <v>71</v>
      </c>
      <c r="I172" t="s">
        <v>60</v>
      </c>
      <c r="J172" t="s">
        <v>88</v>
      </c>
      <c r="K172">
        <v>5</v>
      </c>
      <c r="L172">
        <v>55069</v>
      </c>
      <c r="M172">
        <v>5</v>
      </c>
      <c r="N172">
        <v>261577.75</v>
      </c>
      <c r="O172">
        <v>210000</v>
      </c>
      <c r="P172">
        <v>51577.75</v>
      </c>
      <c r="Q172" t="s">
        <v>41</v>
      </c>
      <c r="R172" t="s">
        <v>27</v>
      </c>
      <c r="S172" s="3" t="str">
        <f t="shared" si="10"/>
        <v>April</v>
      </c>
      <c r="T172" t="str">
        <f t="shared" si="11"/>
        <v>Q2</v>
      </c>
      <c r="U172">
        <f t="shared" si="12"/>
        <v>2025</v>
      </c>
      <c r="V172" s="4">
        <f t="shared" si="13"/>
        <v>0.19717942370862965</v>
      </c>
      <c r="W172" t="str">
        <f t="shared" si="14"/>
        <v>High</v>
      </c>
    </row>
    <row r="173" spans="1:23" x14ac:dyDescent="0.3">
      <c r="A173">
        <v>102108</v>
      </c>
      <c r="B173" s="1">
        <v>45796</v>
      </c>
      <c r="C173" t="s">
        <v>2244</v>
      </c>
      <c r="D173" t="s">
        <v>102</v>
      </c>
      <c r="E173" t="s">
        <v>52</v>
      </c>
      <c r="F173" t="s">
        <v>53</v>
      </c>
      <c r="G173" t="s">
        <v>54</v>
      </c>
      <c r="H173" t="s">
        <v>108</v>
      </c>
      <c r="I173" t="s">
        <v>60</v>
      </c>
      <c r="J173" t="s">
        <v>88</v>
      </c>
      <c r="K173">
        <v>5</v>
      </c>
      <c r="L173">
        <v>55034</v>
      </c>
      <c r="M173">
        <v>5</v>
      </c>
      <c r="N173">
        <v>261411.5</v>
      </c>
      <c r="O173">
        <v>210000</v>
      </c>
      <c r="P173">
        <v>51411.5</v>
      </c>
      <c r="Q173" t="s">
        <v>49</v>
      </c>
      <c r="R173" t="s">
        <v>56</v>
      </c>
      <c r="S173" s="3" t="str">
        <f t="shared" si="10"/>
        <v>May</v>
      </c>
      <c r="T173" t="str">
        <f t="shared" si="11"/>
        <v>Q2</v>
      </c>
      <c r="U173">
        <f t="shared" si="12"/>
        <v>2025</v>
      </c>
      <c r="V173" s="4">
        <f t="shared" si="13"/>
        <v>0.19666885351256544</v>
      </c>
      <c r="W173" t="str">
        <f t="shared" si="14"/>
        <v>High</v>
      </c>
    </row>
    <row r="174" spans="1:23" x14ac:dyDescent="0.3">
      <c r="A174">
        <v>102589</v>
      </c>
      <c r="B174" s="1">
        <v>45771</v>
      </c>
      <c r="C174" t="s">
        <v>2725</v>
      </c>
      <c r="D174" t="s">
        <v>90</v>
      </c>
      <c r="E174" t="s">
        <v>52</v>
      </c>
      <c r="F174" t="s">
        <v>53</v>
      </c>
      <c r="G174" t="s">
        <v>54</v>
      </c>
      <c r="H174" t="s">
        <v>83</v>
      </c>
      <c r="I174" t="s">
        <v>60</v>
      </c>
      <c r="J174" t="s">
        <v>88</v>
      </c>
      <c r="K174">
        <v>5</v>
      </c>
      <c r="L174">
        <v>54984</v>
      </c>
      <c r="M174">
        <v>5</v>
      </c>
      <c r="N174">
        <v>261174</v>
      </c>
      <c r="O174">
        <v>210000</v>
      </c>
      <c r="P174">
        <v>51174</v>
      </c>
      <c r="Q174" t="s">
        <v>49</v>
      </c>
      <c r="R174" t="s">
        <v>73</v>
      </c>
      <c r="S174" s="3" t="str">
        <f t="shared" si="10"/>
        <v>April</v>
      </c>
      <c r="T174" t="str">
        <f t="shared" si="11"/>
        <v>Q2</v>
      </c>
      <c r="U174">
        <f t="shared" si="12"/>
        <v>2025</v>
      </c>
      <c r="V174" s="4">
        <f t="shared" si="13"/>
        <v>0.19593833995726986</v>
      </c>
      <c r="W174" t="str">
        <f t="shared" si="14"/>
        <v>High</v>
      </c>
    </row>
    <row r="175" spans="1:23" x14ac:dyDescent="0.3">
      <c r="A175">
        <v>102465</v>
      </c>
      <c r="B175" s="1">
        <v>45995</v>
      </c>
      <c r="C175" t="s">
        <v>2601</v>
      </c>
      <c r="D175" t="s">
        <v>118</v>
      </c>
      <c r="E175" t="s">
        <v>52</v>
      </c>
      <c r="F175" t="s">
        <v>53</v>
      </c>
      <c r="G175" t="s">
        <v>54</v>
      </c>
      <c r="H175" t="s">
        <v>83</v>
      </c>
      <c r="I175" t="s">
        <v>60</v>
      </c>
      <c r="J175" t="s">
        <v>88</v>
      </c>
      <c r="K175">
        <v>5</v>
      </c>
      <c r="L175">
        <v>54936</v>
      </c>
      <c r="M175">
        <v>5</v>
      </c>
      <c r="N175">
        <v>260946</v>
      </c>
      <c r="O175">
        <v>210000</v>
      </c>
      <c r="P175">
        <v>50946</v>
      </c>
      <c r="Q175" t="s">
        <v>55</v>
      </c>
      <c r="R175" t="s">
        <v>27</v>
      </c>
      <c r="S175" s="3" t="str">
        <f t="shared" si="10"/>
        <v>December</v>
      </c>
      <c r="T175" t="str">
        <f t="shared" si="11"/>
        <v>Q4</v>
      </c>
      <c r="U175">
        <f t="shared" si="12"/>
        <v>2025</v>
      </c>
      <c r="V175" s="4">
        <f t="shared" si="13"/>
        <v>0.19523579591179785</v>
      </c>
      <c r="W175" t="str">
        <f t="shared" si="14"/>
        <v>High</v>
      </c>
    </row>
    <row r="176" spans="1:23" x14ac:dyDescent="0.3">
      <c r="A176">
        <v>104838</v>
      </c>
      <c r="B176" s="1">
        <v>45951</v>
      </c>
      <c r="C176" t="s">
        <v>4974</v>
      </c>
      <c r="D176" t="s">
        <v>166</v>
      </c>
      <c r="E176" t="s">
        <v>30</v>
      </c>
      <c r="F176" t="s">
        <v>76</v>
      </c>
      <c r="G176" t="s">
        <v>77</v>
      </c>
      <c r="H176" t="s">
        <v>47</v>
      </c>
      <c r="I176" t="s">
        <v>60</v>
      </c>
      <c r="J176" t="s">
        <v>88</v>
      </c>
      <c r="K176">
        <v>5</v>
      </c>
      <c r="L176">
        <v>54921</v>
      </c>
      <c r="M176">
        <v>5</v>
      </c>
      <c r="N176">
        <v>260874.75</v>
      </c>
      <c r="O176">
        <v>210000</v>
      </c>
      <c r="P176">
        <v>50874.75</v>
      </c>
      <c r="Q176" t="s">
        <v>66</v>
      </c>
      <c r="R176" t="s">
        <v>73</v>
      </c>
      <c r="S176" s="3" t="str">
        <f t="shared" si="10"/>
        <v>October</v>
      </c>
      <c r="T176" t="str">
        <f t="shared" si="11"/>
        <v>Q4</v>
      </c>
      <c r="U176">
        <f t="shared" si="12"/>
        <v>2025</v>
      </c>
      <c r="V176" s="4">
        <f t="shared" si="13"/>
        <v>0.19501599905701875</v>
      </c>
      <c r="W176" t="str">
        <f t="shared" si="14"/>
        <v>High</v>
      </c>
    </row>
    <row r="177" spans="1:23" x14ac:dyDescent="0.3">
      <c r="A177">
        <v>100734</v>
      </c>
      <c r="B177" s="1">
        <v>45916</v>
      </c>
      <c r="C177" t="s">
        <v>870</v>
      </c>
      <c r="D177" t="s">
        <v>242</v>
      </c>
      <c r="E177" t="s">
        <v>44</v>
      </c>
      <c r="F177" t="s">
        <v>45</v>
      </c>
      <c r="G177" t="s">
        <v>46</v>
      </c>
      <c r="H177" t="s">
        <v>108</v>
      </c>
      <c r="I177" t="s">
        <v>60</v>
      </c>
      <c r="J177" t="s">
        <v>88</v>
      </c>
      <c r="K177">
        <v>5</v>
      </c>
      <c r="L177">
        <v>54878</v>
      </c>
      <c r="M177">
        <v>5</v>
      </c>
      <c r="N177">
        <v>260670.5</v>
      </c>
      <c r="O177">
        <v>210000</v>
      </c>
      <c r="P177">
        <v>50670.5</v>
      </c>
      <c r="Q177" t="s">
        <v>26</v>
      </c>
      <c r="R177" t="s">
        <v>27</v>
      </c>
      <c r="S177" s="3" t="str">
        <f t="shared" si="10"/>
        <v>September</v>
      </c>
      <c r="T177" t="str">
        <f t="shared" si="11"/>
        <v>Q3</v>
      </c>
      <c r="U177">
        <f t="shared" si="12"/>
        <v>2025</v>
      </c>
      <c r="V177" s="4">
        <f t="shared" si="13"/>
        <v>0.19438524881027963</v>
      </c>
      <c r="W177" t="str">
        <f t="shared" si="14"/>
        <v>High</v>
      </c>
    </row>
    <row r="178" spans="1:23" x14ac:dyDescent="0.3">
      <c r="A178">
        <v>100997</v>
      </c>
      <c r="B178" s="1">
        <v>45664</v>
      </c>
      <c r="C178" t="s">
        <v>1133</v>
      </c>
      <c r="D178" t="s">
        <v>106</v>
      </c>
      <c r="E178" t="s">
        <v>52</v>
      </c>
      <c r="F178" t="s">
        <v>69</v>
      </c>
      <c r="G178" t="s">
        <v>70</v>
      </c>
      <c r="H178" t="s">
        <v>59</v>
      </c>
      <c r="I178" t="s">
        <v>60</v>
      </c>
      <c r="J178" t="s">
        <v>88</v>
      </c>
      <c r="K178">
        <v>5</v>
      </c>
      <c r="L178">
        <v>54836</v>
      </c>
      <c r="M178">
        <v>5</v>
      </c>
      <c r="N178">
        <v>260471</v>
      </c>
      <c r="O178">
        <v>210000</v>
      </c>
      <c r="P178">
        <v>50471</v>
      </c>
      <c r="Q178" t="s">
        <v>55</v>
      </c>
      <c r="R178" t="s">
        <v>27</v>
      </c>
      <c r="S178" s="3" t="str">
        <f t="shared" si="10"/>
        <v>January</v>
      </c>
      <c r="T178" t="str">
        <f t="shared" si="11"/>
        <v>Q1</v>
      </c>
      <c r="U178">
        <f t="shared" si="12"/>
        <v>2025</v>
      </c>
      <c r="V178" s="4">
        <f t="shared" si="13"/>
        <v>0.19376821220020654</v>
      </c>
      <c r="W178" t="str">
        <f t="shared" si="14"/>
        <v>High</v>
      </c>
    </row>
    <row r="179" spans="1:23" x14ac:dyDescent="0.3">
      <c r="A179">
        <v>104547</v>
      </c>
      <c r="B179" s="1">
        <v>46001</v>
      </c>
      <c r="C179" t="s">
        <v>4683</v>
      </c>
      <c r="D179" t="s">
        <v>94</v>
      </c>
      <c r="E179" t="s">
        <v>44</v>
      </c>
      <c r="F179" t="s">
        <v>64</v>
      </c>
      <c r="G179" t="s">
        <v>65</v>
      </c>
      <c r="H179" t="s">
        <v>108</v>
      </c>
      <c r="I179" t="s">
        <v>60</v>
      </c>
      <c r="J179" t="s">
        <v>88</v>
      </c>
      <c r="K179">
        <v>5</v>
      </c>
      <c r="L179">
        <v>54811</v>
      </c>
      <c r="M179">
        <v>5</v>
      </c>
      <c r="N179">
        <v>260352.25</v>
      </c>
      <c r="O179">
        <v>210000</v>
      </c>
      <c r="P179">
        <v>50352.25</v>
      </c>
      <c r="Q179" t="s">
        <v>55</v>
      </c>
      <c r="R179" t="s">
        <v>56</v>
      </c>
      <c r="S179" s="3" t="str">
        <f t="shared" si="10"/>
        <v>December</v>
      </c>
      <c r="T179" t="str">
        <f t="shared" si="11"/>
        <v>Q4</v>
      </c>
      <c r="U179">
        <f t="shared" si="12"/>
        <v>2025</v>
      </c>
      <c r="V179" s="4">
        <f t="shared" si="13"/>
        <v>0.19340047954261966</v>
      </c>
      <c r="W179" t="str">
        <f t="shared" si="14"/>
        <v>High</v>
      </c>
    </row>
    <row r="180" spans="1:23" x14ac:dyDescent="0.3">
      <c r="A180">
        <v>100386</v>
      </c>
      <c r="B180" s="1">
        <v>45762</v>
      </c>
      <c r="C180" t="s">
        <v>522</v>
      </c>
      <c r="D180" t="s">
        <v>140</v>
      </c>
      <c r="E180" t="s">
        <v>20</v>
      </c>
      <c r="F180" t="s">
        <v>21</v>
      </c>
      <c r="G180" t="s">
        <v>22</v>
      </c>
      <c r="H180" t="s">
        <v>23</v>
      </c>
      <c r="I180" t="s">
        <v>60</v>
      </c>
      <c r="J180" t="s">
        <v>88</v>
      </c>
      <c r="K180">
        <v>5</v>
      </c>
      <c r="L180">
        <v>54794</v>
      </c>
      <c r="M180">
        <v>5</v>
      </c>
      <c r="N180">
        <v>260271.5</v>
      </c>
      <c r="O180">
        <v>210000</v>
      </c>
      <c r="P180">
        <v>50271.5</v>
      </c>
      <c r="Q180" t="s">
        <v>41</v>
      </c>
      <c r="R180" t="s">
        <v>56</v>
      </c>
      <c r="S180" s="3" t="str">
        <f t="shared" si="10"/>
        <v>April</v>
      </c>
      <c r="T180" t="str">
        <f t="shared" si="11"/>
        <v>Q2</v>
      </c>
      <c r="U180">
        <f t="shared" si="12"/>
        <v>2025</v>
      </c>
      <c r="V180" s="4">
        <f t="shared" si="13"/>
        <v>0.19315022966402393</v>
      </c>
      <c r="W180" t="str">
        <f t="shared" si="14"/>
        <v>High</v>
      </c>
    </row>
    <row r="181" spans="1:23" x14ac:dyDescent="0.3">
      <c r="A181">
        <v>103433</v>
      </c>
      <c r="B181" s="1">
        <v>45826</v>
      </c>
      <c r="C181" t="s">
        <v>3569</v>
      </c>
      <c r="D181" t="s">
        <v>29</v>
      </c>
      <c r="E181" t="s">
        <v>30</v>
      </c>
      <c r="F181" t="s">
        <v>76</v>
      </c>
      <c r="G181" t="s">
        <v>77</v>
      </c>
      <c r="H181" t="s">
        <v>71</v>
      </c>
      <c r="I181" t="s">
        <v>60</v>
      </c>
      <c r="J181" t="s">
        <v>88</v>
      </c>
      <c r="K181">
        <v>5</v>
      </c>
      <c r="L181">
        <v>54763</v>
      </c>
      <c r="M181">
        <v>5</v>
      </c>
      <c r="N181">
        <v>260124.25</v>
      </c>
      <c r="O181">
        <v>210000</v>
      </c>
      <c r="P181">
        <v>50124.25</v>
      </c>
      <c r="Q181" t="s">
        <v>41</v>
      </c>
      <c r="R181" t="s">
        <v>56</v>
      </c>
      <c r="S181" s="3" t="str">
        <f t="shared" si="10"/>
        <v>June</v>
      </c>
      <c r="T181" t="str">
        <f t="shared" si="11"/>
        <v>Q2</v>
      </c>
      <c r="U181">
        <f t="shared" si="12"/>
        <v>2025</v>
      </c>
      <c r="V181" s="4">
        <f t="shared" si="13"/>
        <v>0.19269349166792407</v>
      </c>
      <c r="W181" t="str">
        <f t="shared" si="14"/>
        <v>High</v>
      </c>
    </row>
    <row r="182" spans="1:23" x14ac:dyDescent="0.3">
      <c r="A182">
        <v>101770</v>
      </c>
      <c r="B182" s="1">
        <v>45664</v>
      </c>
      <c r="C182" t="s">
        <v>1906</v>
      </c>
      <c r="D182" t="s">
        <v>142</v>
      </c>
      <c r="E182" t="s">
        <v>30</v>
      </c>
      <c r="F182" t="s">
        <v>76</v>
      </c>
      <c r="G182" t="s">
        <v>77</v>
      </c>
      <c r="H182" t="s">
        <v>83</v>
      </c>
      <c r="I182" t="s">
        <v>60</v>
      </c>
      <c r="J182" t="s">
        <v>88</v>
      </c>
      <c r="K182">
        <v>5</v>
      </c>
      <c r="L182">
        <v>54735</v>
      </c>
      <c r="M182">
        <v>5</v>
      </c>
      <c r="N182">
        <v>259991.25</v>
      </c>
      <c r="O182">
        <v>210000</v>
      </c>
      <c r="P182">
        <v>49991.25</v>
      </c>
      <c r="Q182" t="s">
        <v>49</v>
      </c>
      <c r="R182" t="s">
        <v>73</v>
      </c>
      <c r="S182" s="3" t="str">
        <f t="shared" si="10"/>
        <v>January</v>
      </c>
      <c r="T182" t="str">
        <f t="shared" si="11"/>
        <v>Q1</v>
      </c>
      <c r="U182">
        <f t="shared" si="12"/>
        <v>2025</v>
      </c>
      <c r="V182" s="4">
        <f t="shared" si="13"/>
        <v>0.19228050944022154</v>
      </c>
      <c r="W182" t="str">
        <f t="shared" si="14"/>
        <v>High</v>
      </c>
    </row>
    <row r="183" spans="1:23" x14ac:dyDescent="0.3">
      <c r="A183">
        <v>101590</v>
      </c>
      <c r="B183" s="1">
        <v>45935</v>
      </c>
      <c r="C183" t="s">
        <v>1726</v>
      </c>
      <c r="D183" t="s">
        <v>210</v>
      </c>
      <c r="E183" t="s">
        <v>30</v>
      </c>
      <c r="F183" t="s">
        <v>31</v>
      </c>
      <c r="G183" t="s">
        <v>32</v>
      </c>
      <c r="H183" t="s">
        <v>23</v>
      </c>
      <c r="I183" t="s">
        <v>60</v>
      </c>
      <c r="J183" t="s">
        <v>88</v>
      </c>
      <c r="K183">
        <v>5</v>
      </c>
      <c r="L183">
        <v>54650</v>
      </c>
      <c r="M183">
        <v>5</v>
      </c>
      <c r="N183">
        <v>259587.5</v>
      </c>
      <c r="O183">
        <v>210000</v>
      </c>
      <c r="P183">
        <v>49587.5</v>
      </c>
      <c r="Q183" t="s">
        <v>55</v>
      </c>
      <c r="R183" t="s">
        <v>27</v>
      </c>
      <c r="S183" s="3" t="str">
        <f t="shared" si="10"/>
        <v>October</v>
      </c>
      <c r="T183" t="str">
        <f t="shared" si="11"/>
        <v>Q4</v>
      </c>
      <c r="U183">
        <f t="shared" si="12"/>
        <v>2025</v>
      </c>
      <c r="V183" s="4">
        <f t="shared" si="13"/>
        <v>0.19102422112004622</v>
      </c>
      <c r="W183" t="str">
        <f t="shared" si="14"/>
        <v>High</v>
      </c>
    </row>
    <row r="184" spans="1:23" x14ac:dyDescent="0.3">
      <c r="A184">
        <v>100750</v>
      </c>
      <c r="B184" s="1">
        <v>45820</v>
      </c>
      <c r="C184" t="s">
        <v>886</v>
      </c>
      <c r="D184" t="s">
        <v>82</v>
      </c>
      <c r="E184" t="s">
        <v>52</v>
      </c>
      <c r="F184" t="s">
        <v>53</v>
      </c>
      <c r="G184" t="s">
        <v>54</v>
      </c>
      <c r="H184" t="s">
        <v>23</v>
      </c>
      <c r="I184" t="s">
        <v>60</v>
      </c>
      <c r="J184" t="s">
        <v>88</v>
      </c>
      <c r="K184">
        <v>5</v>
      </c>
      <c r="L184">
        <v>54649</v>
      </c>
      <c r="M184">
        <v>5</v>
      </c>
      <c r="N184">
        <v>259582.75</v>
      </c>
      <c r="O184">
        <v>210000</v>
      </c>
      <c r="P184">
        <v>49582.75</v>
      </c>
      <c r="Q184" t="s">
        <v>49</v>
      </c>
      <c r="R184" t="s">
        <v>56</v>
      </c>
      <c r="S184" s="3" t="str">
        <f t="shared" si="10"/>
        <v>June</v>
      </c>
      <c r="T184" t="str">
        <f t="shared" si="11"/>
        <v>Q2</v>
      </c>
      <c r="U184">
        <f t="shared" si="12"/>
        <v>2025</v>
      </c>
      <c r="V184" s="4">
        <f t="shared" si="13"/>
        <v>0.19100941799869214</v>
      </c>
      <c r="W184" t="str">
        <f t="shared" si="14"/>
        <v>High</v>
      </c>
    </row>
    <row r="185" spans="1:23" x14ac:dyDescent="0.3">
      <c r="A185">
        <v>102679</v>
      </c>
      <c r="B185" s="1">
        <v>45795</v>
      </c>
      <c r="C185" t="s">
        <v>2815</v>
      </c>
      <c r="D185" t="s">
        <v>140</v>
      </c>
      <c r="E185" t="s">
        <v>20</v>
      </c>
      <c r="F185" t="s">
        <v>36</v>
      </c>
      <c r="G185" t="s">
        <v>37</v>
      </c>
      <c r="H185" t="s">
        <v>59</v>
      </c>
      <c r="I185" t="s">
        <v>60</v>
      </c>
      <c r="J185" t="s">
        <v>88</v>
      </c>
      <c r="K185">
        <v>5</v>
      </c>
      <c r="L185">
        <v>54603</v>
      </c>
      <c r="M185">
        <v>5</v>
      </c>
      <c r="N185">
        <v>259364.25</v>
      </c>
      <c r="O185">
        <v>210000</v>
      </c>
      <c r="P185">
        <v>49364.25</v>
      </c>
      <c r="Q185" t="s">
        <v>55</v>
      </c>
      <c r="R185" t="s">
        <v>73</v>
      </c>
      <c r="S185" s="3" t="str">
        <f t="shared" si="10"/>
        <v>May</v>
      </c>
      <c r="T185" t="str">
        <f t="shared" si="11"/>
        <v>Q2</v>
      </c>
      <c r="U185">
        <f t="shared" si="12"/>
        <v>2025</v>
      </c>
      <c r="V185" s="4">
        <f t="shared" si="13"/>
        <v>0.19032788828838207</v>
      </c>
      <c r="W185" t="str">
        <f t="shared" si="14"/>
        <v>High</v>
      </c>
    </row>
    <row r="186" spans="1:23" x14ac:dyDescent="0.3">
      <c r="A186">
        <v>101286</v>
      </c>
      <c r="B186" s="1">
        <v>45758</v>
      </c>
      <c r="C186" t="s">
        <v>1422</v>
      </c>
      <c r="D186" t="s">
        <v>166</v>
      </c>
      <c r="E186" t="s">
        <v>44</v>
      </c>
      <c r="F186" t="s">
        <v>45</v>
      </c>
      <c r="G186" t="s">
        <v>46</v>
      </c>
      <c r="H186" t="s">
        <v>59</v>
      </c>
      <c r="I186" t="s">
        <v>60</v>
      </c>
      <c r="J186" t="s">
        <v>88</v>
      </c>
      <c r="K186">
        <v>5</v>
      </c>
      <c r="L186">
        <v>54567</v>
      </c>
      <c r="M186">
        <v>5</v>
      </c>
      <c r="N186">
        <v>259193.25</v>
      </c>
      <c r="O186">
        <v>210000</v>
      </c>
      <c r="P186">
        <v>49193.25</v>
      </c>
      <c r="Q186" t="s">
        <v>26</v>
      </c>
      <c r="R186" t="s">
        <v>27</v>
      </c>
      <c r="S186" s="3" t="str">
        <f t="shared" si="10"/>
        <v>April</v>
      </c>
      <c r="T186" t="str">
        <f t="shared" si="11"/>
        <v>Q2</v>
      </c>
      <c r="U186">
        <f t="shared" si="12"/>
        <v>2025</v>
      </c>
      <c r="V186" s="4">
        <f t="shared" si="13"/>
        <v>0.18979371569282766</v>
      </c>
      <c r="W186" t="str">
        <f t="shared" si="14"/>
        <v>High</v>
      </c>
    </row>
    <row r="187" spans="1:23" x14ac:dyDescent="0.3">
      <c r="A187">
        <v>104828</v>
      </c>
      <c r="B187" s="1">
        <v>45890</v>
      </c>
      <c r="C187" t="s">
        <v>4964</v>
      </c>
      <c r="D187" t="s">
        <v>140</v>
      </c>
      <c r="E187" t="s">
        <v>30</v>
      </c>
      <c r="F187" t="s">
        <v>31</v>
      </c>
      <c r="G187" t="s">
        <v>32</v>
      </c>
      <c r="H187" t="s">
        <v>59</v>
      </c>
      <c r="I187" t="s">
        <v>60</v>
      </c>
      <c r="J187" t="s">
        <v>88</v>
      </c>
      <c r="K187">
        <v>5</v>
      </c>
      <c r="L187">
        <v>54564</v>
      </c>
      <c r="M187">
        <v>5</v>
      </c>
      <c r="N187">
        <v>259179</v>
      </c>
      <c r="O187">
        <v>210000</v>
      </c>
      <c r="P187">
        <v>49179</v>
      </c>
      <c r="Q187" t="s">
        <v>26</v>
      </c>
      <c r="R187" t="s">
        <v>27</v>
      </c>
      <c r="S187" s="3" t="str">
        <f t="shared" si="10"/>
        <v>August</v>
      </c>
      <c r="T187" t="str">
        <f t="shared" si="11"/>
        <v>Q3</v>
      </c>
      <c r="U187">
        <f t="shared" si="12"/>
        <v>2025</v>
      </c>
      <c r="V187" s="4">
        <f t="shared" si="13"/>
        <v>0.18974916949289872</v>
      </c>
      <c r="W187" t="str">
        <f t="shared" si="14"/>
        <v>High</v>
      </c>
    </row>
    <row r="188" spans="1:23" x14ac:dyDescent="0.3">
      <c r="A188">
        <v>103649</v>
      </c>
      <c r="B188" s="1">
        <v>45811</v>
      </c>
      <c r="C188" t="s">
        <v>3785</v>
      </c>
      <c r="D188" t="s">
        <v>127</v>
      </c>
      <c r="E188" t="s">
        <v>52</v>
      </c>
      <c r="F188" t="s">
        <v>69</v>
      </c>
      <c r="G188" t="s">
        <v>70</v>
      </c>
      <c r="H188" t="s">
        <v>108</v>
      </c>
      <c r="I188" t="s">
        <v>60</v>
      </c>
      <c r="J188" t="s">
        <v>88</v>
      </c>
      <c r="K188">
        <v>5</v>
      </c>
      <c r="L188">
        <v>55477</v>
      </c>
      <c r="M188">
        <v>10</v>
      </c>
      <c r="N188">
        <v>249646.5</v>
      </c>
      <c r="O188">
        <v>210000</v>
      </c>
      <c r="P188">
        <v>39646.5</v>
      </c>
      <c r="Q188" t="s">
        <v>26</v>
      </c>
      <c r="R188" t="s">
        <v>56</v>
      </c>
      <c r="S188" s="3" t="str">
        <f t="shared" si="10"/>
        <v>June</v>
      </c>
      <c r="T188" t="str">
        <f t="shared" si="11"/>
        <v>Q2</v>
      </c>
      <c r="U188">
        <f t="shared" si="12"/>
        <v>2025</v>
      </c>
      <c r="V188" s="4">
        <f t="shared" si="13"/>
        <v>0.15881055812919467</v>
      </c>
      <c r="W188" t="str">
        <f t="shared" si="14"/>
        <v>High</v>
      </c>
    </row>
    <row r="189" spans="1:23" x14ac:dyDescent="0.3">
      <c r="A189">
        <v>102201</v>
      </c>
      <c r="B189" s="1">
        <v>45885</v>
      </c>
      <c r="C189" t="s">
        <v>2337</v>
      </c>
      <c r="D189" t="s">
        <v>75</v>
      </c>
      <c r="E189" t="s">
        <v>52</v>
      </c>
      <c r="F189" t="s">
        <v>69</v>
      </c>
      <c r="G189" t="s">
        <v>70</v>
      </c>
      <c r="H189" t="s">
        <v>47</v>
      </c>
      <c r="I189" t="s">
        <v>60</v>
      </c>
      <c r="J189" t="s">
        <v>88</v>
      </c>
      <c r="K189">
        <v>5</v>
      </c>
      <c r="L189">
        <v>55447</v>
      </c>
      <c r="M189">
        <v>10</v>
      </c>
      <c r="N189">
        <v>249511.5</v>
      </c>
      <c r="O189">
        <v>210000</v>
      </c>
      <c r="P189">
        <v>39511.5</v>
      </c>
      <c r="Q189" t="s">
        <v>49</v>
      </c>
      <c r="R189" t="s">
        <v>56</v>
      </c>
      <c r="S189" s="3" t="str">
        <f t="shared" si="10"/>
        <v>August</v>
      </c>
      <c r="T189" t="str">
        <f t="shared" si="11"/>
        <v>Q3</v>
      </c>
      <c r="U189">
        <f t="shared" si="12"/>
        <v>2025</v>
      </c>
      <c r="V189" s="4">
        <f t="shared" si="13"/>
        <v>0.15835542650338763</v>
      </c>
      <c r="W189" t="str">
        <f t="shared" si="14"/>
        <v>High</v>
      </c>
    </row>
    <row r="190" spans="1:23" x14ac:dyDescent="0.3">
      <c r="A190">
        <v>101415</v>
      </c>
      <c r="B190" s="1">
        <v>45685</v>
      </c>
      <c r="C190" t="s">
        <v>1551</v>
      </c>
      <c r="D190" t="s">
        <v>175</v>
      </c>
      <c r="E190" t="s">
        <v>44</v>
      </c>
      <c r="F190" t="s">
        <v>45</v>
      </c>
      <c r="G190" t="s">
        <v>46</v>
      </c>
      <c r="H190" t="s">
        <v>71</v>
      </c>
      <c r="I190" t="s">
        <v>60</v>
      </c>
      <c r="J190" t="s">
        <v>88</v>
      </c>
      <c r="K190">
        <v>5</v>
      </c>
      <c r="L190">
        <v>55434</v>
      </c>
      <c r="M190">
        <v>10</v>
      </c>
      <c r="N190">
        <v>249453</v>
      </c>
      <c r="O190">
        <v>210000</v>
      </c>
      <c r="P190">
        <v>39453</v>
      </c>
      <c r="Q190" t="s">
        <v>49</v>
      </c>
      <c r="R190" t="s">
        <v>27</v>
      </c>
      <c r="S190" s="3" t="str">
        <f t="shared" si="10"/>
        <v>January</v>
      </c>
      <c r="T190" t="str">
        <f t="shared" si="11"/>
        <v>Q1</v>
      </c>
      <c r="U190">
        <f t="shared" si="12"/>
        <v>2025</v>
      </c>
      <c r="V190" s="4">
        <f t="shared" si="13"/>
        <v>0.15815804981299084</v>
      </c>
      <c r="W190" t="str">
        <f t="shared" si="14"/>
        <v>High</v>
      </c>
    </row>
    <row r="191" spans="1:23" x14ac:dyDescent="0.3">
      <c r="A191">
        <v>104383</v>
      </c>
      <c r="B191" s="1">
        <v>45827</v>
      </c>
      <c r="C191" t="s">
        <v>4519</v>
      </c>
      <c r="D191" t="s">
        <v>342</v>
      </c>
      <c r="E191" t="s">
        <v>52</v>
      </c>
      <c r="F191" t="s">
        <v>53</v>
      </c>
      <c r="G191" t="s">
        <v>54</v>
      </c>
      <c r="H191" t="s">
        <v>108</v>
      </c>
      <c r="I191" t="s">
        <v>60</v>
      </c>
      <c r="J191" t="s">
        <v>88</v>
      </c>
      <c r="K191">
        <v>5</v>
      </c>
      <c r="L191">
        <v>55292</v>
      </c>
      <c r="M191">
        <v>10</v>
      </c>
      <c r="N191">
        <v>248814</v>
      </c>
      <c r="O191">
        <v>210000</v>
      </c>
      <c r="P191">
        <v>38814</v>
      </c>
      <c r="Q191" t="s">
        <v>26</v>
      </c>
      <c r="R191" t="s">
        <v>56</v>
      </c>
      <c r="S191" s="3" t="str">
        <f t="shared" si="10"/>
        <v>June</v>
      </c>
      <c r="T191" t="str">
        <f t="shared" si="11"/>
        <v>Q2</v>
      </c>
      <c r="U191">
        <f t="shared" si="12"/>
        <v>2025</v>
      </c>
      <c r="V191" s="4">
        <f t="shared" si="13"/>
        <v>0.15599604523861196</v>
      </c>
      <c r="W191" t="str">
        <f t="shared" si="14"/>
        <v>High</v>
      </c>
    </row>
    <row r="192" spans="1:23" x14ac:dyDescent="0.3">
      <c r="A192">
        <v>103749</v>
      </c>
      <c r="B192" s="1">
        <v>45819</v>
      </c>
      <c r="C192" t="s">
        <v>3885</v>
      </c>
      <c r="D192" t="s">
        <v>96</v>
      </c>
      <c r="E192" t="s">
        <v>52</v>
      </c>
      <c r="F192" t="s">
        <v>53</v>
      </c>
      <c r="G192" t="s">
        <v>54</v>
      </c>
      <c r="H192" t="s">
        <v>83</v>
      </c>
      <c r="I192" t="s">
        <v>60</v>
      </c>
      <c r="J192" t="s">
        <v>88</v>
      </c>
      <c r="K192">
        <v>5</v>
      </c>
      <c r="L192">
        <v>55275</v>
      </c>
      <c r="M192">
        <v>10</v>
      </c>
      <c r="N192">
        <v>248737.5</v>
      </c>
      <c r="O192">
        <v>210000</v>
      </c>
      <c r="P192">
        <v>38737.5</v>
      </c>
      <c r="Q192" t="s">
        <v>55</v>
      </c>
      <c r="R192" t="s">
        <v>27</v>
      </c>
      <c r="S192" s="3" t="str">
        <f t="shared" si="10"/>
        <v>June</v>
      </c>
      <c r="T192" t="str">
        <f t="shared" si="11"/>
        <v>Q2</v>
      </c>
      <c r="U192">
        <f t="shared" si="12"/>
        <v>2025</v>
      </c>
      <c r="V192" s="4">
        <f t="shared" si="13"/>
        <v>0.155736469169305</v>
      </c>
      <c r="W192" t="str">
        <f t="shared" si="14"/>
        <v>High</v>
      </c>
    </row>
    <row r="193" spans="1:23" x14ac:dyDescent="0.3">
      <c r="A193">
        <v>101917</v>
      </c>
      <c r="B193" s="1">
        <v>45712</v>
      </c>
      <c r="C193" t="s">
        <v>2053</v>
      </c>
      <c r="D193" t="s">
        <v>85</v>
      </c>
      <c r="E193" t="s">
        <v>52</v>
      </c>
      <c r="F193" t="s">
        <v>53</v>
      </c>
      <c r="G193" t="s">
        <v>54</v>
      </c>
      <c r="H193" t="s">
        <v>59</v>
      </c>
      <c r="I193" t="s">
        <v>60</v>
      </c>
      <c r="J193" t="s">
        <v>88</v>
      </c>
      <c r="K193">
        <v>5</v>
      </c>
      <c r="L193">
        <v>55227</v>
      </c>
      <c r="M193">
        <v>10</v>
      </c>
      <c r="N193">
        <v>248521.5</v>
      </c>
      <c r="O193">
        <v>210000</v>
      </c>
      <c r="P193">
        <v>38521.5</v>
      </c>
      <c r="Q193" t="s">
        <v>55</v>
      </c>
      <c r="R193" t="s">
        <v>27</v>
      </c>
      <c r="S193" s="3" t="str">
        <f t="shared" si="10"/>
        <v>February</v>
      </c>
      <c r="T193" t="str">
        <f t="shared" si="11"/>
        <v>Q1</v>
      </c>
      <c r="U193">
        <f t="shared" si="12"/>
        <v>2025</v>
      </c>
      <c r="V193" s="4">
        <f t="shared" si="13"/>
        <v>0.15500268588431987</v>
      </c>
      <c r="W193" t="str">
        <f t="shared" si="14"/>
        <v>High</v>
      </c>
    </row>
    <row r="194" spans="1:23" x14ac:dyDescent="0.3">
      <c r="A194">
        <v>102431</v>
      </c>
      <c r="B194" s="1">
        <v>45876</v>
      </c>
      <c r="C194" t="s">
        <v>2567</v>
      </c>
      <c r="D194" t="s">
        <v>250</v>
      </c>
      <c r="E194" t="s">
        <v>52</v>
      </c>
      <c r="F194" t="s">
        <v>69</v>
      </c>
      <c r="G194" t="s">
        <v>70</v>
      </c>
      <c r="H194" t="s">
        <v>33</v>
      </c>
      <c r="I194" t="s">
        <v>60</v>
      </c>
      <c r="J194" t="s">
        <v>88</v>
      </c>
      <c r="K194">
        <v>5</v>
      </c>
      <c r="L194">
        <v>55184</v>
      </c>
      <c r="M194">
        <v>10</v>
      </c>
      <c r="N194">
        <v>248328</v>
      </c>
      <c r="O194">
        <v>210000</v>
      </c>
      <c r="P194">
        <v>38328</v>
      </c>
      <c r="Q194" t="s">
        <v>55</v>
      </c>
      <c r="R194" t="s">
        <v>56</v>
      </c>
      <c r="S194" s="3" t="str">
        <f t="shared" ref="S194:S257" si="15">TEXT(B194,"mmmm")</f>
        <v>August</v>
      </c>
      <c r="T194" t="str">
        <f t="shared" ref="T194:T257" si="16">"Q"&amp;ROUNDUP(MONTH(B194)/3,0)</f>
        <v>Q3</v>
      </c>
      <c r="U194">
        <f t="shared" ref="U194:U257" si="17">YEAR(B194)</f>
        <v>2025</v>
      </c>
      <c r="V194" s="4">
        <f t="shared" ref="V194:V257" si="18">P194/N194</f>
        <v>0.15434425437324828</v>
      </c>
      <c r="W194" t="str">
        <f t="shared" ref="W194:W257" si="19">IF(N194&lt;10000,"Low",IF(N194&lt;=50000,"Medium","High"))</f>
        <v>High</v>
      </c>
    </row>
    <row r="195" spans="1:23" x14ac:dyDescent="0.3">
      <c r="A195">
        <v>100259</v>
      </c>
      <c r="B195" s="1">
        <v>46014</v>
      </c>
      <c r="C195" t="s">
        <v>394</v>
      </c>
      <c r="D195" t="s">
        <v>80</v>
      </c>
      <c r="E195" t="s">
        <v>44</v>
      </c>
      <c r="F195" t="s">
        <v>45</v>
      </c>
      <c r="G195" t="s">
        <v>46</v>
      </c>
      <c r="H195" t="s">
        <v>38</v>
      </c>
      <c r="I195" t="s">
        <v>60</v>
      </c>
      <c r="J195" t="s">
        <v>88</v>
      </c>
      <c r="K195">
        <v>5</v>
      </c>
      <c r="L195">
        <v>55145</v>
      </c>
      <c r="M195">
        <v>10</v>
      </c>
      <c r="N195">
        <v>248152.5</v>
      </c>
      <c r="O195">
        <v>210000</v>
      </c>
      <c r="P195">
        <v>38152.5</v>
      </c>
      <c r="Q195" t="s">
        <v>26</v>
      </c>
      <c r="R195" t="s">
        <v>56</v>
      </c>
      <c r="S195" s="3" t="str">
        <f t="shared" si="15"/>
        <v>December</v>
      </c>
      <c r="T195" t="str">
        <f t="shared" si="16"/>
        <v>Q4</v>
      </c>
      <c r="U195">
        <f t="shared" si="17"/>
        <v>2025</v>
      </c>
      <c r="V195" s="4">
        <f t="shared" si="18"/>
        <v>0.15374618430199172</v>
      </c>
      <c r="W195" t="str">
        <f t="shared" si="19"/>
        <v>High</v>
      </c>
    </row>
    <row r="196" spans="1:23" x14ac:dyDescent="0.3">
      <c r="A196">
        <v>100109</v>
      </c>
      <c r="B196" s="1">
        <v>45797</v>
      </c>
      <c r="C196" t="s">
        <v>235</v>
      </c>
      <c r="D196" t="s">
        <v>85</v>
      </c>
      <c r="E196" t="s">
        <v>30</v>
      </c>
      <c r="F196" t="s">
        <v>76</v>
      </c>
      <c r="G196" t="s">
        <v>77</v>
      </c>
      <c r="H196" t="s">
        <v>23</v>
      </c>
      <c r="I196" t="s">
        <v>60</v>
      </c>
      <c r="J196" t="s">
        <v>88</v>
      </c>
      <c r="K196">
        <v>5</v>
      </c>
      <c r="L196">
        <v>55081</v>
      </c>
      <c r="M196">
        <v>10</v>
      </c>
      <c r="N196">
        <v>247864.5</v>
      </c>
      <c r="O196">
        <v>210000</v>
      </c>
      <c r="P196">
        <v>37864.5</v>
      </c>
      <c r="Q196" t="s">
        <v>55</v>
      </c>
      <c r="R196" t="s">
        <v>56</v>
      </c>
      <c r="S196" s="3" t="str">
        <f t="shared" si="15"/>
        <v>May</v>
      </c>
      <c r="T196" t="str">
        <f t="shared" si="16"/>
        <v>Q2</v>
      </c>
      <c r="U196">
        <f t="shared" si="17"/>
        <v>2025</v>
      </c>
      <c r="V196" s="4">
        <f t="shared" si="18"/>
        <v>0.15276290069776027</v>
      </c>
      <c r="W196" t="str">
        <f t="shared" si="19"/>
        <v>High</v>
      </c>
    </row>
    <row r="197" spans="1:23" x14ac:dyDescent="0.3">
      <c r="A197">
        <v>100845</v>
      </c>
      <c r="B197" s="1">
        <v>45725</v>
      </c>
      <c r="C197" t="s">
        <v>981</v>
      </c>
      <c r="D197" t="s">
        <v>19</v>
      </c>
      <c r="E197" t="s">
        <v>20</v>
      </c>
      <c r="F197" t="s">
        <v>36</v>
      </c>
      <c r="G197" t="s">
        <v>37</v>
      </c>
      <c r="H197" t="s">
        <v>38</v>
      </c>
      <c r="I197" t="s">
        <v>60</v>
      </c>
      <c r="J197" t="s">
        <v>88</v>
      </c>
      <c r="K197">
        <v>5</v>
      </c>
      <c r="L197">
        <v>55031</v>
      </c>
      <c r="M197">
        <v>10</v>
      </c>
      <c r="N197">
        <v>247639.5</v>
      </c>
      <c r="O197">
        <v>210000</v>
      </c>
      <c r="P197">
        <v>37639.5</v>
      </c>
      <c r="Q197" t="s">
        <v>55</v>
      </c>
      <c r="R197" t="s">
        <v>27</v>
      </c>
      <c r="S197" s="3" t="str">
        <f t="shared" si="15"/>
        <v>March</v>
      </c>
      <c r="T197" t="str">
        <f t="shared" si="16"/>
        <v>Q1</v>
      </c>
      <c r="U197">
        <f t="shared" si="17"/>
        <v>2025</v>
      </c>
      <c r="V197" s="4">
        <f t="shared" si="18"/>
        <v>0.15199311902988014</v>
      </c>
      <c r="W197" t="str">
        <f t="shared" si="19"/>
        <v>High</v>
      </c>
    </row>
    <row r="198" spans="1:23" x14ac:dyDescent="0.3">
      <c r="A198">
        <v>103238</v>
      </c>
      <c r="B198" s="1">
        <v>45942</v>
      </c>
      <c r="C198" t="s">
        <v>3374</v>
      </c>
      <c r="D198" t="s">
        <v>35</v>
      </c>
      <c r="E198" t="s">
        <v>20</v>
      </c>
      <c r="F198" t="s">
        <v>21</v>
      </c>
      <c r="G198" t="s">
        <v>22</v>
      </c>
      <c r="H198" t="s">
        <v>23</v>
      </c>
      <c r="I198" t="s">
        <v>60</v>
      </c>
      <c r="J198" t="s">
        <v>88</v>
      </c>
      <c r="K198">
        <v>5</v>
      </c>
      <c r="L198">
        <v>55006</v>
      </c>
      <c r="M198">
        <v>10</v>
      </c>
      <c r="N198">
        <v>247527</v>
      </c>
      <c r="O198">
        <v>210000</v>
      </c>
      <c r="P198">
        <v>37527</v>
      </c>
      <c r="Q198" t="s">
        <v>55</v>
      </c>
      <c r="R198" t="s">
        <v>27</v>
      </c>
      <c r="S198" s="3" t="str">
        <f t="shared" si="15"/>
        <v>October</v>
      </c>
      <c r="T198" t="str">
        <f t="shared" si="16"/>
        <v>Q4</v>
      </c>
      <c r="U198">
        <f t="shared" si="17"/>
        <v>2025</v>
      </c>
      <c r="V198" s="4">
        <f t="shared" si="18"/>
        <v>0.1516077034020531</v>
      </c>
      <c r="W198" t="str">
        <f t="shared" si="19"/>
        <v>High</v>
      </c>
    </row>
    <row r="199" spans="1:23" x14ac:dyDescent="0.3">
      <c r="A199">
        <v>104484</v>
      </c>
      <c r="B199" s="1">
        <v>45844</v>
      </c>
      <c r="C199" t="s">
        <v>4620</v>
      </c>
      <c r="D199" t="s">
        <v>213</v>
      </c>
      <c r="E199" t="s">
        <v>20</v>
      </c>
      <c r="F199" t="s">
        <v>36</v>
      </c>
      <c r="G199" t="s">
        <v>37</v>
      </c>
      <c r="H199" t="s">
        <v>47</v>
      </c>
      <c r="I199" t="s">
        <v>60</v>
      </c>
      <c r="J199" t="s">
        <v>88</v>
      </c>
      <c r="K199">
        <v>5</v>
      </c>
      <c r="L199">
        <v>54946</v>
      </c>
      <c r="M199">
        <v>10</v>
      </c>
      <c r="N199">
        <v>247257</v>
      </c>
      <c r="O199">
        <v>210000</v>
      </c>
      <c r="P199">
        <v>37257</v>
      </c>
      <c r="Q199" t="s">
        <v>26</v>
      </c>
      <c r="R199" t="s">
        <v>56</v>
      </c>
      <c r="S199" s="3" t="str">
        <f t="shared" si="15"/>
        <v>July</v>
      </c>
      <c r="T199" t="str">
        <f t="shared" si="16"/>
        <v>Q3</v>
      </c>
      <c r="U199">
        <f t="shared" si="17"/>
        <v>2025</v>
      </c>
      <c r="V199" s="4">
        <f t="shared" si="18"/>
        <v>0.15068127494873754</v>
      </c>
      <c r="W199" t="str">
        <f t="shared" si="19"/>
        <v>High</v>
      </c>
    </row>
    <row r="200" spans="1:23" x14ac:dyDescent="0.3">
      <c r="A200">
        <v>104315</v>
      </c>
      <c r="B200" s="1">
        <v>45738</v>
      </c>
      <c r="C200" t="s">
        <v>4451</v>
      </c>
      <c r="D200" t="s">
        <v>222</v>
      </c>
      <c r="E200" t="s">
        <v>44</v>
      </c>
      <c r="F200" t="s">
        <v>45</v>
      </c>
      <c r="G200" t="s">
        <v>46</v>
      </c>
      <c r="H200" t="s">
        <v>108</v>
      </c>
      <c r="I200" t="s">
        <v>60</v>
      </c>
      <c r="J200" t="s">
        <v>88</v>
      </c>
      <c r="K200">
        <v>5</v>
      </c>
      <c r="L200">
        <v>54778</v>
      </c>
      <c r="M200">
        <v>10</v>
      </c>
      <c r="N200">
        <v>246501</v>
      </c>
      <c r="O200">
        <v>210000</v>
      </c>
      <c r="P200">
        <v>36501</v>
      </c>
      <c r="Q200" t="s">
        <v>66</v>
      </c>
      <c r="R200" t="s">
        <v>56</v>
      </c>
      <c r="S200" s="3" t="str">
        <f t="shared" si="15"/>
        <v>March</v>
      </c>
      <c r="T200" t="str">
        <f t="shared" si="16"/>
        <v>Q1</v>
      </c>
      <c r="U200">
        <f t="shared" si="17"/>
        <v>2025</v>
      </c>
      <c r="V200" s="4">
        <f t="shared" si="18"/>
        <v>0.1480764783915684</v>
      </c>
      <c r="W200" t="str">
        <f t="shared" si="19"/>
        <v>High</v>
      </c>
    </row>
    <row r="201" spans="1:23" x14ac:dyDescent="0.3">
      <c r="A201">
        <v>104298</v>
      </c>
      <c r="B201" s="1">
        <v>45971</v>
      </c>
      <c r="C201" t="s">
        <v>4434</v>
      </c>
      <c r="D201" t="s">
        <v>217</v>
      </c>
      <c r="E201" t="s">
        <v>20</v>
      </c>
      <c r="F201" t="s">
        <v>21</v>
      </c>
      <c r="G201" t="s">
        <v>22</v>
      </c>
      <c r="H201" t="s">
        <v>59</v>
      </c>
      <c r="I201" t="s">
        <v>60</v>
      </c>
      <c r="J201" t="s">
        <v>88</v>
      </c>
      <c r="K201">
        <v>5</v>
      </c>
      <c r="L201">
        <v>54663</v>
      </c>
      <c r="M201">
        <v>10</v>
      </c>
      <c r="N201">
        <v>245983.5</v>
      </c>
      <c r="O201">
        <v>210000</v>
      </c>
      <c r="P201">
        <v>35983.5</v>
      </c>
      <c r="Q201" t="s">
        <v>55</v>
      </c>
      <c r="R201" t="s">
        <v>27</v>
      </c>
      <c r="S201" s="3" t="str">
        <f t="shared" si="15"/>
        <v>November</v>
      </c>
      <c r="T201" t="str">
        <f t="shared" si="16"/>
        <v>Q4</v>
      </c>
      <c r="U201">
        <f t="shared" si="17"/>
        <v>2025</v>
      </c>
      <c r="V201" s="4">
        <f t="shared" si="18"/>
        <v>0.14628420198915781</v>
      </c>
      <c r="W201" t="str">
        <f t="shared" si="19"/>
        <v>High</v>
      </c>
    </row>
    <row r="202" spans="1:23" x14ac:dyDescent="0.3">
      <c r="A202">
        <v>100408</v>
      </c>
      <c r="B202" s="1">
        <v>45879</v>
      </c>
      <c r="C202" t="s">
        <v>544</v>
      </c>
      <c r="D202" t="s">
        <v>299</v>
      </c>
      <c r="E202" t="s">
        <v>20</v>
      </c>
      <c r="F202" t="s">
        <v>21</v>
      </c>
      <c r="G202" t="s">
        <v>22</v>
      </c>
      <c r="H202" t="s">
        <v>33</v>
      </c>
      <c r="I202" t="s">
        <v>60</v>
      </c>
      <c r="J202" t="s">
        <v>88</v>
      </c>
      <c r="K202">
        <v>5</v>
      </c>
      <c r="L202">
        <v>54628</v>
      </c>
      <c r="M202">
        <v>10</v>
      </c>
      <c r="N202">
        <v>245826</v>
      </c>
      <c r="O202">
        <v>210000</v>
      </c>
      <c r="P202">
        <v>35826</v>
      </c>
      <c r="Q202" t="s">
        <v>55</v>
      </c>
      <c r="R202" t="s">
        <v>27</v>
      </c>
      <c r="S202" s="3" t="str">
        <f t="shared" si="15"/>
        <v>August</v>
      </c>
      <c r="T202" t="str">
        <f t="shared" si="16"/>
        <v>Q3</v>
      </c>
      <c r="U202">
        <f t="shared" si="17"/>
        <v>2025</v>
      </c>
      <c r="V202" s="4">
        <f t="shared" si="18"/>
        <v>0.14573722877157014</v>
      </c>
      <c r="W202" t="str">
        <f t="shared" si="19"/>
        <v>High</v>
      </c>
    </row>
    <row r="203" spans="1:23" x14ac:dyDescent="0.3">
      <c r="A203">
        <v>101057</v>
      </c>
      <c r="B203" s="1">
        <v>45982</v>
      </c>
      <c r="C203" t="s">
        <v>1193</v>
      </c>
      <c r="D203" t="s">
        <v>179</v>
      </c>
      <c r="E203" t="s">
        <v>20</v>
      </c>
      <c r="F203" t="s">
        <v>36</v>
      </c>
      <c r="G203" t="s">
        <v>37</v>
      </c>
      <c r="H203" t="s">
        <v>33</v>
      </c>
      <c r="I203" t="s">
        <v>60</v>
      </c>
      <c r="J203" t="s">
        <v>88</v>
      </c>
      <c r="K203">
        <v>5</v>
      </c>
      <c r="L203">
        <v>54570</v>
      </c>
      <c r="M203">
        <v>10</v>
      </c>
      <c r="N203">
        <v>245565</v>
      </c>
      <c r="O203">
        <v>210000</v>
      </c>
      <c r="P203">
        <v>35565</v>
      </c>
      <c r="Q203" t="s">
        <v>66</v>
      </c>
      <c r="R203" t="s">
        <v>73</v>
      </c>
      <c r="S203" s="3" t="str">
        <f t="shared" si="15"/>
        <v>November</v>
      </c>
      <c r="T203" t="str">
        <f t="shared" si="16"/>
        <v>Q4</v>
      </c>
      <c r="U203">
        <f t="shared" si="17"/>
        <v>2025</v>
      </c>
      <c r="V203" s="4">
        <f t="shared" si="18"/>
        <v>0.14482927127237188</v>
      </c>
      <c r="W203" t="str">
        <f t="shared" si="19"/>
        <v>High</v>
      </c>
    </row>
    <row r="204" spans="1:23" x14ac:dyDescent="0.3">
      <c r="A204">
        <v>101362</v>
      </c>
      <c r="B204" s="1">
        <v>45817</v>
      </c>
      <c r="C204" t="s">
        <v>1498</v>
      </c>
      <c r="D204" t="s">
        <v>213</v>
      </c>
      <c r="E204" t="s">
        <v>44</v>
      </c>
      <c r="F204" t="s">
        <v>45</v>
      </c>
      <c r="G204" t="s">
        <v>46</v>
      </c>
      <c r="H204" t="s">
        <v>47</v>
      </c>
      <c r="I204" t="s">
        <v>60</v>
      </c>
      <c r="J204" t="s">
        <v>88</v>
      </c>
      <c r="K204">
        <v>5</v>
      </c>
      <c r="L204">
        <v>54518</v>
      </c>
      <c r="M204">
        <v>10</v>
      </c>
      <c r="N204">
        <v>245331</v>
      </c>
      <c r="O204">
        <v>210000</v>
      </c>
      <c r="P204">
        <v>35331</v>
      </c>
      <c r="Q204" t="s">
        <v>55</v>
      </c>
      <c r="R204" t="s">
        <v>27</v>
      </c>
      <c r="S204" s="3" t="str">
        <f t="shared" si="15"/>
        <v>June</v>
      </c>
      <c r="T204" t="str">
        <f t="shared" si="16"/>
        <v>Q2</v>
      </c>
      <c r="U204">
        <f t="shared" si="17"/>
        <v>2025</v>
      </c>
      <c r="V204" s="4">
        <f t="shared" si="18"/>
        <v>0.14401359795541532</v>
      </c>
      <c r="W204" t="str">
        <f t="shared" si="19"/>
        <v>High</v>
      </c>
    </row>
    <row r="205" spans="1:23" x14ac:dyDescent="0.3">
      <c r="A205">
        <v>104159</v>
      </c>
      <c r="B205" s="1">
        <v>45704</v>
      </c>
      <c r="C205" t="s">
        <v>4295</v>
      </c>
      <c r="D205" t="s">
        <v>104</v>
      </c>
      <c r="E205" t="s">
        <v>20</v>
      </c>
      <c r="F205" t="s">
        <v>36</v>
      </c>
      <c r="G205" t="s">
        <v>37</v>
      </c>
      <c r="H205" t="s">
        <v>83</v>
      </c>
      <c r="I205" t="s">
        <v>60</v>
      </c>
      <c r="J205" t="s">
        <v>88</v>
      </c>
      <c r="K205">
        <v>5</v>
      </c>
      <c r="L205">
        <v>55426</v>
      </c>
      <c r="M205">
        <v>15</v>
      </c>
      <c r="N205">
        <v>235560.5</v>
      </c>
      <c r="O205">
        <v>210000</v>
      </c>
      <c r="P205">
        <v>25560.5</v>
      </c>
      <c r="Q205" t="s">
        <v>66</v>
      </c>
      <c r="R205" t="s">
        <v>73</v>
      </c>
      <c r="S205" s="3" t="str">
        <f t="shared" si="15"/>
        <v>February</v>
      </c>
      <c r="T205" t="str">
        <f t="shared" si="16"/>
        <v>Q1</v>
      </c>
      <c r="U205">
        <f t="shared" si="17"/>
        <v>2025</v>
      </c>
      <c r="V205" s="4">
        <f t="shared" si="18"/>
        <v>0.10850927893258844</v>
      </c>
      <c r="W205" t="str">
        <f t="shared" si="19"/>
        <v>High</v>
      </c>
    </row>
    <row r="206" spans="1:23" x14ac:dyDescent="0.3">
      <c r="A206">
        <v>101805</v>
      </c>
      <c r="B206" s="1">
        <v>45804</v>
      </c>
      <c r="C206" t="s">
        <v>1941</v>
      </c>
      <c r="D206" t="s">
        <v>90</v>
      </c>
      <c r="E206" t="s">
        <v>20</v>
      </c>
      <c r="F206" t="s">
        <v>36</v>
      </c>
      <c r="G206" t="s">
        <v>37</v>
      </c>
      <c r="H206" t="s">
        <v>38</v>
      </c>
      <c r="I206" t="s">
        <v>60</v>
      </c>
      <c r="J206" t="s">
        <v>88</v>
      </c>
      <c r="K206">
        <v>5</v>
      </c>
      <c r="L206">
        <v>55421</v>
      </c>
      <c r="M206">
        <v>15</v>
      </c>
      <c r="N206">
        <v>235539.25</v>
      </c>
      <c r="O206">
        <v>210000</v>
      </c>
      <c r="P206">
        <v>25539.25</v>
      </c>
      <c r="Q206" t="s">
        <v>49</v>
      </c>
      <c r="R206" t="s">
        <v>73</v>
      </c>
      <c r="S206" s="3" t="str">
        <f t="shared" si="15"/>
        <v>May</v>
      </c>
      <c r="T206" t="str">
        <f t="shared" si="16"/>
        <v>Q2</v>
      </c>
      <c r="U206">
        <f t="shared" si="17"/>
        <v>2025</v>
      </c>
      <c r="V206" s="4">
        <f t="shared" si="18"/>
        <v>0.10842884996874194</v>
      </c>
      <c r="W206" t="str">
        <f t="shared" si="19"/>
        <v>High</v>
      </c>
    </row>
    <row r="207" spans="1:23" x14ac:dyDescent="0.3">
      <c r="A207">
        <v>104615</v>
      </c>
      <c r="B207" s="1">
        <v>45698</v>
      </c>
      <c r="C207" t="s">
        <v>4751</v>
      </c>
      <c r="D207" t="s">
        <v>127</v>
      </c>
      <c r="E207" t="s">
        <v>44</v>
      </c>
      <c r="F207" t="s">
        <v>64</v>
      </c>
      <c r="G207" t="s">
        <v>65</v>
      </c>
      <c r="H207" t="s">
        <v>108</v>
      </c>
      <c r="I207" t="s">
        <v>60</v>
      </c>
      <c r="J207" t="s">
        <v>88</v>
      </c>
      <c r="K207">
        <v>5</v>
      </c>
      <c r="L207">
        <v>55417</v>
      </c>
      <c r="M207">
        <v>15</v>
      </c>
      <c r="N207">
        <v>235522.25</v>
      </c>
      <c r="O207">
        <v>210000</v>
      </c>
      <c r="P207">
        <v>25522.25</v>
      </c>
      <c r="Q207" t="s">
        <v>41</v>
      </c>
      <c r="R207" t="s">
        <v>27</v>
      </c>
      <c r="S207" s="3" t="str">
        <f t="shared" si="15"/>
        <v>February</v>
      </c>
      <c r="T207" t="str">
        <f t="shared" si="16"/>
        <v>Q1</v>
      </c>
      <c r="U207">
        <f t="shared" si="17"/>
        <v>2025</v>
      </c>
      <c r="V207" s="4">
        <f t="shared" si="18"/>
        <v>0.10836449634800958</v>
      </c>
      <c r="W207" t="str">
        <f t="shared" si="19"/>
        <v>High</v>
      </c>
    </row>
    <row r="208" spans="1:23" x14ac:dyDescent="0.3">
      <c r="A208">
        <v>104330</v>
      </c>
      <c r="B208" s="1">
        <v>45974</v>
      </c>
      <c r="C208" t="s">
        <v>4466</v>
      </c>
      <c r="D208" t="s">
        <v>184</v>
      </c>
      <c r="E208" t="s">
        <v>20</v>
      </c>
      <c r="F208" t="s">
        <v>21</v>
      </c>
      <c r="G208" t="s">
        <v>22</v>
      </c>
      <c r="H208" t="s">
        <v>47</v>
      </c>
      <c r="I208" t="s">
        <v>60</v>
      </c>
      <c r="J208" t="s">
        <v>88</v>
      </c>
      <c r="K208">
        <v>5</v>
      </c>
      <c r="L208">
        <v>55414</v>
      </c>
      <c r="M208">
        <v>15</v>
      </c>
      <c r="N208">
        <v>235509.5</v>
      </c>
      <c r="O208">
        <v>210000</v>
      </c>
      <c r="P208">
        <v>25509.5</v>
      </c>
      <c r="Q208" t="s">
        <v>26</v>
      </c>
      <c r="R208" t="s">
        <v>56</v>
      </c>
      <c r="S208" s="3" t="str">
        <f t="shared" si="15"/>
        <v>November</v>
      </c>
      <c r="T208" t="str">
        <f t="shared" si="16"/>
        <v>Q4</v>
      </c>
      <c r="U208">
        <f t="shared" si="17"/>
        <v>2025</v>
      </c>
      <c r="V208" s="4">
        <f t="shared" si="18"/>
        <v>0.10831622503550813</v>
      </c>
      <c r="W208" t="str">
        <f t="shared" si="19"/>
        <v>High</v>
      </c>
    </row>
    <row r="209" spans="1:23" x14ac:dyDescent="0.3">
      <c r="A209">
        <v>102205</v>
      </c>
      <c r="B209" s="1">
        <v>45850</v>
      </c>
      <c r="C209" t="s">
        <v>2341</v>
      </c>
      <c r="D209" t="s">
        <v>375</v>
      </c>
      <c r="E209" t="s">
        <v>52</v>
      </c>
      <c r="F209" t="s">
        <v>69</v>
      </c>
      <c r="G209" t="s">
        <v>70</v>
      </c>
      <c r="H209" t="s">
        <v>108</v>
      </c>
      <c r="I209" t="s">
        <v>60</v>
      </c>
      <c r="J209" t="s">
        <v>88</v>
      </c>
      <c r="K209">
        <v>5</v>
      </c>
      <c r="L209">
        <v>55386</v>
      </c>
      <c r="M209">
        <v>15</v>
      </c>
      <c r="N209">
        <v>235390.5</v>
      </c>
      <c r="O209">
        <v>210000</v>
      </c>
      <c r="P209">
        <v>25390.5</v>
      </c>
      <c r="Q209" t="s">
        <v>41</v>
      </c>
      <c r="R209" t="s">
        <v>27</v>
      </c>
      <c r="S209" s="3" t="str">
        <f t="shared" si="15"/>
        <v>July</v>
      </c>
      <c r="T209" t="str">
        <f t="shared" si="16"/>
        <v>Q3</v>
      </c>
      <c r="U209">
        <f t="shared" si="17"/>
        <v>2025</v>
      </c>
      <c r="V209" s="4">
        <f t="shared" si="18"/>
        <v>0.10786544061888649</v>
      </c>
      <c r="W209" t="str">
        <f t="shared" si="19"/>
        <v>High</v>
      </c>
    </row>
    <row r="210" spans="1:23" x14ac:dyDescent="0.3">
      <c r="A210">
        <v>103240</v>
      </c>
      <c r="B210" s="1">
        <v>45972</v>
      </c>
      <c r="C210" t="s">
        <v>3376</v>
      </c>
      <c r="D210" t="s">
        <v>189</v>
      </c>
      <c r="E210" t="s">
        <v>30</v>
      </c>
      <c r="F210" t="s">
        <v>31</v>
      </c>
      <c r="G210" t="s">
        <v>32</v>
      </c>
      <c r="H210" t="s">
        <v>47</v>
      </c>
      <c r="I210" t="s">
        <v>60</v>
      </c>
      <c r="J210" t="s">
        <v>88</v>
      </c>
      <c r="K210">
        <v>5</v>
      </c>
      <c r="L210">
        <v>55371</v>
      </c>
      <c r="M210">
        <v>15</v>
      </c>
      <c r="N210">
        <v>235326.75</v>
      </c>
      <c r="O210">
        <v>210000</v>
      </c>
      <c r="P210">
        <v>25326.75</v>
      </c>
      <c r="Q210" t="s">
        <v>41</v>
      </c>
      <c r="R210" t="s">
        <v>27</v>
      </c>
      <c r="S210" s="3" t="str">
        <f t="shared" si="15"/>
        <v>November</v>
      </c>
      <c r="T210" t="str">
        <f t="shared" si="16"/>
        <v>Q4</v>
      </c>
      <c r="U210">
        <f t="shared" si="17"/>
        <v>2025</v>
      </c>
      <c r="V210" s="4">
        <f t="shared" si="18"/>
        <v>0.10762376142958674</v>
      </c>
      <c r="W210" t="str">
        <f t="shared" si="19"/>
        <v>High</v>
      </c>
    </row>
    <row r="211" spans="1:23" x14ac:dyDescent="0.3">
      <c r="A211">
        <v>103703</v>
      </c>
      <c r="B211" s="1">
        <v>45933</v>
      </c>
      <c r="C211" t="s">
        <v>3839</v>
      </c>
      <c r="D211" t="s">
        <v>151</v>
      </c>
      <c r="E211" t="s">
        <v>52</v>
      </c>
      <c r="F211" t="s">
        <v>69</v>
      </c>
      <c r="G211" t="s">
        <v>70</v>
      </c>
      <c r="H211" t="s">
        <v>47</v>
      </c>
      <c r="I211" t="s">
        <v>60</v>
      </c>
      <c r="J211" t="s">
        <v>88</v>
      </c>
      <c r="K211">
        <v>5</v>
      </c>
      <c r="L211">
        <v>55350</v>
      </c>
      <c r="M211">
        <v>15</v>
      </c>
      <c r="N211">
        <v>235237.5</v>
      </c>
      <c r="O211">
        <v>210000</v>
      </c>
      <c r="P211">
        <v>25237.5</v>
      </c>
      <c r="Q211" t="s">
        <v>41</v>
      </c>
      <c r="R211" t="s">
        <v>27</v>
      </c>
      <c r="S211" s="3" t="str">
        <f t="shared" si="15"/>
        <v>October</v>
      </c>
      <c r="T211" t="str">
        <f t="shared" si="16"/>
        <v>Q4</v>
      </c>
      <c r="U211">
        <f t="shared" si="17"/>
        <v>2025</v>
      </c>
      <c r="V211" s="4">
        <f t="shared" si="18"/>
        <v>0.10728519049896382</v>
      </c>
      <c r="W211" t="str">
        <f t="shared" si="19"/>
        <v>High</v>
      </c>
    </row>
    <row r="212" spans="1:23" x14ac:dyDescent="0.3">
      <c r="A212">
        <v>101780</v>
      </c>
      <c r="B212" s="1">
        <v>45926</v>
      </c>
      <c r="C212" t="s">
        <v>1916</v>
      </c>
      <c r="D212" t="s">
        <v>112</v>
      </c>
      <c r="E212" t="s">
        <v>44</v>
      </c>
      <c r="F212" t="s">
        <v>64</v>
      </c>
      <c r="G212" t="s">
        <v>65</v>
      </c>
      <c r="H212" t="s">
        <v>23</v>
      </c>
      <c r="I212" t="s">
        <v>60</v>
      </c>
      <c r="J212" t="s">
        <v>88</v>
      </c>
      <c r="K212">
        <v>5</v>
      </c>
      <c r="L212">
        <v>55268</v>
      </c>
      <c r="M212">
        <v>15</v>
      </c>
      <c r="N212">
        <v>234889</v>
      </c>
      <c r="O212">
        <v>210000</v>
      </c>
      <c r="P212">
        <v>24889</v>
      </c>
      <c r="Q212" t="s">
        <v>41</v>
      </c>
      <c r="R212" t="s">
        <v>73</v>
      </c>
      <c r="S212" s="3" t="str">
        <f t="shared" si="15"/>
        <v>September</v>
      </c>
      <c r="T212" t="str">
        <f t="shared" si="16"/>
        <v>Q3</v>
      </c>
      <c r="U212">
        <f t="shared" si="17"/>
        <v>2025</v>
      </c>
      <c r="V212" s="4">
        <f t="shared" si="18"/>
        <v>0.10596068781424417</v>
      </c>
      <c r="W212" t="str">
        <f t="shared" si="19"/>
        <v>High</v>
      </c>
    </row>
    <row r="213" spans="1:23" x14ac:dyDescent="0.3">
      <c r="A213">
        <v>104280</v>
      </c>
      <c r="B213" s="1">
        <v>45881</v>
      </c>
      <c r="C213" t="s">
        <v>4416</v>
      </c>
      <c r="D213" t="s">
        <v>122</v>
      </c>
      <c r="E213" t="s">
        <v>52</v>
      </c>
      <c r="F213" t="s">
        <v>53</v>
      </c>
      <c r="G213" t="s">
        <v>54</v>
      </c>
      <c r="H213" t="s">
        <v>38</v>
      </c>
      <c r="I213" t="s">
        <v>60</v>
      </c>
      <c r="J213" t="s">
        <v>88</v>
      </c>
      <c r="K213">
        <v>5</v>
      </c>
      <c r="L213">
        <v>55233</v>
      </c>
      <c r="M213">
        <v>15</v>
      </c>
      <c r="N213">
        <v>234740.25</v>
      </c>
      <c r="O213">
        <v>210000</v>
      </c>
      <c r="P213">
        <v>24740.25</v>
      </c>
      <c r="Q213" t="s">
        <v>49</v>
      </c>
      <c r="R213" t="s">
        <v>27</v>
      </c>
      <c r="S213" s="3" t="str">
        <f t="shared" si="15"/>
        <v>August</v>
      </c>
      <c r="T213" t="str">
        <f t="shared" si="16"/>
        <v>Q3</v>
      </c>
      <c r="U213">
        <f t="shared" si="17"/>
        <v>2025</v>
      </c>
      <c r="V213" s="4">
        <f t="shared" si="18"/>
        <v>0.10539415375079476</v>
      </c>
      <c r="W213" t="str">
        <f t="shared" si="19"/>
        <v>High</v>
      </c>
    </row>
    <row r="214" spans="1:23" x14ac:dyDescent="0.3">
      <c r="A214">
        <v>104577</v>
      </c>
      <c r="B214" s="1">
        <v>45984</v>
      </c>
      <c r="C214" t="s">
        <v>4713</v>
      </c>
      <c r="D214" t="s">
        <v>151</v>
      </c>
      <c r="E214" t="s">
        <v>44</v>
      </c>
      <c r="F214" t="s">
        <v>45</v>
      </c>
      <c r="G214" t="s">
        <v>46</v>
      </c>
      <c r="H214" t="s">
        <v>47</v>
      </c>
      <c r="I214" t="s">
        <v>60</v>
      </c>
      <c r="J214" t="s">
        <v>88</v>
      </c>
      <c r="K214">
        <v>5</v>
      </c>
      <c r="L214">
        <v>55206</v>
      </c>
      <c r="M214">
        <v>15</v>
      </c>
      <c r="N214">
        <v>234625.5</v>
      </c>
      <c r="O214">
        <v>210000</v>
      </c>
      <c r="P214">
        <v>24625.5</v>
      </c>
      <c r="Q214" t="s">
        <v>41</v>
      </c>
      <c r="R214" t="s">
        <v>27</v>
      </c>
      <c r="S214" s="3" t="str">
        <f t="shared" si="15"/>
        <v>November</v>
      </c>
      <c r="T214" t="str">
        <f t="shared" si="16"/>
        <v>Q4</v>
      </c>
      <c r="U214">
        <f t="shared" si="17"/>
        <v>2025</v>
      </c>
      <c r="V214" s="4">
        <f t="shared" si="18"/>
        <v>0.10495662236201947</v>
      </c>
      <c r="W214" t="str">
        <f t="shared" si="19"/>
        <v>High</v>
      </c>
    </row>
    <row r="215" spans="1:23" x14ac:dyDescent="0.3">
      <c r="A215">
        <v>101705</v>
      </c>
      <c r="B215" s="1">
        <v>45820</v>
      </c>
      <c r="C215" t="s">
        <v>1841</v>
      </c>
      <c r="D215" t="s">
        <v>87</v>
      </c>
      <c r="E215" t="s">
        <v>20</v>
      </c>
      <c r="F215" t="s">
        <v>36</v>
      </c>
      <c r="G215" t="s">
        <v>37</v>
      </c>
      <c r="H215" t="s">
        <v>33</v>
      </c>
      <c r="I215" t="s">
        <v>60</v>
      </c>
      <c r="J215" t="s">
        <v>88</v>
      </c>
      <c r="K215">
        <v>5</v>
      </c>
      <c r="L215">
        <v>55187</v>
      </c>
      <c r="M215">
        <v>15</v>
      </c>
      <c r="N215">
        <v>234544.75</v>
      </c>
      <c r="O215">
        <v>210000</v>
      </c>
      <c r="P215">
        <v>24544.75</v>
      </c>
      <c r="Q215" t="s">
        <v>55</v>
      </c>
      <c r="R215" t="s">
        <v>73</v>
      </c>
      <c r="S215" s="3" t="str">
        <f t="shared" si="15"/>
        <v>June</v>
      </c>
      <c r="T215" t="str">
        <f t="shared" si="16"/>
        <v>Q2</v>
      </c>
      <c r="U215">
        <f t="shared" si="17"/>
        <v>2025</v>
      </c>
      <c r="V215" s="4">
        <f t="shared" si="18"/>
        <v>0.10464847326576272</v>
      </c>
      <c r="W215" t="str">
        <f t="shared" si="19"/>
        <v>High</v>
      </c>
    </row>
    <row r="216" spans="1:23" x14ac:dyDescent="0.3">
      <c r="A216">
        <v>104808</v>
      </c>
      <c r="B216" s="1">
        <v>45940</v>
      </c>
      <c r="C216" t="s">
        <v>4944</v>
      </c>
      <c r="D216" t="s">
        <v>194</v>
      </c>
      <c r="E216" t="s">
        <v>30</v>
      </c>
      <c r="F216" t="s">
        <v>31</v>
      </c>
      <c r="G216" t="s">
        <v>32</v>
      </c>
      <c r="H216" t="s">
        <v>47</v>
      </c>
      <c r="I216" t="s">
        <v>60</v>
      </c>
      <c r="J216" t="s">
        <v>88</v>
      </c>
      <c r="K216">
        <v>5</v>
      </c>
      <c r="L216">
        <v>55178</v>
      </c>
      <c r="M216">
        <v>15</v>
      </c>
      <c r="N216">
        <v>234506.5</v>
      </c>
      <c r="O216">
        <v>210000</v>
      </c>
      <c r="P216">
        <v>24506.5</v>
      </c>
      <c r="Q216" t="s">
        <v>66</v>
      </c>
      <c r="R216" t="s">
        <v>27</v>
      </c>
      <c r="S216" s="3" t="str">
        <f t="shared" si="15"/>
        <v>October</v>
      </c>
      <c r="T216" t="str">
        <f t="shared" si="16"/>
        <v>Q4</v>
      </c>
      <c r="U216">
        <f t="shared" si="17"/>
        <v>2025</v>
      </c>
      <c r="V216" s="4">
        <f t="shared" si="18"/>
        <v>0.10450243383445662</v>
      </c>
      <c r="W216" t="str">
        <f t="shared" si="19"/>
        <v>High</v>
      </c>
    </row>
    <row r="217" spans="1:23" x14ac:dyDescent="0.3">
      <c r="A217">
        <v>103038</v>
      </c>
      <c r="B217" s="1">
        <v>45810</v>
      </c>
      <c r="C217" t="s">
        <v>3174</v>
      </c>
      <c r="D217" t="s">
        <v>322</v>
      </c>
      <c r="E217" t="s">
        <v>44</v>
      </c>
      <c r="F217" t="s">
        <v>64</v>
      </c>
      <c r="G217" t="s">
        <v>65</v>
      </c>
      <c r="H217" t="s">
        <v>83</v>
      </c>
      <c r="I217" t="s">
        <v>60</v>
      </c>
      <c r="J217" t="s">
        <v>88</v>
      </c>
      <c r="K217">
        <v>5</v>
      </c>
      <c r="L217">
        <v>55173</v>
      </c>
      <c r="M217">
        <v>15</v>
      </c>
      <c r="N217">
        <v>234485.25</v>
      </c>
      <c r="O217">
        <v>210000</v>
      </c>
      <c r="P217">
        <v>24485.25</v>
      </c>
      <c r="Q217" t="s">
        <v>41</v>
      </c>
      <c r="R217" t="s">
        <v>27</v>
      </c>
      <c r="S217" s="3" t="str">
        <f t="shared" si="15"/>
        <v>June</v>
      </c>
      <c r="T217" t="str">
        <f t="shared" si="16"/>
        <v>Q2</v>
      </c>
      <c r="U217">
        <f t="shared" si="17"/>
        <v>2025</v>
      </c>
      <c r="V217" s="4">
        <f t="shared" si="18"/>
        <v>0.10442128022977991</v>
      </c>
      <c r="W217" t="str">
        <f t="shared" si="19"/>
        <v>High</v>
      </c>
    </row>
    <row r="218" spans="1:23" x14ac:dyDescent="0.3">
      <c r="A218">
        <v>101967</v>
      </c>
      <c r="B218" s="1">
        <v>45818</v>
      </c>
      <c r="C218" t="s">
        <v>2103</v>
      </c>
      <c r="D218" t="s">
        <v>134</v>
      </c>
      <c r="E218" t="s">
        <v>52</v>
      </c>
      <c r="F218" t="s">
        <v>69</v>
      </c>
      <c r="G218" t="s">
        <v>70</v>
      </c>
      <c r="H218" t="s">
        <v>59</v>
      </c>
      <c r="I218" t="s">
        <v>60</v>
      </c>
      <c r="J218" t="s">
        <v>88</v>
      </c>
      <c r="K218">
        <v>5</v>
      </c>
      <c r="L218">
        <v>55131</v>
      </c>
      <c r="M218">
        <v>15</v>
      </c>
      <c r="N218">
        <v>234306.75</v>
      </c>
      <c r="O218">
        <v>210000</v>
      </c>
      <c r="P218">
        <v>24306.75</v>
      </c>
      <c r="Q218" t="s">
        <v>49</v>
      </c>
      <c r="R218" t="s">
        <v>27</v>
      </c>
      <c r="S218" s="3" t="str">
        <f t="shared" si="15"/>
        <v>June</v>
      </c>
      <c r="T218" t="str">
        <f t="shared" si="16"/>
        <v>Q2</v>
      </c>
      <c r="U218">
        <f t="shared" si="17"/>
        <v>2025</v>
      </c>
      <c r="V218" s="4">
        <f t="shared" si="18"/>
        <v>0.10373900879936238</v>
      </c>
      <c r="W218" t="str">
        <f t="shared" si="19"/>
        <v>High</v>
      </c>
    </row>
    <row r="219" spans="1:23" x14ac:dyDescent="0.3">
      <c r="A219">
        <v>101039</v>
      </c>
      <c r="B219" s="1">
        <v>45663</v>
      </c>
      <c r="C219" t="s">
        <v>1175</v>
      </c>
      <c r="D219" t="s">
        <v>96</v>
      </c>
      <c r="E219" t="s">
        <v>30</v>
      </c>
      <c r="F219" t="s">
        <v>76</v>
      </c>
      <c r="G219" t="s">
        <v>77</v>
      </c>
      <c r="H219" t="s">
        <v>38</v>
      </c>
      <c r="I219" t="s">
        <v>60</v>
      </c>
      <c r="J219" t="s">
        <v>88</v>
      </c>
      <c r="K219">
        <v>5</v>
      </c>
      <c r="L219">
        <v>55110</v>
      </c>
      <c r="M219">
        <v>15</v>
      </c>
      <c r="N219">
        <v>234217.5</v>
      </c>
      <c r="O219">
        <v>210000</v>
      </c>
      <c r="P219">
        <v>24217.5</v>
      </c>
      <c r="Q219" t="s">
        <v>55</v>
      </c>
      <c r="R219" t="s">
        <v>27</v>
      </c>
      <c r="S219" s="3" t="str">
        <f t="shared" si="15"/>
        <v>January</v>
      </c>
      <c r="T219" t="str">
        <f t="shared" si="16"/>
        <v>Q1</v>
      </c>
      <c r="U219">
        <f t="shared" si="17"/>
        <v>2025</v>
      </c>
      <c r="V219" s="4">
        <f t="shared" si="18"/>
        <v>0.10339748310864902</v>
      </c>
      <c r="W219" t="str">
        <f t="shared" si="19"/>
        <v>High</v>
      </c>
    </row>
    <row r="220" spans="1:23" x14ac:dyDescent="0.3">
      <c r="A220">
        <v>102858</v>
      </c>
      <c r="B220" s="1">
        <v>45875</v>
      </c>
      <c r="C220" t="s">
        <v>2994</v>
      </c>
      <c r="D220" t="s">
        <v>322</v>
      </c>
      <c r="E220" t="s">
        <v>44</v>
      </c>
      <c r="F220" t="s">
        <v>64</v>
      </c>
      <c r="G220" t="s">
        <v>65</v>
      </c>
      <c r="H220" t="s">
        <v>47</v>
      </c>
      <c r="I220" t="s">
        <v>60</v>
      </c>
      <c r="J220" t="s">
        <v>88</v>
      </c>
      <c r="K220">
        <v>5</v>
      </c>
      <c r="L220">
        <v>55105</v>
      </c>
      <c r="M220">
        <v>15</v>
      </c>
      <c r="N220">
        <v>234196.25</v>
      </c>
      <c r="O220">
        <v>210000</v>
      </c>
      <c r="P220">
        <v>24196.25</v>
      </c>
      <c r="Q220" t="s">
        <v>55</v>
      </c>
      <c r="R220" t="s">
        <v>73</v>
      </c>
      <c r="S220" s="3" t="str">
        <f t="shared" si="15"/>
        <v>August</v>
      </c>
      <c r="T220" t="str">
        <f t="shared" si="16"/>
        <v>Q3</v>
      </c>
      <c r="U220">
        <f t="shared" si="17"/>
        <v>2025</v>
      </c>
      <c r="V220" s="4">
        <f t="shared" si="18"/>
        <v>0.10331612910112779</v>
      </c>
      <c r="W220" t="str">
        <f t="shared" si="19"/>
        <v>High</v>
      </c>
    </row>
    <row r="221" spans="1:23" x14ac:dyDescent="0.3">
      <c r="A221">
        <v>104170</v>
      </c>
      <c r="B221" s="1">
        <v>45716</v>
      </c>
      <c r="C221" t="s">
        <v>4306</v>
      </c>
      <c r="D221" t="s">
        <v>80</v>
      </c>
      <c r="E221" t="s">
        <v>20</v>
      </c>
      <c r="F221" t="s">
        <v>21</v>
      </c>
      <c r="G221" t="s">
        <v>22</v>
      </c>
      <c r="H221" t="s">
        <v>33</v>
      </c>
      <c r="I221" t="s">
        <v>60</v>
      </c>
      <c r="J221" t="s">
        <v>88</v>
      </c>
      <c r="K221">
        <v>5</v>
      </c>
      <c r="L221">
        <v>55084</v>
      </c>
      <c r="M221">
        <v>15</v>
      </c>
      <c r="N221">
        <v>234107</v>
      </c>
      <c r="O221">
        <v>210000</v>
      </c>
      <c r="P221">
        <v>24107</v>
      </c>
      <c r="Q221" t="s">
        <v>66</v>
      </c>
      <c r="R221" t="s">
        <v>56</v>
      </c>
      <c r="S221" s="3" t="str">
        <f t="shared" si="15"/>
        <v>February</v>
      </c>
      <c r="T221" t="str">
        <f t="shared" si="16"/>
        <v>Q1</v>
      </c>
      <c r="U221">
        <f t="shared" si="17"/>
        <v>2025</v>
      </c>
      <c r="V221" s="4">
        <f t="shared" si="18"/>
        <v>0.1029742809911707</v>
      </c>
      <c r="W221" t="str">
        <f t="shared" si="19"/>
        <v>High</v>
      </c>
    </row>
    <row r="222" spans="1:23" x14ac:dyDescent="0.3">
      <c r="A222">
        <v>101673</v>
      </c>
      <c r="B222" s="1">
        <v>45699</v>
      </c>
      <c r="C222" t="s">
        <v>1809</v>
      </c>
      <c r="D222" t="s">
        <v>51</v>
      </c>
      <c r="E222" t="s">
        <v>44</v>
      </c>
      <c r="F222" t="s">
        <v>64</v>
      </c>
      <c r="G222" t="s">
        <v>65</v>
      </c>
      <c r="H222" t="s">
        <v>47</v>
      </c>
      <c r="I222" t="s">
        <v>60</v>
      </c>
      <c r="J222" t="s">
        <v>88</v>
      </c>
      <c r="K222">
        <v>5</v>
      </c>
      <c r="L222">
        <v>55023</v>
      </c>
      <c r="M222">
        <v>15</v>
      </c>
      <c r="N222">
        <v>233847.75</v>
      </c>
      <c r="O222">
        <v>210000</v>
      </c>
      <c r="P222">
        <v>23847.75</v>
      </c>
      <c r="Q222" t="s">
        <v>66</v>
      </c>
      <c r="R222" t="s">
        <v>27</v>
      </c>
      <c r="S222" s="3" t="str">
        <f t="shared" si="15"/>
        <v>February</v>
      </c>
      <c r="T222" t="str">
        <f t="shared" si="16"/>
        <v>Q1</v>
      </c>
      <c r="U222">
        <f t="shared" si="17"/>
        <v>2025</v>
      </c>
      <c r="V222" s="4">
        <f t="shared" si="18"/>
        <v>0.10197981378909995</v>
      </c>
      <c r="W222" t="str">
        <f t="shared" si="19"/>
        <v>High</v>
      </c>
    </row>
    <row r="223" spans="1:23" x14ac:dyDescent="0.3">
      <c r="A223">
        <v>102770</v>
      </c>
      <c r="B223" s="1">
        <v>45950</v>
      </c>
      <c r="C223" t="s">
        <v>2906</v>
      </c>
      <c r="D223" t="s">
        <v>299</v>
      </c>
      <c r="E223" t="s">
        <v>30</v>
      </c>
      <c r="F223" t="s">
        <v>76</v>
      </c>
      <c r="G223" t="s">
        <v>77</v>
      </c>
      <c r="H223" t="s">
        <v>71</v>
      </c>
      <c r="I223" t="s">
        <v>60</v>
      </c>
      <c r="J223" t="s">
        <v>88</v>
      </c>
      <c r="K223">
        <v>5</v>
      </c>
      <c r="L223">
        <v>54900</v>
      </c>
      <c r="M223">
        <v>15</v>
      </c>
      <c r="N223">
        <v>233325</v>
      </c>
      <c r="O223">
        <v>210000</v>
      </c>
      <c r="P223">
        <v>23325</v>
      </c>
      <c r="Q223" t="s">
        <v>41</v>
      </c>
      <c r="R223" t="s">
        <v>73</v>
      </c>
      <c r="S223" s="3" t="str">
        <f t="shared" si="15"/>
        <v>October</v>
      </c>
      <c r="T223" t="str">
        <f t="shared" si="16"/>
        <v>Q4</v>
      </c>
      <c r="U223">
        <f t="shared" si="17"/>
        <v>2025</v>
      </c>
      <c r="V223" s="4">
        <f t="shared" si="18"/>
        <v>9.9967855994856955E-2</v>
      </c>
      <c r="W223" t="str">
        <f t="shared" si="19"/>
        <v>High</v>
      </c>
    </row>
    <row r="224" spans="1:23" x14ac:dyDescent="0.3">
      <c r="A224">
        <v>103291</v>
      </c>
      <c r="B224" s="1">
        <v>45877</v>
      </c>
      <c r="C224" t="s">
        <v>3427</v>
      </c>
      <c r="D224" t="s">
        <v>186</v>
      </c>
      <c r="E224" t="s">
        <v>44</v>
      </c>
      <c r="F224" t="s">
        <v>45</v>
      </c>
      <c r="G224" t="s">
        <v>46</v>
      </c>
      <c r="H224" t="s">
        <v>83</v>
      </c>
      <c r="I224" t="s">
        <v>60</v>
      </c>
      <c r="J224" t="s">
        <v>88</v>
      </c>
      <c r="K224">
        <v>5</v>
      </c>
      <c r="L224">
        <v>54763</v>
      </c>
      <c r="M224">
        <v>15</v>
      </c>
      <c r="N224">
        <v>232742.75</v>
      </c>
      <c r="O224">
        <v>210000</v>
      </c>
      <c r="P224">
        <v>22742.75</v>
      </c>
      <c r="Q224" t="s">
        <v>26</v>
      </c>
      <c r="R224" t="s">
        <v>73</v>
      </c>
      <c r="S224" s="3" t="str">
        <f t="shared" si="15"/>
        <v>August</v>
      </c>
      <c r="T224" t="str">
        <f t="shared" si="16"/>
        <v>Q3</v>
      </c>
      <c r="U224">
        <f t="shared" si="17"/>
        <v>2025</v>
      </c>
      <c r="V224" s="4">
        <f t="shared" si="18"/>
        <v>9.7716255393562199E-2</v>
      </c>
      <c r="W224" t="str">
        <f t="shared" si="19"/>
        <v>High</v>
      </c>
    </row>
    <row r="225" spans="1:23" x14ac:dyDescent="0.3">
      <c r="A225">
        <v>102532</v>
      </c>
      <c r="B225" s="1">
        <v>45835</v>
      </c>
      <c r="C225" t="s">
        <v>2668</v>
      </c>
      <c r="D225" t="s">
        <v>35</v>
      </c>
      <c r="E225" t="s">
        <v>44</v>
      </c>
      <c r="F225" t="s">
        <v>45</v>
      </c>
      <c r="G225" t="s">
        <v>46</v>
      </c>
      <c r="H225" t="s">
        <v>33</v>
      </c>
      <c r="I225" t="s">
        <v>60</v>
      </c>
      <c r="J225" t="s">
        <v>88</v>
      </c>
      <c r="K225">
        <v>5</v>
      </c>
      <c r="L225">
        <v>54711</v>
      </c>
      <c r="M225">
        <v>15</v>
      </c>
      <c r="N225">
        <v>232521.75</v>
      </c>
      <c r="O225">
        <v>210000</v>
      </c>
      <c r="P225">
        <v>22521.75</v>
      </c>
      <c r="Q225" t="s">
        <v>49</v>
      </c>
      <c r="R225" t="s">
        <v>27</v>
      </c>
      <c r="S225" s="3" t="str">
        <f t="shared" si="15"/>
        <v>June</v>
      </c>
      <c r="T225" t="str">
        <f t="shared" si="16"/>
        <v>Q2</v>
      </c>
      <c r="U225">
        <f t="shared" si="17"/>
        <v>2025</v>
      </c>
      <c r="V225" s="4">
        <f t="shared" si="18"/>
        <v>9.6858680962103538E-2</v>
      </c>
      <c r="W225" t="str">
        <f t="shared" si="19"/>
        <v>High</v>
      </c>
    </row>
    <row r="226" spans="1:23" x14ac:dyDescent="0.3">
      <c r="A226">
        <v>101105</v>
      </c>
      <c r="B226" s="1">
        <v>45738</v>
      </c>
      <c r="C226" t="s">
        <v>1241</v>
      </c>
      <c r="D226" t="s">
        <v>194</v>
      </c>
      <c r="E226" t="s">
        <v>44</v>
      </c>
      <c r="F226" t="s">
        <v>45</v>
      </c>
      <c r="G226" t="s">
        <v>46</v>
      </c>
      <c r="H226" t="s">
        <v>38</v>
      </c>
      <c r="I226" t="s">
        <v>60</v>
      </c>
      <c r="J226" t="s">
        <v>88</v>
      </c>
      <c r="K226">
        <v>5</v>
      </c>
      <c r="L226">
        <v>54647</v>
      </c>
      <c r="M226">
        <v>15</v>
      </c>
      <c r="N226">
        <v>232249.75</v>
      </c>
      <c r="O226">
        <v>210000</v>
      </c>
      <c r="P226">
        <v>22249.75</v>
      </c>
      <c r="Q226" t="s">
        <v>55</v>
      </c>
      <c r="R226" t="s">
        <v>56</v>
      </c>
      <c r="S226" s="3" t="str">
        <f t="shared" si="15"/>
        <v>March</v>
      </c>
      <c r="T226" t="str">
        <f t="shared" si="16"/>
        <v>Q1</v>
      </c>
      <c r="U226">
        <f t="shared" si="17"/>
        <v>2025</v>
      </c>
      <c r="V226" s="4">
        <f t="shared" si="18"/>
        <v>9.5800964263685964E-2</v>
      </c>
      <c r="W226" t="str">
        <f t="shared" si="19"/>
        <v>High</v>
      </c>
    </row>
    <row r="227" spans="1:23" x14ac:dyDescent="0.3">
      <c r="A227">
        <v>104848</v>
      </c>
      <c r="B227" s="1">
        <v>46000</v>
      </c>
      <c r="C227" t="s">
        <v>4984</v>
      </c>
      <c r="D227" t="s">
        <v>186</v>
      </c>
      <c r="E227" t="s">
        <v>44</v>
      </c>
      <c r="F227" t="s">
        <v>64</v>
      </c>
      <c r="G227" t="s">
        <v>65</v>
      </c>
      <c r="H227" t="s">
        <v>71</v>
      </c>
      <c r="I227" t="s">
        <v>60</v>
      </c>
      <c r="J227" t="s">
        <v>88</v>
      </c>
      <c r="K227">
        <v>5</v>
      </c>
      <c r="L227">
        <v>54644</v>
      </c>
      <c r="M227">
        <v>15</v>
      </c>
      <c r="N227">
        <v>232237</v>
      </c>
      <c r="O227">
        <v>210000</v>
      </c>
      <c r="P227">
        <v>22237</v>
      </c>
      <c r="Q227" t="s">
        <v>41</v>
      </c>
      <c r="R227" t="s">
        <v>27</v>
      </c>
      <c r="S227" s="3" t="str">
        <f t="shared" si="15"/>
        <v>December</v>
      </c>
      <c r="T227" t="str">
        <f t="shared" si="16"/>
        <v>Q4</v>
      </c>
      <c r="U227">
        <f t="shared" si="17"/>
        <v>2025</v>
      </c>
      <c r="V227" s="4">
        <f t="shared" si="18"/>
        <v>9.5751323001933369E-2</v>
      </c>
      <c r="W227" t="str">
        <f t="shared" si="19"/>
        <v>High</v>
      </c>
    </row>
    <row r="228" spans="1:23" x14ac:dyDescent="0.3">
      <c r="A228">
        <v>103473</v>
      </c>
      <c r="B228" s="1">
        <v>45862</v>
      </c>
      <c r="C228" t="s">
        <v>3609</v>
      </c>
      <c r="D228" t="s">
        <v>194</v>
      </c>
      <c r="E228" t="s">
        <v>52</v>
      </c>
      <c r="F228" t="s">
        <v>69</v>
      </c>
      <c r="G228" t="s">
        <v>70</v>
      </c>
      <c r="H228" t="s">
        <v>23</v>
      </c>
      <c r="I228" t="s">
        <v>60</v>
      </c>
      <c r="J228" t="s">
        <v>88</v>
      </c>
      <c r="K228">
        <v>5</v>
      </c>
      <c r="L228">
        <v>55466</v>
      </c>
      <c r="M228">
        <v>20</v>
      </c>
      <c r="N228">
        <v>221864</v>
      </c>
      <c r="O228">
        <v>210000</v>
      </c>
      <c r="P228">
        <v>11864</v>
      </c>
      <c r="Q228" t="s">
        <v>55</v>
      </c>
      <c r="R228" t="s">
        <v>73</v>
      </c>
      <c r="S228" s="3" t="str">
        <f t="shared" si="15"/>
        <v>July</v>
      </c>
      <c r="T228" t="str">
        <f t="shared" si="16"/>
        <v>Q3</v>
      </c>
      <c r="U228">
        <f t="shared" si="17"/>
        <v>2025</v>
      </c>
      <c r="V228" s="4">
        <f t="shared" si="18"/>
        <v>5.3474200411062635E-2</v>
      </c>
      <c r="W228" t="str">
        <f t="shared" si="19"/>
        <v>High</v>
      </c>
    </row>
    <row r="229" spans="1:23" x14ac:dyDescent="0.3">
      <c r="A229">
        <v>100323</v>
      </c>
      <c r="B229" s="1">
        <v>45818</v>
      </c>
      <c r="C229" t="s">
        <v>459</v>
      </c>
      <c r="D229" t="s">
        <v>82</v>
      </c>
      <c r="E229" t="s">
        <v>52</v>
      </c>
      <c r="F229" t="s">
        <v>69</v>
      </c>
      <c r="G229" t="s">
        <v>70</v>
      </c>
      <c r="H229" t="s">
        <v>33</v>
      </c>
      <c r="I229" t="s">
        <v>60</v>
      </c>
      <c r="J229" t="s">
        <v>88</v>
      </c>
      <c r="K229">
        <v>5</v>
      </c>
      <c r="L229">
        <v>55408</v>
      </c>
      <c r="M229">
        <v>20</v>
      </c>
      <c r="N229">
        <v>221632</v>
      </c>
      <c r="O229">
        <v>210000</v>
      </c>
      <c r="P229">
        <v>11632</v>
      </c>
      <c r="Q229" t="s">
        <v>66</v>
      </c>
      <c r="R229" t="s">
        <v>73</v>
      </c>
      <c r="S229" s="3" t="str">
        <f t="shared" si="15"/>
        <v>June</v>
      </c>
      <c r="T229" t="str">
        <f t="shared" si="16"/>
        <v>Q2</v>
      </c>
      <c r="U229">
        <f t="shared" si="17"/>
        <v>2025</v>
      </c>
      <c r="V229" s="4">
        <f t="shared" si="18"/>
        <v>5.2483395899509094E-2</v>
      </c>
      <c r="W229" t="str">
        <f t="shared" si="19"/>
        <v>High</v>
      </c>
    </row>
    <row r="230" spans="1:23" x14ac:dyDescent="0.3">
      <c r="A230">
        <v>103226</v>
      </c>
      <c r="B230" s="1">
        <v>45842</v>
      </c>
      <c r="C230" t="s">
        <v>3362</v>
      </c>
      <c r="D230" t="s">
        <v>106</v>
      </c>
      <c r="E230" t="s">
        <v>52</v>
      </c>
      <c r="F230" t="s">
        <v>69</v>
      </c>
      <c r="G230" t="s">
        <v>70</v>
      </c>
      <c r="H230" t="s">
        <v>33</v>
      </c>
      <c r="I230" t="s">
        <v>60</v>
      </c>
      <c r="J230" t="s">
        <v>88</v>
      </c>
      <c r="K230">
        <v>4</v>
      </c>
      <c r="L230">
        <v>55395</v>
      </c>
      <c r="M230">
        <v>0</v>
      </c>
      <c r="N230">
        <v>221580</v>
      </c>
      <c r="O230">
        <v>168000</v>
      </c>
      <c r="P230">
        <v>53580</v>
      </c>
      <c r="Q230" t="s">
        <v>55</v>
      </c>
      <c r="R230" t="s">
        <v>73</v>
      </c>
      <c r="S230" s="3" t="str">
        <f t="shared" si="15"/>
        <v>July</v>
      </c>
      <c r="T230" t="str">
        <f t="shared" si="16"/>
        <v>Q3</v>
      </c>
      <c r="U230">
        <f t="shared" si="17"/>
        <v>2025</v>
      </c>
      <c r="V230" s="4">
        <f t="shared" si="18"/>
        <v>0.24180882751150826</v>
      </c>
      <c r="W230" t="str">
        <f t="shared" si="19"/>
        <v>High</v>
      </c>
    </row>
    <row r="231" spans="1:23" x14ac:dyDescent="0.3">
      <c r="A231">
        <v>100813</v>
      </c>
      <c r="B231" s="1">
        <v>45912</v>
      </c>
      <c r="C231" t="s">
        <v>949</v>
      </c>
      <c r="D231" t="s">
        <v>192</v>
      </c>
      <c r="E231" t="s">
        <v>30</v>
      </c>
      <c r="F231" t="s">
        <v>31</v>
      </c>
      <c r="G231" t="s">
        <v>32</v>
      </c>
      <c r="H231" t="s">
        <v>23</v>
      </c>
      <c r="I231" t="s">
        <v>60</v>
      </c>
      <c r="J231" t="s">
        <v>88</v>
      </c>
      <c r="K231">
        <v>5</v>
      </c>
      <c r="L231">
        <v>55392</v>
      </c>
      <c r="M231">
        <v>20</v>
      </c>
      <c r="N231">
        <v>221568</v>
      </c>
      <c r="O231">
        <v>210000</v>
      </c>
      <c r="P231">
        <v>11568</v>
      </c>
      <c r="Q231" t="s">
        <v>26</v>
      </c>
      <c r="R231" t="s">
        <v>56</v>
      </c>
      <c r="S231" s="3" t="str">
        <f t="shared" si="15"/>
        <v>September</v>
      </c>
      <c r="T231" t="str">
        <f t="shared" si="16"/>
        <v>Q3</v>
      </c>
      <c r="U231">
        <f t="shared" si="17"/>
        <v>2025</v>
      </c>
      <c r="V231" s="4">
        <f t="shared" si="18"/>
        <v>5.2209705372616981E-2</v>
      </c>
      <c r="W231" t="str">
        <f t="shared" si="19"/>
        <v>High</v>
      </c>
    </row>
    <row r="232" spans="1:23" x14ac:dyDescent="0.3">
      <c r="A232">
        <v>100216</v>
      </c>
      <c r="B232" s="1">
        <v>45728</v>
      </c>
      <c r="C232" t="s">
        <v>350</v>
      </c>
      <c r="D232" t="s">
        <v>29</v>
      </c>
      <c r="E232" t="s">
        <v>20</v>
      </c>
      <c r="F232" t="s">
        <v>36</v>
      </c>
      <c r="G232" t="s">
        <v>37</v>
      </c>
      <c r="H232" t="s">
        <v>59</v>
      </c>
      <c r="I232" t="s">
        <v>60</v>
      </c>
      <c r="J232" t="s">
        <v>88</v>
      </c>
      <c r="K232">
        <v>5</v>
      </c>
      <c r="L232">
        <v>55318</v>
      </c>
      <c r="M232">
        <v>20</v>
      </c>
      <c r="N232">
        <v>221272</v>
      </c>
      <c r="O232">
        <v>210000</v>
      </c>
      <c r="P232">
        <v>11272</v>
      </c>
      <c r="Q232" t="s">
        <v>66</v>
      </c>
      <c r="R232" t="s">
        <v>27</v>
      </c>
      <c r="S232" s="3" t="str">
        <f t="shared" si="15"/>
        <v>March</v>
      </c>
      <c r="T232" t="str">
        <f t="shared" si="16"/>
        <v>Q1</v>
      </c>
      <c r="U232">
        <f t="shared" si="17"/>
        <v>2025</v>
      </c>
      <c r="V232" s="4">
        <f t="shared" si="18"/>
        <v>5.0941827253335265E-2</v>
      </c>
      <c r="W232" t="str">
        <f t="shared" si="19"/>
        <v>High</v>
      </c>
    </row>
    <row r="233" spans="1:23" x14ac:dyDescent="0.3">
      <c r="A233">
        <v>101699</v>
      </c>
      <c r="B233" s="1">
        <v>45717</v>
      </c>
      <c r="C233" t="s">
        <v>1835</v>
      </c>
      <c r="D233" t="s">
        <v>85</v>
      </c>
      <c r="E233" t="s">
        <v>44</v>
      </c>
      <c r="F233" t="s">
        <v>45</v>
      </c>
      <c r="G233" t="s">
        <v>46</v>
      </c>
      <c r="H233" t="s">
        <v>71</v>
      </c>
      <c r="I233" t="s">
        <v>60</v>
      </c>
      <c r="J233" t="s">
        <v>88</v>
      </c>
      <c r="K233">
        <v>4</v>
      </c>
      <c r="L233">
        <v>55300</v>
      </c>
      <c r="M233">
        <v>0</v>
      </c>
      <c r="N233">
        <v>221200</v>
      </c>
      <c r="O233">
        <v>168000</v>
      </c>
      <c r="P233">
        <v>53200</v>
      </c>
      <c r="Q233" t="s">
        <v>66</v>
      </c>
      <c r="R233" t="s">
        <v>56</v>
      </c>
      <c r="S233" s="3" t="str">
        <f t="shared" si="15"/>
        <v>March</v>
      </c>
      <c r="T233" t="str">
        <f t="shared" si="16"/>
        <v>Q1</v>
      </c>
      <c r="U233">
        <f t="shared" si="17"/>
        <v>2025</v>
      </c>
      <c r="V233" s="4">
        <f t="shared" si="18"/>
        <v>0.24050632911392406</v>
      </c>
      <c r="W233" t="str">
        <f t="shared" si="19"/>
        <v>High</v>
      </c>
    </row>
    <row r="234" spans="1:23" x14ac:dyDescent="0.3">
      <c r="A234">
        <v>101419</v>
      </c>
      <c r="B234" s="1">
        <v>45831</v>
      </c>
      <c r="C234" t="s">
        <v>1555</v>
      </c>
      <c r="D234" t="s">
        <v>116</v>
      </c>
      <c r="E234" t="s">
        <v>30</v>
      </c>
      <c r="F234" t="s">
        <v>76</v>
      </c>
      <c r="G234" t="s">
        <v>77</v>
      </c>
      <c r="H234" t="s">
        <v>71</v>
      </c>
      <c r="I234" t="s">
        <v>60</v>
      </c>
      <c r="J234" t="s">
        <v>88</v>
      </c>
      <c r="K234">
        <v>5</v>
      </c>
      <c r="L234">
        <v>55297</v>
      </c>
      <c r="M234">
        <v>20</v>
      </c>
      <c r="N234">
        <v>221188</v>
      </c>
      <c r="O234">
        <v>210000</v>
      </c>
      <c r="P234">
        <v>11188</v>
      </c>
      <c r="Q234" t="s">
        <v>41</v>
      </c>
      <c r="R234" t="s">
        <v>27</v>
      </c>
      <c r="S234" s="3" t="str">
        <f t="shared" si="15"/>
        <v>June</v>
      </c>
      <c r="T234" t="str">
        <f t="shared" si="16"/>
        <v>Q2</v>
      </c>
      <c r="U234">
        <f t="shared" si="17"/>
        <v>2025</v>
      </c>
      <c r="V234" s="4">
        <f t="shared" si="18"/>
        <v>5.058140586288587E-2</v>
      </c>
      <c r="W234" t="str">
        <f t="shared" si="19"/>
        <v>High</v>
      </c>
    </row>
    <row r="235" spans="1:23" x14ac:dyDescent="0.3">
      <c r="A235">
        <v>102231</v>
      </c>
      <c r="B235" s="1">
        <v>46006</v>
      </c>
      <c r="C235" t="s">
        <v>2367</v>
      </c>
      <c r="D235" t="s">
        <v>144</v>
      </c>
      <c r="E235" t="s">
        <v>52</v>
      </c>
      <c r="F235" t="s">
        <v>69</v>
      </c>
      <c r="G235" t="s">
        <v>70</v>
      </c>
      <c r="H235" t="s">
        <v>59</v>
      </c>
      <c r="I235" t="s">
        <v>60</v>
      </c>
      <c r="J235" t="s">
        <v>88</v>
      </c>
      <c r="K235">
        <v>5</v>
      </c>
      <c r="L235">
        <v>55205</v>
      </c>
      <c r="M235">
        <v>20</v>
      </c>
      <c r="N235">
        <v>220820</v>
      </c>
      <c r="O235">
        <v>210000</v>
      </c>
      <c r="P235">
        <v>10820</v>
      </c>
      <c r="Q235" t="s">
        <v>66</v>
      </c>
      <c r="R235" t="s">
        <v>27</v>
      </c>
      <c r="S235" s="3" t="str">
        <f t="shared" si="15"/>
        <v>December</v>
      </c>
      <c r="T235" t="str">
        <f t="shared" si="16"/>
        <v>Q4</v>
      </c>
      <c r="U235">
        <f t="shared" si="17"/>
        <v>2025</v>
      </c>
      <c r="V235" s="4">
        <f t="shared" si="18"/>
        <v>4.899918485644416E-2</v>
      </c>
      <c r="W235" t="str">
        <f t="shared" si="19"/>
        <v>High</v>
      </c>
    </row>
    <row r="236" spans="1:23" x14ac:dyDescent="0.3">
      <c r="A236">
        <v>104735</v>
      </c>
      <c r="B236" s="1">
        <v>45714</v>
      </c>
      <c r="C236" t="s">
        <v>4871</v>
      </c>
      <c r="D236" t="s">
        <v>222</v>
      </c>
      <c r="E236" t="s">
        <v>20</v>
      </c>
      <c r="F236" t="s">
        <v>36</v>
      </c>
      <c r="G236" t="s">
        <v>37</v>
      </c>
      <c r="H236" t="s">
        <v>33</v>
      </c>
      <c r="I236" t="s">
        <v>60</v>
      </c>
      <c r="J236" t="s">
        <v>88</v>
      </c>
      <c r="K236">
        <v>5</v>
      </c>
      <c r="L236">
        <v>55182</v>
      </c>
      <c r="M236">
        <v>20</v>
      </c>
      <c r="N236">
        <v>220728</v>
      </c>
      <c r="O236">
        <v>210000</v>
      </c>
      <c r="P236">
        <v>10728</v>
      </c>
      <c r="Q236" t="s">
        <v>49</v>
      </c>
      <c r="R236" t="s">
        <v>56</v>
      </c>
      <c r="S236" s="3" t="str">
        <f t="shared" si="15"/>
        <v>February</v>
      </c>
      <c r="T236" t="str">
        <f t="shared" si="16"/>
        <v>Q1</v>
      </c>
      <c r="U236">
        <f t="shared" si="17"/>
        <v>2025</v>
      </c>
      <c r="V236" s="4">
        <f t="shared" si="18"/>
        <v>4.8602805262585626E-2</v>
      </c>
      <c r="W236" t="str">
        <f t="shared" si="19"/>
        <v>High</v>
      </c>
    </row>
    <row r="237" spans="1:23" x14ac:dyDescent="0.3">
      <c r="A237">
        <v>100555</v>
      </c>
      <c r="B237" s="1">
        <v>45744</v>
      </c>
      <c r="C237" t="s">
        <v>691</v>
      </c>
      <c r="D237" t="s">
        <v>112</v>
      </c>
      <c r="E237" t="s">
        <v>52</v>
      </c>
      <c r="F237" t="s">
        <v>53</v>
      </c>
      <c r="G237" t="s">
        <v>54</v>
      </c>
      <c r="H237" t="s">
        <v>59</v>
      </c>
      <c r="I237" t="s">
        <v>60</v>
      </c>
      <c r="J237" t="s">
        <v>88</v>
      </c>
      <c r="K237">
        <v>5</v>
      </c>
      <c r="L237">
        <v>55162</v>
      </c>
      <c r="M237">
        <v>20</v>
      </c>
      <c r="N237">
        <v>220648</v>
      </c>
      <c r="O237">
        <v>210000</v>
      </c>
      <c r="P237">
        <v>10648</v>
      </c>
      <c r="Q237" t="s">
        <v>41</v>
      </c>
      <c r="R237" t="s">
        <v>27</v>
      </c>
      <c r="S237" s="3" t="str">
        <f t="shared" si="15"/>
        <v>March</v>
      </c>
      <c r="T237" t="str">
        <f t="shared" si="16"/>
        <v>Q1</v>
      </c>
      <c r="U237">
        <f t="shared" si="17"/>
        <v>2025</v>
      </c>
      <c r="V237" s="4">
        <f t="shared" si="18"/>
        <v>4.8257858670824119E-2</v>
      </c>
      <c r="W237" t="str">
        <f t="shared" si="19"/>
        <v>High</v>
      </c>
    </row>
    <row r="238" spans="1:23" x14ac:dyDescent="0.3">
      <c r="A238">
        <v>101717</v>
      </c>
      <c r="B238" s="1">
        <v>45937</v>
      </c>
      <c r="C238" t="s">
        <v>1853</v>
      </c>
      <c r="D238" t="s">
        <v>207</v>
      </c>
      <c r="E238" t="s">
        <v>52</v>
      </c>
      <c r="F238" t="s">
        <v>69</v>
      </c>
      <c r="G238" t="s">
        <v>70</v>
      </c>
      <c r="H238" t="s">
        <v>33</v>
      </c>
      <c r="I238" t="s">
        <v>60</v>
      </c>
      <c r="J238" t="s">
        <v>88</v>
      </c>
      <c r="K238">
        <v>5</v>
      </c>
      <c r="L238">
        <v>55131</v>
      </c>
      <c r="M238">
        <v>20</v>
      </c>
      <c r="N238">
        <v>220524</v>
      </c>
      <c r="O238">
        <v>210000</v>
      </c>
      <c r="P238">
        <v>10524</v>
      </c>
      <c r="Q238" t="s">
        <v>55</v>
      </c>
      <c r="R238" t="s">
        <v>27</v>
      </c>
      <c r="S238" s="3" t="str">
        <f t="shared" si="15"/>
        <v>October</v>
      </c>
      <c r="T238" t="str">
        <f t="shared" si="16"/>
        <v>Q4</v>
      </c>
      <c r="U238">
        <f t="shared" si="17"/>
        <v>2025</v>
      </c>
      <c r="V238" s="4">
        <f t="shared" si="18"/>
        <v>4.7722696849322524E-2</v>
      </c>
      <c r="W238" t="str">
        <f t="shared" si="19"/>
        <v>High</v>
      </c>
    </row>
    <row r="239" spans="1:23" x14ac:dyDescent="0.3">
      <c r="A239">
        <v>104638</v>
      </c>
      <c r="B239" s="1">
        <v>45895</v>
      </c>
      <c r="C239" t="s">
        <v>4774</v>
      </c>
      <c r="D239" t="s">
        <v>408</v>
      </c>
      <c r="E239" t="s">
        <v>44</v>
      </c>
      <c r="F239" t="s">
        <v>45</v>
      </c>
      <c r="G239" t="s">
        <v>46</v>
      </c>
      <c r="H239" t="s">
        <v>71</v>
      </c>
      <c r="I239" t="s">
        <v>60</v>
      </c>
      <c r="J239" t="s">
        <v>88</v>
      </c>
      <c r="K239">
        <v>5</v>
      </c>
      <c r="L239">
        <v>55098</v>
      </c>
      <c r="M239">
        <v>20</v>
      </c>
      <c r="N239">
        <v>220392</v>
      </c>
      <c r="O239">
        <v>210000</v>
      </c>
      <c r="P239">
        <v>10392</v>
      </c>
      <c r="Q239" t="s">
        <v>49</v>
      </c>
      <c r="R239" t="s">
        <v>27</v>
      </c>
      <c r="S239" s="3" t="str">
        <f t="shared" si="15"/>
        <v>August</v>
      </c>
      <c r="T239" t="str">
        <f t="shared" si="16"/>
        <v>Q3</v>
      </c>
      <c r="U239">
        <f t="shared" si="17"/>
        <v>2025</v>
      </c>
      <c r="V239" s="4">
        <f t="shared" si="18"/>
        <v>4.7152346727648918E-2</v>
      </c>
      <c r="W239" t="str">
        <f t="shared" si="19"/>
        <v>High</v>
      </c>
    </row>
    <row r="240" spans="1:23" x14ac:dyDescent="0.3">
      <c r="A240">
        <v>104795</v>
      </c>
      <c r="B240" s="1">
        <v>45699</v>
      </c>
      <c r="C240" t="s">
        <v>4931</v>
      </c>
      <c r="D240" t="s">
        <v>186</v>
      </c>
      <c r="E240" t="s">
        <v>44</v>
      </c>
      <c r="F240" t="s">
        <v>45</v>
      </c>
      <c r="G240" t="s">
        <v>46</v>
      </c>
      <c r="H240" t="s">
        <v>33</v>
      </c>
      <c r="I240" t="s">
        <v>60</v>
      </c>
      <c r="J240" t="s">
        <v>88</v>
      </c>
      <c r="K240">
        <v>4</v>
      </c>
      <c r="L240">
        <v>55080</v>
      </c>
      <c r="M240">
        <v>0</v>
      </c>
      <c r="N240">
        <v>220320</v>
      </c>
      <c r="O240">
        <v>168000</v>
      </c>
      <c r="P240">
        <v>52320</v>
      </c>
      <c r="Q240" t="s">
        <v>66</v>
      </c>
      <c r="R240" t="s">
        <v>73</v>
      </c>
      <c r="S240" s="3" t="str">
        <f t="shared" si="15"/>
        <v>February</v>
      </c>
      <c r="T240" t="str">
        <f t="shared" si="16"/>
        <v>Q1</v>
      </c>
      <c r="U240">
        <f t="shared" si="17"/>
        <v>2025</v>
      </c>
      <c r="V240" s="4">
        <f t="shared" si="18"/>
        <v>0.23747276688453159</v>
      </c>
      <c r="W240" t="str">
        <f t="shared" si="19"/>
        <v>High</v>
      </c>
    </row>
    <row r="241" spans="1:23" x14ac:dyDescent="0.3">
      <c r="A241">
        <v>103958</v>
      </c>
      <c r="B241" s="1">
        <v>46006</v>
      </c>
      <c r="C241" t="s">
        <v>4094</v>
      </c>
      <c r="D241" t="s">
        <v>114</v>
      </c>
      <c r="E241" t="s">
        <v>20</v>
      </c>
      <c r="F241" t="s">
        <v>36</v>
      </c>
      <c r="G241" t="s">
        <v>37</v>
      </c>
      <c r="H241" t="s">
        <v>71</v>
      </c>
      <c r="I241" t="s">
        <v>60</v>
      </c>
      <c r="J241" t="s">
        <v>88</v>
      </c>
      <c r="K241">
        <v>4</v>
      </c>
      <c r="L241">
        <v>55061</v>
      </c>
      <c r="M241">
        <v>0</v>
      </c>
      <c r="N241">
        <v>220244</v>
      </c>
      <c r="O241">
        <v>168000</v>
      </c>
      <c r="P241">
        <v>52244</v>
      </c>
      <c r="Q241" t="s">
        <v>66</v>
      </c>
      <c r="R241" t="s">
        <v>27</v>
      </c>
      <c r="S241" s="3" t="str">
        <f t="shared" si="15"/>
        <v>December</v>
      </c>
      <c r="T241" t="str">
        <f t="shared" si="16"/>
        <v>Q4</v>
      </c>
      <c r="U241">
        <f t="shared" si="17"/>
        <v>2025</v>
      </c>
      <c r="V241" s="4">
        <f t="shared" si="18"/>
        <v>0.23720964021721364</v>
      </c>
      <c r="W241" t="str">
        <f t="shared" si="19"/>
        <v>High</v>
      </c>
    </row>
    <row r="242" spans="1:23" x14ac:dyDescent="0.3">
      <c r="A242">
        <v>101589</v>
      </c>
      <c r="B242" s="1">
        <v>45658</v>
      </c>
      <c r="C242" t="s">
        <v>1725</v>
      </c>
      <c r="D242" t="s">
        <v>239</v>
      </c>
      <c r="E242" t="s">
        <v>20</v>
      </c>
      <c r="F242" t="s">
        <v>21</v>
      </c>
      <c r="G242" t="s">
        <v>22</v>
      </c>
      <c r="H242" t="s">
        <v>59</v>
      </c>
      <c r="I242" t="s">
        <v>60</v>
      </c>
      <c r="J242" t="s">
        <v>88</v>
      </c>
      <c r="K242">
        <v>4</v>
      </c>
      <c r="L242">
        <v>55036</v>
      </c>
      <c r="M242">
        <v>0</v>
      </c>
      <c r="N242">
        <v>220144</v>
      </c>
      <c r="O242">
        <v>168000</v>
      </c>
      <c r="P242">
        <v>52144</v>
      </c>
      <c r="Q242" t="s">
        <v>55</v>
      </c>
      <c r="R242" t="s">
        <v>27</v>
      </c>
      <c r="S242" s="3" t="str">
        <f t="shared" si="15"/>
        <v>January</v>
      </c>
      <c r="T242" t="str">
        <f t="shared" si="16"/>
        <v>Q1</v>
      </c>
      <c r="U242">
        <f t="shared" si="17"/>
        <v>2025</v>
      </c>
      <c r="V242" s="4">
        <f t="shared" si="18"/>
        <v>0.23686314412384621</v>
      </c>
      <c r="W242" t="str">
        <f t="shared" si="19"/>
        <v>High</v>
      </c>
    </row>
    <row r="243" spans="1:23" x14ac:dyDescent="0.3">
      <c r="A243">
        <v>103305</v>
      </c>
      <c r="B243" s="1">
        <v>46005</v>
      </c>
      <c r="C243" t="s">
        <v>3441</v>
      </c>
      <c r="D243" t="s">
        <v>144</v>
      </c>
      <c r="E243" t="s">
        <v>44</v>
      </c>
      <c r="F243" t="s">
        <v>64</v>
      </c>
      <c r="G243" t="s">
        <v>65</v>
      </c>
      <c r="H243" t="s">
        <v>38</v>
      </c>
      <c r="I243" t="s">
        <v>60</v>
      </c>
      <c r="J243" t="s">
        <v>88</v>
      </c>
      <c r="K243">
        <v>4</v>
      </c>
      <c r="L243">
        <v>55004</v>
      </c>
      <c r="M243">
        <v>0</v>
      </c>
      <c r="N243">
        <v>220016</v>
      </c>
      <c r="O243">
        <v>168000</v>
      </c>
      <c r="P243">
        <v>52016</v>
      </c>
      <c r="Q243" t="s">
        <v>49</v>
      </c>
      <c r="R243" t="s">
        <v>27</v>
      </c>
      <c r="S243" s="3" t="str">
        <f t="shared" si="15"/>
        <v>December</v>
      </c>
      <c r="T243" t="str">
        <f t="shared" si="16"/>
        <v>Q4</v>
      </c>
      <c r="U243">
        <f t="shared" si="17"/>
        <v>2025</v>
      </c>
      <c r="V243" s="4">
        <f t="shared" si="18"/>
        <v>0.23641916951494438</v>
      </c>
      <c r="W243" t="str">
        <f t="shared" si="19"/>
        <v>High</v>
      </c>
    </row>
    <row r="244" spans="1:23" x14ac:dyDescent="0.3">
      <c r="A244">
        <v>100701</v>
      </c>
      <c r="B244" s="1">
        <v>45671</v>
      </c>
      <c r="C244" t="s">
        <v>837</v>
      </c>
      <c r="D244" t="s">
        <v>85</v>
      </c>
      <c r="E244" t="s">
        <v>20</v>
      </c>
      <c r="F244" t="s">
        <v>36</v>
      </c>
      <c r="G244" t="s">
        <v>37</v>
      </c>
      <c r="H244" t="s">
        <v>23</v>
      </c>
      <c r="I244" t="s">
        <v>60</v>
      </c>
      <c r="J244" t="s">
        <v>88</v>
      </c>
      <c r="K244">
        <v>4</v>
      </c>
      <c r="L244">
        <v>54974</v>
      </c>
      <c r="M244">
        <v>0</v>
      </c>
      <c r="N244">
        <v>219896</v>
      </c>
      <c r="O244">
        <v>168000</v>
      </c>
      <c r="P244">
        <v>51896</v>
      </c>
      <c r="Q244" t="s">
        <v>49</v>
      </c>
      <c r="R244" t="s">
        <v>56</v>
      </c>
      <c r="S244" s="3" t="str">
        <f t="shared" si="15"/>
        <v>January</v>
      </c>
      <c r="T244" t="str">
        <f t="shared" si="16"/>
        <v>Q1</v>
      </c>
      <c r="U244">
        <f t="shared" si="17"/>
        <v>2025</v>
      </c>
      <c r="V244" s="4">
        <f t="shared" si="18"/>
        <v>0.23600247389675119</v>
      </c>
      <c r="W244" t="str">
        <f t="shared" si="19"/>
        <v>High</v>
      </c>
    </row>
    <row r="245" spans="1:23" x14ac:dyDescent="0.3">
      <c r="A245">
        <v>100245</v>
      </c>
      <c r="B245" s="1">
        <v>45692</v>
      </c>
      <c r="C245" t="s">
        <v>380</v>
      </c>
      <c r="D245" t="s">
        <v>127</v>
      </c>
      <c r="E245" t="s">
        <v>44</v>
      </c>
      <c r="F245" t="s">
        <v>64</v>
      </c>
      <c r="G245" t="s">
        <v>65</v>
      </c>
      <c r="H245" t="s">
        <v>47</v>
      </c>
      <c r="I245" t="s">
        <v>60</v>
      </c>
      <c r="J245" t="s">
        <v>88</v>
      </c>
      <c r="K245">
        <v>4</v>
      </c>
      <c r="L245">
        <v>54937</v>
      </c>
      <c r="M245">
        <v>0</v>
      </c>
      <c r="N245">
        <v>219748</v>
      </c>
      <c r="O245">
        <v>168000</v>
      </c>
      <c r="P245">
        <v>51748</v>
      </c>
      <c r="Q245" t="s">
        <v>66</v>
      </c>
      <c r="R245" t="s">
        <v>56</v>
      </c>
      <c r="S245" s="3" t="str">
        <f t="shared" si="15"/>
        <v>February</v>
      </c>
      <c r="T245" t="str">
        <f t="shared" si="16"/>
        <v>Q1</v>
      </c>
      <c r="U245">
        <f t="shared" si="17"/>
        <v>2025</v>
      </c>
      <c r="V245" s="4">
        <f t="shared" si="18"/>
        <v>0.23548792252944281</v>
      </c>
      <c r="W245" t="str">
        <f t="shared" si="19"/>
        <v>High</v>
      </c>
    </row>
    <row r="246" spans="1:23" x14ac:dyDescent="0.3">
      <c r="A246">
        <v>104356</v>
      </c>
      <c r="B246" s="1">
        <v>46000</v>
      </c>
      <c r="C246" t="s">
        <v>4492</v>
      </c>
      <c r="D246" t="s">
        <v>129</v>
      </c>
      <c r="E246" t="s">
        <v>44</v>
      </c>
      <c r="F246" t="s">
        <v>45</v>
      </c>
      <c r="G246" t="s">
        <v>46</v>
      </c>
      <c r="H246" t="s">
        <v>23</v>
      </c>
      <c r="I246" t="s">
        <v>60</v>
      </c>
      <c r="J246" t="s">
        <v>88</v>
      </c>
      <c r="K246">
        <v>5</v>
      </c>
      <c r="L246">
        <v>54833</v>
      </c>
      <c r="M246">
        <v>20</v>
      </c>
      <c r="N246">
        <v>219332</v>
      </c>
      <c r="O246">
        <v>210000</v>
      </c>
      <c r="P246">
        <v>9332</v>
      </c>
      <c r="Q246" t="s">
        <v>49</v>
      </c>
      <c r="R246" t="s">
        <v>27</v>
      </c>
      <c r="S246" s="3" t="str">
        <f t="shared" si="15"/>
        <v>December</v>
      </c>
      <c r="T246" t="str">
        <f t="shared" si="16"/>
        <v>Q4</v>
      </c>
      <c r="U246">
        <f t="shared" si="17"/>
        <v>2025</v>
      </c>
      <c r="V246" s="4">
        <f t="shared" si="18"/>
        <v>4.2547371108638959E-2</v>
      </c>
      <c r="W246" t="str">
        <f t="shared" si="19"/>
        <v>High</v>
      </c>
    </row>
    <row r="247" spans="1:23" x14ac:dyDescent="0.3">
      <c r="A247">
        <v>102800</v>
      </c>
      <c r="B247" s="1">
        <v>45665</v>
      </c>
      <c r="C247" t="s">
        <v>2936</v>
      </c>
      <c r="D247" t="s">
        <v>144</v>
      </c>
      <c r="E247" t="s">
        <v>30</v>
      </c>
      <c r="F247" t="s">
        <v>76</v>
      </c>
      <c r="G247" t="s">
        <v>77</v>
      </c>
      <c r="H247" t="s">
        <v>83</v>
      </c>
      <c r="I247" t="s">
        <v>60</v>
      </c>
      <c r="J247" t="s">
        <v>88</v>
      </c>
      <c r="K247">
        <v>5</v>
      </c>
      <c r="L247">
        <v>54796</v>
      </c>
      <c r="M247">
        <v>20</v>
      </c>
      <c r="N247">
        <v>219184</v>
      </c>
      <c r="O247">
        <v>210000</v>
      </c>
      <c r="P247">
        <v>9184</v>
      </c>
      <c r="Q247" t="s">
        <v>66</v>
      </c>
      <c r="R247" t="s">
        <v>27</v>
      </c>
      <c r="S247" s="3" t="str">
        <f t="shared" si="15"/>
        <v>January</v>
      </c>
      <c r="T247" t="str">
        <f t="shared" si="16"/>
        <v>Q1</v>
      </c>
      <c r="U247">
        <f t="shared" si="17"/>
        <v>2025</v>
      </c>
      <c r="V247" s="4">
        <f t="shared" si="18"/>
        <v>4.190086867654573E-2</v>
      </c>
      <c r="W247" t="str">
        <f t="shared" si="19"/>
        <v>High</v>
      </c>
    </row>
    <row r="248" spans="1:23" x14ac:dyDescent="0.3">
      <c r="A248">
        <v>101041</v>
      </c>
      <c r="B248" s="1">
        <v>45761</v>
      </c>
      <c r="C248" t="s">
        <v>1177</v>
      </c>
      <c r="D248" t="s">
        <v>257</v>
      </c>
      <c r="E248" t="s">
        <v>52</v>
      </c>
      <c r="F248" t="s">
        <v>53</v>
      </c>
      <c r="G248" t="s">
        <v>54</v>
      </c>
      <c r="H248" t="s">
        <v>108</v>
      </c>
      <c r="I248" t="s">
        <v>60</v>
      </c>
      <c r="J248" t="s">
        <v>88</v>
      </c>
      <c r="K248">
        <v>4</v>
      </c>
      <c r="L248">
        <v>54763</v>
      </c>
      <c r="M248">
        <v>0</v>
      </c>
      <c r="N248">
        <v>219052</v>
      </c>
      <c r="O248">
        <v>168000</v>
      </c>
      <c r="P248">
        <v>51052</v>
      </c>
      <c r="Q248" t="s">
        <v>55</v>
      </c>
      <c r="R248" t="s">
        <v>27</v>
      </c>
      <c r="S248" s="3" t="str">
        <f t="shared" si="15"/>
        <v>April</v>
      </c>
      <c r="T248" t="str">
        <f t="shared" si="16"/>
        <v>Q2</v>
      </c>
      <c r="U248">
        <f t="shared" si="17"/>
        <v>2025</v>
      </c>
      <c r="V248" s="4">
        <f t="shared" si="18"/>
        <v>0.23305881708452789</v>
      </c>
      <c r="W248" t="str">
        <f t="shared" si="19"/>
        <v>High</v>
      </c>
    </row>
    <row r="249" spans="1:23" x14ac:dyDescent="0.3">
      <c r="A249">
        <v>104726</v>
      </c>
      <c r="B249" s="1">
        <v>45925</v>
      </c>
      <c r="C249" t="s">
        <v>4862</v>
      </c>
      <c r="D249" t="s">
        <v>90</v>
      </c>
      <c r="E249" t="s">
        <v>44</v>
      </c>
      <c r="F249" t="s">
        <v>64</v>
      </c>
      <c r="G249" t="s">
        <v>65</v>
      </c>
      <c r="H249" t="s">
        <v>71</v>
      </c>
      <c r="I249" t="s">
        <v>60</v>
      </c>
      <c r="J249" t="s">
        <v>88</v>
      </c>
      <c r="K249">
        <v>5</v>
      </c>
      <c r="L249">
        <v>54763</v>
      </c>
      <c r="M249">
        <v>20</v>
      </c>
      <c r="N249">
        <v>219052</v>
      </c>
      <c r="O249">
        <v>210000</v>
      </c>
      <c r="P249">
        <v>9052</v>
      </c>
      <c r="Q249" t="s">
        <v>41</v>
      </c>
      <c r="R249" t="s">
        <v>56</v>
      </c>
      <c r="S249" s="3" t="str">
        <f t="shared" si="15"/>
        <v>September</v>
      </c>
      <c r="T249" t="str">
        <f t="shared" si="16"/>
        <v>Q3</v>
      </c>
      <c r="U249">
        <f t="shared" si="17"/>
        <v>2025</v>
      </c>
      <c r="V249" s="4">
        <f t="shared" si="18"/>
        <v>4.1323521355659844E-2</v>
      </c>
      <c r="W249" t="str">
        <f t="shared" si="19"/>
        <v>High</v>
      </c>
    </row>
    <row r="250" spans="1:23" x14ac:dyDescent="0.3">
      <c r="A250">
        <v>102194</v>
      </c>
      <c r="B250" s="1">
        <v>45896</v>
      </c>
      <c r="C250" t="s">
        <v>2330</v>
      </c>
      <c r="D250" t="s">
        <v>96</v>
      </c>
      <c r="E250" t="s">
        <v>52</v>
      </c>
      <c r="F250" t="s">
        <v>53</v>
      </c>
      <c r="G250" t="s">
        <v>54</v>
      </c>
      <c r="H250" t="s">
        <v>108</v>
      </c>
      <c r="I250" t="s">
        <v>60</v>
      </c>
      <c r="J250" t="s">
        <v>88</v>
      </c>
      <c r="K250">
        <v>5</v>
      </c>
      <c r="L250">
        <v>54761</v>
      </c>
      <c r="M250">
        <v>20</v>
      </c>
      <c r="N250">
        <v>219044</v>
      </c>
      <c r="O250">
        <v>210000</v>
      </c>
      <c r="P250">
        <v>9044</v>
      </c>
      <c r="Q250" t="s">
        <v>41</v>
      </c>
      <c r="R250" t="s">
        <v>27</v>
      </c>
      <c r="S250" s="3" t="str">
        <f t="shared" si="15"/>
        <v>August</v>
      </c>
      <c r="T250" t="str">
        <f t="shared" si="16"/>
        <v>Q3</v>
      </c>
      <c r="U250">
        <f t="shared" si="17"/>
        <v>2025</v>
      </c>
      <c r="V250" s="4">
        <f t="shared" si="18"/>
        <v>4.128850824491883E-2</v>
      </c>
      <c r="W250" t="str">
        <f t="shared" si="19"/>
        <v>High</v>
      </c>
    </row>
    <row r="251" spans="1:23" x14ac:dyDescent="0.3">
      <c r="A251">
        <v>102154</v>
      </c>
      <c r="B251" s="1">
        <v>45893</v>
      </c>
      <c r="C251" t="s">
        <v>2290</v>
      </c>
      <c r="D251" t="s">
        <v>134</v>
      </c>
      <c r="E251" t="s">
        <v>44</v>
      </c>
      <c r="F251" t="s">
        <v>64</v>
      </c>
      <c r="G251" t="s">
        <v>65</v>
      </c>
      <c r="H251" t="s">
        <v>108</v>
      </c>
      <c r="I251" t="s">
        <v>60</v>
      </c>
      <c r="J251" t="s">
        <v>88</v>
      </c>
      <c r="K251">
        <v>5</v>
      </c>
      <c r="L251">
        <v>54754</v>
      </c>
      <c r="M251">
        <v>20</v>
      </c>
      <c r="N251">
        <v>219016</v>
      </c>
      <c r="O251">
        <v>210000</v>
      </c>
      <c r="P251">
        <v>9016</v>
      </c>
      <c r="Q251" t="s">
        <v>55</v>
      </c>
      <c r="R251" t="s">
        <v>27</v>
      </c>
      <c r="S251" s="3" t="str">
        <f t="shared" si="15"/>
        <v>August</v>
      </c>
      <c r="T251" t="str">
        <f t="shared" si="16"/>
        <v>Q3</v>
      </c>
      <c r="U251">
        <f t="shared" si="17"/>
        <v>2025</v>
      </c>
      <c r="V251" s="4">
        <f t="shared" si="18"/>
        <v>4.1165942214267448E-2</v>
      </c>
      <c r="W251" t="str">
        <f t="shared" si="19"/>
        <v>High</v>
      </c>
    </row>
    <row r="252" spans="1:23" x14ac:dyDescent="0.3">
      <c r="A252">
        <v>101461</v>
      </c>
      <c r="B252" s="1">
        <v>45857</v>
      </c>
      <c r="C252" t="s">
        <v>1597</v>
      </c>
      <c r="D252" t="s">
        <v>149</v>
      </c>
      <c r="E252" t="s">
        <v>44</v>
      </c>
      <c r="F252" t="s">
        <v>45</v>
      </c>
      <c r="G252" t="s">
        <v>46</v>
      </c>
      <c r="H252" t="s">
        <v>108</v>
      </c>
      <c r="I252" t="s">
        <v>60</v>
      </c>
      <c r="J252" t="s">
        <v>88</v>
      </c>
      <c r="K252">
        <v>4</v>
      </c>
      <c r="L252">
        <v>54722</v>
      </c>
      <c r="M252">
        <v>0</v>
      </c>
      <c r="N252">
        <v>218888</v>
      </c>
      <c r="O252">
        <v>168000</v>
      </c>
      <c r="P252">
        <v>50888</v>
      </c>
      <c r="Q252" t="s">
        <v>66</v>
      </c>
      <c r="R252" t="s">
        <v>27</v>
      </c>
      <c r="S252" s="3" t="str">
        <f t="shared" si="15"/>
        <v>July</v>
      </c>
      <c r="T252" t="str">
        <f t="shared" si="16"/>
        <v>Q3</v>
      </c>
      <c r="U252">
        <f t="shared" si="17"/>
        <v>2025</v>
      </c>
      <c r="V252" s="4">
        <f t="shared" si="18"/>
        <v>0.23248419282920946</v>
      </c>
      <c r="W252" t="str">
        <f t="shared" si="19"/>
        <v>High</v>
      </c>
    </row>
    <row r="253" spans="1:23" x14ac:dyDescent="0.3">
      <c r="A253">
        <v>103491</v>
      </c>
      <c r="B253" s="1">
        <v>45865</v>
      </c>
      <c r="C253" t="s">
        <v>3627</v>
      </c>
      <c r="D253" t="s">
        <v>192</v>
      </c>
      <c r="E253" t="s">
        <v>20</v>
      </c>
      <c r="F253" t="s">
        <v>21</v>
      </c>
      <c r="G253" t="s">
        <v>22</v>
      </c>
      <c r="H253" t="s">
        <v>38</v>
      </c>
      <c r="I253" t="s">
        <v>60</v>
      </c>
      <c r="J253" t="s">
        <v>88</v>
      </c>
      <c r="K253">
        <v>5</v>
      </c>
      <c r="L253">
        <v>54706</v>
      </c>
      <c r="M253">
        <v>20</v>
      </c>
      <c r="N253">
        <v>218824</v>
      </c>
      <c r="O253">
        <v>210000</v>
      </c>
      <c r="P253">
        <v>8824</v>
      </c>
      <c r="Q253" t="s">
        <v>55</v>
      </c>
      <c r="R253" t="s">
        <v>56</v>
      </c>
      <c r="S253" s="3" t="str">
        <f t="shared" si="15"/>
        <v>July</v>
      </c>
      <c r="T253" t="str">
        <f t="shared" si="16"/>
        <v>Q3</v>
      </c>
      <c r="U253">
        <f t="shared" si="17"/>
        <v>2025</v>
      </c>
      <c r="V253" s="4">
        <f t="shared" si="18"/>
        <v>4.0324644463130187E-2</v>
      </c>
      <c r="W253" t="str">
        <f t="shared" si="19"/>
        <v>High</v>
      </c>
    </row>
    <row r="254" spans="1:23" x14ac:dyDescent="0.3">
      <c r="A254">
        <v>104453</v>
      </c>
      <c r="B254" s="1">
        <v>45809</v>
      </c>
      <c r="C254" t="s">
        <v>4589</v>
      </c>
      <c r="D254" t="s">
        <v>90</v>
      </c>
      <c r="E254" t="s">
        <v>30</v>
      </c>
      <c r="F254" t="s">
        <v>31</v>
      </c>
      <c r="G254" t="s">
        <v>32</v>
      </c>
      <c r="H254" t="s">
        <v>38</v>
      </c>
      <c r="I254" t="s">
        <v>60</v>
      </c>
      <c r="J254" t="s">
        <v>88</v>
      </c>
      <c r="K254">
        <v>5</v>
      </c>
      <c r="L254">
        <v>54704</v>
      </c>
      <c r="M254">
        <v>20</v>
      </c>
      <c r="N254">
        <v>218816</v>
      </c>
      <c r="O254">
        <v>210000</v>
      </c>
      <c r="P254">
        <v>8816</v>
      </c>
      <c r="Q254" t="s">
        <v>41</v>
      </c>
      <c r="R254" t="s">
        <v>27</v>
      </c>
      <c r="S254" s="3" t="str">
        <f t="shared" si="15"/>
        <v>June</v>
      </c>
      <c r="T254" t="str">
        <f t="shared" si="16"/>
        <v>Q2</v>
      </c>
      <c r="U254">
        <f t="shared" si="17"/>
        <v>2025</v>
      </c>
      <c r="V254" s="4">
        <f t="shared" si="18"/>
        <v>4.0289558350394855E-2</v>
      </c>
      <c r="W254" t="str">
        <f t="shared" si="19"/>
        <v>High</v>
      </c>
    </row>
    <row r="255" spans="1:23" x14ac:dyDescent="0.3">
      <c r="A255">
        <v>100198</v>
      </c>
      <c r="B255" s="1">
        <v>45955</v>
      </c>
      <c r="C255" t="s">
        <v>331</v>
      </c>
      <c r="D255" t="s">
        <v>106</v>
      </c>
      <c r="E255" t="s">
        <v>44</v>
      </c>
      <c r="F255" t="s">
        <v>64</v>
      </c>
      <c r="G255" t="s">
        <v>65</v>
      </c>
      <c r="H255" t="s">
        <v>47</v>
      </c>
      <c r="I255" t="s">
        <v>60</v>
      </c>
      <c r="J255" t="s">
        <v>78</v>
      </c>
      <c r="K255">
        <v>10</v>
      </c>
      <c r="L255">
        <v>21878</v>
      </c>
      <c r="M255">
        <v>0</v>
      </c>
      <c r="N255">
        <v>218780</v>
      </c>
      <c r="O255">
        <v>170000</v>
      </c>
      <c r="P255">
        <v>48780</v>
      </c>
      <c r="Q255" t="s">
        <v>66</v>
      </c>
      <c r="R255" t="s">
        <v>56</v>
      </c>
      <c r="S255" s="3" t="str">
        <f t="shared" si="15"/>
        <v>October</v>
      </c>
      <c r="T255" t="str">
        <f t="shared" si="16"/>
        <v>Q4</v>
      </c>
      <c r="U255">
        <f t="shared" si="17"/>
        <v>2025</v>
      </c>
      <c r="V255" s="4">
        <f t="shared" si="18"/>
        <v>0.22296370783435415</v>
      </c>
      <c r="W255" t="str">
        <f t="shared" si="19"/>
        <v>High</v>
      </c>
    </row>
    <row r="256" spans="1:23" x14ac:dyDescent="0.3">
      <c r="A256">
        <v>101416</v>
      </c>
      <c r="B256" s="1">
        <v>45988</v>
      </c>
      <c r="C256" t="s">
        <v>1552</v>
      </c>
      <c r="D256" t="s">
        <v>102</v>
      </c>
      <c r="E256" t="s">
        <v>20</v>
      </c>
      <c r="F256" t="s">
        <v>21</v>
      </c>
      <c r="G256" t="s">
        <v>22</v>
      </c>
      <c r="H256" t="s">
        <v>108</v>
      </c>
      <c r="I256" t="s">
        <v>60</v>
      </c>
      <c r="J256" t="s">
        <v>88</v>
      </c>
      <c r="K256">
        <v>4</v>
      </c>
      <c r="L256">
        <v>54675</v>
      </c>
      <c r="M256">
        <v>0</v>
      </c>
      <c r="N256">
        <v>218700</v>
      </c>
      <c r="O256">
        <v>168000</v>
      </c>
      <c r="P256">
        <v>50700</v>
      </c>
      <c r="Q256" t="s">
        <v>41</v>
      </c>
      <c r="R256" t="s">
        <v>73</v>
      </c>
      <c r="S256" s="3" t="str">
        <f t="shared" si="15"/>
        <v>November</v>
      </c>
      <c r="T256" t="str">
        <f t="shared" si="16"/>
        <v>Q4</v>
      </c>
      <c r="U256">
        <f t="shared" si="17"/>
        <v>2025</v>
      </c>
      <c r="V256" s="4">
        <f t="shared" si="18"/>
        <v>0.23182441700960219</v>
      </c>
      <c r="W256" t="str">
        <f t="shared" si="19"/>
        <v>High</v>
      </c>
    </row>
    <row r="257" spans="1:23" x14ac:dyDescent="0.3">
      <c r="A257">
        <v>103952</v>
      </c>
      <c r="B257" s="1">
        <v>45902</v>
      </c>
      <c r="C257" t="s">
        <v>4088</v>
      </c>
      <c r="D257" t="s">
        <v>213</v>
      </c>
      <c r="E257" t="s">
        <v>20</v>
      </c>
      <c r="F257" t="s">
        <v>21</v>
      </c>
      <c r="G257" t="s">
        <v>22</v>
      </c>
      <c r="H257" t="s">
        <v>71</v>
      </c>
      <c r="I257" t="s">
        <v>60</v>
      </c>
      <c r="J257" t="s">
        <v>88</v>
      </c>
      <c r="K257">
        <v>5</v>
      </c>
      <c r="L257">
        <v>54671</v>
      </c>
      <c r="M257">
        <v>20</v>
      </c>
      <c r="N257">
        <v>218684</v>
      </c>
      <c r="O257">
        <v>210000</v>
      </c>
      <c r="P257">
        <v>8684</v>
      </c>
      <c r="Q257" t="s">
        <v>66</v>
      </c>
      <c r="R257" t="s">
        <v>73</v>
      </c>
      <c r="S257" s="3" t="str">
        <f t="shared" si="15"/>
        <v>September</v>
      </c>
      <c r="T257" t="str">
        <f t="shared" si="16"/>
        <v>Q3</v>
      </c>
      <c r="U257">
        <f t="shared" si="17"/>
        <v>2025</v>
      </c>
      <c r="V257" s="4">
        <f t="shared" si="18"/>
        <v>3.9710266869089648E-2</v>
      </c>
      <c r="W257" t="str">
        <f t="shared" si="19"/>
        <v>High</v>
      </c>
    </row>
    <row r="258" spans="1:23" x14ac:dyDescent="0.3">
      <c r="A258">
        <v>103470</v>
      </c>
      <c r="B258" s="1">
        <v>45924</v>
      </c>
      <c r="C258" t="s">
        <v>3606</v>
      </c>
      <c r="D258" t="s">
        <v>153</v>
      </c>
      <c r="E258" t="s">
        <v>52</v>
      </c>
      <c r="F258" t="s">
        <v>53</v>
      </c>
      <c r="G258" t="s">
        <v>54</v>
      </c>
      <c r="H258" t="s">
        <v>47</v>
      </c>
      <c r="I258" t="s">
        <v>60</v>
      </c>
      <c r="J258" t="s">
        <v>88</v>
      </c>
      <c r="K258">
        <v>5</v>
      </c>
      <c r="L258">
        <v>54650</v>
      </c>
      <c r="M258">
        <v>20</v>
      </c>
      <c r="N258">
        <v>218600</v>
      </c>
      <c r="O258">
        <v>210000</v>
      </c>
      <c r="P258">
        <v>8600</v>
      </c>
      <c r="Q258" t="s">
        <v>55</v>
      </c>
      <c r="R258" t="s">
        <v>27</v>
      </c>
      <c r="S258" s="3" t="str">
        <f t="shared" ref="S258:S321" si="20">TEXT(B258,"mmmm")</f>
        <v>September</v>
      </c>
      <c r="T258" t="str">
        <f t="shared" ref="T258:T321" si="21">"Q"&amp;ROUNDUP(MONTH(B258)/3,0)</f>
        <v>Q3</v>
      </c>
      <c r="U258">
        <f t="shared" ref="U258:U321" si="22">YEAR(B258)</f>
        <v>2025</v>
      </c>
      <c r="V258" s="4">
        <f t="shared" ref="V258:V321" si="23">P258/N258</f>
        <v>3.9341262580054895E-2</v>
      </c>
      <c r="W258" t="str">
        <f t="shared" ref="W258:W321" si="24">IF(N258&lt;10000,"Low",IF(N258&lt;=50000,"Medium","High"))</f>
        <v>High</v>
      </c>
    </row>
    <row r="259" spans="1:23" x14ac:dyDescent="0.3">
      <c r="A259">
        <v>100074</v>
      </c>
      <c r="B259" s="1">
        <v>45664</v>
      </c>
      <c r="C259" t="s">
        <v>185</v>
      </c>
      <c r="D259" t="s">
        <v>186</v>
      </c>
      <c r="E259" t="s">
        <v>52</v>
      </c>
      <c r="F259" t="s">
        <v>53</v>
      </c>
      <c r="G259" t="s">
        <v>54</v>
      </c>
      <c r="H259" t="s">
        <v>47</v>
      </c>
      <c r="I259" t="s">
        <v>60</v>
      </c>
      <c r="J259" t="s">
        <v>88</v>
      </c>
      <c r="K259">
        <v>4</v>
      </c>
      <c r="L259">
        <v>54640</v>
      </c>
      <c r="M259">
        <v>0</v>
      </c>
      <c r="N259">
        <v>218560</v>
      </c>
      <c r="O259">
        <v>168000</v>
      </c>
      <c r="P259">
        <v>50560</v>
      </c>
      <c r="Q259" t="s">
        <v>26</v>
      </c>
      <c r="R259" t="s">
        <v>27</v>
      </c>
      <c r="S259" s="3" t="str">
        <f t="shared" si="20"/>
        <v>January</v>
      </c>
      <c r="T259" t="str">
        <f t="shared" si="21"/>
        <v>Q1</v>
      </c>
      <c r="U259">
        <f t="shared" si="22"/>
        <v>2025</v>
      </c>
      <c r="V259" s="4">
        <f t="shared" si="23"/>
        <v>0.23133235724743778</v>
      </c>
      <c r="W259" t="str">
        <f t="shared" si="24"/>
        <v>High</v>
      </c>
    </row>
    <row r="260" spans="1:23" x14ac:dyDescent="0.3">
      <c r="A260">
        <v>104184</v>
      </c>
      <c r="B260" s="1">
        <v>45834</v>
      </c>
      <c r="C260" t="s">
        <v>4320</v>
      </c>
      <c r="D260" t="s">
        <v>177</v>
      </c>
      <c r="E260" t="s">
        <v>44</v>
      </c>
      <c r="F260" t="s">
        <v>64</v>
      </c>
      <c r="G260" t="s">
        <v>65</v>
      </c>
      <c r="H260" t="s">
        <v>108</v>
      </c>
      <c r="I260" t="s">
        <v>60</v>
      </c>
      <c r="J260" t="s">
        <v>88</v>
      </c>
      <c r="K260">
        <v>5</v>
      </c>
      <c r="L260">
        <v>54632</v>
      </c>
      <c r="M260">
        <v>20</v>
      </c>
      <c r="N260">
        <v>218528</v>
      </c>
      <c r="O260">
        <v>210000</v>
      </c>
      <c r="P260">
        <v>8528</v>
      </c>
      <c r="Q260" t="s">
        <v>49</v>
      </c>
      <c r="R260" t="s">
        <v>27</v>
      </c>
      <c r="S260" s="3" t="str">
        <f t="shared" si="20"/>
        <v>June</v>
      </c>
      <c r="T260" t="str">
        <f t="shared" si="21"/>
        <v>Q2</v>
      </c>
      <c r="U260">
        <f t="shared" si="22"/>
        <v>2025</v>
      </c>
      <c r="V260" s="4">
        <f t="shared" si="23"/>
        <v>3.9024747400790746E-2</v>
      </c>
      <c r="W260" t="str">
        <f t="shared" si="24"/>
        <v>High</v>
      </c>
    </row>
    <row r="261" spans="1:23" x14ac:dyDescent="0.3">
      <c r="A261">
        <v>104862</v>
      </c>
      <c r="B261" s="1">
        <v>45928</v>
      </c>
      <c r="C261" t="s">
        <v>4998</v>
      </c>
      <c r="D261" t="s">
        <v>199</v>
      </c>
      <c r="E261" t="s">
        <v>30</v>
      </c>
      <c r="F261" t="s">
        <v>31</v>
      </c>
      <c r="G261" t="s">
        <v>32</v>
      </c>
      <c r="H261" t="s">
        <v>83</v>
      </c>
      <c r="I261" t="s">
        <v>60</v>
      </c>
      <c r="J261" t="s">
        <v>88</v>
      </c>
      <c r="K261">
        <v>5</v>
      </c>
      <c r="L261">
        <v>54572</v>
      </c>
      <c r="M261">
        <v>20</v>
      </c>
      <c r="N261">
        <v>218288</v>
      </c>
      <c r="O261">
        <v>210000</v>
      </c>
      <c r="P261">
        <v>8288</v>
      </c>
      <c r="Q261" t="s">
        <v>49</v>
      </c>
      <c r="R261" t="s">
        <v>56</v>
      </c>
      <c r="S261" s="3" t="str">
        <f t="shared" si="20"/>
        <v>September</v>
      </c>
      <c r="T261" t="str">
        <f t="shared" si="21"/>
        <v>Q3</v>
      </c>
      <c r="U261">
        <f t="shared" si="22"/>
        <v>2025</v>
      </c>
      <c r="V261" s="4">
        <f t="shared" si="23"/>
        <v>3.7968188814776808E-2</v>
      </c>
      <c r="W261" t="str">
        <f t="shared" si="24"/>
        <v>High</v>
      </c>
    </row>
    <row r="262" spans="1:23" x14ac:dyDescent="0.3">
      <c r="A262">
        <v>102510</v>
      </c>
      <c r="B262" s="1">
        <v>45661</v>
      </c>
      <c r="C262" t="s">
        <v>2646</v>
      </c>
      <c r="D262" t="s">
        <v>160</v>
      </c>
      <c r="E262" t="s">
        <v>30</v>
      </c>
      <c r="F262" t="s">
        <v>31</v>
      </c>
      <c r="G262" t="s">
        <v>32</v>
      </c>
      <c r="H262" t="s">
        <v>71</v>
      </c>
      <c r="I262" t="s">
        <v>60</v>
      </c>
      <c r="J262" t="s">
        <v>88</v>
      </c>
      <c r="K262">
        <v>4</v>
      </c>
      <c r="L262">
        <v>54556</v>
      </c>
      <c r="M262">
        <v>0</v>
      </c>
      <c r="N262">
        <v>218224</v>
      </c>
      <c r="O262">
        <v>168000</v>
      </c>
      <c r="P262">
        <v>50224</v>
      </c>
      <c r="Q262" t="s">
        <v>49</v>
      </c>
      <c r="R262" t="s">
        <v>27</v>
      </c>
      <c r="S262" s="3" t="str">
        <f t="shared" si="20"/>
        <v>January</v>
      </c>
      <c r="T262" t="str">
        <f t="shared" si="21"/>
        <v>Q1</v>
      </c>
      <c r="U262">
        <f t="shared" si="22"/>
        <v>2025</v>
      </c>
      <c r="V262" s="4">
        <f t="shared" si="23"/>
        <v>0.230148837891341</v>
      </c>
      <c r="W262" t="str">
        <f t="shared" si="24"/>
        <v>High</v>
      </c>
    </row>
    <row r="263" spans="1:23" x14ac:dyDescent="0.3">
      <c r="A263">
        <v>102612</v>
      </c>
      <c r="B263" s="1">
        <v>45992</v>
      </c>
      <c r="C263" t="s">
        <v>2748</v>
      </c>
      <c r="D263" t="s">
        <v>112</v>
      </c>
      <c r="E263" t="s">
        <v>20</v>
      </c>
      <c r="F263" t="s">
        <v>36</v>
      </c>
      <c r="G263" t="s">
        <v>37</v>
      </c>
      <c r="H263" t="s">
        <v>33</v>
      </c>
      <c r="I263" t="s">
        <v>60</v>
      </c>
      <c r="J263" t="s">
        <v>88</v>
      </c>
      <c r="K263">
        <v>4</v>
      </c>
      <c r="L263">
        <v>54548</v>
      </c>
      <c r="M263">
        <v>0</v>
      </c>
      <c r="N263">
        <v>218192</v>
      </c>
      <c r="O263">
        <v>168000</v>
      </c>
      <c r="P263">
        <v>50192</v>
      </c>
      <c r="Q263" t="s">
        <v>26</v>
      </c>
      <c r="R263" t="s">
        <v>73</v>
      </c>
      <c r="S263" s="3" t="str">
        <f t="shared" si="20"/>
        <v>December</v>
      </c>
      <c r="T263" t="str">
        <f t="shared" si="21"/>
        <v>Q4</v>
      </c>
      <c r="U263">
        <f t="shared" si="22"/>
        <v>2025</v>
      </c>
      <c r="V263" s="4">
        <f t="shared" si="23"/>
        <v>0.2300359316565227</v>
      </c>
      <c r="W263" t="str">
        <f t="shared" si="24"/>
        <v>High</v>
      </c>
    </row>
    <row r="264" spans="1:23" x14ac:dyDescent="0.3">
      <c r="A264">
        <v>104557</v>
      </c>
      <c r="B264" s="1">
        <v>45740</v>
      </c>
      <c r="C264" t="s">
        <v>4693</v>
      </c>
      <c r="D264" t="s">
        <v>138</v>
      </c>
      <c r="E264" t="s">
        <v>20</v>
      </c>
      <c r="F264" t="s">
        <v>36</v>
      </c>
      <c r="G264" t="s">
        <v>37</v>
      </c>
      <c r="H264" t="s">
        <v>108</v>
      </c>
      <c r="I264" t="s">
        <v>60</v>
      </c>
      <c r="J264" t="s">
        <v>88</v>
      </c>
      <c r="K264">
        <v>5</v>
      </c>
      <c r="L264">
        <v>54536</v>
      </c>
      <c r="M264">
        <v>20</v>
      </c>
      <c r="N264">
        <v>218144</v>
      </c>
      <c r="O264">
        <v>210000</v>
      </c>
      <c r="P264">
        <v>8144</v>
      </c>
      <c r="Q264" t="s">
        <v>26</v>
      </c>
      <c r="R264" t="s">
        <v>27</v>
      </c>
      <c r="S264" s="3" t="str">
        <f t="shared" si="20"/>
        <v>March</v>
      </c>
      <c r="T264" t="str">
        <f t="shared" si="21"/>
        <v>Q1</v>
      </c>
      <c r="U264">
        <f t="shared" si="22"/>
        <v>2025</v>
      </c>
      <c r="V264" s="4">
        <f t="shared" si="23"/>
        <v>3.7333137743875602E-2</v>
      </c>
      <c r="W264" t="str">
        <f t="shared" si="24"/>
        <v>High</v>
      </c>
    </row>
    <row r="265" spans="1:23" x14ac:dyDescent="0.3">
      <c r="A265">
        <v>102471</v>
      </c>
      <c r="B265" s="1">
        <v>45732</v>
      </c>
      <c r="C265" t="s">
        <v>2607</v>
      </c>
      <c r="D265" t="s">
        <v>98</v>
      </c>
      <c r="E265" t="s">
        <v>44</v>
      </c>
      <c r="F265" t="s">
        <v>45</v>
      </c>
      <c r="G265" t="s">
        <v>46</v>
      </c>
      <c r="H265" t="s">
        <v>108</v>
      </c>
      <c r="I265" t="s">
        <v>60</v>
      </c>
      <c r="J265" t="s">
        <v>88</v>
      </c>
      <c r="K265">
        <v>4</v>
      </c>
      <c r="L265">
        <v>54521</v>
      </c>
      <c r="M265">
        <v>0</v>
      </c>
      <c r="N265">
        <v>218084</v>
      </c>
      <c r="O265">
        <v>168000</v>
      </c>
      <c r="P265">
        <v>50084</v>
      </c>
      <c r="Q265" t="s">
        <v>55</v>
      </c>
      <c r="R265" t="s">
        <v>27</v>
      </c>
      <c r="S265" s="3" t="str">
        <f t="shared" si="20"/>
        <v>March</v>
      </c>
      <c r="T265" t="str">
        <f t="shared" si="21"/>
        <v>Q1</v>
      </c>
      <c r="U265">
        <f t="shared" si="22"/>
        <v>2025</v>
      </c>
      <c r="V265" s="4">
        <f t="shared" si="23"/>
        <v>0.22965462849177382</v>
      </c>
      <c r="W265" t="str">
        <f t="shared" si="24"/>
        <v>High</v>
      </c>
    </row>
    <row r="266" spans="1:23" x14ac:dyDescent="0.3">
      <c r="A266">
        <v>103527</v>
      </c>
      <c r="B266" s="1">
        <v>45729</v>
      </c>
      <c r="C266" t="s">
        <v>3663</v>
      </c>
      <c r="D266" t="s">
        <v>158</v>
      </c>
      <c r="E266" t="s">
        <v>20</v>
      </c>
      <c r="F266" t="s">
        <v>36</v>
      </c>
      <c r="G266" t="s">
        <v>37</v>
      </c>
      <c r="H266" t="s">
        <v>38</v>
      </c>
      <c r="I266" t="s">
        <v>60</v>
      </c>
      <c r="J266" t="s">
        <v>88</v>
      </c>
      <c r="K266">
        <v>4</v>
      </c>
      <c r="L266">
        <v>55475</v>
      </c>
      <c r="M266">
        <v>5</v>
      </c>
      <c r="N266">
        <v>210805</v>
      </c>
      <c r="O266">
        <v>168000</v>
      </c>
      <c r="P266">
        <v>42805</v>
      </c>
      <c r="Q266" t="s">
        <v>41</v>
      </c>
      <c r="R266" t="s">
        <v>27</v>
      </c>
      <c r="S266" s="3" t="str">
        <f t="shared" si="20"/>
        <v>March</v>
      </c>
      <c r="T266" t="str">
        <f t="shared" si="21"/>
        <v>Q1</v>
      </c>
      <c r="U266">
        <f t="shared" si="22"/>
        <v>2025</v>
      </c>
      <c r="V266" s="4">
        <f t="shared" si="23"/>
        <v>0.20305495600199236</v>
      </c>
      <c r="W266" t="str">
        <f t="shared" si="24"/>
        <v>High</v>
      </c>
    </row>
    <row r="267" spans="1:23" x14ac:dyDescent="0.3">
      <c r="A267">
        <v>104167</v>
      </c>
      <c r="B267" s="1">
        <v>45780</v>
      </c>
      <c r="C267" t="s">
        <v>4303</v>
      </c>
      <c r="D267" t="s">
        <v>194</v>
      </c>
      <c r="E267" t="s">
        <v>20</v>
      </c>
      <c r="F267" t="s">
        <v>36</v>
      </c>
      <c r="G267" t="s">
        <v>37</v>
      </c>
      <c r="H267" t="s">
        <v>83</v>
      </c>
      <c r="I267" t="s">
        <v>60</v>
      </c>
      <c r="J267" t="s">
        <v>88</v>
      </c>
      <c r="K267">
        <v>4</v>
      </c>
      <c r="L267">
        <v>55432</v>
      </c>
      <c r="M267">
        <v>5</v>
      </c>
      <c r="N267">
        <v>210641.6</v>
      </c>
      <c r="O267">
        <v>168000</v>
      </c>
      <c r="P267">
        <v>42641.599999999999</v>
      </c>
      <c r="Q267" t="s">
        <v>55</v>
      </c>
      <c r="R267" t="s">
        <v>73</v>
      </c>
      <c r="S267" s="3" t="str">
        <f t="shared" si="20"/>
        <v>May</v>
      </c>
      <c r="T267" t="str">
        <f t="shared" si="21"/>
        <v>Q2</v>
      </c>
      <c r="U267">
        <f t="shared" si="22"/>
        <v>2025</v>
      </c>
      <c r="V267" s="4">
        <f t="shared" si="23"/>
        <v>0.20243674563808858</v>
      </c>
      <c r="W267" t="str">
        <f t="shared" si="24"/>
        <v>High</v>
      </c>
    </row>
    <row r="268" spans="1:23" x14ac:dyDescent="0.3">
      <c r="A268">
        <v>100052</v>
      </c>
      <c r="B268" s="1">
        <v>45945</v>
      </c>
      <c r="C268" t="s">
        <v>156</v>
      </c>
      <c r="D268" t="s">
        <v>104</v>
      </c>
      <c r="E268" t="s">
        <v>52</v>
      </c>
      <c r="F268" t="s">
        <v>53</v>
      </c>
      <c r="G268" t="s">
        <v>54</v>
      </c>
      <c r="H268" t="s">
        <v>59</v>
      </c>
      <c r="I268" t="s">
        <v>60</v>
      </c>
      <c r="J268" t="s">
        <v>88</v>
      </c>
      <c r="K268">
        <v>4</v>
      </c>
      <c r="L268">
        <v>55430</v>
      </c>
      <c r="M268">
        <v>5</v>
      </c>
      <c r="N268">
        <v>210634</v>
      </c>
      <c r="O268">
        <v>168000</v>
      </c>
      <c r="P268">
        <v>42634</v>
      </c>
      <c r="Q268" t="s">
        <v>26</v>
      </c>
      <c r="R268" t="s">
        <v>27</v>
      </c>
      <c r="S268" s="3" t="str">
        <f t="shared" si="20"/>
        <v>October</v>
      </c>
      <c r="T268" t="str">
        <f t="shared" si="21"/>
        <v>Q4</v>
      </c>
      <c r="U268">
        <f t="shared" si="22"/>
        <v>2025</v>
      </c>
      <c r="V268" s="4">
        <f t="shared" si="23"/>
        <v>0.20240796832420216</v>
      </c>
      <c r="W268" t="str">
        <f t="shared" si="24"/>
        <v>High</v>
      </c>
    </row>
    <row r="269" spans="1:23" x14ac:dyDescent="0.3">
      <c r="A269">
        <v>103415</v>
      </c>
      <c r="B269" s="1">
        <v>45995</v>
      </c>
      <c r="C269" t="s">
        <v>3551</v>
      </c>
      <c r="D269" t="s">
        <v>96</v>
      </c>
      <c r="E269" t="s">
        <v>30</v>
      </c>
      <c r="F269" t="s">
        <v>31</v>
      </c>
      <c r="G269" t="s">
        <v>32</v>
      </c>
      <c r="H269" t="s">
        <v>59</v>
      </c>
      <c r="I269" t="s">
        <v>60</v>
      </c>
      <c r="J269" t="s">
        <v>88</v>
      </c>
      <c r="K269">
        <v>4</v>
      </c>
      <c r="L269">
        <v>55427</v>
      </c>
      <c r="M269">
        <v>5</v>
      </c>
      <c r="N269">
        <v>210622.6</v>
      </c>
      <c r="O269">
        <v>168000</v>
      </c>
      <c r="P269">
        <v>42622.6</v>
      </c>
      <c r="Q269" t="s">
        <v>49</v>
      </c>
      <c r="R269" t="s">
        <v>27</v>
      </c>
      <c r="S269" s="3" t="str">
        <f t="shared" si="20"/>
        <v>December</v>
      </c>
      <c r="T269" t="str">
        <f t="shared" si="21"/>
        <v>Q4</v>
      </c>
      <c r="U269">
        <f t="shared" si="22"/>
        <v>2025</v>
      </c>
      <c r="V269" s="4">
        <f t="shared" si="23"/>
        <v>0.20236479845942457</v>
      </c>
      <c r="W269" t="str">
        <f t="shared" si="24"/>
        <v>High</v>
      </c>
    </row>
    <row r="270" spans="1:23" x14ac:dyDescent="0.3">
      <c r="A270">
        <v>101209</v>
      </c>
      <c r="B270" s="1">
        <v>45872</v>
      </c>
      <c r="C270" t="s">
        <v>1345</v>
      </c>
      <c r="D270" t="s">
        <v>134</v>
      </c>
      <c r="E270" t="s">
        <v>20</v>
      </c>
      <c r="F270" t="s">
        <v>21</v>
      </c>
      <c r="G270" t="s">
        <v>22</v>
      </c>
      <c r="H270" t="s">
        <v>38</v>
      </c>
      <c r="I270" t="s">
        <v>60</v>
      </c>
      <c r="J270" t="s">
        <v>88</v>
      </c>
      <c r="K270">
        <v>4</v>
      </c>
      <c r="L270">
        <v>55352</v>
      </c>
      <c r="M270">
        <v>5</v>
      </c>
      <c r="N270">
        <v>210337.6</v>
      </c>
      <c r="O270">
        <v>168000</v>
      </c>
      <c r="P270">
        <v>42337.599999999999</v>
      </c>
      <c r="Q270" t="s">
        <v>66</v>
      </c>
      <c r="R270" t="s">
        <v>27</v>
      </c>
      <c r="S270" s="3" t="str">
        <f t="shared" si="20"/>
        <v>August</v>
      </c>
      <c r="T270" t="str">
        <f t="shared" si="21"/>
        <v>Q3</v>
      </c>
      <c r="U270">
        <f t="shared" si="22"/>
        <v>2025</v>
      </c>
      <c r="V270" s="4">
        <f t="shared" si="23"/>
        <v>0.20128403100539322</v>
      </c>
      <c r="W270" t="str">
        <f t="shared" si="24"/>
        <v>High</v>
      </c>
    </row>
    <row r="271" spans="1:23" x14ac:dyDescent="0.3">
      <c r="A271">
        <v>104753</v>
      </c>
      <c r="B271" s="1">
        <v>46003</v>
      </c>
      <c r="C271" t="s">
        <v>4889</v>
      </c>
      <c r="D271" t="s">
        <v>104</v>
      </c>
      <c r="E271" t="s">
        <v>20</v>
      </c>
      <c r="F271" t="s">
        <v>21</v>
      </c>
      <c r="G271" t="s">
        <v>22</v>
      </c>
      <c r="H271" t="s">
        <v>83</v>
      </c>
      <c r="I271" t="s">
        <v>60</v>
      </c>
      <c r="J271" t="s">
        <v>88</v>
      </c>
      <c r="K271">
        <v>4</v>
      </c>
      <c r="L271">
        <v>55349</v>
      </c>
      <c r="M271">
        <v>5</v>
      </c>
      <c r="N271">
        <v>210326.2</v>
      </c>
      <c r="O271">
        <v>168000</v>
      </c>
      <c r="P271">
        <v>42326.2</v>
      </c>
      <c r="Q271" t="s">
        <v>41</v>
      </c>
      <c r="R271" t="s">
        <v>73</v>
      </c>
      <c r="S271" s="3" t="str">
        <f t="shared" si="20"/>
        <v>December</v>
      </c>
      <c r="T271" t="str">
        <f t="shared" si="21"/>
        <v>Q4</v>
      </c>
      <c r="U271">
        <f t="shared" si="22"/>
        <v>2025</v>
      </c>
      <c r="V271" s="4">
        <f t="shared" si="23"/>
        <v>0.20124073938482223</v>
      </c>
      <c r="W271" t="str">
        <f t="shared" si="24"/>
        <v>High</v>
      </c>
    </row>
    <row r="272" spans="1:23" x14ac:dyDescent="0.3">
      <c r="A272">
        <v>103294</v>
      </c>
      <c r="B272" s="1">
        <v>45994</v>
      </c>
      <c r="C272" t="s">
        <v>3430</v>
      </c>
      <c r="D272" t="s">
        <v>127</v>
      </c>
      <c r="E272" t="s">
        <v>52</v>
      </c>
      <c r="F272" t="s">
        <v>53</v>
      </c>
      <c r="G272" t="s">
        <v>54</v>
      </c>
      <c r="H272" t="s">
        <v>59</v>
      </c>
      <c r="I272" t="s">
        <v>60</v>
      </c>
      <c r="J272" t="s">
        <v>88</v>
      </c>
      <c r="K272">
        <v>4</v>
      </c>
      <c r="L272">
        <v>55317</v>
      </c>
      <c r="M272">
        <v>5</v>
      </c>
      <c r="N272">
        <v>210204.6</v>
      </c>
      <c r="O272">
        <v>168000</v>
      </c>
      <c r="P272">
        <v>42204.6</v>
      </c>
      <c r="Q272" t="s">
        <v>41</v>
      </c>
      <c r="R272" t="s">
        <v>27</v>
      </c>
      <c r="S272" s="3" t="str">
        <f t="shared" si="20"/>
        <v>December</v>
      </c>
      <c r="T272" t="str">
        <f t="shared" si="21"/>
        <v>Q4</v>
      </c>
      <c r="U272">
        <f t="shared" si="22"/>
        <v>2025</v>
      </c>
      <c r="V272" s="4">
        <f t="shared" si="23"/>
        <v>0.20077866992444504</v>
      </c>
      <c r="W272" t="str">
        <f t="shared" si="24"/>
        <v>High</v>
      </c>
    </row>
    <row r="273" spans="1:23" x14ac:dyDescent="0.3">
      <c r="A273">
        <v>102521</v>
      </c>
      <c r="B273" s="1">
        <v>45948</v>
      </c>
      <c r="C273" t="s">
        <v>2657</v>
      </c>
      <c r="D273" t="s">
        <v>205</v>
      </c>
      <c r="E273" t="s">
        <v>52</v>
      </c>
      <c r="F273" t="s">
        <v>69</v>
      </c>
      <c r="G273" t="s">
        <v>70</v>
      </c>
      <c r="H273" t="s">
        <v>38</v>
      </c>
      <c r="I273" t="s">
        <v>60</v>
      </c>
      <c r="J273" t="s">
        <v>78</v>
      </c>
      <c r="K273">
        <v>10</v>
      </c>
      <c r="L273">
        <v>22124</v>
      </c>
      <c r="M273">
        <v>5</v>
      </c>
      <c r="N273">
        <v>210178</v>
      </c>
      <c r="O273">
        <v>170000</v>
      </c>
      <c r="P273">
        <v>40178</v>
      </c>
      <c r="Q273" t="s">
        <v>66</v>
      </c>
      <c r="R273" t="s">
        <v>27</v>
      </c>
      <c r="S273" s="3" t="str">
        <f t="shared" si="20"/>
        <v>October</v>
      </c>
      <c r="T273" t="str">
        <f t="shared" si="21"/>
        <v>Q4</v>
      </c>
      <c r="U273">
        <f t="shared" si="22"/>
        <v>2025</v>
      </c>
      <c r="V273" s="4">
        <f t="shared" si="23"/>
        <v>0.19116177716031174</v>
      </c>
      <c r="W273" t="str">
        <f t="shared" si="24"/>
        <v>High</v>
      </c>
    </row>
    <row r="274" spans="1:23" x14ac:dyDescent="0.3">
      <c r="A274">
        <v>104813</v>
      </c>
      <c r="B274" s="1">
        <v>45916</v>
      </c>
      <c r="C274" t="s">
        <v>4949</v>
      </c>
      <c r="D274" t="s">
        <v>140</v>
      </c>
      <c r="E274" t="s">
        <v>44</v>
      </c>
      <c r="F274" t="s">
        <v>45</v>
      </c>
      <c r="G274" t="s">
        <v>46</v>
      </c>
      <c r="H274" t="s">
        <v>33</v>
      </c>
      <c r="I274" t="s">
        <v>60</v>
      </c>
      <c r="J274" t="s">
        <v>88</v>
      </c>
      <c r="K274">
        <v>4</v>
      </c>
      <c r="L274">
        <v>55284</v>
      </c>
      <c r="M274">
        <v>5</v>
      </c>
      <c r="N274">
        <v>210079.2</v>
      </c>
      <c r="O274">
        <v>168000</v>
      </c>
      <c r="P274">
        <v>42079.199999999997</v>
      </c>
      <c r="Q274" t="s">
        <v>41</v>
      </c>
      <c r="R274" t="s">
        <v>27</v>
      </c>
      <c r="S274" s="3" t="str">
        <f t="shared" si="20"/>
        <v>September</v>
      </c>
      <c r="T274" t="str">
        <f t="shared" si="21"/>
        <v>Q3</v>
      </c>
      <c r="U274">
        <f t="shared" si="22"/>
        <v>2025</v>
      </c>
      <c r="V274" s="4">
        <f t="shared" si="23"/>
        <v>0.20030160053922519</v>
      </c>
      <c r="W274" t="str">
        <f t="shared" si="24"/>
        <v>High</v>
      </c>
    </row>
    <row r="275" spans="1:23" x14ac:dyDescent="0.3">
      <c r="A275">
        <v>101541</v>
      </c>
      <c r="B275" s="1">
        <v>45833</v>
      </c>
      <c r="C275" t="s">
        <v>1677</v>
      </c>
      <c r="D275" t="s">
        <v>138</v>
      </c>
      <c r="E275" t="s">
        <v>30</v>
      </c>
      <c r="F275" t="s">
        <v>31</v>
      </c>
      <c r="G275" t="s">
        <v>32</v>
      </c>
      <c r="H275" t="s">
        <v>33</v>
      </c>
      <c r="I275" t="s">
        <v>60</v>
      </c>
      <c r="J275" t="s">
        <v>88</v>
      </c>
      <c r="K275">
        <v>4</v>
      </c>
      <c r="L275">
        <v>55241</v>
      </c>
      <c r="M275">
        <v>5</v>
      </c>
      <c r="N275">
        <v>209915.8</v>
      </c>
      <c r="O275">
        <v>168000</v>
      </c>
      <c r="P275">
        <v>41915.800000000003</v>
      </c>
      <c r="Q275" t="s">
        <v>66</v>
      </c>
      <c r="R275" t="s">
        <v>27</v>
      </c>
      <c r="S275" s="3" t="str">
        <f t="shared" si="20"/>
        <v>June</v>
      </c>
      <c r="T275" t="str">
        <f t="shared" si="21"/>
        <v>Q2</v>
      </c>
      <c r="U275">
        <f t="shared" si="22"/>
        <v>2025</v>
      </c>
      <c r="V275" s="4">
        <f t="shared" si="23"/>
        <v>0.19967910943340142</v>
      </c>
      <c r="W275" t="str">
        <f t="shared" si="24"/>
        <v>High</v>
      </c>
    </row>
    <row r="276" spans="1:23" x14ac:dyDescent="0.3">
      <c r="A276">
        <v>100161</v>
      </c>
      <c r="B276" s="1">
        <v>45737</v>
      </c>
      <c r="C276" t="s">
        <v>292</v>
      </c>
      <c r="D276" t="s">
        <v>158</v>
      </c>
      <c r="E276" t="s">
        <v>44</v>
      </c>
      <c r="F276" t="s">
        <v>64</v>
      </c>
      <c r="G276" t="s">
        <v>65</v>
      </c>
      <c r="H276" t="s">
        <v>59</v>
      </c>
      <c r="I276" t="s">
        <v>60</v>
      </c>
      <c r="J276" t="s">
        <v>88</v>
      </c>
      <c r="K276">
        <v>4</v>
      </c>
      <c r="L276">
        <v>55229</v>
      </c>
      <c r="M276">
        <v>5</v>
      </c>
      <c r="N276">
        <v>209870.2</v>
      </c>
      <c r="O276">
        <v>168000</v>
      </c>
      <c r="P276">
        <v>41870.199999999997</v>
      </c>
      <c r="Q276" t="s">
        <v>66</v>
      </c>
      <c r="R276" t="s">
        <v>73</v>
      </c>
      <c r="S276" s="3" t="str">
        <f t="shared" si="20"/>
        <v>March</v>
      </c>
      <c r="T276" t="str">
        <f t="shared" si="21"/>
        <v>Q1</v>
      </c>
      <c r="U276">
        <f t="shared" si="22"/>
        <v>2025</v>
      </c>
      <c r="V276" s="4">
        <f t="shared" si="23"/>
        <v>0.19950521798711773</v>
      </c>
      <c r="W276" t="str">
        <f t="shared" si="24"/>
        <v>High</v>
      </c>
    </row>
    <row r="277" spans="1:23" x14ac:dyDescent="0.3">
      <c r="A277">
        <v>103332</v>
      </c>
      <c r="B277" s="1">
        <v>45679</v>
      </c>
      <c r="C277" t="s">
        <v>3468</v>
      </c>
      <c r="D277" t="s">
        <v>194</v>
      </c>
      <c r="E277" t="s">
        <v>44</v>
      </c>
      <c r="F277" t="s">
        <v>64</v>
      </c>
      <c r="G277" t="s">
        <v>65</v>
      </c>
      <c r="H277" t="s">
        <v>23</v>
      </c>
      <c r="I277" t="s">
        <v>60</v>
      </c>
      <c r="J277" t="s">
        <v>88</v>
      </c>
      <c r="K277">
        <v>4</v>
      </c>
      <c r="L277">
        <v>55229</v>
      </c>
      <c r="M277">
        <v>5</v>
      </c>
      <c r="N277">
        <v>209870.2</v>
      </c>
      <c r="O277">
        <v>168000</v>
      </c>
      <c r="P277">
        <v>41870.199999999997</v>
      </c>
      <c r="Q277" t="s">
        <v>49</v>
      </c>
      <c r="R277" t="s">
        <v>27</v>
      </c>
      <c r="S277" s="3" t="str">
        <f t="shared" si="20"/>
        <v>January</v>
      </c>
      <c r="T277" t="str">
        <f t="shared" si="21"/>
        <v>Q1</v>
      </c>
      <c r="U277">
        <f t="shared" si="22"/>
        <v>2025</v>
      </c>
      <c r="V277" s="4">
        <f t="shared" si="23"/>
        <v>0.19950521798711773</v>
      </c>
      <c r="W277" t="str">
        <f t="shared" si="24"/>
        <v>High</v>
      </c>
    </row>
    <row r="278" spans="1:23" x14ac:dyDescent="0.3">
      <c r="A278">
        <v>100600</v>
      </c>
      <c r="B278" s="1">
        <v>45998</v>
      </c>
      <c r="C278" t="s">
        <v>736</v>
      </c>
      <c r="D278" t="s">
        <v>147</v>
      </c>
      <c r="E278" t="s">
        <v>20</v>
      </c>
      <c r="F278" t="s">
        <v>36</v>
      </c>
      <c r="G278" t="s">
        <v>37</v>
      </c>
      <c r="H278" t="s">
        <v>59</v>
      </c>
      <c r="I278" t="s">
        <v>60</v>
      </c>
      <c r="J278" t="s">
        <v>88</v>
      </c>
      <c r="K278">
        <v>4</v>
      </c>
      <c r="L278">
        <v>55145</v>
      </c>
      <c r="M278">
        <v>5</v>
      </c>
      <c r="N278">
        <v>209551</v>
      </c>
      <c r="O278">
        <v>168000</v>
      </c>
      <c r="P278">
        <v>41551</v>
      </c>
      <c r="Q278" t="s">
        <v>26</v>
      </c>
      <c r="R278" t="s">
        <v>27</v>
      </c>
      <c r="S278" s="3" t="str">
        <f t="shared" si="20"/>
        <v>December</v>
      </c>
      <c r="T278" t="str">
        <f t="shared" si="21"/>
        <v>Q4</v>
      </c>
      <c r="U278">
        <f t="shared" si="22"/>
        <v>2025</v>
      </c>
      <c r="V278" s="4">
        <f t="shared" si="23"/>
        <v>0.1982858588124132</v>
      </c>
      <c r="W278" t="str">
        <f t="shared" si="24"/>
        <v>High</v>
      </c>
    </row>
    <row r="279" spans="1:23" x14ac:dyDescent="0.3">
      <c r="A279">
        <v>100233</v>
      </c>
      <c r="B279" s="1">
        <v>45710</v>
      </c>
      <c r="C279" t="s">
        <v>367</v>
      </c>
      <c r="D279" t="s">
        <v>147</v>
      </c>
      <c r="E279" t="s">
        <v>30</v>
      </c>
      <c r="F279" t="s">
        <v>31</v>
      </c>
      <c r="G279" t="s">
        <v>32</v>
      </c>
      <c r="H279" t="s">
        <v>23</v>
      </c>
      <c r="I279" t="s">
        <v>60</v>
      </c>
      <c r="J279" t="s">
        <v>88</v>
      </c>
      <c r="K279">
        <v>4</v>
      </c>
      <c r="L279">
        <v>55062</v>
      </c>
      <c r="M279">
        <v>5</v>
      </c>
      <c r="N279">
        <v>209235.6</v>
      </c>
      <c r="O279">
        <v>168000</v>
      </c>
      <c r="P279">
        <v>41235.599999999999</v>
      </c>
      <c r="Q279" t="s">
        <v>41</v>
      </c>
      <c r="R279" t="s">
        <v>27</v>
      </c>
      <c r="S279" s="3" t="str">
        <f t="shared" si="20"/>
        <v>February</v>
      </c>
      <c r="T279" t="str">
        <f t="shared" si="21"/>
        <v>Q1</v>
      </c>
      <c r="U279">
        <f t="shared" si="22"/>
        <v>2025</v>
      </c>
      <c r="V279" s="4">
        <f t="shared" si="23"/>
        <v>0.1970773615962102</v>
      </c>
      <c r="W279" t="str">
        <f t="shared" si="24"/>
        <v>High</v>
      </c>
    </row>
    <row r="280" spans="1:23" x14ac:dyDescent="0.3">
      <c r="A280">
        <v>104910</v>
      </c>
      <c r="B280" s="1">
        <v>45685</v>
      </c>
      <c r="C280" t="s">
        <v>5046</v>
      </c>
      <c r="D280" t="s">
        <v>51</v>
      </c>
      <c r="E280" t="s">
        <v>44</v>
      </c>
      <c r="F280" t="s">
        <v>45</v>
      </c>
      <c r="G280" t="s">
        <v>46</v>
      </c>
      <c r="H280" t="s">
        <v>71</v>
      </c>
      <c r="I280" t="s">
        <v>60</v>
      </c>
      <c r="J280" t="s">
        <v>88</v>
      </c>
      <c r="K280">
        <v>4</v>
      </c>
      <c r="L280">
        <v>54912</v>
      </c>
      <c r="M280">
        <v>5</v>
      </c>
      <c r="N280">
        <v>208665.60000000001</v>
      </c>
      <c r="O280">
        <v>168000</v>
      </c>
      <c r="P280">
        <v>40665.599999999999</v>
      </c>
      <c r="Q280" t="s">
        <v>26</v>
      </c>
      <c r="R280" t="s">
        <v>56</v>
      </c>
      <c r="S280" s="3" t="str">
        <f t="shared" si="20"/>
        <v>January</v>
      </c>
      <c r="T280" t="str">
        <f t="shared" si="21"/>
        <v>Q1</v>
      </c>
      <c r="U280">
        <f t="shared" si="22"/>
        <v>2025</v>
      </c>
      <c r="V280" s="4">
        <f t="shared" si="23"/>
        <v>0.19488406330511593</v>
      </c>
      <c r="W280" t="str">
        <f t="shared" si="24"/>
        <v>High</v>
      </c>
    </row>
    <row r="281" spans="1:23" x14ac:dyDescent="0.3">
      <c r="A281">
        <v>100669</v>
      </c>
      <c r="B281" s="1">
        <v>45788</v>
      </c>
      <c r="C281" t="s">
        <v>805</v>
      </c>
      <c r="D281" t="s">
        <v>90</v>
      </c>
      <c r="E281" t="s">
        <v>52</v>
      </c>
      <c r="F281" t="s">
        <v>53</v>
      </c>
      <c r="G281" t="s">
        <v>54</v>
      </c>
      <c r="H281" t="s">
        <v>47</v>
      </c>
      <c r="I281" t="s">
        <v>60</v>
      </c>
      <c r="J281" t="s">
        <v>88</v>
      </c>
      <c r="K281">
        <v>4</v>
      </c>
      <c r="L281">
        <v>54846</v>
      </c>
      <c r="M281">
        <v>5</v>
      </c>
      <c r="N281">
        <v>208414.8</v>
      </c>
      <c r="O281">
        <v>168000</v>
      </c>
      <c r="P281">
        <v>40414.800000000003</v>
      </c>
      <c r="Q281" t="s">
        <v>49</v>
      </c>
      <c r="R281" t="s">
        <v>56</v>
      </c>
      <c r="S281" s="3" t="str">
        <f t="shared" si="20"/>
        <v>May</v>
      </c>
      <c r="T281" t="str">
        <f t="shared" si="21"/>
        <v>Q2</v>
      </c>
      <c r="U281">
        <f t="shared" si="22"/>
        <v>2025</v>
      </c>
      <c r="V281" s="4">
        <f t="shared" si="23"/>
        <v>0.19391521139573584</v>
      </c>
      <c r="W281" t="str">
        <f t="shared" si="24"/>
        <v>High</v>
      </c>
    </row>
    <row r="282" spans="1:23" x14ac:dyDescent="0.3">
      <c r="A282">
        <v>104320</v>
      </c>
      <c r="B282" s="1">
        <v>45767</v>
      </c>
      <c r="C282" t="s">
        <v>4456</v>
      </c>
      <c r="D282" t="s">
        <v>342</v>
      </c>
      <c r="E282" t="s">
        <v>52</v>
      </c>
      <c r="F282" t="s">
        <v>69</v>
      </c>
      <c r="G282" t="s">
        <v>70</v>
      </c>
      <c r="H282" t="s">
        <v>71</v>
      </c>
      <c r="I282" t="s">
        <v>60</v>
      </c>
      <c r="J282" t="s">
        <v>88</v>
      </c>
      <c r="K282">
        <v>4</v>
      </c>
      <c r="L282">
        <v>54840</v>
      </c>
      <c r="M282">
        <v>5</v>
      </c>
      <c r="N282">
        <v>208392</v>
      </c>
      <c r="O282">
        <v>168000</v>
      </c>
      <c r="P282">
        <v>40392</v>
      </c>
      <c r="Q282" t="s">
        <v>26</v>
      </c>
      <c r="R282" t="s">
        <v>27</v>
      </c>
      <c r="S282" s="3" t="str">
        <f t="shared" si="20"/>
        <v>April</v>
      </c>
      <c r="T282" t="str">
        <f t="shared" si="21"/>
        <v>Q2</v>
      </c>
      <c r="U282">
        <f t="shared" si="22"/>
        <v>2025</v>
      </c>
      <c r="V282" s="4">
        <f t="shared" si="23"/>
        <v>0.19382701831164345</v>
      </c>
      <c r="W282" t="str">
        <f t="shared" si="24"/>
        <v>High</v>
      </c>
    </row>
    <row r="283" spans="1:23" x14ac:dyDescent="0.3">
      <c r="A283">
        <v>100744</v>
      </c>
      <c r="B283" s="1">
        <v>45886</v>
      </c>
      <c r="C283" t="s">
        <v>880</v>
      </c>
      <c r="D283" t="s">
        <v>202</v>
      </c>
      <c r="E283" t="s">
        <v>20</v>
      </c>
      <c r="F283" t="s">
        <v>36</v>
      </c>
      <c r="G283" t="s">
        <v>37</v>
      </c>
      <c r="H283" t="s">
        <v>33</v>
      </c>
      <c r="I283" t="s">
        <v>60</v>
      </c>
      <c r="J283" t="s">
        <v>88</v>
      </c>
      <c r="K283">
        <v>4</v>
      </c>
      <c r="L283">
        <v>54829</v>
      </c>
      <c r="M283">
        <v>5</v>
      </c>
      <c r="N283">
        <v>208350.2</v>
      </c>
      <c r="O283">
        <v>168000</v>
      </c>
      <c r="P283">
        <v>40350.199999999997</v>
      </c>
      <c r="Q283" t="s">
        <v>55</v>
      </c>
      <c r="R283" t="s">
        <v>27</v>
      </c>
      <c r="S283" s="3" t="str">
        <f t="shared" si="20"/>
        <v>August</v>
      </c>
      <c r="T283" t="str">
        <f t="shared" si="21"/>
        <v>Q3</v>
      </c>
      <c r="U283">
        <f t="shared" si="22"/>
        <v>2025</v>
      </c>
      <c r="V283" s="4">
        <f t="shared" si="23"/>
        <v>0.19366528085886164</v>
      </c>
      <c r="W283" t="str">
        <f t="shared" si="24"/>
        <v>High</v>
      </c>
    </row>
    <row r="284" spans="1:23" x14ac:dyDescent="0.3">
      <c r="A284">
        <v>102578</v>
      </c>
      <c r="B284" s="1">
        <v>45864</v>
      </c>
      <c r="C284" t="s">
        <v>2714</v>
      </c>
      <c r="D284" t="s">
        <v>408</v>
      </c>
      <c r="E284" t="s">
        <v>44</v>
      </c>
      <c r="F284" t="s">
        <v>45</v>
      </c>
      <c r="G284" t="s">
        <v>46</v>
      </c>
      <c r="H284" t="s">
        <v>59</v>
      </c>
      <c r="I284" t="s">
        <v>60</v>
      </c>
      <c r="J284" t="s">
        <v>88</v>
      </c>
      <c r="K284">
        <v>4</v>
      </c>
      <c r="L284">
        <v>54704</v>
      </c>
      <c r="M284">
        <v>5</v>
      </c>
      <c r="N284">
        <v>207875.20000000001</v>
      </c>
      <c r="O284">
        <v>168000</v>
      </c>
      <c r="P284">
        <v>39875.199999999997</v>
      </c>
      <c r="Q284" t="s">
        <v>26</v>
      </c>
      <c r="R284" t="s">
        <v>27</v>
      </c>
      <c r="S284" s="3" t="str">
        <f t="shared" si="20"/>
        <v>July</v>
      </c>
      <c r="T284" t="str">
        <f t="shared" si="21"/>
        <v>Q3</v>
      </c>
      <c r="U284">
        <f t="shared" si="22"/>
        <v>2025</v>
      </c>
      <c r="V284" s="4">
        <f t="shared" si="23"/>
        <v>0.19182278597927985</v>
      </c>
      <c r="W284" t="str">
        <f t="shared" si="24"/>
        <v>High</v>
      </c>
    </row>
    <row r="285" spans="1:23" x14ac:dyDescent="0.3">
      <c r="A285">
        <v>100565</v>
      </c>
      <c r="B285" s="1">
        <v>45704</v>
      </c>
      <c r="C285" t="s">
        <v>701</v>
      </c>
      <c r="D285" t="s">
        <v>87</v>
      </c>
      <c r="E285" t="s">
        <v>20</v>
      </c>
      <c r="F285" t="s">
        <v>21</v>
      </c>
      <c r="G285" t="s">
        <v>22</v>
      </c>
      <c r="H285" t="s">
        <v>108</v>
      </c>
      <c r="I285" t="s">
        <v>60</v>
      </c>
      <c r="J285" t="s">
        <v>88</v>
      </c>
      <c r="K285">
        <v>4</v>
      </c>
      <c r="L285">
        <v>54660</v>
      </c>
      <c r="M285">
        <v>5</v>
      </c>
      <c r="N285">
        <v>207708</v>
      </c>
      <c r="O285">
        <v>168000</v>
      </c>
      <c r="P285">
        <v>39708</v>
      </c>
      <c r="Q285" t="s">
        <v>26</v>
      </c>
      <c r="R285" t="s">
        <v>27</v>
      </c>
      <c r="S285" s="3" t="str">
        <f t="shared" si="20"/>
        <v>February</v>
      </c>
      <c r="T285" t="str">
        <f t="shared" si="21"/>
        <v>Q1</v>
      </c>
      <c r="U285">
        <f t="shared" si="22"/>
        <v>2025</v>
      </c>
      <c r="V285" s="4">
        <f t="shared" si="23"/>
        <v>0.19117222254318564</v>
      </c>
      <c r="W285" t="str">
        <f t="shared" si="24"/>
        <v>High</v>
      </c>
    </row>
    <row r="286" spans="1:23" x14ac:dyDescent="0.3">
      <c r="A286">
        <v>101894</v>
      </c>
      <c r="B286" s="1">
        <v>45773</v>
      </c>
      <c r="C286" t="s">
        <v>2030</v>
      </c>
      <c r="D286" t="s">
        <v>43</v>
      </c>
      <c r="E286" t="s">
        <v>44</v>
      </c>
      <c r="F286" t="s">
        <v>64</v>
      </c>
      <c r="G286" t="s">
        <v>65</v>
      </c>
      <c r="H286" t="s">
        <v>59</v>
      </c>
      <c r="I286" t="s">
        <v>60</v>
      </c>
      <c r="J286" t="s">
        <v>88</v>
      </c>
      <c r="K286">
        <v>4</v>
      </c>
      <c r="L286">
        <v>54636</v>
      </c>
      <c r="M286">
        <v>5</v>
      </c>
      <c r="N286">
        <v>207616.8</v>
      </c>
      <c r="O286">
        <v>168000</v>
      </c>
      <c r="P286">
        <v>39616.800000000003</v>
      </c>
      <c r="Q286" t="s">
        <v>26</v>
      </c>
      <c r="R286" t="s">
        <v>27</v>
      </c>
      <c r="S286" s="3" t="str">
        <f t="shared" si="20"/>
        <v>April</v>
      </c>
      <c r="T286" t="str">
        <f t="shared" si="21"/>
        <v>Q2</v>
      </c>
      <c r="U286">
        <f t="shared" si="22"/>
        <v>2025</v>
      </c>
      <c r="V286" s="4">
        <f t="shared" si="23"/>
        <v>0.19081692810986398</v>
      </c>
      <c r="W286" t="str">
        <f t="shared" si="24"/>
        <v>High</v>
      </c>
    </row>
    <row r="287" spans="1:23" x14ac:dyDescent="0.3">
      <c r="A287">
        <v>101578</v>
      </c>
      <c r="B287" s="1">
        <v>45978</v>
      </c>
      <c r="C287" t="s">
        <v>1714</v>
      </c>
      <c r="D287" t="s">
        <v>87</v>
      </c>
      <c r="E287" t="s">
        <v>52</v>
      </c>
      <c r="F287" t="s">
        <v>69</v>
      </c>
      <c r="G287" t="s">
        <v>70</v>
      </c>
      <c r="H287" t="s">
        <v>38</v>
      </c>
      <c r="I287" t="s">
        <v>60</v>
      </c>
      <c r="J287" t="s">
        <v>78</v>
      </c>
      <c r="K287">
        <v>10</v>
      </c>
      <c r="L287">
        <v>21841</v>
      </c>
      <c r="M287">
        <v>5</v>
      </c>
      <c r="N287">
        <v>207489.5</v>
      </c>
      <c r="O287">
        <v>170000</v>
      </c>
      <c r="P287">
        <v>37489.5</v>
      </c>
      <c r="Q287" t="s">
        <v>26</v>
      </c>
      <c r="R287" t="s">
        <v>73</v>
      </c>
      <c r="S287" s="3" t="str">
        <f t="shared" si="20"/>
        <v>November</v>
      </c>
      <c r="T287" t="str">
        <f t="shared" si="21"/>
        <v>Q4</v>
      </c>
      <c r="U287">
        <f t="shared" si="22"/>
        <v>2025</v>
      </c>
      <c r="V287" s="4">
        <f t="shared" si="23"/>
        <v>0.18068143207246631</v>
      </c>
      <c r="W287" t="str">
        <f t="shared" si="24"/>
        <v>High</v>
      </c>
    </row>
    <row r="288" spans="1:23" x14ac:dyDescent="0.3">
      <c r="A288">
        <v>102434</v>
      </c>
      <c r="B288" s="1">
        <v>45932</v>
      </c>
      <c r="C288" t="s">
        <v>2570</v>
      </c>
      <c r="D288" t="s">
        <v>186</v>
      </c>
      <c r="E288" t="s">
        <v>20</v>
      </c>
      <c r="F288" t="s">
        <v>21</v>
      </c>
      <c r="G288" t="s">
        <v>22</v>
      </c>
      <c r="H288" t="s">
        <v>71</v>
      </c>
      <c r="I288" t="s">
        <v>60</v>
      </c>
      <c r="J288" t="s">
        <v>78</v>
      </c>
      <c r="K288">
        <v>10</v>
      </c>
      <c r="L288">
        <v>21700</v>
      </c>
      <c r="M288">
        <v>5</v>
      </c>
      <c r="N288">
        <v>206150</v>
      </c>
      <c r="O288">
        <v>170000</v>
      </c>
      <c r="P288">
        <v>36150</v>
      </c>
      <c r="Q288" t="s">
        <v>26</v>
      </c>
      <c r="R288" t="s">
        <v>27</v>
      </c>
      <c r="S288" s="3" t="str">
        <f t="shared" si="20"/>
        <v>October</v>
      </c>
      <c r="T288" t="str">
        <f t="shared" si="21"/>
        <v>Q4</v>
      </c>
      <c r="U288">
        <f t="shared" si="22"/>
        <v>2025</v>
      </c>
      <c r="V288" s="4">
        <f t="shared" si="23"/>
        <v>0.17535774921173902</v>
      </c>
      <c r="W288" t="str">
        <f t="shared" si="24"/>
        <v>High</v>
      </c>
    </row>
    <row r="289" spans="1:23" x14ac:dyDescent="0.3">
      <c r="A289">
        <v>100547</v>
      </c>
      <c r="B289" s="1">
        <v>45972</v>
      </c>
      <c r="C289" t="s">
        <v>683</v>
      </c>
      <c r="D289" t="s">
        <v>207</v>
      </c>
      <c r="E289" t="s">
        <v>30</v>
      </c>
      <c r="F289" t="s">
        <v>31</v>
      </c>
      <c r="G289" t="s">
        <v>32</v>
      </c>
      <c r="H289" t="s">
        <v>47</v>
      </c>
      <c r="I289" t="s">
        <v>60</v>
      </c>
      <c r="J289" t="s">
        <v>78</v>
      </c>
      <c r="K289">
        <v>9</v>
      </c>
      <c r="L289">
        <v>22459</v>
      </c>
      <c r="M289">
        <v>0</v>
      </c>
      <c r="N289">
        <v>202131</v>
      </c>
      <c r="O289">
        <v>153000</v>
      </c>
      <c r="P289">
        <v>49131</v>
      </c>
      <c r="Q289" t="s">
        <v>49</v>
      </c>
      <c r="R289" t="s">
        <v>73</v>
      </c>
      <c r="S289" s="3" t="str">
        <f t="shared" si="20"/>
        <v>November</v>
      </c>
      <c r="T289" t="str">
        <f t="shared" si="21"/>
        <v>Q4</v>
      </c>
      <c r="U289">
        <f t="shared" si="22"/>
        <v>2025</v>
      </c>
      <c r="V289" s="4">
        <f t="shared" si="23"/>
        <v>0.24306514092346052</v>
      </c>
      <c r="W289" t="str">
        <f t="shared" si="24"/>
        <v>High</v>
      </c>
    </row>
    <row r="290" spans="1:23" x14ac:dyDescent="0.3">
      <c r="A290">
        <v>101398</v>
      </c>
      <c r="B290" s="1">
        <v>45982</v>
      </c>
      <c r="C290" t="s">
        <v>1534</v>
      </c>
      <c r="D290" t="s">
        <v>242</v>
      </c>
      <c r="E290" t="s">
        <v>52</v>
      </c>
      <c r="F290" t="s">
        <v>53</v>
      </c>
      <c r="G290" t="s">
        <v>54</v>
      </c>
      <c r="H290" t="s">
        <v>38</v>
      </c>
      <c r="I290" t="s">
        <v>60</v>
      </c>
      <c r="J290" t="s">
        <v>78</v>
      </c>
      <c r="K290">
        <v>9</v>
      </c>
      <c r="L290">
        <v>22315</v>
      </c>
      <c r="M290">
        <v>0</v>
      </c>
      <c r="N290">
        <v>200835</v>
      </c>
      <c r="O290">
        <v>153000</v>
      </c>
      <c r="P290">
        <v>47835</v>
      </c>
      <c r="Q290" t="s">
        <v>55</v>
      </c>
      <c r="R290" t="s">
        <v>73</v>
      </c>
      <c r="S290" s="3" t="str">
        <f t="shared" si="20"/>
        <v>November</v>
      </c>
      <c r="T290" t="str">
        <f t="shared" si="21"/>
        <v>Q4</v>
      </c>
      <c r="U290">
        <f t="shared" si="22"/>
        <v>2025</v>
      </c>
      <c r="V290" s="4">
        <f t="shared" si="23"/>
        <v>0.23818059601165137</v>
      </c>
      <c r="W290" t="str">
        <f t="shared" si="24"/>
        <v>High</v>
      </c>
    </row>
    <row r="291" spans="1:23" x14ac:dyDescent="0.3">
      <c r="A291">
        <v>103196</v>
      </c>
      <c r="B291" s="1">
        <v>45908</v>
      </c>
      <c r="C291" t="s">
        <v>3332</v>
      </c>
      <c r="D291" t="s">
        <v>149</v>
      </c>
      <c r="E291" t="s">
        <v>30</v>
      </c>
      <c r="F291" t="s">
        <v>31</v>
      </c>
      <c r="G291" t="s">
        <v>32</v>
      </c>
      <c r="H291" t="s">
        <v>47</v>
      </c>
      <c r="I291" t="s">
        <v>60</v>
      </c>
      <c r="J291" t="s">
        <v>88</v>
      </c>
      <c r="K291">
        <v>4</v>
      </c>
      <c r="L291">
        <v>55346</v>
      </c>
      <c r="M291">
        <v>10</v>
      </c>
      <c r="N291">
        <v>199245.6</v>
      </c>
      <c r="O291">
        <v>168000</v>
      </c>
      <c r="P291">
        <v>31245.599999999999</v>
      </c>
      <c r="Q291" t="s">
        <v>49</v>
      </c>
      <c r="R291" t="s">
        <v>27</v>
      </c>
      <c r="S291" s="3" t="str">
        <f t="shared" si="20"/>
        <v>September</v>
      </c>
      <c r="T291" t="str">
        <f t="shared" si="21"/>
        <v>Q3</v>
      </c>
      <c r="U291">
        <f t="shared" si="22"/>
        <v>2025</v>
      </c>
      <c r="V291" s="4">
        <f t="shared" si="23"/>
        <v>0.15681952324166756</v>
      </c>
      <c r="W291" t="str">
        <f t="shared" si="24"/>
        <v>High</v>
      </c>
    </row>
    <row r="292" spans="1:23" x14ac:dyDescent="0.3">
      <c r="A292">
        <v>100549</v>
      </c>
      <c r="B292" s="1">
        <v>45707</v>
      </c>
      <c r="C292" t="s">
        <v>685</v>
      </c>
      <c r="D292" t="s">
        <v>189</v>
      </c>
      <c r="E292" t="s">
        <v>20</v>
      </c>
      <c r="F292" t="s">
        <v>21</v>
      </c>
      <c r="G292" t="s">
        <v>22</v>
      </c>
      <c r="H292" t="s">
        <v>71</v>
      </c>
      <c r="I292" t="s">
        <v>60</v>
      </c>
      <c r="J292" t="s">
        <v>88</v>
      </c>
      <c r="K292">
        <v>4</v>
      </c>
      <c r="L292">
        <v>55303</v>
      </c>
      <c r="M292">
        <v>10</v>
      </c>
      <c r="N292">
        <v>199090.8</v>
      </c>
      <c r="O292">
        <v>168000</v>
      </c>
      <c r="P292">
        <v>31090.799999999999</v>
      </c>
      <c r="Q292" t="s">
        <v>55</v>
      </c>
      <c r="R292" t="s">
        <v>27</v>
      </c>
      <c r="S292" s="3" t="str">
        <f t="shared" si="20"/>
        <v>February</v>
      </c>
      <c r="T292" t="str">
        <f t="shared" si="21"/>
        <v>Q1</v>
      </c>
      <c r="U292">
        <f t="shared" si="22"/>
        <v>2025</v>
      </c>
      <c r="V292" s="4">
        <f t="shared" si="23"/>
        <v>0.15616392118571024</v>
      </c>
      <c r="W292" t="str">
        <f t="shared" si="24"/>
        <v>High</v>
      </c>
    </row>
    <row r="293" spans="1:23" x14ac:dyDescent="0.3">
      <c r="A293">
        <v>104009</v>
      </c>
      <c r="B293" s="1">
        <v>46007</v>
      </c>
      <c r="C293" t="s">
        <v>4145</v>
      </c>
      <c r="D293" t="s">
        <v>98</v>
      </c>
      <c r="E293" t="s">
        <v>52</v>
      </c>
      <c r="F293" t="s">
        <v>69</v>
      </c>
      <c r="G293" t="s">
        <v>70</v>
      </c>
      <c r="H293" t="s">
        <v>59</v>
      </c>
      <c r="I293" t="s">
        <v>60</v>
      </c>
      <c r="J293" t="s">
        <v>88</v>
      </c>
      <c r="K293">
        <v>4</v>
      </c>
      <c r="L293">
        <v>55272</v>
      </c>
      <c r="M293">
        <v>10</v>
      </c>
      <c r="N293">
        <v>198979.20000000001</v>
      </c>
      <c r="O293">
        <v>168000</v>
      </c>
      <c r="P293">
        <v>30979.200000000001</v>
      </c>
      <c r="Q293" t="s">
        <v>49</v>
      </c>
      <c r="R293" t="s">
        <v>27</v>
      </c>
      <c r="S293" s="3" t="str">
        <f t="shared" si="20"/>
        <v>December</v>
      </c>
      <c r="T293" t="str">
        <f t="shared" si="21"/>
        <v>Q4</v>
      </c>
      <c r="U293">
        <f t="shared" si="22"/>
        <v>2025</v>
      </c>
      <c r="V293" s="4">
        <f t="shared" si="23"/>
        <v>0.15569064505234717</v>
      </c>
      <c r="W293" t="str">
        <f t="shared" si="24"/>
        <v>High</v>
      </c>
    </row>
    <row r="294" spans="1:23" x14ac:dyDescent="0.3">
      <c r="A294">
        <v>102817</v>
      </c>
      <c r="B294" s="1">
        <v>45954</v>
      </c>
      <c r="C294" t="s">
        <v>2953</v>
      </c>
      <c r="D294" t="s">
        <v>147</v>
      </c>
      <c r="E294" t="s">
        <v>52</v>
      </c>
      <c r="F294" t="s">
        <v>69</v>
      </c>
      <c r="G294" t="s">
        <v>70</v>
      </c>
      <c r="H294" t="s">
        <v>83</v>
      </c>
      <c r="I294" t="s">
        <v>60</v>
      </c>
      <c r="J294" t="s">
        <v>88</v>
      </c>
      <c r="K294">
        <v>4</v>
      </c>
      <c r="L294">
        <v>55214</v>
      </c>
      <c r="M294">
        <v>10</v>
      </c>
      <c r="N294">
        <v>198770.4</v>
      </c>
      <c r="O294">
        <v>168000</v>
      </c>
      <c r="P294">
        <v>30770.400000000001</v>
      </c>
      <c r="Q294" t="s">
        <v>66</v>
      </c>
      <c r="R294" t="s">
        <v>27</v>
      </c>
      <c r="S294" s="3" t="str">
        <f t="shared" si="20"/>
        <v>October</v>
      </c>
      <c r="T294" t="str">
        <f t="shared" si="21"/>
        <v>Q4</v>
      </c>
      <c r="U294">
        <f t="shared" si="22"/>
        <v>2025</v>
      </c>
      <c r="V294" s="4">
        <f t="shared" si="23"/>
        <v>0.15480373335265213</v>
      </c>
      <c r="W294" t="str">
        <f t="shared" si="24"/>
        <v>High</v>
      </c>
    </row>
    <row r="295" spans="1:23" x14ac:dyDescent="0.3">
      <c r="A295">
        <v>103729</v>
      </c>
      <c r="B295" s="1">
        <v>46008</v>
      </c>
      <c r="C295" t="s">
        <v>3865</v>
      </c>
      <c r="D295" t="s">
        <v>281</v>
      </c>
      <c r="E295" t="s">
        <v>44</v>
      </c>
      <c r="F295" t="s">
        <v>64</v>
      </c>
      <c r="G295" t="s">
        <v>65</v>
      </c>
      <c r="H295" t="s">
        <v>47</v>
      </c>
      <c r="I295" t="s">
        <v>60</v>
      </c>
      <c r="J295" t="s">
        <v>88</v>
      </c>
      <c r="K295">
        <v>4</v>
      </c>
      <c r="L295">
        <v>55190</v>
      </c>
      <c r="M295">
        <v>10</v>
      </c>
      <c r="N295">
        <v>198684</v>
      </c>
      <c r="O295">
        <v>168000</v>
      </c>
      <c r="P295">
        <v>30684</v>
      </c>
      <c r="Q295" t="s">
        <v>41</v>
      </c>
      <c r="R295" t="s">
        <v>27</v>
      </c>
      <c r="S295" s="3" t="str">
        <f t="shared" si="20"/>
        <v>December</v>
      </c>
      <c r="T295" t="str">
        <f t="shared" si="21"/>
        <v>Q4</v>
      </c>
      <c r="U295">
        <f t="shared" si="22"/>
        <v>2025</v>
      </c>
      <c r="V295" s="4">
        <f t="shared" si="23"/>
        <v>0.15443619013106238</v>
      </c>
      <c r="W295" t="str">
        <f t="shared" si="24"/>
        <v>High</v>
      </c>
    </row>
    <row r="296" spans="1:23" x14ac:dyDescent="0.3">
      <c r="A296">
        <v>101194</v>
      </c>
      <c r="B296" s="1">
        <v>45682</v>
      </c>
      <c r="C296" t="s">
        <v>1330</v>
      </c>
      <c r="D296" t="s">
        <v>149</v>
      </c>
      <c r="E296" t="s">
        <v>20</v>
      </c>
      <c r="F296" t="s">
        <v>21</v>
      </c>
      <c r="G296" t="s">
        <v>22</v>
      </c>
      <c r="H296" t="s">
        <v>83</v>
      </c>
      <c r="I296" t="s">
        <v>60</v>
      </c>
      <c r="J296" t="s">
        <v>88</v>
      </c>
      <c r="K296">
        <v>4</v>
      </c>
      <c r="L296">
        <v>55116</v>
      </c>
      <c r="M296">
        <v>10</v>
      </c>
      <c r="N296">
        <v>198417.6</v>
      </c>
      <c r="O296">
        <v>168000</v>
      </c>
      <c r="P296">
        <v>30417.599999999999</v>
      </c>
      <c r="Q296" t="s">
        <v>55</v>
      </c>
      <c r="R296" t="s">
        <v>73</v>
      </c>
      <c r="S296" s="3" t="str">
        <f t="shared" si="20"/>
        <v>January</v>
      </c>
      <c r="T296" t="str">
        <f t="shared" si="21"/>
        <v>Q1</v>
      </c>
      <c r="U296">
        <f t="shared" si="22"/>
        <v>2025</v>
      </c>
      <c r="V296" s="4">
        <f t="shared" si="23"/>
        <v>0.15330091685415001</v>
      </c>
      <c r="W296" t="str">
        <f t="shared" si="24"/>
        <v>High</v>
      </c>
    </row>
    <row r="297" spans="1:23" x14ac:dyDescent="0.3">
      <c r="A297">
        <v>101432</v>
      </c>
      <c r="B297" s="1">
        <v>45846</v>
      </c>
      <c r="C297" t="s">
        <v>1568</v>
      </c>
      <c r="D297" t="s">
        <v>98</v>
      </c>
      <c r="E297" t="s">
        <v>44</v>
      </c>
      <c r="F297" t="s">
        <v>45</v>
      </c>
      <c r="G297" t="s">
        <v>46</v>
      </c>
      <c r="H297" t="s">
        <v>23</v>
      </c>
      <c r="I297" t="s">
        <v>60</v>
      </c>
      <c r="J297" t="s">
        <v>88</v>
      </c>
      <c r="K297">
        <v>4</v>
      </c>
      <c r="L297">
        <v>55101</v>
      </c>
      <c r="M297">
        <v>10</v>
      </c>
      <c r="N297">
        <v>198363.6</v>
      </c>
      <c r="O297">
        <v>168000</v>
      </c>
      <c r="P297">
        <v>30363.599999999999</v>
      </c>
      <c r="Q297" t="s">
        <v>49</v>
      </c>
      <c r="R297" t="s">
        <v>27</v>
      </c>
      <c r="S297" s="3" t="str">
        <f t="shared" si="20"/>
        <v>July</v>
      </c>
      <c r="T297" t="str">
        <f t="shared" si="21"/>
        <v>Q3</v>
      </c>
      <c r="U297">
        <f t="shared" si="22"/>
        <v>2025</v>
      </c>
      <c r="V297" s="4">
        <f t="shared" si="23"/>
        <v>0.15307042219439451</v>
      </c>
      <c r="W297" t="str">
        <f t="shared" si="24"/>
        <v>High</v>
      </c>
    </row>
    <row r="298" spans="1:23" x14ac:dyDescent="0.3">
      <c r="A298">
        <v>101535</v>
      </c>
      <c r="B298" s="1">
        <v>45761</v>
      </c>
      <c r="C298" t="s">
        <v>1671</v>
      </c>
      <c r="D298" t="s">
        <v>217</v>
      </c>
      <c r="E298" t="s">
        <v>44</v>
      </c>
      <c r="F298" t="s">
        <v>45</v>
      </c>
      <c r="G298" t="s">
        <v>46</v>
      </c>
      <c r="H298" t="s">
        <v>59</v>
      </c>
      <c r="I298" t="s">
        <v>60</v>
      </c>
      <c r="J298" t="s">
        <v>88</v>
      </c>
      <c r="K298">
        <v>4</v>
      </c>
      <c r="L298">
        <v>55089</v>
      </c>
      <c r="M298">
        <v>10</v>
      </c>
      <c r="N298">
        <v>198320.4</v>
      </c>
      <c r="O298">
        <v>168000</v>
      </c>
      <c r="P298">
        <v>30320.400000000001</v>
      </c>
      <c r="Q298" t="s">
        <v>55</v>
      </c>
      <c r="R298" t="s">
        <v>73</v>
      </c>
      <c r="S298" s="3" t="str">
        <f t="shared" si="20"/>
        <v>April</v>
      </c>
      <c r="T298" t="str">
        <f t="shared" si="21"/>
        <v>Q2</v>
      </c>
      <c r="U298">
        <f t="shared" si="22"/>
        <v>2025</v>
      </c>
      <c r="V298" s="4">
        <f t="shared" si="23"/>
        <v>0.15288593609129469</v>
      </c>
      <c r="W298" t="str">
        <f t="shared" si="24"/>
        <v>High</v>
      </c>
    </row>
    <row r="299" spans="1:23" x14ac:dyDescent="0.3">
      <c r="A299">
        <v>102960</v>
      </c>
      <c r="B299" s="1">
        <v>45818</v>
      </c>
      <c r="C299" t="s">
        <v>3096</v>
      </c>
      <c r="D299" t="s">
        <v>184</v>
      </c>
      <c r="E299" t="s">
        <v>20</v>
      </c>
      <c r="F299" t="s">
        <v>36</v>
      </c>
      <c r="G299" t="s">
        <v>37</v>
      </c>
      <c r="H299" t="s">
        <v>59</v>
      </c>
      <c r="I299" t="s">
        <v>60</v>
      </c>
      <c r="J299" t="s">
        <v>88</v>
      </c>
      <c r="K299">
        <v>4</v>
      </c>
      <c r="L299">
        <v>55075</v>
      </c>
      <c r="M299">
        <v>10</v>
      </c>
      <c r="N299">
        <v>198270</v>
      </c>
      <c r="O299">
        <v>168000</v>
      </c>
      <c r="P299">
        <v>30270</v>
      </c>
      <c r="Q299" t="s">
        <v>66</v>
      </c>
      <c r="R299" t="s">
        <v>73</v>
      </c>
      <c r="S299" s="3" t="str">
        <f t="shared" si="20"/>
        <v>June</v>
      </c>
      <c r="T299" t="str">
        <f t="shared" si="21"/>
        <v>Q2</v>
      </c>
      <c r="U299">
        <f t="shared" si="22"/>
        <v>2025</v>
      </c>
      <c r="V299" s="4">
        <f t="shared" si="23"/>
        <v>0.15267060069602056</v>
      </c>
      <c r="W299" t="str">
        <f t="shared" si="24"/>
        <v>High</v>
      </c>
    </row>
    <row r="300" spans="1:23" x14ac:dyDescent="0.3">
      <c r="A300">
        <v>104877</v>
      </c>
      <c r="B300" s="1">
        <v>45748</v>
      </c>
      <c r="C300" t="s">
        <v>5013</v>
      </c>
      <c r="D300" t="s">
        <v>63</v>
      </c>
      <c r="E300" t="s">
        <v>20</v>
      </c>
      <c r="F300" t="s">
        <v>21</v>
      </c>
      <c r="G300" t="s">
        <v>22</v>
      </c>
      <c r="H300" t="s">
        <v>47</v>
      </c>
      <c r="I300" t="s">
        <v>60</v>
      </c>
      <c r="J300" t="s">
        <v>88</v>
      </c>
      <c r="K300">
        <v>4</v>
      </c>
      <c r="L300">
        <v>54896</v>
      </c>
      <c r="M300">
        <v>10</v>
      </c>
      <c r="N300">
        <v>197625.60000000001</v>
      </c>
      <c r="O300">
        <v>168000</v>
      </c>
      <c r="P300">
        <v>29625.599999999999</v>
      </c>
      <c r="Q300" t="s">
        <v>66</v>
      </c>
      <c r="R300" t="s">
        <v>27</v>
      </c>
      <c r="S300" s="3" t="str">
        <f t="shared" si="20"/>
        <v>April</v>
      </c>
      <c r="T300" t="str">
        <f t="shared" si="21"/>
        <v>Q2</v>
      </c>
      <c r="U300">
        <f t="shared" si="22"/>
        <v>2025</v>
      </c>
      <c r="V300" s="4">
        <f t="shared" si="23"/>
        <v>0.14990770426503447</v>
      </c>
      <c r="W300" t="str">
        <f t="shared" si="24"/>
        <v>High</v>
      </c>
    </row>
    <row r="301" spans="1:23" x14ac:dyDescent="0.3">
      <c r="A301">
        <v>100491</v>
      </c>
      <c r="B301" s="1">
        <v>45849</v>
      </c>
      <c r="C301" t="s">
        <v>627</v>
      </c>
      <c r="D301" t="s">
        <v>299</v>
      </c>
      <c r="E301" t="s">
        <v>20</v>
      </c>
      <c r="F301" t="s">
        <v>36</v>
      </c>
      <c r="G301" t="s">
        <v>37</v>
      </c>
      <c r="H301" t="s">
        <v>83</v>
      </c>
      <c r="I301" t="s">
        <v>60</v>
      </c>
      <c r="J301" t="s">
        <v>88</v>
      </c>
      <c r="K301">
        <v>4</v>
      </c>
      <c r="L301">
        <v>54890</v>
      </c>
      <c r="M301">
        <v>10</v>
      </c>
      <c r="N301">
        <v>197604</v>
      </c>
      <c r="O301">
        <v>168000</v>
      </c>
      <c r="P301">
        <v>29604</v>
      </c>
      <c r="Q301" t="s">
        <v>26</v>
      </c>
      <c r="R301" t="s">
        <v>27</v>
      </c>
      <c r="S301" s="3" t="str">
        <f t="shared" si="20"/>
        <v>July</v>
      </c>
      <c r="T301" t="str">
        <f t="shared" si="21"/>
        <v>Q3</v>
      </c>
      <c r="U301">
        <f t="shared" si="22"/>
        <v>2025</v>
      </c>
      <c r="V301" s="4">
        <f t="shared" si="23"/>
        <v>0.14981478107730611</v>
      </c>
      <c r="W301" t="str">
        <f t="shared" si="24"/>
        <v>High</v>
      </c>
    </row>
    <row r="302" spans="1:23" x14ac:dyDescent="0.3">
      <c r="A302">
        <v>101714</v>
      </c>
      <c r="B302" s="1">
        <v>45912</v>
      </c>
      <c r="C302" t="s">
        <v>1850</v>
      </c>
      <c r="D302" t="s">
        <v>63</v>
      </c>
      <c r="E302" t="s">
        <v>44</v>
      </c>
      <c r="F302" t="s">
        <v>64</v>
      </c>
      <c r="G302" t="s">
        <v>65</v>
      </c>
      <c r="H302" t="s">
        <v>108</v>
      </c>
      <c r="I302" t="s">
        <v>60</v>
      </c>
      <c r="J302" t="s">
        <v>88</v>
      </c>
      <c r="K302">
        <v>4</v>
      </c>
      <c r="L302">
        <v>54866</v>
      </c>
      <c r="M302">
        <v>10</v>
      </c>
      <c r="N302">
        <v>197517.6</v>
      </c>
      <c r="O302">
        <v>168000</v>
      </c>
      <c r="P302">
        <v>29517.599999999999</v>
      </c>
      <c r="Q302" t="s">
        <v>49</v>
      </c>
      <c r="R302" t="s">
        <v>27</v>
      </c>
      <c r="S302" s="3" t="str">
        <f t="shared" si="20"/>
        <v>September</v>
      </c>
      <c r="T302" t="str">
        <f t="shared" si="21"/>
        <v>Q3</v>
      </c>
      <c r="U302">
        <f t="shared" si="22"/>
        <v>2025</v>
      </c>
      <c r="V302" s="4">
        <f t="shared" si="23"/>
        <v>0.14944288508973377</v>
      </c>
      <c r="W302" t="str">
        <f t="shared" si="24"/>
        <v>High</v>
      </c>
    </row>
    <row r="303" spans="1:23" x14ac:dyDescent="0.3">
      <c r="A303">
        <v>103442</v>
      </c>
      <c r="B303" s="1">
        <v>45759</v>
      </c>
      <c r="C303" t="s">
        <v>3578</v>
      </c>
      <c r="D303" t="s">
        <v>85</v>
      </c>
      <c r="E303" t="s">
        <v>20</v>
      </c>
      <c r="F303" t="s">
        <v>36</v>
      </c>
      <c r="G303" t="s">
        <v>37</v>
      </c>
      <c r="H303" t="s">
        <v>47</v>
      </c>
      <c r="I303" t="s">
        <v>60</v>
      </c>
      <c r="J303" t="s">
        <v>88</v>
      </c>
      <c r="K303">
        <v>4</v>
      </c>
      <c r="L303">
        <v>54840</v>
      </c>
      <c r="M303">
        <v>10</v>
      </c>
      <c r="N303">
        <v>197424</v>
      </c>
      <c r="O303">
        <v>168000</v>
      </c>
      <c r="P303">
        <v>29424</v>
      </c>
      <c r="Q303" t="s">
        <v>49</v>
      </c>
      <c r="R303" t="s">
        <v>73</v>
      </c>
      <c r="S303" s="3" t="str">
        <f t="shared" si="20"/>
        <v>April</v>
      </c>
      <c r="T303" t="str">
        <f t="shared" si="21"/>
        <v>Q2</v>
      </c>
      <c r="U303">
        <f t="shared" si="22"/>
        <v>2025</v>
      </c>
      <c r="V303" s="4">
        <f t="shared" si="23"/>
        <v>0.14903963044006807</v>
      </c>
      <c r="W303" t="str">
        <f t="shared" si="24"/>
        <v>High</v>
      </c>
    </row>
    <row r="304" spans="1:23" x14ac:dyDescent="0.3">
      <c r="A304">
        <v>100488</v>
      </c>
      <c r="B304" s="1">
        <v>45712</v>
      </c>
      <c r="C304" t="s">
        <v>624</v>
      </c>
      <c r="D304" t="s">
        <v>222</v>
      </c>
      <c r="E304" t="s">
        <v>52</v>
      </c>
      <c r="F304" t="s">
        <v>53</v>
      </c>
      <c r="G304" t="s">
        <v>54</v>
      </c>
      <c r="H304" t="s">
        <v>38</v>
      </c>
      <c r="I304" t="s">
        <v>60</v>
      </c>
      <c r="J304" t="s">
        <v>88</v>
      </c>
      <c r="K304">
        <v>4</v>
      </c>
      <c r="L304">
        <v>54790</v>
      </c>
      <c r="M304">
        <v>10</v>
      </c>
      <c r="N304">
        <v>197244</v>
      </c>
      <c r="O304">
        <v>168000</v>
      </c>
      <c r="P304">
        <v>29244</v>
      </c>
      <c r="Q304" t="s">
        <v>41</v>
      </c>
      <c r="R304" t="s">
        <v>73</v>
      </c>
      <c r="S304" s="3" t="str">
        <f t="shared" si="20"/>
        <v>February</v>
      </c>
      <c r="T304" t="str">
        <f t="shared" si="21"/>
        <v>Q1</v>
      </c>
      <c r="U304">
        <f t="shared" si="22"/>
        <v>2025</v>
      </c>
      <c r="V304" s="4">
        <f t="shared" si="23"/>
        <v>0.14826306503619882</v>
      </c>
      <c r="W304" t="str">
        <f t="shared" si="24"/>
        <v>High</v>
      </c>
    </row>
    <row r="305" spans="1:23" x14ac:dyDescent="0.3">
      <c r="A305">
        <v>103557</v>
      </c>
      <c r="B305" s="1">
        <v>45943</v>
      </c>
      <c r="C305" t="s">
        <v>3693</v>
      </c>
      <c r="D305" t="s">
        <v>87</v>
      </c>
      <c r="E305" t="s">
        <v>44</v>
      </c>
      <c r="F305" t="s">
        <v>45</v>
      </c>
      <c r="G305" t="s">
        <v>46</v>
      </c>
      <c r="H305" t="s">
        <v>47</v>
      </c>
      <c r="I305" t="s">
        <v>60</v>
      </c>
      <c r="J305" t="s">
        <v>78</v>
      </c>
      <c r="K305">
        <v>9</v>
      </c>
      <c r="L305">
        <v>21909</v>
      </c>
      <c r="M305">
        <v>0</v>
      </c>
      <c r="N305">
        <v>197181</v>
      </c>
      <c r="O305">
        <v>153000</v>
      </c>
      <c r="P305">
        <v>44181</v>
      </c>
      <c r="Q305" t="s">
        <v>66</v>
      </c>
      <c r="R305" t="s">
        <v>27</v>
      </c>
      <c r="S305" s="3" t="str">
        <f t="shared" si="20"/>
        <v>October</v>
      </c>
      <c r="T305" t="str">
        <f t="shared" si="21"/>
        <v>Q4</v>
      </c>
      <c r="U305">
        <f t="shared" si="22"/>
        <v>2025</v>
      </c>
      <c r="V305" s="4">
        <f t="shared" si="23"/>
        <v>0.22406317038659912</v>
      </c>
      <c r="W305" t="str">
        <f t="shared" si="24"/>
        <v>High</v>
      </c>
    </row>
    <row r="306" spans="1:23" x14ac:dyDescent="0.3">
      <c r="A306">
        <v>100944</v>
      </c>
      <c r="B306" s="1">
        <v>45981</v>
      </c>
      <c r="C306" t="s">
        <v>1080</v>
      </c>
      <c r="D306" t="s">
        <v>158</v>
      </c>
      <c r="E306" t="s">
        <v>20</v>
      </c>
      <c r="F306" t="s">
        <v>21</v>
      </c>
      <c r="G306" t="s">
        <v>22</v>
      </c>
      <c r="H306" t="s">
        <v>47</v>
      </c>
      <c r="I306" t="s">
        <v>60</v>
      </c>
      <c r="J306" t="s">
        <v>88</v>
      </c>
      <c r="K306">
        <v>4</v>
      </c>
      <c r="L306">
        <v>54751</v>
      </c>
      <c r="M306">
        <v>10</v>
      </c>
      <c r="N306">
        <v>197103.6</v>
      </c>
      <c r="O306">
        <v>168000</v>
      </c>
      <c r="P306">
        <v>29103.599999999999</v>
      </c>
      <c r="Q306" t="s">
        <v>41</v>
      </c>
      <c r="R306" t="s">
        <v>56</v>
      </c>
      <c r="S306" s="3" t="str">
        <f t="shared" si="20"/>
        <v>November</v>
      </c>
      <c r="T306" t="str">
        <f t="shared" si="21"/>
        <v>Q4</v>
      </c>
      <c r="U306">
        <f t="shared" si="22"/>
        <v>2025</v>
      </c>
      <c r="V306" s="4">
        <f t="shared" si="23"/>
        <v>0.1476563593967842</v>
      </c>
      <c r="W306" t="str">
        <f t="shared" si="24"/>
        <v>High</v>
      </c>
    </row>
    <row r="307" spans="1:23" x14ac:dyDescent="0.3">
      <c r="A307">
        <v>104038</v>
      </c>
      <c r="B307" s="1">
        <v>45664</v>
      </c>
      <c r="C307" t="s">
        <v>4174</v>
      </c>
      <c r="D307" t="s">
        <v>140</v>
      </c>
      <c r="E307" t="s">
        <v>44</v>
      </c>
      <c r="F307" t="s">
        <v>45</v>
      </c>
      <c r="G307" t="s">
        <v>46</v>
      </c>
      <c r="H307" t="s">
        <v>38</v>
      </c>
      <c r="I307" t="s">
        <v>60</v>
      </c>
      <c r="J307" t="s">
        <v>88</v>
      </c>
      <c r="K307">
        <v>4</v>
      </c>
      <c r="L307">
        <v>54745</v>
      </c>
      <c r="M307">
        <v>10</v>
      </c>
      <c r="N307">
        <v>197082</v>
      </c>
      <c r="O307">
        <v>168000</v>
      </c>
      <c r="P307">
        <v>29082</v>
      </c>
      <c r="Q307" t="s">
        <v>49</v>
      </c>
      <c r="R307" t="s">
        <v>73</v>
      </c>
      <c r="S307" s="3" t="str">
        <f t="shared" si="20"/>
        <v>January</v>
      </c>
      <c r="T307" t="str">
        <f t="shared" si="21"/>
        <v>Q1</v>
      </c>
      <c r="U307">
        <f t="shared" si="22"/>
        <v>2025</v>
      </c>
      <c r="V307" s="4">
        <f t="shared" si="23"/>
        <v>0.14756294334337991</v>
      </c>
      <c r="W307" t="str">
        <f t="shared" si="24"/>
        <v>High</v>
      </c>
    </row>
    <row r="308" spans="1:23" x14ac:dyDescent="0.3">
      <c r="A308">
        <v>101925</v>
      </c>
      <c r="B308" s="1">
        <v>45972</v>
      </c>
      <c r="C308" t="s">
        <v>2061</v>
      </c>
      <c r="D308" t="s">
        <v>142</v>
      </c>
      <c r="E308" t="s">
        <v>20</v>
      </c>
      <c r="F308" t="s">
        <v>21</v>
      </c>
      <c r="G308" t="s">
        <v>22</v>
      </c>
      <c r="H308" t="s">
        <v>38</v>
      </c>
      <c r="I308" t="s">
        <v>60</v>
      </c>
      <c r="J308" t="s">
        <v>88</v>
      </c>
      <c r="K308">
        <v>4</v>
      </c>
      <c r="L308">
        <v>54732</v>
      </c>
      <c r="M308">
        <v>10</v>
      </c>
      <c r="N308">
        <v>197035.2</v>
      </c>
      <c r="O308">
        <v>168000</v>
      </c>
      <c r="P308">
        <v>29035.200000000001</v>
      </c>
      <c r="Q308" t="s">
        <v>26</v>
      </c>
      <c r="R308" t="s">
        <v>27</v>
      </c>
      <c r="S308" s="3" t="str">
        <f t="shared" si="20"/>
        <v>November</v>
      </c>
      <c r="T308" t="str">
        <f t="shared" si="21"/>
        <v>Q4</v>
      </c>
      <c r="U308">
        <f t="shared" si="22"/>
        <v>2025</v>
      </c>
      <c r="V308" s="4">
        <f t="shared" si="23"/>
        <v>0.14736047163146482</v>
      </c>
      <c r="W308" t="str">
        <f t="shared" si="24"/>
        <v>High</v>
      </c>
    </row>
    <row r="309" spans="1:23" x14ac:dyDescent="0.3">
      <c r="A309">
        <v>100616</v>
      </c>
      <c r="B309" s="1">
        <v>45727</v>
      </c>
      <c r="C309" t="s">
        <v>752</v>
      </c>
      <c r="D309" t="s">
        <v>51</v>
      </c>
      <c r="E309" t="s">
        <v>44</v>
      </c>
      <c r="F309" t="s">
        <v>64</v>
      </c>
      <c r="G309" t="s">
        <v>65</v>
      </c>
      <c r="H309" t="s">
        <v>33</v>
      </c>
      <c r="I309" t="s">
        <v>60</v>
      </c>
      <c r="J309" t="s">
        <v>88</v>
      </c>
      <c r="K309">
        <v>4</v>
      </c>
      <c r="L309">
        <v>54698</v>
      </c>
      <c r="M309">
        <v>10</v>
      </c>
      <c r="N309">
        <v>196912.8</v>
      </c>
      <c r="O309">
        <v>168000</v>
      </c>
      <c r="P309">
        <v>28912.799999999999</v>
      </c>
      <c r="Q309" t="s">
        <v>66</v>
      </c>
      <c r="R309" t="s">
        <v>27</v>
      </c>
      <c r="S309" s="3" t="str">
        <f t="shared" si="20"/>
        <v>March</v>
      </c>
      <c r="T309" t="str">
        <f t="shared" si="21"/>
        <v>Q1</v>
      </c>
      <c r="U309">
        <f t="shared" si="22"/>
        <v>2025</v>
      </c>
      <c r="V309" s="4">
        <f t="shared" si="23"/>
        <v>0.1468304752154253</v>
      </c>
      <c r="W309" t="str">
        <f t="shared" si="24"/>
        <v>High</v>
      </c>
    </row>
    <row r="310" spans="1:23" x14ac:dyDescent="0.3">
      <c r="A310">
        <v>103829</v>
      </c>
      <c r="B310" s="1">
        <v>45923</v>
      </c>
      <c r="C310" t="s">
        <v>3965</v>
      </c>
      <c r="D310" t="s">
        <v>129</v>
      </c>
      <c r="E310" t="s">
        <v>44</v>
      </c>
      <c r="F310" t="s">
        <v>45</v>
      </c>
      <c r="G310" t="s">
        <v>46</v>
      </c>
      <c r="H310" t="s">
        <v>47</v>
      </c>
      <c r="I310" t="s">
        <v>60</v>
      </c>
      <c r="J310" t="s">
        <v>88</v>
      </c>
      <c r="K310">
        <v>4</v>
      </c>
      <c r="L310">
        <v>54679</v>
      </c>
      <c r="M310">
        <v>10</v>
      </c>
      <c r="N310">
        <v>196844.4</v>
      </c>
      <c r="O310">
        <v>168000</v>
      </c>
      <c r="P310">
        <v>28844.400000000001</v>
      </c>
      <c r="Q310" t="s">
        <v>41</v>
      </c>
      <c r="R310" t="s">
        <v>27</v>
      </c>
      <c r="S310" s="3" t="str">
        <f t="shared" si="20"/>
        <v>September</v>
      </c>
      <c r="T310" t="str">
        <f t="shared" si="21"/>
        <v>Q3</v>
      </c>
      <c r="U310">
        <f t="shared" si="22"/>
        <v>2025</v>
      </c>
      <c r="V310" s="4">
        <f t="shared" si="23"/>
        <v>0.14653401366764818</v>
      </c>
      <c r="W310" t="str">
        <f t="shared" si="24"/>
        <v>High</v>
      </c>
    </row>
    <row r="311" spans="1:23" x14ac:dyDescent="0.3">
      <c r="A311">
        <v>102596</v>
      </c>
      <c r="B311" s="1">
        <v>45967</v>
      </c>
      <c r="C311" t="s">
        <v>2732</v>
      </c>
      <c r="D311" t="s">
        <v>80</v>
      </c>
      <c r="E311" t="s">
        <v>52</v>
      </c>
      <c r="F311" t="s">
        <v>69</v>
      </c>
      <c r="G311" t="s">
        <v>70</v>
      </c>
      <c r="H311" t="s">
        <v>59</v>
      </c>
      <c r="I311" t="s">
        <v>60</v>
      </c>
      <c r="J311" t="s">
        <v>88</v>
      </c>
      <c r="K311">
        <v>4</v>
      </c>
      <c r="L311">
        <v>54639</v>
      </c>
      <c r="M311">
        <v>10</v>
      </c>
      <c r="N311">
        <v>196700.4</v>
      </c>
      <c r="O311">
        <v>168000</v>
      </c>
      <c r="P311">
        <v>28700.400000000001</v>
      </c>
      <c r="Q311" t="s">
        <v>49</v>
      </c>
      <c r="R311" t="s">
        <v>73</v>
      </c>
      <c r="S311" s="3" t="str">
        <f t="shared" si="20"/>
        <v>November</v>
      </c>
      <c r="T311" t="str">
        <f t="shared" si="21"/>
        <v>Q4</v>
      </c>
      <c r="U311">
        <f t="shared" si="22"/>
        <v>2025</v>
      </c>
      <c r="V311" s="4">
        <f t="shared" si="23"/>
        <v>0.14590921014903885</v>
      </c>
      <c r="W311" t="str">
        <f t="shared" si="24"/>
        <v>High</v>
      </c>
    </row>
    <row r="312" spans="1:23" x14ac:dyDescent="0.3">
      <c r="A312">
        <v>104403</v>
      </c>
      <c r="B312" s="1">
        <v>45694</v>
      </c>
      <c r="C312" t="s">
        <v>4539</v>
      </c>
      <c r="D312" t="s">
        <v>342</v>
      </c>
      <c r="E312" t="s">
        <v>30</v>
      </c>
      <c r="F312" t="s">
        <v>76</v>
      </c>
      <c r="G312" t="s">
        <v>77</v>
      </c>
      <c r="H312" t="s">
        <v>71</v>
      </c>
      <c r="I312" t="s">
        <v>60</v>
      </c>
      <c r="J312" t="s">
        <v>88</v>
      </c>
      <c r="K312">
        <v>4</v>
      </c>
      <c r="L312">
        <v>54604</v>
      </c>
      <c r="M312">
        <v>10</v>
      </c>
      <c r="N312">
        <v>196574.4</v>
      </c>
      <c r="O312">
        <v>168000</v>
      </c>
      <c r="P312">
        <v>28574.400000000001</v>
      </c>
      <c r="Q312" t="s">
        <v>66</v>
      </c>
      <c r="R312" t="s">
        <v>56</v>
      </c>
      <c r="S312" s="3" t="str">
        <f t="shared" si="20"/>
        <v>February</v>
      </c>
      <c r="T312" t="str">
        <f t="shared" si="21"/>
        <v>Q1</v>
      </c>
      <c r="U312">
        <f t="shared" si="22"/>
        <v>2025</v>
      </c>
      <c r="V312" s="4">
        <f t="shared" si="23"/>
        <v>0.14536175615949992</v>
      </c>
      <c r="W312" t="str">
        <f t="shared" si="24"/>
        <v>High</v>
      </c>
    </row>
    <row r="313" spans="1:23" x14ac:dyDescent="0.3">
      <c r="A313">
        <v>100409</v>
      </c>
      <c r="B313" s="1">
        <v>45996</v>
      </c>
      <c r="C313" t="s">
        <v>545</v>
      </c>
      <c r="D313" t="s">
        <v>80</v>
      </c>
      <c r="E313" t="s">
        <v>30</v>
      </c>
      <c r="F313" t="s">
        <v>76</v>
      </c>
      <c r="G313" t="s">
        <v>77</v>
      </c>
      <c r="H313" t="s">
        <v>83</v>
      </c>
      <c r="I313" t="s">
        <v>60</v>
      </c>
      <c r="J313" t="s">
        <v>88</v>
      </c>
      <c r="K313">
        <v>4</v>
      </c>
      <c r="L313">
        <v>54530</v>
      </c>
      <c r="M313">
        <v>10</v>
      </c>
      <c r="N313">
        <v>196308</v>
      </c>
      <c r="O313">
        <v>168000</v>
      </c>
      <c r="P313">
        <v>28308</v>
      </c>
      <c r="Q313" t="s">
        <v>26</v>
      </c>
      <c r="R313" t="s">
        <v>27</v>
      </c>
      <c r="S313" s="3" t="str">
        <f t="shared" si="20"/>
        <v>December</v>
      </c>
      <c r="T313" t="str">
        <f t="shared" si="21"/>
        <v>Q4</v>
      </c>
      <c r="U313">
        <f t="shared" si="22"/>
        <v>2025</v>
      </c>
      <c r="V313" s="4">
        <f t="shared" si="23"/>
        <v>0.14420196833547283</v>
      </c>
      <c r="W313" t="str">
        <f t="shared" si="24"/>
        <v>High</v>
      </c>
    </row>
    <row r="314" spans="1:23" x14ac:dyDescent="0.3">
      <c r="A314">
        <v>102343</v>
      </c>
      <c r="B314" s="1">
        <v>45706</v>
      </c>
      <c r="C314" t="s">
        <v>2479</v>
      </c>
      <c r="D314" t="s">
        <v>205</v>
      </c>
      <c r="E314" t="s">
        <v>30</v>
      </c>
      <c r="F314" t="s">
        <v>76</v>
      </c>
      <c r="G314" t="s">
        <v>77</v>
      </c>
      <c r="H314" t="s">
        <v>33</v>
      </c>
      <c r="I314" t="s">
        <v>60</v>
      </c>
      <c r="J314" t="s">
        <v>88</v>
      </c>
      <c r="K314">
        <v>4</v>
      </c>
      <c r="L314">
        <v>54524</v>
      </c>
      <c r="M314">
        <v>10</v>
      </c>
      <c r="N314">
        <v>196286.4</v>
      </c>
      <c r="O314">
        <v>168000</v>
      </c>
      <c r="P314">
        <v>28286.400000000001</v>
      </c>
      <c r="Q314" t="s">
        <v>55</v>
      </c>
      <c r="R314" t="s">
        <v>27</v>
      </c>
      <c r="S314" s="3" t="str">
        <f t="shared" si="20"/>
        <v>February</v>
      </c>
      <c r="T314" t="str">
        <f t="shared" si="21"/>
        <v>Q1</v>
      </c>
      <c r="U314">
        <f t="shared" si="22"/>
        <v>2025</v>
      </c>
      <c r="V314" s="4">
        <f t="shared" si="23"/>
        <v>0.14410779350989167</v>
      </c>
      <c r="W314" t="str">
        <f t="shared" si="24"/>
        <v>High</v>
      </c>
    </row>
    <row r="315" spans="1:23" x14ac:dyDescent="0.3">
      <c r="A315">
        <v>101634</v>
      </c>
      <c r="B315" s="1">
        <v>45955</v>
      </c>
      <c r="C315" t="s">
        <v>1770</v>
      </c>
      <c r="D315" t="s">
        <v>102</v>
      </c>
      <c r="E315" t="s">
        <v>30</v>
      </c>
      <c r="F315" t="s">
        <v>76</v>
      </c>
      <c r="G315" t="s">
        <v>77</v>
      </c>
      <c r="H315" t="s">
        <v>47</v>
      </c>
      <c r="I315" t="s">
        <v>60</v>
      </c>
      <c r="J315" t="s">
        <v>78</v>
      </c>
      <c r="K315">
        <v>10</v>
      </c>
      <c r="L315">
        <v>21620</v>
      </c>
      <c r="M315">
        <v>10</v>
      </c>
      <c r="N315">
        <v>194580</v>
      </c>
      <c r="O315">
        <v>170000</v>
      </c>
      <c r="P315">
        <v>24580</v>
      </c>
      <c r="Q315" t="s">
        <v>26</v>
      </c>
      <c r="R315" t="s">
        <v>27</v>
      </c>
      <c r="S315" s="3" t="str">
        <f t="shared" si="20"/>
        <v>October</v>
      </c>
      <c r="T315" t="str">
        <f t="shared" si="21"/>
        <v>Q4</v>
      </c>
      <c r="U315">
        <f t="shared" si="22"/>
        <v>2025</v>
      </c>
      <c r="V315" s="4">
        <f t="shared" si="23"/>
        <v>0.12632336314112447</v>
      </c>
      <c r="W315" t="str">
        <f t="shared" si="24"/>
        <v>High</v>
      </c>
    </row>
    <row r="316" spans="1:23" x14ac:dyDescent="0.3">
      <c r="A316">
        <v>102588</v>
      </c>
      <c r="B316" s="1">
        <v>45943</v>
      </c>
      <c r="C316" t="s">
        <v>2724</v>
      </c>
      <c r="D316" t="s">
        <v>114</v>
      </c>
      <c r="E316" t="s">
        <v>20</v>
      </c>
      <c r="F316" t="s">
        <v>21</v>
      </c>
      <c r="G316" t="s">
        <v>22</v>
      </c>
      <c r="H316" t="s">
        <v>59</v>
      </c>
      <c r="I316" t="s">
        <v>60</v>
      </c>
      <c r="J316" t="s">
        <v>78</v>
      </c>
      <c r="K316">
        <v>9</v>
      </c>
      <c r="L316">
        <v>22480</v>
      </c>
      <c r="M316">
        <v>5</v>
      </c>
      <c r="N316">
        <v>192204</v>
      </c>
      <c r="O316">
        <v>153000</v>
      </c>
      <c r="P316">
        <v>39204</v>
      </c>
      <c r="Q316" t="s">
        <v>41</v>
      </c>
      <c r="R316" t="s">
        <v>27</v>
      </c>
      <c r="S316" s="3" t="str">
        <f t="shared" si="20"/>
        <v>October</v>
      </c>
      <c r="T316" t="str">
        <f t="shared" si="21"/>
        <v>Q4</v>
      </c>
      <c r="U316">
        <f t="shared" si="22"/>
        <v>2025</v>
      </c>
      <c r="V316" s="4">
        <f t="shared" si="23"/>
        <v>0.20397078104513955</v>
      </c>
      <c r="W316" t="str">
        <f t="shared" si="24"/>
        <v>High</v>
      </c>
    </row>
    <row r="317" spans="1:23" x14ac:dyDescent="0.3">
      <c r="A317">
        <v>102329</v>
      </c>
      <c r="B317" s="1">
        <v>45939</v>
      </c>
      <c r="C317" t="s">
        <v>2465</v>
      </c>
      <c r="D317" t="s">
        <v>166</v>
      </c>
      <c r="E317" t="s">
        <v>52</v>
      </c>
      <c r="F317" t="s">
        <v>53</v>
      </c>
      <c r="G317" t="s">
        <v>54</v>
      </c>
      <c r="H317" t="s">
        <v>83</v>
      </c>
      <c r="I317" t="s">
        <v>60</v>
      </c>
      <c r="J317" t="s">
        <v>78</v>
      </c>
      <c r="K317">
        <v>9</v>
      </c>
      <c r="L317">
        <v>22015</v>
      </c>
      <c r="M317">
        <v>5</v>
      </c>
      <c r="N317">
        <v>188228.25</v>
      </c>
      <c r="O317">
        <v>153000</v>
      </c>
      <c r="P317">
        <v>35228.25</v>
      </c>
      <c r="Q317" t="s">
        <v>55</v>
      </c>
      <c r="R317" t="s">
        <v>27</v>
      </c>
      <c r="S317" s="3" t="str">
        <f t="shared" si="20"/>
        <v>October</v>
      </c>
      <c r="T317" t="str">
        <f t="shared" si="21"/>
        <v>Q4</v>
      </c>
      <c r="U317">
        <f t="shared" si="22"/>
        <v>2025</v>
      </c>
      <c r="V317" s="4">
        <f t="shared" si="23"/>
        <v>0.18715708189392399</v>
      </c>
      <c r="W317" t="str">
        <f t="shared" si="24"/>
        <v>High</v>
      </c>
    </row>
    <row r="318" spans="1:23" x14ac:dyDescent="0.3">
      <c r="A318">
        <v>104413</v>
      </c>
      <c r="B318" s="1">
        <v>45975</v>
      </c>
      <c r="C318" t="s">
        <v>4549</v>
      </c>
      <c r="D318" t="s">
        <v>222</v>
      </c>
      <c r="E318" t="s">
        <v>52</v>
      </c>
      <c r="F318" t="s">
        <v>69</v>
      </c>
      <c r="G318" t="s">
        <v>70</v>
      </c>
      <c r="H318" t="s">
        <v>33</v>
      </c>
      <c r="I318" t="s">
        <v>60</v>
      </c>
      <c r="J318" t="s">
        <v>88</v>
      </c>
      <c r="K318">
        <v>4</v>
      </c>
      <c r="L318">
        <v>55345</v>
      </c>
      <c r="M318">
        <v>15</v>
      </c>
      <c r="N318">
        <v>188173</v>
      </c>
      <c r="O318">
        <v>168000</v>
      </c>
      <c r="P318">
        <v>20173</v>
      </c>
      <c r="Q318" t="s">
        <v>49</v>
      </c>
      <c r="R318" t="s">
        <v>73</v>
      </c>
      <c r="S318" s="3" t="str">
        <f t="shared" si="20"/>
        <v>November</v>
      </c>
      <c r="T318" t="str">
        <f t="shared" si="21"/>
        <v>Q4</v>
      </c>
      <c r="U318">
        <f t="shared" si="22"/>
        <v>2025</v>
      </c>
      <c r="V318" s="4">
        <f t="shared" si="23"/>
        <v>0.10720454050262258</v>
      </c>
      <c r="W318" t="str">
        <f t="shared" si="24"/>
        <v>High</v>
      </c>
    </row>
    <row r="319" spans="1:23" x14ac:dyDescent="0.3">
      <c r="A319">
        <v>101058</v>
      </c>
      <c r="B319" s="1">
        <v>45740</v>
      </c>
      <c r="C319" t="s">
        <v>1194</v>
      </c>
      <c r="D319" t="s">
        <v>207</v>
      </c>
      <c r="E319" t="s">
        <v>52</v>
      </c>
      <c r="F319" t="s">
        <v>69</v>
      </c>
      <c r="G319" t="s">
        <v>70</v>
      </c>
      <c r="H319" t="s">
        <v>38</v>
      </c>
      <c r="I319" t="s">
        <v>60</v>
      </c>
      <c r="J319" t="s">
        <v>88</v>
      </c>
      <c r="K319">
        <v>4</v>
      </c>
      <c r="L319">
        <v>55322</v>
      </c>
      <c r="M319">
        <v>15</v>
      </c>
      <c r="N319">
        <v>188094.8</v>
      </c>
      <c r="O319">
        <v>168000</v>
      </c>
      <c r="P319">
        <v>20094.8</v>
      </c>
      <c r="Q319" t="s">
        <v>26</v>
      </c>
      <c r="R319" t="s">
        <v>56</v>
      </c>
      <c r="S319" s="3" t="str">
        <f t="shared" si="20"/>
        <v>March</v>
      </c>
      <c r="T319" t="str">
        <f t="shared" si="21"/>
        <v>Q1</v>
      </c>
      <c r="U319">
        <f t="shared" si="22"/>
        <v>2025</v>
      </c>
      <c r="V319" s="4">
        <f t="shared" si="23"/>
        <v>0.10683336275112337</v>
      </c>
      <c r="W319" t="str">
        <f t="shared" si="24"/>
        <v>High</v>
      </c>
    </row>
    <row r="320" spans="1:23" x14ac:dyDescent="0.3">
      <c r="A320">
        <v>104644</v>
      </c>
      <c r="B320" s="1">
        <v>45998</v>
      </c>
      <c r="C320" t="s">
        <v>4780</v>
      </c>
      <c r="D320" t="s">
        <v>179</v>
      </c>
      <c r="E320" t="s">
        <v>52</v>
      </c>
      <c r="F320" t="s">
        <v>69</v>
      </c>
      <c r="G320" t="s">
        <v>70</v>
      </c>
      <c r="H320" t="s">
        <v>38</v>
      </c>
      <c r="I320" t="s">
        <v>60</v>
      </c>
      <c r="J320" t="s">
        <v>88</v>
      </c>
      <c r="K320">
        <v>4</v>
      </c>
      <c r="L320">
        <v>55273</v>
      </c>
      <c r="M320">
        <v>15</v>
      </c>
      <c r="N320">
        <v>187928.2</v>
      </c>
      <c r="O320">
        <v>168000</v>
      </c>
      <c r="P320">
        <v>19928.2</v>
      </c>
      <c r="Q320" t="s">
        <v>26</v>
      </c>
      <c r="R320" t="s">
        <v>27</v>
      </c>
      <c r="S320" s="3" t="str">
        <f t="shared" si="20"/>
        <v>December</v>
      </c>
      <c r="T320" t="str">
        <f t="shared" si="21"/>
        <v>Q4</v>
      </c>
      <c r="U320">
        <f t="shared" si="22"/>
        <v>2025</v>
      </c>
      <c r="V320" s="4">
        <f t="shared" si="23"/>
        <v>0.10604156268191788</v>
      </c>
      <c r="W320" t="str">
        <f t="shared" si="24"/>
        <v>High</v>
      </c>
    </row>
    <row r="321" spans="1:23" x14ac:dyDescent="0.3">
      <c r="A321">
        <v>104083</v>
      </c>
      <c r="B321" s="1">
        <v>45853</v>
      </c>
      <c r="C321" t="s">
        <v>4219</v>
      </c>
      <c r="D321" t="s">
        <v>175</v>
      </c>
      <c r="E321" t="s">
        <v>44</v>
      </c>
      <c r="F321" t="s">
        <v>45</v>
      </c>
      <c r="G321" t="s">
        <v>46</v>
      </c>
      <c r="H321" t="s">
        <v>38</v>
      </c>
      <c r="I321" t="s">
        <v>60</v>
      </c>
      <c r="J321" t="s">
        <v>88</v>
      </c>
      <c r="K321">
        <v>4</v>
      </c>
      <c r="L321">
        <v>55247</v>
      </c>
      <c r="M321">
        <v>15</v>
      </c>
      <c r="N321">
        <v>187839.8</v>
      </c>
      <c r="O321">
        <v>168000</v>
      </c>
      <c r="P321">
        <v>19839.8</v>
      </c>
      <c r="Q321" t="s">
        <v>66</v>
      </c>
      <c r="R321" t="s">
        <v>56</v>
      </c>
      <c r="S321" s="3" t="str">
        <f t="shared" si="20"/>
        <v>July</v>
      </c>
      <c r="T321" t="str">
        <f t="shared" si="21"/>
        <v>Q3</v>
      </c>
      <c r="U321">
        <f t="shared" si="22"/>
        <v>2025</v>
      </c>
      <c r="V321" s="4">
        <f t="shared" si="23"/>
        <v>0.10562085351453739</v>
      </c>
      <c r="W321" t="str">
        <f t="shared" si="24"/>
        <v>High</v>
      </c>
    </row>
    <row r="322" spans="1:23" x14ac:dyDescent="0.3">
      <c r="A322">
        <v>102377</v>
      </c>
      <c r="B322" s="1">
        <v>45749</v>
      </c>
      <c r="C322" t="s">
        <v>2513</v>
      </c>
      <c r="D322" t="s">
        <v>213</v>
      </c>
      <c r="E322" t="s">
        <v>52</v>
      </c>
      <c r="F322" t="s">
        <v>69</v>
      </c>
      <c r="G322" t="s">
        <v>70</v>
      </c>
      <c r="H322" t="s">
        <v>71</v>
      </c>
      <c r="I322" t="s">
        <v>60</v>
      </c>
      <c r="J322" t="s">
        <v>88</v>
      </c>
      <c r="K322">
        <v>4</v>
      </c>
      <c r="L322">
        <v>55219</v>
      </c>
      <c r="M322">
        <v>15</v>
      </c>
      <c r="N322">
        <v>187744.6</v>
      </c>
      <c r="O322">
        <v>168000</v>
      </c>
      <c r="P322">
        <v>19744.599999999999</v>
      </c>
      <c r="Q322" t="s">
        <v>49</v>
      </c>
      <c r="R322" t="s">
        <v>27</v>
      </c>
      <c r="S322" s="3" t="str">
        <f t="shared" ref="S322:S385" si="25">TEXT(B322,"mmmm")</f>
        <v>April</v>
      </c>
      <c r="T322" t="str">
        <f t="shared" ref="T322:T385" si="26">"Q"&amp;ROUNDUP(MONTH(B322)/3,0)</f>
        <v>Q2</v>
      </c>
      <c r="U322">
        <f t="shared" ref="U322:U385" si="27">YEAR(B322)</f>
        <v>2025</v>
      </c>
      <c r="V322" s="4">
        <f t="shared" ref="V322:V385" si="28">P322/N322</f>
        <v>0.10516733903398552</v>
      </c>
      <c r="W322" t="str">
        <f t="shared" ref="W322:W385" si="29">IF(N322&lt;10000,"Low",IF(N322&lt;=50000,"Medium","High"))</f>
        <v>High</v>
      </c>
    </row>
    <row r="323" spans="1:23" x14ac:dyDescent="0.3">
      <c r="A323">
        <v>101787</v>
      </c>
      <c r="B323" s="1">
        <v>45803</v>
      </c>
      <c r="C323" t="s">
        <v>1923</v>
      </c>
      <c r="D323" t="s">
        <v>132</v>
      </c>
      <c r="E323" t="s">
        <v>44</v>
      </c>
      <c r="F323" t="s">
        <v>64</v>
      </c>
      <c r="G323" t="s">
        <v>65</v>
      </c>
      <c r="H323" t="s">
        <v>38</v>
      </c>
      <c r="I323" t="s">
        <v>60</v>
      </c>
      <c r="J323" t="s">
        <v>88</v>
      </c>
      <c r="K323">
        <v>4</v>
      </c>
      <c r="L323">
        <v>55216</v>
      </c>
      <c r="M323">
        <v>15</v>
      </c>
      <c r="N323">
        <v>187734.39999999999</v>
      </c>
      <c r="O323">
        <v>168000</v>
      </c>
      <c r="P323">
        <v>19734.400000000001</v>
      </c>
      <c r="Q323" t="s">
        <v>41</v>
      </c>
      <c r="R323" t="s">
        <v>27</v>
      </c>
      <c r="S323" s="3" t="str">
        <f t="shared" si="25"/>
        <v>May</v>
      </c>
      <c r="T323" t="str">
        <f t="shared" si="26"/>
        <v>Q2</v>
      </c>
      <c r="U323">
        <f t="shared" si="27"/>
        <v>2025</v>
      </c>
      <c r="V323" s="4">
        <f t="shared" si="28"/>
        <v>0.10511872091635845</v>
      </c>
      <c r="W323" t="str">
        <f t="shared" si="29"/>
        <v>High</v>
      </c>
    </row>
    <row r="324" spans="1:23" x14ac:dyDescent="0.3">
      <c r="A324">
        <v>101199</v>
      </c>
      <c r="B324" s="1">
        <v>45895</v>
      </c>
      <c r="C324" t="s">
        <v>1335</v>
      </c>
      <c r="D324" t="s">
        <v>127</v>
      </c>
      <c r="E324" t="s">
        <v>44</v>
      </c>
      <c r="F324" t="s">
        <v>64</v>
      </c>
      <c r="G324" t="s">
        <v>65</v>
      </c>
      <c r="H324" t="s">
        <v>108</v>
      </c>
      <c r="I324" t="s">
        <v>60</v>
      </c>
      <c r="J324" t="s">
        <v>88</v>
      </c>
      <c r="K324">
        <v>4</v>
      </c>
      <c r="L324">
        <v>55169</v>
      </c>
      <c r="M324">
        <v>15</v>
      </c>
      <c r="N324">
        <v>187574.6</v>
      </c>
      <c r="O324">
        <v>168000</v>
      </c>
      <c r="P324">
        <v>19574.599999999999</v>
      </c>
      <c r="Q324" t="s">
        <v>26</v>
      </c>
      <c r="R324" t="s">
        <v>27</v>
      </c>
      <c r="S324" s="3" t="str">
        <f t="shared" si="25"/>
        <v>August</v>
      </c>
      <c r="T324" t="str">
        <f t="shared" si="26"/>
        <v>Q3</v>
      </c>
      <c r="U324">
        <f t="shared" si="27"/>
        <v>2025</v>
      </c>
      <c r="V324" s="4">
        <f t="shared" si="28"/>
        <v>0.10435634675483779</v>
      </c>
      <c r="W324" t="str">
        <f t="shared" si="29"/>
        <v>High</v>
      </c>
    </row>
    <row r="325" spans="1:23" x14ac:dyDescent="0.3">
      <c r="A325">
        <v>101713</v>
      </c>
      <c r="B325" s="1">
        <v>45812</v>
      </c>
      <c r="C325" t="s">
        <v>1849</v>
      </c>
      <c r="D325" t="s">
        <v>112</v>
      </c>
      <c r="E325" t="s">
        <v>30</v>
      </c>
      <c r="F325" t="s">
        <v>76</v>
      </c>
      <c r="G325" t="s">
        <v>77</v>
      </c>
      <c r="H325" t="s">
        <v>33</v>
      </c>
      <c r="I325" t="s">
        <v>60</v>
      </c>
      <c r="J325" t="s">
        <v>88</v>
      </c>
      <c r="K325">
        <v>4</v>
      </c>
      <c r="L325">
        <v>55151</v>
      </c>
      <c r="M325">
        <v>15</v>
      </c>
      <c r="N325">
        <v>187513.4</v>
      </c>
      <c r="O325">
        <v>168000</v>
      </c>
      <c r="P325">
        <v>19513.400000000001</v>
      </c>
      <c r="Q325" t="s">
        <v>55</v>
      </c>
      <c r="R325" t="s">
        <v>73</v>
      </c>
      <c r="S325" s="3" t="str">
        <f t="shared" si="25"/>
        <v>June</v>
      </c>
      <c r="T325" t="str">
        <f t="shared" si="26"/>
        <v>Q2</v>
      </c>
      <c r="U325">
        <f t="shared" si="27"/>
        <v>2025</v>
      </c>
      <c r="V325" s="4">
        <f t="shared" si="28"/>
        <v>0.10406402955735432</v>
      </c>
      <c r="W325" t="str">
        <f t="shared" si="29"/>
        <v>High</v>
      </c>
    </row>
    <row r="326" spans="1:23" x14ac:dyDescent="0.3">
      <c r="A326">
        <v>103502</v>
      </c>
      <c r="B326" s="1">
        <v>45748</v>
      </c>
      <c r="C326" t="s">
        <v>3638</v>
      </c>
      <c r="D326" t="s">
        <v>43</v>
      </c>
      <c r="E326" t="s">
        <v>52</v>
      </c>
      <c r="F326" t="s">
        <v>69</v>
      </c>
      <c r="G326" t="s">
        <v>70</v>
      </c>
      <c r="H326" t="s">
        <v>59</v>
      </c>
      <c r="I326" t="s">
        <v>60</v>
      </c>
      <c r="J326" t="s">
        <v>88</v>
      </c>
      <c r="K326">
        <v>4</v>
      </c>
      <c r="L326">
        <v>55113</v>
      </c>
      <c r="M326">
        <v>15</v>
      </c>
      <c r="N326">
        <v>187384.2</v>
      </c>
      <c r="O326">
        <v>168000</v>
      </c>
      <c r="P326">
        <v>19384.2</v>
      </c>
      <c r="Q326" t="s">
        <v>66</v>
      </c>
      <c r="R326" t="s">
        <v>27</v>
      </c>
      <c r="S326" s="3" t="str">
        <f t="shared" si="25"/>
        <v>April</v>
      </c>
      <c r="T326" t="str">
        <f t="shared" si="26"/>
        <v>Q2</v>
      </c>
      <c r="U326">
        <f t="shared" si="27"/>
        <v>2025</v>
      </c>
      <c r="V326" s="4">
        <f t="shared" si="28"/>
        <v>0.10344628842773297</v>
      </c>
      <c r="W326" t="str">
        <f t="shared" si="29"/>
        <v>High</v>
      </c>
    </row>
    <row r="327" spans="1:23" x14ac:dyDescent="0.3">
      <c r="A327">
        <v>102368</v>
      </c>
      <c r="B327" s="1">
        <v>45955</v>
      </c>
      <c r="C327" t="s">
        <v>2504</v>
      </c>
      <c r="D327" t="s">
        <v>90</v>
      </c>
      <c r="E327" t="s">
        <v>20</v>
      </c>
      <c r="F327" t="s">
        <v>21</v>
      </c>
      <c r="G327" t="s">
        <v>22</v>
      </c>
      <c r="H327" t="s">
        <v>71</v>
      </c>
      <c r="I327" t="s">
        <v>60</v>
      </c>
      <c r="J327" t="s">
        <v>88</v>
      </c>
      <c r="K327">
        <v>4</v>
      </c>
      <c r="L327">
        <v>55093</v>
      </c>
      <c r="M327">
        <v>15</v>
      </c>
      <c r="N327">
        <v>187316.2</v>
      </c>
      <c r="O327">
        <v>168000</v>
      </c>
      <c r="P327">
        <v>19316.2</v>
      </c>
      <c r="Q327" t="s">
        <v>41</v>
      </c>
      <c r="R327" t="s">
        <v>27</v>
      </c>
      <c r="S327" s="3" t="str">
        <f t="shared" si="25"/>
        <v>October</v>
      </c>
      <c r="T327" t="str">
        <f t="shared" si="26"/>
        <v>Q4</v>
      </c>
      <c r="U327">
        <f t="shared" si="27"/>
        <v>2025</v>
      </c>
      <c r="V327" s="4">
        <f t="shared" si="28"/>
        <v>0.10312081923506883</v>
      </c>
      <c r="W327" t="str">
        <f t="shared" si="29"/>
        <v>High</v>
      </c>
    </row>
    <row r="328" spans="1:23" x14ac:dyDescent="0.3">
      <c r="A328">
        <v>100999</v>
      </c>
      <c r="B328" s="1">
        <v>46016</v>
      </c>
      <c r="C328" t="s">
        <v>1135</v>
      </c>
      <c r="D328" t="s">
        <v>96</v>
      </c>
      <c r="E328" t="s">
        <v>44</v>
      </c>
      <c r="F328" t="s">
        <v>64</v>
      </c>
      <c r="G328" t="s">
        <v>65</v>
      </c>
      <c r="H328" t="s">
        <v>38</v>
      </c>
      <c r="I328" t="s">
        <v>60</v>
      </c>
      <c r="J328" t="s">
        <v>88</v>
      </c>
      <c r="K328">
        <v>4</v>
      </c>
      <c r="L328">
        <v>54975</v>
      </c>
      <c r="M328">
        <v>15</v>
      </c>
      <c r="N328">
        <v>186915</v>
      </c>
      <c r="O328">
        <v>168000</v>
      </c>
      <c r="P328">
        <v>18915</v>
      </c>
      <c r="Q328" t="s">
        <v>41</v>
      </c>
      <c r="R328" t="s">
        <v>27</v>
      </c>
      <c r="S328" s="3" t="str">
        <f t="shared" si="25"/>
        <v>December</v>
      </c>
      <c r="T328" t="str">
        <f t="shared" si="26"/>
        <v>Q4</v>
      </c>
      <c r="U328">
        <f t="shared" si="27"/>
        <v>2025</v>
      </c>
      <c r="V328" s="4">
        <f t="shared" si="28"/>
        <v>0.10119573067972072</v>
      </c>
      <c r="W328" t="str">
        <f t="shared" si="29"/>
        <v>High</v>
      </c>
    </row>
    <row r="329" spans="1:23" x14ac:dyDescent="0.3">
      <c r="A329">
        <v>100352</v>
      </c>
      <c r="B329" s="1">
        <v>45748</v>
      </c>
      <c r="C329" t="s">
        <v>488</v>
      </c>
      <c r="D329" t="s">
        <v>226</v>
      </c>
      <c r="E329" t="s">
        <v>30</v>
      </c>
      <c r="F329" t="s">
        <v>76</v>
      </c>
      <c r="G329" t="s">
        <v>77</v>
      </c>
      <c r="H329" t="s">
        <v>38</v>
      </c>
      <c r="I329" t="s">
        <v>60</v>
      </c>
      <c r="J329" t="s">
        <v>88</v>
      </c>
      <c r="K329">
        <v>4</v>
      </c>
      <c r="L329">
        <v>54947</v>
      </c>
      <c r="M329">
        <v>15</v>
      </c>
      <c r="N329">
        <v>186819.8</v>
      </c>
      <c r="O329">
        <v>168000</v>
      </c>
      <c r="P329">
        <v>18819.8</v>
      </c>
      <c r="Q329" t="s">
        <v>26</v>
      </c>
      <c r="R329" t="s">
        <v>27</v>
      </c>
      <c r="S329" s="3" t="str">
        <f t="shared" si="25"/>
        <v>April</v>
      </c>
      <c r="T329" t="str">
        <f t="shared" si="26"/>
        <v>Q2</v>
      </c>
      <c r="U329">
        <f t="shared" si="27"/>
        <v>2025</v>
      </c>
      <c r="V329" s="4">
        <f t="shared" si="28"/>
        <v>0.10073771623778636</v>
      </c>
      <c r="W329" t="str">
        <f t="shared" si="29"/>
        <v>High</v>
      </c>
    </row>
    <row r="330" spans="1:23" x14ac:dyDescent="0.3">
      <c r="A330">
        <v>101643</v>
      </c>
      <c r="B330" s="1">
        <v>45859</v>
      </c>
      <c r="C330" t="s">
        <v>1779</v>
      </c>
      <c r="D330" t="s">
        <v>110</v>
      </c>
      <c r="E330" t="s">
        <v>20</v>
      </c>
      <c r="F330" t="s">
        <v>36</v>
      </c>
      <c r="G330" t="s">
        <v>37</v>
      </c>
      <c r="H330" t="s">
        <v>108</v>
      </c>
      <c r="I330" t="s">
        <v>60</v>
      </c>
      <c r="J330" t="s">
        <v>88</v>
      </c>
      <c r="K330">
        <v>4</v>
      </c>
      <c r="L330">
        <v>54847</v>
      </c>
      <c r="M330">
        <v>15</v>
      </c>
      <c r="N330">
        <v>186479.8</v>
      </c>
      <c r="O330">
        <v>168000</v>
      </c>
      <c r="P330">
        <v>18479.8</v>
      </c>
      <c r="Q330" t="s">
        <v>55</v>
      </c>
      <c r="R330" t="s">
        <v>27</v>
      </c>
      <c r="S330" s="3" t="str">
        <f t="shared" si="25"/>
        <v>July</v>
      </c>
      <c r="T330" t="str">
        <f t="shared" si="26"/>
        <v>Q3</v>
      </c>
      <c r="U330">
        <f t="shared" si="27"/>
        <v>2025</v>
      </c>
      <c r="V330" s="4">
        <f t="shared" si="28"/>
        <v>9.9098132880880402E-2</v>
      </c>
      <c r="W330" t="str">
        <f t="shared" si="29"/>
        <v>High</v>
      </c>
    </row>
    <row r="331" spans="1:23" x14ac:dyDescent="0.3">
      <c r="A331">
        <v>101175</v>
      </c>
      <c r="B331" s="1">
        <v>45667</v>
      </c>
      <c r="C331" t="s">
        <v>1311</v>
      </c>
      <c r="D331" t="s">
        <v>205</v>
      </c>
      <c r="E331" t="s">
        <v>52</v>
      </c>
      <c r="F331" t="s">
        <v>69</v>
      </c>
      <c r="G331" t="s">
        <v>70</v>
      </c>
      <c r="H331" t="s">
        <v>33</v>
      </c>
      <c r="I331" t="s">
        <v>60</v>
      </c>
      <c r="J331" t="s">
        <v>88</v>
      </c>
      <c r="K331">
        <v>4</v>
      </c>
      <c r="L331">
        <v>54839</v>
      </c>
      <c r="M331">
        <v>15</v>
      </c>
      <c r="N331">
        <v>186452.6</v>
      </c>
      <c r="O331">
        <v>168000</v>
      </c>
      <c r="P331">
        <v>18452.599999999999</v>
      </c>
      <c r="Q331" t="s">
        <v>49</v>
      </c>
      <c r="R331" t="s">
        <v>27</v>
      </c>
      <c r="S331" s="3" t="str">
        <f t="shared" si="25"/>
        <v>January</v>
      </c>
      <c r="T331" t="str">
        <f t="shared" si="26"/>
        <v>Q1</v>
      </c>
      <c r="U331">
        <f t="shared" si="27"/>
        <v>2025</v>
      </c>
      <c r="V331" s="4">
        <f t="shared" si="28"/>
        <v>9.8966707892515299E-2</v>
      </c>
      <c r="W331" t="str">
        <f t="shared" si="29"/>
        <v>High</v>
      </c>
    </row>
    <row r="332" spans="1:23" x14ac:dyDescent="0.3">
      <c r="A332">
        <v>101136</v>
      </c>
      <c r="B332" s="1">
        <v>45719</v>
      </c>
      <c r="C332" t="s">
        <v>1272</v>
      </c>
      <c r="D332" t="s">
        <v>140</v>
      </c>
      <c r="E332" t="s">
        <v>44</v>
      </c>
      <c r="F332" t="s">
        <v>64</v>
      </c>
      <c r="G332" t="s">
        <v>65</v>
      </c>
      <c r="H332" t="s">
        <v>23</v>
      </c>
      <c r="I332" t="s">
        <v>60</v>
      </c>
      <c r="J332" t="s">
        <v>88</v>
      </c>
      <c r="K332">
        <v>4</v>
      </c>
      <c r="L332">
        <v>54816</v>
      </c>
      <c r="M332">
        <v>15</v>
      </c>
      <c r="N332">
        <v>186374.39999999999</v>
      </c>
      <c r="O332">
        <v>168000</v>
      </c>
      <c r="P332">
        <v>18374.400000000001</v>
      </c>
      <c r="Q332" t="s">
        <v>41</v>
      </c>
      <c r="R332" t="s">
        <v>27</v>
      </c>
      <c r="S332" s="3" t="str">
        <f t="shared" si="25"/>
        <v>March</v>
      </c>
      <c r="T332" t="str">
        <f t="shared" si="26"/>
        <v>Q1</v>
      </c>
      <c r="U332">
        <f t="shared" si="27"/>
        <v>2025</v>
      </c>
      <c r="V332" s="4">
        <f t="shared" si="28"/>
        <v>9.8588647367878868E-2</v>
      </c>
      <c r="W332" t="str">
        <f t="shared" si="29"/>
        <v>High</v>
      </c>
    </row>
    <row r="333" spans="1:23" x14ac:dyDescent="0.3">
      <c r="A333">
        <v>100544</v>
      </c>
      <c r="B333" s="1">
        <v>45974</v>
      </c>
      <c r="C333" t="s">
        <v>680</v>
      </c>
      <c r="D333" t="s">
        <v>153</v>
      </c>
      <c r="E333" t="s">
        <v>20</v>
      </c>
      <c r="F333" t="s">
        <v>21</v>
      </c>
      <c r="G333" t="s">
        <v>22</v>
      </c>
      <c r="H333" t="s">
        <v>23</v>
      </c>
      <c r="I333" t="s">
        <v>60</v>
      </c>
      <c r="J333" t="s">
        <v>88</v>
      </c>
      <c r="K333">
        <v>4</v>
      </c>
      <c r="L333">
        <v>54737</v>
      </c>
      <c r="M333">
        <v>15</v>
      </c>
      <c r="N333">
        <v>186105.8</v>
      </c>
      <c r="O333">
        <v>168000</v>
      </c>
      <c r="P333">
        <v>18105.8</v>
      </c>
      <c r="Q333" t="s">
        <v>55</v>
      </c>
      <c r="R333" t="s">
        <v>27</v>
      </c>
      <c r="S333" s="3" t="str">
        <f t="shared" si="25"/>
        <v>November</v>
      </c>
      <c r="T333" t="str">
        <f t="shared" si="26"/>
        <v>Q4</v>
      </c>
      <c r="U333">
        <f t="shared" si="27"/>
        <v>2025</v>
      </c>
      <c r="V333" s="4">
        <f t="shared" si="28"/>
        <v>9.7287671851172833E-2</v>
      </c>
      <c r="W333" t="str">
        <f t="shared" si="29"/>
        <v>High</v>
      </c>
    </row>
    <row r="334" spans="1:23" x14ac:dyDescent="0.3">
      <c r="A334">
        <v>104444</v>
      </c>
      <c r="B334" s="1">
        <v>45729</v>
      </c>
      <c r="C334" t="s">
        <v>4580</v>
      </c>
      <c r="D334" t="s">
        <v>134</v>
      </c>
      <c r="E334" t="s">
        <v>52</v>
      </c>
      <c r="F334" t="s">
        <v>69</v>
      </c>
      <c r="G334" t="s">
        <v>70</v>
      </c>
      <c r="H334" t="s">
        <v>33</v>
      </c>
      <c r="I334" t="s">
        <v>60</v>
      </c>
      <c r="J334" t="s">
        <v>88</v>
      </c>
      <c r="K334">
        <v>4</v>
      </c>
      <c r="L334">
        <v>54730</v>
      </c>
      <c r="M334">
        <v>15</v>
      </c>
      <c r="N334">
        <v>186082</v>
      </c>
      <c r="O334">
        <v>168000</v>
      </c>
      <c r="P334">
        <v>18082</v>
      </c>
      <c r="Q334" t="s">
        <v>41</v>
      </c>
      <c r="R334" t="s">
        <v>56</v>
      </c>
      <c r="S334" s="3" t="str">
        <f t="shared" si="25"/>
        <v>March</v>
      </c>
      <c r="T334" t="str">
        <f t="shared" si="26"/>
        <v>Q1</v>
      </c>
      <c r="U334">
        <f t="shared" si="27"/>
        <v>2025</v>
      </c>
      <c r="V334" s="4">
        <f t="shared" si="28"/>
        <v>9.717221440010318E-2</v>
      </c>
      <c r="W334" t="str">
        <f t="shared" si="29"/>
        <v>High</v>
      </c>
    </row>
    <row r="335" spans="1:23" x14ac:dyDescent="0.3">
      <c r="A335">
        <v>101846</v>
      </c>
      <c r="B335" s="1">
        <v>45772</v>
      </c>
      <c r="C335" t="s">
        <v>1982</v>
      </c>
      <c r="D335" t="s">
        <v>90</v>
      </c>
      <c r="E335" t="s">
        <v>52</v>
      </c>
      <c r="F335" t="s">
        <v>69</v>
      </c>
      <c r="G335" t="s">
        <v>70</v>
      </c>
      <c r="H335" t="s">
        <v>23</v>
      </c>
      <c r="I335" t="s">
        <v>60</v>
      </c>
      <c r="J335" t="s">
        <v>88</v>
      </c>
      <c r="K335">
        <v>4</v>
      </c>
      <c r="L335">
        <v>54729</v>
      </c>
      <c r="M335">
        <v>15</v>
      </c>
      <c r="N335">
        <v>186078.6</v>
      </c>
      <c r="O335">
        <v>168000</v>
      </c>
      <c r="P335">
        <v>18078.599999999999</v>
      </c>
      <c r="Q335" t="s">
        <v>41</v>
      </c>
      <c r="R335" t="s">
        <v>27</v>
      </c>
      <c r="S335" s="3" t="str">
        <f t="shared" si="25"/>
        <v>April</v>
      </c>
      <c r="T335" t="str">
        <f t="shared" si="26"/>
        <v>Q2</v>
      </c>
      <c r="U335">
        <f t="shared" si="27"/>
        <v>2025</v>
      </c>
      <c r="V335" s="4">
        <f t="shared" si="28"/>
        <v>9.7155718067526292E-2</v>
      </c>
      <c r="W335" t="str">
        <f t="shared" si="29"/>
        <v>High</v>
      </c>
    </row>
    <row r="336" spans="1:23" x14ac:dyDescent="0.3">
      <c r="A336">
        <v>103227</v>
      </c>
      <c r="B336" s="1">
        <v>45937</v>
      </c>
      <c r="C336" t="s">
        <v>3363</v>
      </c>
      <c r="D336" t="s">
        <v>96</v>
      </c>
      <c r="E336" t="s">
        <v>52</v>
      </c>
      <c r="F336" t="s">
        <v>53</v>
      </c>
      <c r="G336" t="s">
        <v>54</v>
      </c>
      <c r="H336" t="s">
        <v>59</v>
      </c>
      <c r="I336" t="s">
        <v>60</v>
      </c>
      <c r="J336" t="s">
        <v>88</v>
      </c>
      <c r="K336">
        <v>4</v>
      </c>
      <c r="L336">
        <v>54625</v>
      </c>
      <c r="M336">
        <v>15</v>
      </c>
      <c r="N336">
        <v>185725</v>
      </c>
      <c r="O336">
        <v>168000</v>
      </c>
      <c r="P336">
        <v>17725</v>
      </c>
      <c r="Q336" t="s">
        <v>55</v>
      </c>
      <c r="R336" t="s">
        <v>27</v>
      </c>
      <c r="S336" s="3" t="str">
        <f t="shared" si="25"/>
        <v>October</v>
      </c>
      <c r="T336" t="str">
        <f t="shared" si="26"/>
        <v>Q4</v>
      </c>
      <c r="U336">
        <f t="shared" si="27"/>
        <v>2025</v>
      </c>
      <c r="V336" s="4">
        <f t="shared" si="28"/>
        <v>9.5436801722977527E-2</v>
      </c>
      <c r="W336" t="str">
        <f t="shared" si="29"/>
        <v>High</v>
      </c>
    </row>
    <row r="337" spans="1:23" x14ac:dyDescent="0.3">
      <c r="A337">
        <v>100642</v>
      </c>
      <c r="B337" s="1">
        <v>45666</v>
      </c>
      <c r="C337" t="s">
        <v>778</v>
      </c>
      <c r="D337" t="s">
        <v>100</v>
      </c>
      <c r="E337" t="s">
        <v>44</v>
      </c>
      <c r="F337" t="s">
        <v>64</v>
      </c>
      <c r="G337" t="s">
        <v>65</v>
      </c>
      <c r="H337" t="s">
        <v>33</v>
      </c>
      <c r="I337" t="s">
        <v>60</v>
      </c>
      <c r="J337" t="s">
        <v>88</v>
      </c>
      <c r="K337">
        <v>4</v>
      </c>
      <c r="L337">
        <v>54618</v>
      </c>
      <c r="M337">
        <v>15</v>
      </c>
      <c r="N337">
        <v>185701.2</v>
      </c>
      <c r="O337">
        <v>168000</v>
      </c>
      <c r="P337">
        <v>17701.2</v>
      </c>
      <c r="Q337" t="s">
        <v>41</v>
      </c>
      <c r="R337" t="s">
        <v>56</v>
      </c>
      <c r="S337" s="3" t="str">
        <f t="shared" si="25"/>
        <v>January</v>
      </c>
      <c r="T337" t="str">
        <f t="shared" si="26"/>
        <v>Q1</v>
      </c>
      <c r="U337">
        <f t="shared" si="27"/>
        <v>2025</v>
      </c>
      <c r="V337" s="4">
        <f t="shared" si="28"/>
        <v>9.5320870301322774E-2</v>
      </c>
      <c r="W337" t="str">
        <f t="shared" si="29"/>
        <v>High</v>
      </c>
    </row>
    <row r="338" spans="1:23" x14ac:dyDescent="0.3">
      <c r="A338">
        <v>102556</v>
      </c>
      <c r="B338" s="1">
        <v>45763</v>
      </c>
      <c r="C338" t="s">
        <v>2692</v>
      </c>
      <c r="D338" t="s">
        <v>217</v>
      </c>
      <c r="E338" t="s">
        <v>20</v>
      </c>
      <c r="F338" t="s">
        <v>36</v>
      </c>
      <c r="G338" t="s">
        <v>37</v>
      </c>
      <c r="H338" t="s">
        <v>38</v>
      </c>
      <c r="I338" t="s">
        <v>60</v>
      </c>
      <c r="J338" t="s">
        <v>88</v>
      </c>
      <c r="K338">
        <v>4</v>
      </c>
      <c r="L338">
        <v>54559</v>
      </c>
      <c r="M338">
        <v>15</v>
      </c>
      <c r="N338">
        <v>185500.6</v>
      </c>
      <c r="O338">
        <v>168000</v>
      </c>
      <c r="P338">
        <v>17500.599999999999</v>
      </c>
      <c r="Q338" t="s">
        <v>41</v>
      </c>
      <c r="R338" t="s">
        <v>27</v>
      </c>
      <c r="S338" s="3" t="str">
        <f t="shared" si="25"/>
        <v>April</v>
      </c>
      <c r="T338" t="str">
        <f t="shared" si="26"/>
        <v>Q2</v>
      </c>
      <c r="U338">
        <f t="shared" si="27"/>
        <v>2025</v>
      </c>
      <c r="V338" s="4">
        <f t="shared" si="28"/>
        <v>9.4342551991745571E-2</v>
      </c>
      <c r="W338" t="str">
        <f t="shared" si="29"/>
        <v>High</v>
      </c>
    </row>
    <row r="339" spans="1:23" x14ac:dyDescent="0.3">
      <c r="A339">
        <v>100249</v>
      </c>
      <c r="B339" s="1">
        <v>46018</v>
      </c>
      <c r="C339" t="s">
        <v>384</v>
      </c>
      <c r="D339" t="s">
        <v>207</v>
      </c>
      <c r="E339" t="s">
        <v>30</v>
      </c>
      <c r="F339" t="s">
        <v>31</v>
      </c>
      <c r="G339" t="s">
        <v>32</v>
      </c>
      <c r="H339" t="s">
        <v>38</v>
      </c>
      <c r="I339" t="s">
        <v>60</v>
      </c>
      <c r="J339" t="s">
        <v>88</v>
      </c>
      <c r="K339">
        <v>4</v>
      </c>
      <c r="L339">
        <v>54538</v>
      </c>
      <c r="M339">
        <v>15</v>
      </c>
      <c r="N339">
        <v>185429.2</v>
      </c>
      <c r="O339">
        <v>168000</v>
      </c>
      <c r="P339">
        <v>17429.2</v>
      </c>
      <c r="Q339" t="s">
        <v>41</v>
      </c>
      <c r="R339" t="s">
        <v>73</v>
      </c>
      <c r="S339" s="3" t="str">
        <f t="shared" si="25"/>
        <v>December</v>
      </c>
      <c r="T339" t="str">
        <f t="shared" si="26"/>
        <v>Q4</v>
      </c>
      <c r="U339">
        <f t="shared" si="27"/>
        <v>2025</v>
      </c>
      <c r="V339" s="4">
        <f t="shared" si="28"/>
        <v>9.399382621507292E-2</v>
      </c>
      <c r="W339" t="str">
        <f t="shared" si="29"/>
        <v>High</v>
      </c>
    </row>
    <row r="340" spans="1:23" x14ac:dyDescent="0.3">
      <c r="A340">
        <v>100896</v>
      </c>
      <c r="B340" s="1">
        <v>46001</v>
      </c>
      <c r="C340" t="s">
        <v>1032</v>
      </c>
      <c r="D340" t="s">
        <v>29</v>
      </c>
      <c r="E340" t="s">
        <v>30</v>
      </c>
      <c r="F340" t="s">
        <v>31</v>
      </c>
      <c r="G340" t="s">
        <v>32</v>
      </c>
      <c r="H340" t="s">
        <v>83</v>
      </c>
      <c r="I340" t="s">
        <v>60</v>
      </c>
      <c r="J340" t="s">
        <v>88</v>
      </c>
      <c r="K340">
        <v>4</v>
      </c>
      <c r="L340">
        <v>54529</v>
      </c>
      <c r="M340">
        <v>15</v>
      </c>
      <c r="N340">
        <v>185398.6</v>
      </c>
      <c r="O340">
        <v>168000</v>
      </c>
      <c r="P340">
        <v>17398.599999999999</v>
      </c>
      <c r="Q340" t="s">
        <v>41</v>
      </c>
      <c r="R340" t="s">
        <v>27</v>
      </c>
      <c r="S340" s="3" t="str">
        <f t="shared" si="25"/>
        <v>December</v>
      </c>
      <c r="T340" t="str">
        <f t="shared" si="26"/>
        <v>Q4</v>
      </c>
      <c r="U340">
        <f t="shared" si="27"/>
        <v>2025</v>
      </c>
      <c r="V340" s="4">
        <f t="shared" si="28"/>
        <v>9.3844290086332896E-2</v>
      </c>
      <c r="W340" t="str">
        <f t="shared" si="29"/>
        <v>High</v>
      </c>
    </row>
    <row r="341" spans="1:23" x14ac:dyDescent="0.3">
      <c r="A341">
        <v>104740</v>
      </c>
      <c r="B341" s="1">
        <v>45821</v>
      </c>
      <c r="C341" t="s">
        <v>4876</v>
      </c>
      <c r="D341" t="s">
        <v>147</v>
      </c>
      <c r="E341" t="s">
        <v>52</v>
      </c>
      <c r="F341" t="s">
        <v>69</v>
      </c>
      <c r="G341" t="s">
        <v>70</v>
      </c>
      <c r="H341" t="s">
        <v>59</v>
      </c>
      <c r="I341" t="s">
        <v>60</v>
      </c>
      <c r="J341" t="s">
        <v>88</v>
      </c>
      <c r="K341">
        <v>4</v>
      </c>
      <c r="L341">
        <v>54502</v>
      </c>
      <c r="M341">
        <v>15</v>
      </c>
      <c r="N341">
        <v>185306.8</v>
      </c>
      <c r="O341">
        <v>168000</v>
      </c>
      <c r="P341">
        <v>17306.8</v>
      </c>
      <c r="Q341" t="s">
        <v>55</v>
      </c>
      <c r="R341" t="s">
        <v>27</v>
      </c>
      <c r="S341" s="3" t="str">
        <f t="shared" si="25"/>
        <v>June</v>
      </c>
      <c r="T341" t="str">
        <f t="shared" si="26"/>
        <v>Q2</v>
      </c>
      <c r="U341">
        <f t="shared" si="27"/>
        <v>2025</v>
      </c>
      <c r="V341" s="4">
        <f t="shared" si="28"/>
        <v>9.3395385382511603E-2</v>
      </c>
      <c r="W341" t="str">
        <f t="shared" si="29"/>
        <v>High</v>
      </c>
    </row>
    <row r="342" spans="1:23" x14ac:dyDescent="0.3">
      <c r="A342">
        <v>103469</v>
      </c>
      <c r="B342" s="1">
        <v>45980</v>
      </c>
      <c r="C342" t="s">
        <v>3605</v>
      </c>
      <c r="D342" t="s">
        <v>94</v>
      </c>
      <c r="E342" t="s">
        <v>44</v>
      </c>
      <c r="F342" t="s">
        <v>45</v>
      </c>
      <c r="G342" t="s">
        <v>46</v>
      </c>
      <c r="H342" t="s">
        <v>33</v>
      </c>
      <c r="I342" t="s">
        <v>60</v>
      </c>
      <c r="J342" t="s">
        <v>78</v>
      </c>
      <c r="K342">
        <v>10</v>
      </c>
      <c r="L342">
        <v>21606</v>
      </c>
      <c r="M342">
        <v>15</v>
      </c>
      <c r="N342">
        <v>183651</v>
      </c>
      <c r="O342">
        <v>170000</v>
      </c>
      <c r="P342">
        <v>13651</v>
      </c>
      <c r="Q342" t="s">
        <v>41</v>
      </c>
      <c r="R342" t="s">
        <v>73</v>
      </c>
      <c r="S342" s="3" t="str">
        <f t="shared" si="25"/>
        <v>November</v>
      </c>
      <c r="T342" t="str">
        <f t="shared" si="26"/>
        <v>Q4</v>
      </c>
      <c r="U342">
        <f t="shared" si="27"/>
        <v>2025</v>
      </c>
      <c r="V342" s="4">
        <f t="shared" si="28"/>
        <v>7.4331204295103218E-2</v>
      </c>
      <c r="W342" t="str">
        <f t="shared" si="29"/>
        <v>High</v>
      </c>
    </row>
    <row r="343" spans="1:23" x14ac:dyDescent="0.3">
      <c r="A343">
        <v>103861</v>
      </c>
      <c r="B343" s="1">
        <v>45966</v>
      </c>
      <c r="C343" t="s">
        <v>3997</v>
      </c>
      <c r="D343" t="s">
        <v>19</v>
      </c>
      <c r="E343" t="s">
        <v>44</v>
      </c>
      <c r="F343" t="s">
        <v>45</v>
      </c>
      <c r="G343" t="s">
        <v>46</v>
      </c>
      <c r="H343" t="s">
        <v>83</v>
      </c>
      <c r="I343" t="s">
        <v>60</v>
      </c>
      <c r="J343" t="s">
        <v>78</v>
      </c>
      <c r="K343">
        <v>10</v>
      </c>
      <c r="L343">
        <v>22452</v>
      </c>
      <c r="M343">
        <v>20</v>
      </c>
      <c r="N343">
        <v>179616</v>
      </c>
      <c r="O343">
        <v>170000</v>
      </c>
      <c r="P343">
        <v>9616</v>
      </c>
      <c r="Q343" t="s">
        <v>49</v>
      </c>
      <c r="R343" t="s">
        <v>27</v>
      </c>
      <c r="S343" s="3" t="str">
        <f t="shared" si="25"/>
        <v>November</v>
      </c>
      <c r="T343" t="str">
        <f t="shared" si="26"/>
        <v>Q4</v>
      </c>
      <c r="U343">
        <f t="shared" si="27"/>
        <v>2025</v>
      </c>
      <c r="V343" s="4">
        <f t="shared" si="28"/>
        <v>5.3536433279885977E-2</v>
      </c>
      <c r="W343" t="str">
        <f t="shared" si="29"/>
        <v>High</v>
      </c>
    </row>
    <row r="344" spans="1:23" x14ac:dyDescent="0.3">
      <c r="A344">
        <v>104624</v>
      </c>
      <c r="B344" s="1">
        <v>45953</v>
      </c>
      <c r="C344" t="s">
        <v>4760</v>
      </c>
      <c r="D344" t="s">
        <v>217</v>
      </c>
      <c r="E344" t="s">
        <v>20</v>
      </c>
      <c r="F344" t="s">
        <v>21</v>
      </c>
      <c r="G344" t="s">
        <v>22</v>
      </c>
      <c r="H344" t="s">
        <v>71</v>
      </c>
      <c r="I344" t="s">
        <v>60</v>
      </c>
      <c r="J344" t="s">
        <v>78</v>
      </c>
      <c r="K344">
        <v>8</v>
      </c>
      <c r="L344">
        <v>22243</v>
      </c>
      <c r="M344">
        <v>0</v>
      </c>
      <c r="N344">
        <v>177944</v>
      </c>
      <c r="O344">
        <v>136000</v>
      </c>
      <c r="P344">
        <v>41944</v>
      </c>
      <c r="Q344" t="s">
        <v>66</v>
      </c>
      <c r="R344" t="s">
        <v>56</v>
      </c>
      <c r="S344" s="3" t="str">
        <f t="shared" si="25"/>
        <v>October</v>
      </c>
      <c r="T344" t="str">
        <f t="shared" si="26"/>
        <v>Q4</v>
      </c>
      <c r="U344">
        <f t="shared" si="27"/>
        <v>2025</v>
      </c>
      <c r="V344" s="4">
        <f t="shared" si="28"/>
        <v>0.23571460684260218</v>
      </c>
      <c r="W344" t="str">
        <f t="shared" si="29"/>
        <v>High</v>
      </c>
    </row>
    <row r="345" spans="1:23" x14ac:dyDescent="0.3">
      <c r="A345">
        <v>104372</v>
      </c>
      <c r="B345" s="1">
        <v>45922</v>
      </c>
      <c r="C345" t="s">
        <v>4508</v>
      </c>
      <c r="D345" t="s">
        <v>242</v>
      </c>
      <c r="E345" t="s">
        <v>30</v>
      </c>
      <c r="F345" t="s">
        <v>76</v>
      </c>
      <c r="G345" t="s">
        <v>77</v>
      </c>
      <c r="H345" t="s">
        <v>71</v>
      </c>
      <c r="I345" t="s">
        <v>60</v>
      </c>
      <c r="J345" t="s">
        <v>88</v>
      </c>
      <c r="K345">
        <v>4</v>
      </c>
      <c r="L345">
        <v>55361</v>
      </c>
      <c r="M345">
        <v>20</v>
      </c>
      <c r="N345">
        <v>177155.20000000001</v>
      </c>
      <c r="O345">
        <v>168000</v>
      </c>
      <c r="P345">
        <v>9155.2000000000007</v>
      </c>
      <c r="Q345" t="s">
        <v>49</v>
      </c>
      <c r="R345" t="s">
        <v>27</v>
      </c>
      <c r="S345" s="3" t="str">
        <f t="shared" si="25"/>
        <v>September</v>
      </c>
      <c r="T345" t="str">
        <f t="shared" si="26"/>
        <v>Q3</v>
      </c>
      <c r="U345">
        <f t="shared" si="27"/>
        <v>2025</v>
      </c>
      <c r="V345" s="4">
        <f t="shared" si="28"/>
        <v>5.1678979787214828E-2</v>
      </c>
      <c r="W345" t="str">
        <f t="shared" si="29"/>
        <v>High</v>
      </c>
    </row>
    <row r="346" spans="1:23" x14ac:dyDescent="0.3">
      <c r="A346">
        <v>104673</v>
      </c>
      <c r="B346" s="1">
        <v>45852</v>
      </c>
      <c r="C346" t="s">
        <v>4809</v>
      </c>
      <c r="D346" t="s">
        <v>147</v>
      </c>
      <c r="E346" t="s">
        <v>30</v>
      </c>
      <c r="F346" t="s">
        <v>76</v>
      </c>
      <c r="G346" t="s">
        <v>77</v>
      </c>
      <c r="H346" t="s">
        <v>38</v>
      </c>
      <c r="I346" t="s">
        <v>60</v>
      </c>
      <c r="J346" t="s">
        <v>88</v>
      </c>
      <c r="K346">
        <v>4</v>
      </c>
      <c r="L346">
        <v>55342</v>
      </c>
      <c r="M346">
        <v>20</v>
      </c>
      <c r="N346">
        <v>177094.39999999999</v>
      </c>
      <c r="O346">
        <v>168000</v>
      </c>
      <c r="P346">
        <v>9094.4</v>
      </c>
      <c r="Q346" t="s">
        <v>55</v>
      </c>
      <c r="R346" t="s">
        <v>27</v>
      </c>
      <c r="S346" s="3" t="str">
        <f t="shared" si="25"/>
        <v>July</v>
      </c>
      <c r="T346" t="str">
        <f t="shared" si="26"/>
        <v>Q3</v>
      </c>
      <c r="U346">
        <f t="shared" si="27"/>
        <v>2025</v>
      </c>
      <c r="V346" s="4">
        <f t="shared" si="28"/>
        <v>5.1353402479129777E-2</v>
      </c>
      <c r="W346" t="str">
        <f t="shared" si="29"/>
        <v>High</v>
      </c>
    </row>
    <row r="347" spans="1:23" x14ac:dyDescent="0.3">
      <c r="A347">
        <v>102772</v>
      </c>
      <c r="B347" s="1">
        <v>45927</v>
      </c>
      <c r="C347" t="s">
        <v>2908</v>
      </c>
      <c r="D347" t="s">
        <v>281</v>
      </c>
      <c r="E347" t="s">
        <v>20</v>
      </c>
      <c r="F347" t="s">
        <v>21</v>
      </c>
      <c r="G347" t="s">
        <v>22</v>
      </c>
      <c r="H347" t="s">
        <v>71</v>
      </c>
      <c r="I347" t="s">
        <v>60</v>
      </c>
      <c r="J347" t="s">
        <v>88</v>
      </c>
      <c r="K347">
        <v>4</v>
      </c>
      <c r="L347">
        <v>55323</v>
      </c>
      <c r="M347">
        <v>20</v>
      </c>
      <c r="N347">
        <v>177033.60000000001</v>
      </c>
      <c r="O347">
        <v>168000</v>
      </c>
      <c r="P347">
        <v>9033.6</v>
      </c>
      <c r="Q347" t="s">
        <v>66</v>
      </c>
      <c r="R347" t="s">
        <v>27</v>
      </c>
      <c r="S347" s="3" t="str">
        <f t="shared" si="25"/>
        <v>September</v>
      </c>
      <c r="T347" t="str">
        <f t="shared" si="26"/>
        <v>Q3</v>
      </c>
      <c r="U347">
        <f t="shared" si="27"/>
        <v>2025</v>
      </c>
      <c r="V347" s="4">
        <f t="shared" si="28"/>
        <v>5.1027601540046638E-2</v>
      </c>
      <c r="W347" t="str">
        <f t="shared" si="29"/>
        <v>High</v>
      </c>
    </row>
    <row r="348" spans="1:23" x14ac:dyDescent="0.3">
      <c r="A348">
        <v>102317</v>
      </c>
      <c r="B348" s="1">
        <v>45845</v>
      </c>
      <c r="C348" t="s">
        <v>2453</v>
      </c>
      <c r="D348" t="s">
        <v>87</v>
      </c>
      <c r="E348" t="s">
        <v>44</v>
      </c>
      <c r="F348" t="s">
        <v>64</v>
      </c>
      <c r="G348" t="s">
        <v>65</v>
      </c>
      <c r="H348" t="s">
        <v>59</v>
      </c>
      <c r="I348" t="s">
        <v>60</v>
      </c>
      <c r="J348" t="s">
        <v>88</v>
      </c>
      <c r="K348">
        <v>4</v>
      </c>
      <c r="L348">
        <v>55285</v>
      </c>
      <c r="M348">
        <v>20</v>
      </c>
      <c r="N348">
        <v>176912</v>
      </c>
      <c r="O348">
        <v>168000</v>
      </c>
      <c r="P348">
        <v>8912</v>
      </c>
      <c r="Q348" t="s">
        <v>41</v>
      </c>
      <c r="R348" t="s">
        <v>56</v>
      </c>
      <c r="S348" s="3" t="str">
        <f t="shared" si="25"/>
        <v>July</v>
      </c>
      <c r="T348" t="str">
        <f t="shared" si="26"/>
        <v>Q3</v>
      </c>
      <c r="U348">
        <f t="shared" si="27"/>
        <v>2025</v>
      </c>
      <c r="V348" s="4">
        <f t="shared" si="28"/>
        <v>5.0375327846613006E-2</v>
      </c>
      <c r="W348" t="str">
        <f t="shared" si="29"/>
        <v>High</v>
      </c>
    </row>
    <row r="349" spans="1:23" x14ac:dyDescent="0.3">
      <c r="A349">
        <v>104640</v>
      </c>
      <c r="B349" s="1">
        <v>45691</v>
      </c>
      <c r="C349" t="s">
        <v>4776</v>
      </c>
      <c r="D349" t="s">
        <v>375</v>
      </c>
      <c r="E349" t="s">
        <v>44</v>
      </c>
      <c r="F349" t="s">
        <v>64</v>
      </c>
      <c r="G349" t="s">
        <v>65</v>
      </c>
      <c r="H349" t="s">
        <v>71</v>
      </c>
      <c r="I349" t="s">
        <v>60</v>
      </c>
      <c r="J349" t="s">
        <v>88</v>
      </c>
      <c r="K349">
        <v>4</v>
      </c>
      <c r="L349">
        <v>55248</v>
      </c>
      <c r="M349">
        <v>20</v>
      </c>
      <c r="N349">
        <v>176793.60000000001</v>
      </c>
      <c r="O349">
        <v>168000</v>
      </c>
      <c r="P349">
        <v>8793.6</v>
      </c>
      <c r="Q349" t="s">
        <v>49</v>
      </c>
      <c r="R349" t="s">
        <v>73</v>
      </c>
      <c r="S349" s="3" t="str">
        <f t="shared" si="25"/>
        <v>February</v>
      </c>
      <c r="T349" t="str">
        <f t="shared" si="26"/>
        <v>Q1</v>
      </c>
      <c r="U349">
        <f t="shared" si="27"/>
        <v>2025</v>
      </c>
      <c r="V349" s="4">
        <f t="shared" si="28"/>
        <v>4.9739357080799303E-2</v>
      </c>
      <c r="W349" t="str">
        <f t="shared" si="29"/>
        <v>High</v>
      </c>
    </row>
    <row r="350" spans="1:23" x14ac:dyDescent="0.3">
      <c r="A350">
        <v>100415</v>
      </c>
      <c r="B350" s="1">
        <v>45985</v>
      </c>
      <c r="C350" t="s">
        <v>551</v>
      </c>
      <c r="D350" t="s">
        <v>112</v>
      </c>
      <c r="E350" t="s">
        <v>52</v>
      </c>
      <c r="F350" t="s">
        <v>69</v>
      </c>
      <c r="G350" t="s">
        <v>70</v>
      </c>
      <c r="H350" t="s">
        <v>33</v>
      </c>
      <c r="I350" t="s">
        <v>60</v>
      </c>
      <c r="J350" t="s">
        <v>88</v>
      </c>
      <c r="K350">
        <v>4</v>
      </c>
      <c r="L350">
        <v>55230</v>
      </c>
      <c r="M350">
        <v>20</v>
      </c>
      <c r="N350">
        <v>176736</v>
      </c>
      <c r="O350">
        <v>168000</v>
      </c>
      <c r="P350">
        <v>8736</v>
      </c>
      <c r="Q350" t="s">
        <v>55</v>
      </c>
      <c r="R350" t="s">
        <v>27</v>
      </c>
      <c r="S350" s="3" t="str">
        <f t="shared" si="25"/>
        <v>November</v>
      </c>
      <c r="T350" t="str">
        <f t="shared" si="26"/>
        <v>Q4</v>
      </c>
      <c r="U350">
        <f t="shared" si="27"/>
        <v>2025</v>
      </c>
      <c r="V350" s="4">
        <f t="shared" si="28"/>
        <v>4.9429657794676805E-2</v>
      </c>
      <c r="W350" t="str">
        <f t="shared" si="29"/>
        <v>High</v>
      </c>
    </row>
    <row r="351" spans="1:23" x14ac:dyDescent="0.3">
      <c r="A351">
        <v>104063</v>
      </c>
      <c r="B351" s="1">
        <v>45977</v>
      </c>
      <c r="C351" t="s">
        <v>4199</v>
      </c>
      <c r="D351" t="s">
        <v>175</v>
      </c>
      <c r="E351" t="s">
        <v>52</v>
      </c>
      <c r="F351" t="s">
        <v>53</v>
      </c>
      <c r="G351" t="s">
        <v>54</v>
      </c>
      <c r="H351" t="s">
        <v>71</v>
      </c>
      <c r="I351" t="s">
        <v>60</v>
      </c>
      <c r="J351" t="s">
        <v>78</v>
      </c>
      <c r="K351">
        <v>10</v>
      </c>
      <c r="L351">
        <v>22049</v>
      </c>
      <c r="M351">
        <v>20</v>
      </c>
      <c r="N351">
        <v>176392</v>
      </c>
      <c r="O351">
        <v>170000</v>
      </c>
      <c r="P351">
        <v>6392</v>
      </c>
      <c r="Q351" t="s">
        <v>26</v>
      </c>
      <c r="R351" t="s">
        <v>27</v>
      </c>
      <c r="S351" s="3" t="str">
        <f t="shared" si="25"/>
        <v>November</v>
      </c>
      <c r="T351" t="str">
        <f t="shared" si="26"/>
        <v>Q4</v>
      </c>
      <c r="U351">
        <f t="shared" si="27"/>
        <v>2025</v>
      </c>
      <c r="V351" s="4">
        <f t="shared" si="28"/>
        <v>3.6237471087124135E-2</v>
      </c>
      <c r="W351" t="str">
        <f t="shared" si="29"/>
        <v>High</v>
      </c>
    </row>
    <row r="352" spans="1:23" x14ac:dyDescent="0.3">
      <c r="A352">
        <v>104119</v>
      </c>
      <c r="B352" s="1">
        <v>45846</v>
      </c>
      <c r="C352" t="s">
        <v>4255</v>
      </c>
      <c r="D352" t="s">
        <v>104</v>
      </c>
      <c r="E352" t="s">
        <v>30</v>
      </c>
      <c r="F352" t="s">
        <v>76</v>
      </c>
      <c r="G352" t="s">
        <v>77</v>
      </c>
      <c r="H352" t="s">
        <v>23</v>
      </c>
      <c r="I352" t="s">
        <v>60</v>
      </c>
      <c r="J352" t="s">
        <v>88</v>
      </c>
      <c r="K352">
        <v>4</v>
      </c>
      <c r="L352">
        <v>55003</v>
      </c>
      <c r="M352">
        <v>20</v>
      </c>
      <c r="N352">
        <v>176009.60000000001</v>
      </c>
      <c r="O352">
        <v>168000</v>
      </c>
      <c r="P352">
        <v>8009.6</v>
      </c>
      <c r="Q352" t="s">
        <v>41</v>
      </c>
      <c r="R352" t="s">
        <v>73</v>
      </c>
      <c r="S352" s="3" t="str">
        <f t="shared" si="25"/>
        <v>July</v>
      </c>
      <c r="T352" t="str">
        <f t="shared" si="26"/>
        <v>Q3</v>
      </c>
      <c r="U352">
        <f t="shared" si="27"/>
        <v>2025</v>
      </c>
      <c r="V352" s="4">
        <f t="shared" si="28"/>
        <v>4.5506608730432885E-2</v>
      </c>
      <c r="W352" t="str">
        <f t="shared" si="29"/>
        <v>High</v>
      </c>
    </row>
    <row r="353" spans="1:23" x14ac:dyDescent="0.3">
      <c r="A353">
        <v>103895</v>
      </c>
      <c r="B353" s="1">
        <v>45728</v>
      </c>
      <c r="C353" t="s">
        <v>4031</v>
      </c>
      <c r="D353" t="s">
        <v>228</v>
      </c>
      <c r="E353" t="s">
        <v>20</v>
      </c>
      <c r="F353" t="s">
        <v>36</v>
      </c>
      <c r="G353" t="s">
        <v>37</v>
      </c>
      <c r="H353" t="s">
        <v>108</v>
      </c>
      <c r="I353" t="s">
        <v>60</v>
      </c>
      <c r="J353" t="s">
        <v>88</v>
      </c>
      <c r="K353">
        <v>4</v>
      </c>
      <c r="L353">
        <v>54982</v>
      </c>
      <c r="M353">
        <v>20</v>
      </c>
      <c r="N353">
        <v>175942.39999999999</v>
      </c>
      <c r="O353">
        <v>168000</v>
      </c>
      <c r="P353">
        <v>7942.4</v>
      </c>
      <c r="Q353" t="s">
        <v>26</v>
      </c>
      <c r="R353" t="s">
        <v>56</v>
      </c>
      <c r="S353" s="3" t="str">
        <f t="shared" si="25"/>
        <v>March</v>
      </c>
      <c r="T353" t="str">
        <f t="shared" si="26"/>
        <v>Q1</v>
      </c>
      <c r="U353">
        <f t="shared" si="27"/>
        <v>2025</v>
      </c>
      <c r="V353" s="4">
        <f t="shared" si="28"/>
        <v>4.5142046487941505E-2</v>
      </c>
      <c r="W353" t="str">
        <f t="shared" si="29"/>
        <v>High</v>
      </c>
    </row>
    <row r="354" spans="1:23" x14ac:dyDescent="0.3">
      <c r="A354">
        <v>101061</v>
      </c>
      <c r="B354" s="1">
        <v>45849</v>
      </c>
      <c r="C354" t="s">
        <v>1197</v>
      </c>
      <c r="D354" t="s">
        <v>160</v>
      </c>
      <c r="E354" t="s">
        <v>30</v>
      </c>
      <c r="F354" t="s">
        <v>76</v>
      </c>
      <c r="G354" t="s">
        <v>77</v>
      </c>
      <c r="H354" t="s">
        <v>33</v>
      </c>
      <c r="I354" t="s">
        <v>60</v>
      </c>
      <c r="J354" t="s">
        <v>88</v>
      </c>
      <c r="K354">
        <v>4</v>
      </c>
      <c r="L354">
        <v>54907</v>
      </c>
      <c r="M354">
        <v>20</v>
      </c>
      <c r="N354">
        <v>175702.39999999999</v>
      </c>
      <c r="O354">
        <v>168000</v>
      </c>
      <c r="P354">
        <v>7702.4</v>
      </c>
      <c r="Q354" t="s">
        <v>55</v>
      </c>
      <c r="R354" t="s">
        <v>27</v>
      </c>
      <c r="S354" s="3" t="str">
        <f t="shared" si="25"/>
        <v>July</v>
      </c>
      <c r="T354" t="str">
        <f t="shared" si="26"/>
        <v>Q3</v>
      </c>
      <c r="U354">
        <f t="shared" si="27"/>
        <v>2025</v>
      </c>
      <c r="V354" s="4">
        <f t="shared" si="28"/>
        <v>4.3837762033984734E-2</v>
      </c>
      <c r="W354" t="str">
        <f t="shared" si="29"/>
        <v>High</v>
      </c>
    </row>
    <row r="355" spans="1:23" x14ac:dyDescent="0.3">
      <c r="A355">
        <v>103254</v>
      </c>
      <c r="B355" s="1">
        <v>45771</v>
      </c>
      <c r="C355" t="s">
        <v>3390</v>
      </c>
      <c r="D355" t="s">
        <v>207</v>
      </c>
      <c r="E355" t="s">
        <v>20</v>
      </c>
      <c r="F355" t="s">
        <v>21</v>
      </c>
      <c r="G355" t="s">
        <v>22</v>
      </c>
      <c r="H355" t="s">
        <v>83</v>
      </c>
      <c r="I355" t="s">
        <v>60</v>
      </c>
      <c r="J355" t="s">
        <v>88</v>
      </c>
      <c r="K355">
        <v>4</v>
      </c>
      <c r="L355">
        <v>54817</v>
      </c>
      <c r="M355">
        <v>20</v>
      </c>
      <c r="N355">
        <v>175414.39999999999</v>
      </c>
      <c r="O355">
        <v>168000</v>
      </c>
      <c r="P355">
        <v>7414.4</v>
      </c>
      <c r="Q355" t="s">
        <v>26</v>
      </c>
      <c r="R355" t="s">
        <v>56</v>
      </c>
      <c r="S355" s="3" t="str">
        <f t="shared" si="25"/>
        <v>April</v>
      </c>
      <c r="T355" t="str">
        <f t="shared" si="26"/>
        <v>Q2</v>
      </c>
      <c r="U355">
        <f t="shared" si="27"/>
        <v>2025</v>
      </c>
      <c r="V355" s="4">
        <f t="shared" si="28"/>
        <v>4.2267909590090663E-2</v>
      </c>
      <c r="W355" t="str">
        <f t="shared" si="29"/>
        <v>High</v>
      </c>
    </row>
    <row r="356" spans="1:23" x14ac:dyDescent="0.3">
      <c r="A356">
        <v>101498</v>
      </c>
      <c r="B356" s="1">
        <v>45830</v>
      </c>
      <c r="C356" t="s">
        <v>1634</v>
      </c>
      <c r="D356" t="s">
        <v>140</v>
      </c>
      <c r="E356" t="s">
        <v>20</v>
      </c>
      <c r="F356" t="s">
        <v>21</v>
      </c>
      <c r="G356" t="s">
        <v>22</v>
      </c>
      <c r="H356" t="s">
        <v>71</v>
      </c>
      <c r="I356" t="s">
        <v>60</v>
      </c>
      <c r="J356" t="s">
        <v>88</v>
      </c>
      <c r="K356">
        <v>4</v>
      </c>
      <c r="L356">
        <v>54812</v>
      </c>
      <c r="M356">
        <v>20</v>
      </c>
      <c r="N356">
        <v>175398.39999999999</v>
      </c>
      <c r="O356">
        <v>168000</v>
      </c>
      <c r="P356">
        <v>7398.4</v>
      </c>
      <c r="Q356" t="s">
        <v>26</v>
      </c>
      <c r="R356" t="s">
        <v>27</v>
      </c>
      <c r="S356" s="3" t="str">
        <f t="shared" si="25"/>
        <v>June</v>
      </c>
      <c r="T356" t="str">
        <f t="shared" si="26"/>
        <v>Q2</v>
      </c>
      <c r="U356">
        <f t="shared" si="27"/>
        <v>2025</v>
      </c>
      <c r="V356" s="4">
        <f t="shared" si="28"/>
        <v>4.2180544406334376E-2</v>
      </c>
      <c r="W356" t="str">
        <f t="shared" si="29"/>
        <v>High</v>
      </c>
    </row>
    <row r="357" spans="1:23" x14ac:dyDescent="0.3">
      <c r="A357">
        <v>102083</v>
      </c>
      <c r="B357" s="1">
        <v>45852</v>
      </c>
      <c r="C357" t="s">
        <v>2219</v>
      </c>
      <c r="D357" t="s">
        <v>281</v>
      </c>
      <c r="E357" t="s">
        <v>44</v>
      </c>
      <c r="F357" t="s">
        <v>45</v>
      </c>
      <c r="G357" t="s">
        <v>46</v>
      </c>
      <c r="H357" t="s">
        <v>47</v>
      </c>
      <c r="I357" t="s">
        <v>60</v>
      </c>
      <c r="J357" t="s">
        <v>88</v>
      </c>
      <c r="K357">
        <v>4</v>
      </c>
      <c r="L357">
        <v>54802</v>
      </c>
      <c r="M357">
        <v>20</v>
      </c>
      <c r="N357">
        <v>175366.39999999999</v>
      </c>
      <c r="O357">
        <v>168000</v>
      </c>
      <c r="P357">
        <v>7366.4</v>
      </c>
      <c r="Q357" t="s">
        <v>26</v>
      </c>
      <c r="R357" t="s">
        <v>27</v>
      </c>
      <c r="S357" s="3" t="str">
        <f t="shared" si="25"/>
        <v>July</v>
      </c>
      <c r="T357" t="str">
        <f t="shared" si="26"/>
        <v>Q3</v>
      </c>
      <c r="U357">
        <f t="shared" si="27"/>
        <v>2025</v>
      </c>
      <c r="V357" s="4">
        <f t="shared" si="28"/>
        <v>4.2005766212911938E-2</v>
      </c>
      <c r="W357" t="str">
        <f t="shared" si="29"/>
        <v>High</v>
      </c>
    </row>
    <row r="358" spans="1:23" x14ac:dyDescent="0.3">
      <c r="A358">
        <v>102561</v>
      </c>
      <c r="B358" s="1">
        <v>45951</v>
      </c>
      <c r="C358" t="s">
        <v>2697</v>
      </c>
      <c r="D358" t="s">
        <v>94</v>
      </c>
      <c r="E358" t="s">
        <v>44</v>
      </c>
      <c r="F358" t="s">
        <v>45</v>
      </c>
      <c r="G358" t="s">
        <v>46</v>
      </c>
      <c r="H358" t="s">
        <v>38</v>
      </c>
      <c r="I358" t="s">
        <v>60</v>
      </c>
      <c r="J358" t="s">
        <v>88</v>
      </c>
      <c r="K358">
        <v>4</v>
      </c>
      <c r="L358">
        <v>54784</v>
      </c>
      <c r="M358">
        <v>20</v>
      </c>
      <c r="N358">
        <v>175308.79999999999</v>
      </c>
      <c r="O358">
        <v>168000</v>
      </c>
      <c r="P358">
        <v>7308.8</v>
      </c>
      <c r="Q358" t="s">
        <v>66</v>
      </c>
      <c r="R358" t="s">
        <v>73</v>
      </c>
      <c r="S358" s="3" t="str">
        <f t="shared" si="25"/>
        <v>October</v>
      </c>
      <c r="T358" t="str">
        <f t="shared" si="26"/>
        <v>Q4</v>
      </c>
      <c r="U358">
        <f t="shared" si="27"/>
        <v>2025</v>
      </c>
      <c r="V358" s="4">
        <f t="shared" si="28"/>
        <v>4.16910046728972E-2</v>
      </c>
      <c r="W358" t="str">
        <f t="shared" si="29"/>
        <v>High</v>
      </c>
    </row>
    <row r="359" spans="1:23" x14ac:dyDescent="0.3">
      <c r="A359">
        <v>100433</v>
      </c>
      <c r="B359" s="1">
        <v>45847</v>
      </c>
      <c r="C359" t="s">
        <v>569</v>
      </c>
      <c r="D359" t="s">
        <v>19</v>
      </c>
      <c r="E359" t="s">
        <v>52</v>
      </c>
      <c r="F359" t="s">
        <v>53</v>
      </c>
      <c r="G359" t="s">
        <v>54</v>
      </c>
      <c r="H359" t="s">
        <v>71</v>
      </c>
      <c r="I359" t="s">
        <v>60</v>
      </c>
      <c r="J359" t="s">
        <v>88</v>
      </c>
      <c r="K359">
        <v>4</v>
      </c>
      <c r="L359">
        <v>54766</v>
      </c>
      <c r="M359">
        <v>20</v>
      </c>
      <c r="N359">
        <v>175251.20000000001</v>
      </c>
      <c r="O359">
        <v>168000</v>
      </c>
      <c r="P359">
        <v>7251.2</v>
      </c>
      <c r="Q359" t="s">
        <v>66</v>
      </c>
      <c r="R359" t="s">
        <v>56</v>
      </c>
      <c r="S359" s="3" t="str">
        <f t="shared" si="25"/>
        <v>July</v>
      </c>
      <c r="T359" t="str">
        <f t="shared" si="26"/>
        <v>Q3</v>
      </c>
      <c r="U359">
        <f t="shared" si="27"/>
        <v>2025</v>
      </c>
      <c r="V359" s="4">
        <f t="shared" si="28"/>
        <v>4.1376036226856074E-2</v>
      </c>
      <c r="W359" t="str">
        <f t="shared" si="29"/>
        <v>High</v>
      </c>
    </row>
    <row r="360" spans="1:23" x14ac:dyDescent="0.3">
      <c r="A360">
        <v>101857</v>
      </c>
      <c r="B360" s="1">
        <v>45875</v>
      </c>
      <c r="C360" t="s">
        <v>1993</v>
      </c>
      <c r="D360" t="s">
        <v>35</v>
      </c>
      <c r="E360" t="s">
        <v>20</v>
      </c>
      <c r="F360" t="s">
        <v>21</v>
      </c>
      <c r="G360" t="s">
        <v>22</v>
      </c>
      <c r="H360" t="s">
        <v>83</v>
      </c>
      <c r="I360" t="s">
        <v>60</v>
      </c>
      <c r="J360" t="s">
        <v>88</v>
      </c>
      <c r="K360">
        <v>4</v>
      </c>
      <c r="L360">
        <v>54756</v>
      </c>
      <c r="M360">
        <v>20</v>
      </c>
      <c r="N360">
        <v>175219.20000000001</v>
      </c>
      <c r="O360">
        <v>168000</v>
      </c>
      <c r="P360">
        <v>7219.2</v>
      </c>
      <c r="Q360" t="s">
        <v>66</v>
      </c>
      <c r="R360" t="s">
        <v>27</v>
      </c>
      <c r="S360" s="3" t="str">
        <f t="shared" si="25"/>
        <v>August</v>
      </c>
      <c r="T360" t="str">
        <f t="shared" si="26"/>
        <v>Q3</v>
      </c>
      <c r="U360">
        <f t="shared" si="27"/>
        <v>2025</v>
      </c>
      <c r="V360" s="4">
        <f t="shared" si="28"/>
        <v>4.1200964277887352E-2</v>
      </c>
      <c r="W360" t="str">
        <f t="shared" si="29"/>
        <v>High</v>
      </c>
    </row>
    <row r="361" spans="1:23" x14ac:dyDescent="0.3">
      <c r="A361">
        <v>102421</v>
      </c>
      <c r="B361" s="1">
        <v>45790</v>
      </c>
      <c r="C361" t="s">
        <v>2557</v>
      </c>
      <c r="D361" t="s">
        <v>82</v>
      </c>
      <c r="E361" t="s">
        <v>44</v>
      </c>
      <c r="F361" t="s">
        <v>64</v>
      </c>
      <c r="G361" t="s">
        <v>65</v>
      </c>
      <c r="H361" t="s">
        <v>33</v>
      </c>
      <c r="I361" t="s">
        <v>60</v>
      </c>
      <c r="J361" t="s">
        <v>88</v>
      </c>
      <c r="K361">
        <v>4</v>
      </c>
      <c r="L361">
        <v>54736</v>
      </c>
      <c r="M361">
        <v>20</v>
      </c>
      <c r="N361">
        <v>175155.20000000001</v>
      </c>
      <c r="O361">
        <v>168000</v>
      </c>
      <c r="P361">
        <v>7155.2</v>
      </c>
      <c r="Q361" t="s">
        <v>49</v>
      </c>
      <c r="R361" t="s">
        <v>27</v>
      </c>
      <c r="S361" s="3" t="str">
        <f t="shared" si="25"/>
        <v>May</v>
      </c>
      <c r="T361" t="str">
        <f t="shared" si="26"/>
        <v>Q2</v>
      </c>
      <c r="U361">
        <f t="shared" si="27"/>
        <v>2025</v>
      </c>
      <c r="V361" s="4">
        <f t="shared" si="28"/>
        <v>4.0850628471207247E-2</v>
      </c>
      <c r="W361" t="str">
        <f t="shared" si="29"/>
        <v>High</v>
      </c>
    </row>
    <row r="362" spans="1:23" x14ac:dyDescent="0.3">
      <c r="A362">
        <v>104181</v>
      </c>
      <c r="B362" s="1">
        <v>45742</v>
      </c>
      <c r="C362" t="s">
        <v>4317</v>
      </c>
      <c r="D362" t="s">
        <v>189</v>
      </c>
      <c r="E362" t="s">
        <v>52</v>
      </c>
      <c r="F362" t="s">
        <v>69</v>
      </c>
      <c r="G362" t="s">
        <v>70</v>
      </c>
      <c r="H362" t="s">
        <v>38</v>
      </c>
      <c r="I362" t="s">
        <v>60</v>
      </c>
      <c r="J362" t="s">
        <v>88</v>
      </c>
      <c r="K362">
        <v>4</v>
      </c>
      <c r="L362">
        <v>54720</v>
      </c>
      <c r="M362">
        <v>20</v>
      </c>
      <c r="N362">
        <v>175104</v>
      </c>
      <c r="O362">
        <v>168000</v>
      </c>
      <c r="P362">
        <v>7104</v>
      </c>
      <c r="Q362" t="s">
        <v>55</v>
      </c>
      <c r="R362" t="s">
        <v>27</v>
      </c>
      <c r="S362" s="3" t="str">
        <f t="shared" si="25"/>
        <v>March</v>
      </c>
      <c r="T362" t="str">
        <f t="shared" si="26"/>
        <v>Q1</v>
      </c>
      <c r="U362">
        <f t="shared" si="27"/>
        <v>2025</v>
      </c>
      <c r="V362" s="4">
        <f t="shared" si="28"/>
        <v>4.0570175438596492E-2</v>
      </c>
      <c r="W362" t="str">
        <f t="shared" si="29"/>
        <v>High</v>
      </c>
    </row>
    <row r="363" spans="1:23" x14ac:dyDescent="0.3">
      <c r="A363">
        <v>100584</v>
      </c>
      <c r="B363" s="1">
        <v>45967</v>
      </c>
      <c r="C363" t="s">
        <v>720</v>
      </c>
      <c r="D363" t="s">
        <v>63</v>
      </c>
      <c r="E363" t="s">
        <v>30</v>
      </c>
      <c r="F363" t="s">
        <v>76</v>
      </c>
      <c r="G363" t="s">
        <v>77</v>
      </c>
      <c r="H363" t="s">
        <v>47</v>
      </c>
      <c r="I363" t="s">
        <v>60</v>
      </c>
      <c r="J363" t="s">
        <v>88</v>
      </c>
      <c r="K363">
        <v>4</v>
      </c>
      <c r="L363">
        <v>54707</v>
      </c>
      <c r="M363">
        <v>20</v>
      </c>
      <c r="N363">
        <v>175062.39999999999</v>
      </c>
      <c r="O363">
        <v>168000</v>
      </c>
      <c r="P363">
        <v>7062.4</v>
      </c>
      <c r="Q363" t="s">
        <v>41</v>
      </c>
      <c r="R363" t="s">
        <v>27</v>
      </c>
      <c r="S363" s="3" t="str">
        <f t="shared" si="25"/>
        <v>November</v>
      </c>
      <c r="T363" t="str">
        <f t="shared" si="26"/>
        <v>Q4</v>
      </c>
      <c r="U363">
        <f t="shared" si="27"/>
        <v>2025</v>
      </c>
      <c r="V363" s="4">
        <f t="shared" si="28"/>
        <v>4.0342186557478933E-2</v>
      </c>
      <c r="W363" t="str">
        <f t="shared" si="29"/>
        <v>High</v>
      </c>
    </row>
    <row r="364" spans="1:23" x14ac:dyDescent="0.3">
      <c r="A364">
        <v>104450</v>
      </c>
      <c r="B364" s="1">
        <v>45956</v>
      </c>
      <c r="C364" t="s">
        <v>4586</v>
      </c>
      <c r="D364" t="s">
        <v>147</v>
      </c>
      <c r="E364" t="s">
        <v>20</v>
      </c>
      <c r="F364" t="s">
        <v>21</v>
      </c>
      <c r="G364" t="s">
        <v>22</v>
      </c>
      <c r="H364" t="s">
        <v>59</v>
      </c>
      <c r="I364" t="s">
        <v>60</v>
      </c>
      <c r="J364" t="s">
        <v>78</v>
      </c>
      <c r="K364">
        <v>8</v>
      </c>
      <c r="L364">
        <v>21882</v>
      </c>
      <c r="M364">
        <v>0</v>
      </c>
      <c r="N364">
        <v>175056</v>
      </c>
      <c r="O364">
        <v>136000</v>
      </c>
      <c r="P364">
        <v>39056</v>
      </c>
      <c r="Q364" t="s">
        <v>26</v>
      </c>
      <c r="R364" t="s">
        <v>56</v>
      </c>
      <c r="S364" s="3" t="str">
        <f t="shared" si="25"/>
        <v>October</v>
      </c>
      <c r="T364" t="str">
        <f t="shared" si="26"/>
        <v>Q4</v>
      </c>
      <c r="U364">
        <f t="shared" si="27"/>
        <v>2025</v>
      </c>
      <c r="V364" s="4">
        <f t="shared" si="28"/>
        <v>0.22310574901745728</v>
      </c>
      <c r="W364" t="str">
        <f t="shared" si="29"/>
        <v>High</v>
      </c>
    </row>
    <row r="365" spans="1:23" x14ac:dyDescent="0.3">
      <c r="A365">
        <v>104945</v>
      </c>
      <c r="B365" s="1">
        <v>45974</v>
      </c>
      <c r="C365" t="s">
        <v>5081</v>
      </c>
      <c r="D365" t="s">
        <v>250</v>
      </c>
      <c r="E365" t="s">
        <v>52</v>
      </c>
      <c r="F365" t="s">
        <v>69</v>
      </c>
      <c r="G365" t="s">
        <v>70</v>
      </c>
      <c r="H365" t="s">
        <v>59</v>
      </c>
      <c r="I365" t="s">
        <v>60</v>
      </c>
      <c r="J365" t="s">
        <v>78</v>
      </c>
      <c r="K365">
        <v>9</v>
      </c>
      <c r="L365">
        <v>21608</v>
      </c>
      <c r="M365">
        <v>10</v>
      </c>
      <c r="N365">
        <v>175024.8</v>
      </c>
      <c r="O365">
        <v>153000</v>
      </c>
      <c r="P365">
        <v>22024.799999999999</v>
      </c>
      <c r="Q365" t="s">
        <v>49</v>
      </c>
      <c r="R365" t="s">
        <v>27</v>
      </c>
      <c r="S365" s="3" t="str">
        <f t="shared" si="25"/>
        <v>November</v>
      </c>
      <c r="T365" t="str">
        <f t="shared" si="26"/>
        <v>Q4</v>
      </c>
      <c r="U365">
        <f t="shared" si="27"/>
        <v>2025</v>
      </c>
      <c r="V365" s="4">
        <f t="shared" si="28"/>
        <v>0.12583816693405736</v>
      </c>
      <c r="W365" t="str">
        <f t="shared" si="29"/>
        <v>High</v>
      </c>
    </row>
    <row r="366" spans="1:23" x14ac:dyDescent="0.3">
      <c r="A366">
        <v>101321</v>
      </c>
      <c r="B366" s="1">
        <v>46003</v>
      </c>
      <c r="C366" t="s">
        <v>1457</v>
      </c>
      <c r="D366" t="s">
        <v>96</v>
      </c>
      <c r="E366" t="s">
        <v>20</v>
      </c>
      <c r="F366" t="s">
        <v>36</v>
      </c>
      <c r="G366" t="s">
        <v>37</v>
      </c>
      <c r="H366" t="s">
        <v>71</v>
      </c>
      <c r="I366" t="s">
        <v>60</v>
      </c>
      <c r="J366" t="s">
        <v>88</v>
      </c>
      <c r="K366">
        <v>4</v>
      </c>
      <c r="L366">
        <v>54673</v>
      </c>
      <c r="M366">
        <v>20</v>
      </c>
      <c r="N366">
        <v>174953.60000000001</v>
      </c>
      <c r="O366">
        <v>168000</v>
      </c>
      <c r="P366">
        <v>6953.6</v>
      </c>
      <c r="Q366" t="s">
        <v>49</v>
      </c>
      <c r="R366" t="s">
        <v>27</v>
      </c>
      <c r="S366" s="3" t="str">
        <f t="shared" si="25"/>
        <v>December</v>
      </c>
      <c r="T366" t="str">
        <f t="shared" si="26"/>
        <v>Q4</v>
      </c>
      <c r="U366">
        <f t="shared" si="27"/>
        <v>2025</v>
      </c>
      <c r="V366" s="4">
        <f t="shared" si="28"/>
        <v>3.9745395350538656E-2</v>
      </c>
      <c r="W366" t="str">
        <f t="shared" si="29"/>
        <v>High</v>
      </c>
    </row>
    <row r="367" spans="1:23" x14ac:dyDescent="0.3">
      <c r="A367">
        <v>104391</v>
      </c>
      <c r="B367" s="1">
        <v>46018</v>
      </c>
      <c r="C367" t="s">
        <v>4527</v>
      </c>
      <c r="D367" t="s">
        <v>96</v>
      </c>
      <c r="E367" t="s">
        <v>52</v>
      </c>
      <c r="F367" t="s">
        <v>69</v>
      </c>
      <c r="G367" t="s">
        <v>70</v>
      </c>
      <c r="H367" t="s">
        <v>59</v>
      </c>
      <c r="I367" t="s">
        <v>60</v>
      </c>
      <c r="J367" t="s">
        <v>88</v>
      </c>
      <c r="K367">
        <v>4</v>
      </c>
      <c r="L367">
        <v>54647</v>
      </c>
      <c r="M367">
        <v>20</v>
      </c>
      <c r="N367">
        <v>174870.39999999999</v>
      </c>
      <c r="O367">
        <v>168000</v>
      </c>
      <c r="P367">
        <v>6870.4</v>
      </c>
      <c r="Q367" t="s">
        <v>55</v>
      </c>
      <c r="R367" t="s">
        <v>27</v>
      </c>
      <c r="S367" s="3" t="str">
        <f t="shared" si="25"/>
        <v>December</v>
      </c>
      <c r="T367" t="str">
        <f t="shared" si="26"/>
        <v>Q4</v>
      </c>
      <c r="U367">
        <f t="shared" si="27"/>
        <v>2025</v>
      </c>
      <c r="V367" s="4">
        <f t="shared" si="28"/>
        <v>3.928852453016634E-2</v>
      </c>
      <c r="W367" t="str">
        <f t="shared" si="29"/>
        <v>High</v>
      </c>
    </row>
    <row r="368" spans="1:23" x14ac:dyDescent="0.3">
      <c r="A368">
        <v>102409</v>
      </c>
      <c r="B368" s="1">
        <v>45884</v>
      </c>
      <c r="C368" t="s">
        <v>2545</v>
      </c>
      <c r="D368" t="s">
        <v>228</v>
      </c>
      <c r="E368" t="s">
        <v>44</v>
      </c>
      <c r="F368" t="s">
        <v>64</v>
      </c>
      <c r="G368" t="s">
        <v>65</v>
      </c>
      <c r="H368" t="s">
        <v>38</v>
      </c>
      <c r="I368" t="s">
        <v>60</v>
      </c>
      <c r="J368" t="s">
        <v>88</v>
      </c>
      <c r="K368">
        <v>4</v>
      </c>
      <c r="L368">
        <v>54613</v>
      </c>
      <c r="M368">
        <v>20</v>
      </c>
      <c r="N368">
        <v>174761.60000000001</v>
      </c>
      <c r="O368">
        <v>168000</v>
      </c>
      <c r="P368">
        <v>6761.6</v>
      </c>
      <c r="Q368" t="s">
        <v>41</v>
      </c>
      <c r="R368" t="s">
        <v>27</v>
      </c>
      <c r="S368" s="3" t="str">
        <f t="shared" si="25"/>
        <v>August</v>
      </c>
      <c r="T368" t="str">
        <f t="shared" si="26"/>
        <v>Q3</v>
      </c>
      <c r="U368">
        <f t="shared" si="27"/>
        <v>2025</v>
      </c>
      <c r="V368" s="4">
        <f t="shared" si="28"/>
        <v>3.8690421694468353E-2</v>
      </c>
      <c r="W368" t="str">
        <f t="shared" si="29"/>
        <v>High</v>
      </c>
    </row>
    <row r="369" spans="1:23" x14ac:dyDescent="0.3">
      <c r="A369">
        <v>103682</v>
      </c>
      <c r="B369" s="1">
        <v>45772</v>
      </c>
      <c r="C369" t="s">
        <v>3818</v>
      </c>
      <c r="D369" t="s">
        <v>82</v>
      </c>
      <c r="E369" t="s">
        <v>44</v>
      </c>
      <c r="F369" t="s">
        <v>45</v>
      </c>
      <c r="G369" t="s">
        <v>46</v>
      </c>
      <c r="H369" t="s">
        <v>83</v>
      </c>
      <c r="I369" t="s">
        <v>60</v>
      </c>
      <c r="J369" t="s">
        <v>88</v>
      </c>
      <c r="K369">
        <v>4</v>
      </c>
      <c r="L369">
        <v>54579</v>
      </c>
      <c r="M369">
        <v>20</v>
      </c>
      <c r="N369">
        <v>174652.79999999999</v>
      </c>
      <c r="O369">
        <v>168000</v>
      </c>
      <c r="P369">
        <v>6652.8</v>
      </c>
      <c r="Q369" t="s">
        <v>26</v>
      </c>
      <c r="R369" t="s">
        <v>27</v>
      </c>
      <c r="S369" s="3" t="str">
        <f t="shared" si="25"/>
        <v>April</v>
      </c>
      <c r="T369" t="str">
        <f t="shared" si="26"/>
        <v>Q2</v>
      </c>
      <c r="U369">
        <f t="shared" si="27"/>
        <v>2025</v>
      </c>
      <c r="V369" s="4">
        <f t="shared" si="28"/>
        <v>3.8091573682185458E-2</v>
      </c>
      <c r="W369" t="str">
        <f t="shared" si="29"/>
        <v>High</v>
      </c>
    </row>
    <row r="370" spans="1:23" x14ac:dyDescent="0.3">
      <c r="A370">
        <v>100637</v>
      </c>
      <c r="B370" s="1">
        <v>45851</v>
      </c>
      <c r="C370" t="s">
        <v>773</v>
      </c>
      <c r="D370" t="s">
        <v>144</v>
      </c>
      <c r="E370" t="s">
        <v>20</v>
      </c>
      <c r="F370" t="s">
        <v>21</v>
      </c>
      <c r="G370" t="s">
        <v>22</v>
      </c>
      <c r="H370" t="s">
        <v>33</v>
      </c>
      <c r="I370" t="s">
        <v>60</v>
      </c>
      <c r="J370" t="s">
        <v>88</v>
      </c>
      <c r="K370">
        <v>4</v>
      </c>
      <c r="L370">
        <v>54578</v>
      </c>
      <c r="M370">
        <v>20</v>
      </c>
      <c r="N370">
        <v>174649.60000000001</v>
      </c>
      <c r="O370">
        <v>168000</v>
      </c>
      <c r="P370">
        <v>6649.6</v>
      </c>
      <c r="Q370" t="s">
        <v>41</v>
      </c>
      <c r="R370" t="s">
        <v>73</v>
      </c>
      <c r="S370" s="3" t="str">
        <f t="shared" si="25"/>
        <v>July</v>
      </c>
      <c r="T370" t="str">
        <f t="shared" si="26"/>
        <v>Q3</v>
      </c>
      <c r="U370">
        <f t="shared" si="27"/>
        <v>2025</v>
      </c>
      <c r="V370" s="4">
        <f t="shared" si="28"/>
        <v>3.807394921030452E-2</v>
      </c>
      <c r="W370" t="str">
        <f t="shared" si="29"/>
        <v>High</v>
      </c>
    </row>
    <row r="371" spans="1:23" x14ac:dyDescent="0.3">
      <c r="A371">
        <v>100727</v>
      </c>
      <c r="B371" s="1">
        <v>45966</v>
      </c>
      <c r="C371" t="s">
        <v>863</v>
      </c>
      <c r="D371" t="s">
        <v>222</v>
      </c>
      <c r="E371" t="s">
        <v>30</v>
      </c>
      <c r="F371" t="s">
        <v>31</v>
      </c>
      <c r="G371" t="s">
        <v>32</v>
      </c>
      <c r="H371" t="s">
        <v>59</v>
      </c>
      <c r="I371" t="s">
        <v>60</v>
      </c>
      <c r="J371" t="s">
        <v>78</v>
      </c>
      <c r="K371">
        <v>8</v>
      </c>
      <c r="L371">
        <v>21811</v>
      </c>
      <c r="M371">
        <v>0</v>
      </c>
      <c r="N371">
        <v>174488</v>
      </c>
      <c r="O371">
        <v>136000</v>
      </c>
      <c r="P371">
        <v>38488</v>
      </c>
      <c r="Q371" t="s">
        <v>26</v>
      </c>
      <c r="R371" t="s">
        <v>27</v>
      </c>
      <c r="S371" s="3" t="str">
        <f t="shared" si="25"/>
        <v>November</v>
      </c>
      <c r="T371" t="str">
        <f t="shared" si="26"/>
        <v>Q4</v>
      </c>
      <c r="U371">
        <f t="shared" si="27"/>
        <v>2025</v>
      </c>
      <c r="V371" s="4">
        <f t="shared" si="28"/>
        <v>0.220576773187841</v>
      </c>
      <c r="W371" t="str">
        <f t="shared" si="29"/>
        <v>High</v>
      </c>
    </row>
    <row r="372" spans="1:23" x14ac:dyDescent="0.3">
      <c r="A372">
        <v>101151</v>
      </c>
      <c r="B372" s="1">
        <v>45942</v>
      </c>
      <c r="C372" t="s">
        <v>1287</v>
      </c>
      <c r="D372" t="s">
        <v>63</v>
      </c>
      <c r="E372" t="s">
        <v>44</v>
      </c>
      <c r="F372" t="s">
        <v>45</v>
      </c>
      <c r="G372" t="s">
        <v>46</v>
      </c>
      <c r="H372" t="s">
        <v>47</v>
      </c>
      <c r="I372" t="s">
        <v>60</v>
      </c>
      <c r="J372" t="s">
        <v>88</v>
      </c>
      <c r="K372">
        <v>4</v>
      </c>
      <c r="L372">
        <v>54508</v>
      </c>
      <c r="M372">
        <v>20</v>
      </c>
      <c r="N372">
        <v>174425.60000000001</v>
      </c>
      <c r="O372">
        <v>168000</v>
      </c>
      <c r="P372">
        <v>6425.6</v>
      </c>
      <c r="Q372" t="s">
        <v>66</v>
      </c>
      <c r="R372" t="s">
        <v>27</v>
      </c>
      <c r="S372" s="3" t="str">
        <f t="shared" si="25"/>
        <v>October</v>
      </c>
      <c r="T372" t="str">
        <f t="shared" si="26"/>
        <v>Q4</v>
      </c>
      <c r="U372">
        <f t="shared" si="27"/>
        <v>2025</v>
      </c>
      <c r="V372" s="4">
        <f t="shared" si="28"/>
        <v>3.6838629192045204E-2</v>
      </c>
      <c r="W372" t="str">
        <f t="shared" si="29"/>
        <v>High</v>
      </c>
    </row>
    <row r="373" spans="1:23" x14ac:dyDescent="0.3">
      <c r="A373">
        <v>101298</v>
      </c>
      <c r="B373" s="1">
        <v>45950</v>
      </c>
      <c r="C373" t="s">
        <v>1434</v>
      </c>
      <c r="D373" t="s">
        <v>219</v>
      </c>
      <c r="E373" t="s">
        <v>44</v>
      </c>
      <c r="F373" t="s">
        <v>45</v>
      </c>
      <c r="G373" t="s">
        <v>46</v>
      </c>
      <c r="H373" t="s">
        <v>23</v>
      </c>
      <c r="I373" t="s">
        <v>60</v>
      </c>
      <c r="J373" t="s">
        <v>78</v>
      </c>
      <c r="K373">
        <v>10</v>
      </c>
      <c r="L373">
        <v>21546</v>
      </c>
      <c r="M373">
        <v>20</v>
      </c>
      <c r="N373">
        <v>172368</v>
      </c>
      <c r="O373">
        <v>170000</v>
      </c>
      <c r="P373">
        <v>2368</v>
      </c>
      <c r="Q373" t="s">
        <v>66</v>
      </c>
      <c r="R373" t="s">
        <v>27</v>
      </c>
      <c r="S373" s="3" t="str">
        <f t="shared" si="25"/>
        <v>October</v>
      </c>
      <c r="T373" t="str">
        <f t="shared" si="26"/>
        <v>Q4</v>
      </c>
      <c r="U373">
        <f t="shared" si="27"/>
        <v>2025</v>
      </c>
      <c r="V373" s="4">
        <f t="shared" si="28"/>
        <v>1.3738048825768123E-2</v>
      </c>
      <c r="W373" t="str">
        <f t="shared" si="29"/>
        <v>High</v>
      </c>
    </row>
    <row r="374" spans="1:23" x14ac:dyDescent="0.3">
      <c r="A374">
        <v>100970</v>
      </c>
      <c r="B374" s="1">
        <v>45988</v>
      </c>
      <c r="C374" t="s">
        <v>1106</v>
      </c>
      <c r="D374" t="s">
        <v>408</v>
      </c>
      <c r="E374" t="s">
        <v>20</v>
      </c>
      <c r="F374" t="s">
        <v>21</v>
      </c>
      <c r="G374" t="s">
        <v>22</v>
      </c>
      <c r="H374" t="s">
        <v>23</v>
      </c>
      <c r="I374" t="s">
        <v>60</v>
      </c>
      <c r="J374" t="s">
        <v>78</v>
      </c>
      <c r="K374">
        <v>8</v>
      </c>
      <c r="L374">
        <v>22366</v>
      </c>
      <c r="M374">
        <v>5</v>
      </c>
      <c r="N374">
        <v>169981.6</v>
      </c>
      <c r="O374">
        <v>136000</v>
      </c>
      <c r="P374">
        <v>33981.599999999999</v>
      </c>
      <c r="Q374" t="s">
        <v>66</v>
      </c>
      <c r="R374" t="s">
        <v>56</v>
      </c>
      <c r="S374" s="3" t="str">
        <f t="shared" si="25"/>
        <v>November</v>
      </c>
      <c r="T374" t="str">
        <f t="shared" si="26"/>
        <v>Q4</v>
      </c>
      <c r="U374">
        <f t="shared" si="27"/>
        <v>2025</v>
      </c>
      <c r="V374" s="4">
        <f t="shared" si="28"/>
        <v>0.19991340239178826</v>
      </c>
      <c r="W374" t="str">
        <f t="shared" si="29"/>
        <v>High</v>
      </c>
    </row>
    <row r="375" spans="1:23" x14ac:dyDescent="0.3">
      <c r="A375">
        <v>101961</v>
      </c>
      <c r="B375" s="1">
        <v>45963</v>
      </c>
      <c r="C375" t="s">
        <v>2097</v>
      </c>
      <c r="D375" t="s">
        <v>177</v>
      </c>
      <c r="E375" t="s">
        <v>30</v>
      </c>
      <c r="F375" t="s">
        <v>76</v>
      </c>
      <c r="G375" t="s">
        <v>77</v>
      </c>
      <c r="H375" t="s">
        <v>59</v>
      </c>
      <c r="I375" t="s">
        <v>60</v>
      </c>
      <c r="J375" t="s">
        <v>78</v>
      </c>
      <c r="K375">
        <v>8</v>
      </c>
      <c r="L375">
        <v>22323</v>
      </c>
      <c r="M375">
        <v>5</v>
      </c>
      <c r="N375">
        <v>169654.8</v>
      </c>
      <c r="O375">
        <v>136000</v>
      </c>
      <c r="P375">
        <v>33654.800000000003</v>
      </c>
      <c r="Q375" t="s">
        <v>66</v>
      </c>
      <c r="R375" t="s">
        <v>27</v>
      </c>
      <c r="S375" s="3" t="str">
        <f t="shared" si="25"/>
        <v>November</v>
      </c>
      <c r="T375" t="str">
        <f t="shared" si="26"/>
        <v>Q4</v>
      </c>
      <c r="U375">
        <f t="shared" si="27"/>
        <v>2025</v>
      </c>
      <c r="V375" s="4">
        <f t="shared" si="28"/>
        <v>0.19837222406910979</v>
      </c>
      <c r="W375" t="str">
        <f t="shared" si="29"/>
        <v>High</v>
      </c>
    </row>
    <row r="376" spans="1:23" x14ac:dyDescent="0.3">
      <c r="A376">
        <v>101231</v>
      </c>
      <c r="B376" s="1">
        <v>45971</v>
      </c>
      <c r="C376" t="s">
        <v>1367</v>
      </c>
      <c r="D376" t="s">
        <v>43</v>
      </c>
      <c r="E376" t="s">
        <v>30</v>
      </c>
      <c r="F376" t="s">
        <v>31</v>
      </c>
      <c r="G376" t="s">
        <v>32</v>
      </c>
      <c r="H376" t="s">
        <v>108</v>
      </c>
      <c r="I376" t="s">
        <v>60</v>
      </c>
      <c r="J376" t="s">
        <v>78</v>
      </c>
      <c r="K376">
        <v>8</v>
      </c>
      <c r="L376">
        <v>22079</v>
      </c>
      <c r="M376">
        <v>5</v>
      </c>
      <c r="N376">
        <v>167800.4</v>
      </c>
      <c r="O376">
        <v>136000</v>
      </c>
      <c r="P376">
        <v>31800.400000000001</v>
      </c>
      <c r="Q376" t="s">
        <v>26</v>
      </c>
      <c r="R376" t="s">
        <v>56</v>
      </c>
      <c r="S376" s="3" t="str">
        <f t="shared" si="25"/>
        <v>November</v>
      </c>
      <c r="T376" t="str">
        <f t="shared" si="26"/>
        <v>Q4</v>
      </c>
      <c r="U376">
        <f t="shared" si="27"/>
        <v>2025</v>
      </c>
      <c r="V376" s="4">
        <f t="shared" si="28"/>
        <v>0.18951325503395702</v>
      </c>
      <c r="W376" t="str">
        <f t="shared" si="29"/>
        <v>High</v>
      </c>
    </row>
    <row r="377" spans="1:23" x14ac:dyDescent="0.3">
      <c r="A377">
        <v>100305</v>
      </c>
      <c r="B377" s="1">
        <v>45941</v>
      </c>
      <c r="C377" t="s">
        <v>441</v>
      </c>
      <c r="D377" t="s">
        <v>134</v>
      </c>
      <c r="E377" t="s">
        <v>52</v>
      </c>
      <c r="F377" t="s">
        <v>69</v>
      </c>
      <c r="G377" t="s">
        <v>70</v>
      </c>
      <c r="H377" t="s">
        <v>47</v>
      </c>
      <c r="I377" t="s">
        <v>60</v>
      </c>
      <c r="J377" t="s">
        <v>78</v>
      </c>
      <c r="K377">
        <v>9</v>
      </c>
      <c r="L377">
        <v>21888</v>
      </c>
      <c r="M377">
        <v>15</v>
      </c>
      <c r="N377">
        <v>167443.20000000001</v>
      </c>
      <c r="O377">
        <v>153000</v>
      </c>
      <c r="P377">
        <v>14443.2</v>
      </c>
      <c r="Q377" t="s">
        <v>66</v>
      </c>
      <c r="R377" t="s">
        <v>27</v>
      </c>
      <c r="S377" s="3" t="str">
        <f t="shared" si="25"/>
        <v>October</v>
      </c>
      <c r="T377" t="str">
        <f t="shared" si="26"/>
        <v>Q4</v>
      </c>
      <c r="U377">
        <f t="shared" si="27"/>
        <v>2025</v>
      </c>
      <c r="V377" s="4">
        <f t="shared" si="28"/>
        <v>8.6257309941520463E-2</v>
      </c>
      <c r="W377" t="str">
        <f t="shared" si="29"/>
        <v>High</v>
      </c>
    </row>
    <row r="378" spans="1:23" x14ac:dyDescent="0.3">
      <c r="A378">
        <v>103153</v>
      </c>
      <c r="B378" s="1">
        <v>45972</v>
      </c>
      <c r="C378" t="s">
        <v>3289</v>
      </c>
      <c r="D378" t="s">
        <v>58</v>
      </c>
      <c r="E378" t="s">
        <v>44</v>
      </c>
      <c r="F378" t="s">
        <v>64</v>
      </c>
      <c r="G378" t="s">
        <v>65</v>
      </c>
      <c r="H378" t="s">
        <v>71</v>
      </c>
      <c r="I378" t="s">
        <v>60</v>
      </c>
      <c r="J378" t="s">
        <v>78</v>
      </c>
      <c r="K378">
        <v>8</v>
      </c>
      <c r="L378">
        <v>21990</v>
      </c>
      <c r="M378">
        <v>5</v>
      </c>
      <c r="N378">
        <v>167124</v>
      </c>
      <c r="O378">
        <v>136000</v>
      </c>
      <c r="P378">
        <v>31124</v>
      </c>
      <c r="Q378" t="s">
        <v>41</v>
      </c>
      <c r="R378" t="s">
        <v>56</v>
      </c>
      <c r="S378" s="3" t="str">
        <f t="shared" si="25"/>
        <v>November</v>
      </c>
      <c r="T378" t="str">
        <f t="shared" si="26"/>
        <v>Q4</v>
      </c>
      <c r="U378">
        <f t="shared" si="27"/>
        <v>2025</v>
      </c>
      <c r="V378" s="4">
        <f t="shared" si="28"/>
        <v>0.18623297671190253</v>
      </c>
      <c r="W378" t="str">
        <f t="shared" si="29"/>
        <v>High</v>
      </c>
    </row>
    <row r="379" spans="1:23" x14ac:dyDescent="0.3">
      <c r="A379">
        <v>104220</v>
      </c>
      <c r="B379" s="1">
        <v>45937</v>
      </c>
      <c r="C379" t="s">
        <v>4356</v>
      </c>
      <c r="D379" t="s">
        <v>63</v>
      </c>
      <c r="E379" t="s">
        <v>52</v>
      </c>
      <c r="F379" t="s">
        <v>53</v>
      </c>
      <c r="G379" t="s">
        <v>54</v>
      </c>
      <c r="H379" t="s">
        <v>71</v>
      </c>
      <c r="I379" t="s">
        <v>60</v>
      </c>
      <c r="J379" t="s">
        <v>88</v>
      </c>
      <c r="K379">
        <v>3</v>
      </c>
      <c r="L379">
        <v>55492</v>
      </c>
      <c r="M379">
        <v>0</v>
      </c>
      <c r="N379">
        <v>166476</v>
      </c>
      <c r="O379">
        <v>126000</v>
      </c>
      <c r="P379">
        <v>40476</v>
      </c>
      <c r="Q379" t="s">
        <v>66</v>
      </c>
      <c r="R379" t="s">
        <v>27</v>
      </c>
      <c r="S379" s="3" t="str">
        <f t="shared" si="25"/>
        <v>October</v>
      </c>
      <c r="T379" t="str">
        <f t="shared" si="26"/>
        <v>Q4</v>
      </c>
      <c r="U379">
        <f t="shared" si="27"/>
        <v>2025</v>
      </c>
      <c r="V379" s="4">
        <f t="shared" si="28"/>
        <v>0.243134145462409</v>
      </c>
      <c r="W379" t="str">
        <f t="shared" si="29"/>
        <v>High</v>
      </c>
    </row>
    <row r="380" spans="1:23" x14ac:dyDescent="0.3">
      <c r="A380">
        <v>102703</v>
      </c>
      <c r="B380" s="1">
        <v>45764</v>
      </c>
      <c r="C380" t="s">
        <v>2839</v>
      </c>
      <c r="D380" t="s">
        <v>153</v>
      </c>
      <c r="E380" t="s">
        <v>52</v>
      </c>
      <c r="F380" t="s">
        <v>53</v>
      </c>
      <c r="G380" t="s">
        <v>54</v>
      </c>
      <c r="H380" t="s">
        <v>38</v>
      </c>
      <c r="I380" t="s">
        <v>60</v>
      </c>
      <c r="J380" t="s">
        <v>88</v>
      </c>
      <c r="K380">
        <v>3</v>
      </c>
      <c r="L380">
        <v>55490</v>
      </c>
      <c r="M380">
        <v>0</v>
      </c>
      <c r="N380">
        <v>166470</v>
      </c>
      <c r="O380">
        <v>126000</v>
      </c>
      <c r="P380">
        <v>40470</v>
      </c>
      <c r="Q380" t="s">
        <v>66</v>
      </c>
      <c r="R380" t="s">
        <v>56</v>
      </c>
      <c r="S380" s="3" t="str">
        <f t="shared" si="25"/>
        <v>April</v>
      </c>
      <c r="T380" t="str">
        <f t="shared" si="26"/>
        <v>Q2</v>
      </c>
      <c r="U380">
        <f t="shared" si="27"/>
        <v>2025</v>
      </c>
      <c r="V380" s="4">
        <f t="shared" si="28"/>
        <v>0.24310686610200036</v>
      </c>
      <c r="W380" t="str">
        <f t="shared" si="29"/>
        <v>High</v>
      </c>
    </row>
    <row r="381" spans="1:23" x14ac:dyDescent="0.3">
      <c r="A381">
        <v>101648</v>
      </c>
      <c r="B381" s="1">
        <v>45783</v>
      </c>
      <c r="C381" t="s">
        <v>1784</v>
      </c>
      <c r="D381" t="s">
        <v>132</v>
      </c>
      <c r="E381" t="s">
        <v>52</v>
      </c>
      <c r="F381" t="s">
        <v>69</v>
      </c>
      <c r="G381" t="s">
        <v>70</v>
      </c>
      <c r="H381" t="s">
        <v>47</v>
      </c>
      <c r="I381" t="s">
        <v>60</v>
      </c>
      <c r="J381" t="s">
        <v>88</v>
      </c>
      <c r="K381">
        <v>3</v>
      </c>
      <c r="L381">
        <v>55477</v>
      </c>
      <c r="M381">
        <v>0</v>
      </c>
      <c r="N381">
        <v>166431</v>
      </c>
      <c r="O381">
        <v>126000</v>
      </c>
      <c r="P381">
        <v>40431</v>
      </c>
      <c r="Q381" t="s">
        <v>26</v>
      </c>
      <c r="R381" t="s">
        <v>27</v>
      </c>
      <c r="S381" s="3" t="str">
        <f t="shared" si="25"/>
        <v>May</v>
      </c>
      <c r="T381" t="str">
        <f t="shared" si="26"/>
        <v>Q2</v>
      </c>
      <c r="U381">
        <f t="shared" si="27"/>
        <v>2025</v>
      </c>
      <c r="V381" s="4">
        <f t="shared" si="28"/>
        <v>0.24292950231627522</v>
      </c>
      <c r="W381" t="str">
        <f t="shared" si="29"/>
        <v>High</v>
      </c>
    </row>
    <row r="382" spans="1:23" x14ac:dyDescent="0.3">
      <c r="A382">
        <v>104770</v>
      </c>
      <c r="B382" s="1">
        <v>45721</v>
      </c>
      <c r="C382" t="s">
        <v>4906</v>
      </c>
      <c r="D382" t="s">
        <v>85</v>
      </c>
      <c r="E382" t="s">
        <v>44</v>
      </c>
      <c r="F382" t="s">
        <v>64</v>
      </c>
      <c r="G382" t="s">
        <v>65</v>
      </c>
      <c r="H382" t="s">
        <v>23</v>
      </c>
      <c r="I382" t="s">
        <v>60</v>
      </c>
      <c r="J382" t="s">
        <v>88</v>
      </c>
      <c r="K382">
        <v>3</v>
      </c>
      <c r="L382">
        <v>55437</v>
      </c>
      <c r="M382">
        <v>0</v>
      </c>
      <c r="N382">
        <v>166311</v>
      </c>
      <c r="O382">
        <v>126000</v>
      </c>
      <c r="P382">
        <v>40311</v>
      </c>
      <c r="Q382" t="s">
        <v>26</v>
      </c>
      <c r="R382" t="s">
        <v>73</v>
      </c>
      <c r="S382" s="3" t="str">
        <f t="shared" si="25"/>
        <v>March</v>
      </c>
      <c r="T382" t="str">
        <f t="shared" si="26"/>
        <v>Q1</v>
      </c>
      <c r="U382">
        <f t="shared" si="27"/>
        <v>2025</v>
      </c>
      <c r="V382" s="4">
        <f t="shared" si="28"/>
        <v>0.24238324584663673</v>
      </c>
      <c r="W382" t="str">
        <f t="shared" si="29"/>
        <v>High</v>
      </c>
    </row>
    <row r="383" spans="1:23" x14ac:dyDescent="0.3">
      <c r="A383">
        <v>104710</v>
      </c>
      <c r="B383" s="1">
        <v>45843</v>
      </c>
      <c r="C383" t="s">
        <v>4846</v>
      </c>
      <c r="D383" t="s">
        <v>43</v>
      </c>
      <c r="E383" t="s">
        <v>30</v>
      </c>
      <c r="F383" t="s">
        <v>31</v>
      </c>
      <c r="G383" t="s">
        <v>32</v>
      </c>
      <c r="H383" t="s">
        <v>71</v>
      </c>
      <c r="I383" t="s">
        <v>60</v>
      </c>
      <c r="J383" t="s">
        <v>88</v>
      </c>
      <c r="K383">
        <v>3</v>
      </c>
      <c r="L383">
        <v>55397</v>
      </c>
      <c r="M383">
        <v>0</v>
      </c>
      <c r="N383">
        <v>166191</v>
      </c>
      <c r="O383">
        <v>126000</v>
      </c>
      <c r="P383">
        <v>40191</v>
      </c>
      <c r="Q383" t="s">
        <v>41</v>
      </c>
      <c r="R383" t="s">
        <v>27</v>
      </c>
      <c r="S383" s="3" t="str">
        <f t="shared" si="25"/>
        <v>July</v>
      </c>
      <c r="T383" t="str">
        <f t="shared" si="26"/>
        <v>Q3</v>
      </c>
      <c r="U383">
        <f t="shared" si="27"/>
        <v>2025</v>
      </c>
      <c r="V383" s="4">
        <f t="shared" si="28"/>
        <v>0.24183620051627344</v>
      </c>
      <c r="W383" t="str">
        <f t="shared" si="29"/>
        <v>High</v>
      </c>
    </row>
    <row r="384" spans="1:23" x14ac:dyDescent="0.3">
      <c r="A384">
        <v>102992</v>
      </c>
      <c r="B384" s="1">
        <v>45845</v>
      </c>
      <c r="C384" t="s">
        <v>3128</v>
      </c>
      <c r="D384" t="s">
        <v>132</v>
      </c>
      <c r="E384" t="s">
        <v>30</v>
      </c>
      <c r="F384" t="s">
        <v>31</v>
      </c>
      <c r="G384" t="s">
        <v>32</v>
      </c>
      <c r="H384" t="s">
        <v>23</v>
      </c>
      <c r="I384" t="s">
        <v>60</v>
      </c>
      <c r="J384" t="s">
        <v>88</v>
      </c>
      <c r="K384">
        <v>3</v>
      </c>
      <c r="L384">
        <v>55392</v>
      </c>
      <c r="M384">
        <v>0</v>
      </c>
      <c r="N384">
        <v>166176</v>
      </c>
      <c r="O384">
        <v>126000</v>
      </c>
      <c r="P384">
        <v>40176</v>
      </c>
      <c r="Q384" t="s">
        <v>55</v>
      </c>
      <c r="R384" t="s">
        <v>27</v>
      </c>
      <c r="S384" s="3" t="str">
        <f t="shared" si="25"/>
        <v>July</v>
      </c>
      <c r="T384" t="str">
        <f t="shared" si="26"/>
        <v>Q3</v>
      </c>
      <c r="U384">
        <f t="shared" si="27"/>
        <v>2025</v>
      </c>
      <c r="V384" s="4">
        <f t="shared" si="28"/>
        <v>0.24176776429809357</v>
      </c>
      <c r="W384" t="str">
        <f t="shared" si="29"/>
        <v>High</v>
      </c>
    </row>
    <row r="385" spans="1:23" x14ac:dyDescent="0.3">
      <c r="A385">
        <v>100933</v>
      </c>
      <c r="B385" s="1">
        <v>45800</v>
      </c>
      <c r="C385" t="s">
        <v>1069</v>
      </c>
      <c r="D385" t="s">
        <v>299</v>
      </c>
      <c r="E385" t="s">
        <v>20</v>
      </c>
      <c r="F385" t="s">
        <v>21</v>
      </c>
      <c r="G385" t="s">
        <v>22</v>
      </c>
      <c r="H385" t="s">
        <v>59</v>
      </c>
      <c r="I385" t="s">
        <v>60</v>
      </c>
      <c r="J385" t="s">
        <v>88</v>
      </c>
      <c r="K385">
        <v>3</v>
      </c>
      <c r="L385">
        <v>55391</v>
      </c>
      <c r="M385">
        <v>0</v>
      </c>
      <c r="N385">
        <v>166173</v>
      </c>
      <c r="O385">
        <v>126000</v>
      </c>
      <c r="P385">
        <v>40173</v>
      </c>
      <c r="Q385" t="s">
        <v>49</v>
      </c>
      <c r="R385" t="s">
        <v>56</v>
      </c>
      <c r="S385" s="3" t="str">
        <f t="shared" si="25"/>
        <v>May</v>
      </c>
      <c r="T385" t="str">
        <f t="shared" si="26"/>
        <v>Q2</v>
      </c>
      <c r="U385">
        <f t="shared" si="27"/>
        <v>2025</v>
      </c>
      <c r="V385" s="4">
        <f t="shared" si="28"/>
        <v>0.24175407557184381</v>
      </c>
      <c r="W385" t="str">
        <f t="shared" si="29"/>
        <v>High</v>
      </c>
    </row>
    <row r="386" spans="1:23" x14ac:dyDescent="0.3">
      <c r="A386">
        <v>100673</v>
      </c>
      <c r="B386" s="1">
        <v>45772</v>
      </c>
      <c r="C386" t="s">
        <v>809</v>
      </c>
      <c r="D386" t="s">
        <v>342</v>
      </c>
      <c r="E386" t="s">
        <v>44</v>
      </c>
      <c r="F386" t="s">
        <v>45</v>
      </c>
      <c r="G386" t="s">
        <v>46</v>
      </c>
      <c r="H386" t="s">
        <v>108</v>
      </c>
      <c r="I386" t="s">
        <v>60</v>
      </c>
      <c r="J386" t="s">
        <v>88</v>
      </c>
      <c r="K386">
        <v>3</v>
      </c>
      <c r="L386">
        <v>55361</v>
      </c>
      <c r="M386">
        <v>0</v>
      </c>
      <c r="N386">
        <v>166083</v>
      </c>
      <c r="O386">
        <v>126000</v>
      </c>
      <c r="P386">
        <v>40083</v>
      </c>
      <c r="Q386" t="s">
        <v>26</v>
      </c>
      <c r="R386" t="s">
        <v>27</v>
      </c>
      <c r="S386" s="3" t="str">
        <f t="shared" ref="S386:S449" si="30">TEXT(B386,"mmmm")</f>
        <v>April</v>
      </c>
      <c r="T386" t="str">
        <f t="shared" ref="T386:T449" si="31">"Q"&amp;ROUNDUP(MONTH(B386)/3,0)</f>
        <v>Q2</v>
      </c>
      <c r="U386">
        <f t="shared" ref="U386:U449" si="32">YEAR(B386)</f>
        <v>2025</v>
      </c>
      <c r="V386" s="4">
        <f t="shared" ref="V386:V449" si="33">P386/N386</f>
        <v>0.24134318382977185</v>
      </c>
      <c r="W386" t="str">
        <f t="shared" ref="W386:W449" si="34">IF(N386&lt;10000,"Low",IF(N386&lt;=50000,"Medium","High"))</f>
        <v>High</v>
      </c>
    </row>
    <row r="387" spans="1:23" x14ac:dyDescent="0.3">
      <c r="A387">
        <v>101244</v>
      </c>
      <c r="B387" s="1">
        <v>45696</v>
      </c>
      <c r="C387" t="s">
        <v>1380</v>
      </c>
      <c r="D387" t="s">
        <v>217</v>
      </c>
      <c r="E387" t="s">
        <v>20</v>
      </c>
      <c r="F387" t="s">
        <v>21</v>
      </c>
      <c r="G387" t="s">
        <v>22</v>
      </c>
      <c r="H387" t="s">
        <v>33</v>
      </c>
      <c r="I387" t="s">
        <v>60</v>
      </c>
      <c r="J387" t="s">
        <v>88</v>
      </c>
      <c r="K387">
        <v>3</v>
      </c>
      <c r="L387">
        <v>55329</v>
      </c>
      <c r="M387">
        <v>0</v>
      </c>
      <c r="N387">
        <v>165987</v>
      </c>
      <c r="O387">
        <v>126000</v>
      </c>
      <c r="P387">
        <v>39987</v>
      </c>
      <c r="Q387" t="s">
        <v>41</v>
      </c>
      <c r="R387" t="s">
        <v>27</v>
      </c>
      <c r="S387" s="3" t="str">
        <f t="shared" si="30"/>
        <v>February</v>
      </c>
      <c r="T387" t="str">
        <f t="shared" si="31"/>
        <v>Q1</v>
      </c>
      <c r="U387">
        <f t="shared" si="32"/>
        <v>2025</v>
      </c>
      <c r="V387" s="4">
        <f t="shared" si="33"/>
        <v>0.24090440817654393</v>
      </c>
      <c r="W387" t="str">
        <f t="shared" si="34"/>
        <v>High</v>
      </c>
    </row>
    <row r="388" spans="1:23" x14ac:dyDescent="0.3">
      <c r="A388">
        <v>103355</v>
      </c>
      <c r="B388" s="1">
        <v>45884</v>
      </c>
      <c r="C388" t="s">
        <v>3491</v>
      </c>
      <c r="D388" t="s">
        <v>51</v>
      </c>
      <c r="E388" t="s">
        <v>44</v>
      </c>
      <c r="F388" t="s">
        <v>45</v>
      </c>
      <c r="G388" t="s">
        <v>46</v>
      </c>
      <c r="H388" t="s">
        <v>38</v>
      </c>
      <c r="I388" t="s">
        <v>60</v>
      </c>
      <c r="J388" t="s">
        <v>88</v>
      </c>
      <c r="K388">
        <v>3</v>
      </c>
      <c r="L388">
        <v>55281</v>
      </c>
      <c r="M388">
        <v>0</v>
      </c>
      <c r="N388">
        <v>165843</v>
      </c>
      <c r="O388">
        <v>126000</v>
      </c>
      <c r="P388">
        <v>39843</v>
      </c>
      <c r="Q388" t="s">
        <v>41</v>
      </c>
      <c r="R388" t="s">
        <v>27</v>
      </c>
      <c r="S388" s="3" t="str">
        <f t="shared" si="30"/>
        <v>August</v>
      </c>
      <c r="T388" t="str">
        <f t="shared" si="31"/>
        <v>Q3</v>
      </c>
      <c r="U388">
        <f t="shared" si="32"/>
        <v>2025</v>
      </c>
      <c r="V388" s="4">
        <f t="shared" si="33"/>
        <v>0.24024529223422153</v>
      </c>
      <c r="W388" t="str">
        <f t="shared" si="34"/>
        <v>High</v>
      </c>
    </row>
    <row r="389" spans="1:23" x14ac:dyDescent="0.3">
      <c r="A389">
        <v>102369</v>
      </c>
      <c r="B389" s="1">
        <v>45955</v>
      </c>
      <c r="C389" t="s">
        <v>2505</v>
      </c>
      <c r="D389" t="s">
        <v>142</v>
      </c>
      <c r="E389" t="s">
        <v>44</v>
      </c>
      <c r="F389" t="s">
        <v>64</v>
      </c>
      <c r="G389" t="s">
        <v>65</v>
      </c>
      <c r="H389" t="s">
        <v>71</v>
      </c>
      <c r="I389" t="s">
        <v>60</v>
      </c>
      <c r="J389" t="s">
        <v>88</v>
      </c>
      <c r="K389">
        <v>3</v>
      </c>
      <c r="L389">
        <v>55236</v>
      </c>
      <c r="M389">
        <v>0</v>
      </c>
      <c r="N389">
        <v>165708</v>
      </c>
      <c r="O389">
        <v>126000</v>
      </c>
      <c r="P389">
        <v>39708</v>
      </c>
      <c r="Q389" t="s">
        <v>66</v>
      </c>
      <c r="R389" t="s">
        <v>27</v>
      </c>
      <c r="S389" s="3" t="str">
        <f t="shared" si="30"/>
        <v>October</v>
      </c>
      <c r="T389" t="str">
        <f t="shared" si="31"/>
        <v>Q4</v>
      </c>
      <c r="U389">
        <f t="shared" si="32"/>
        <v>2025</v>
      </c>
      <c r="V389" s="4">
        <f t="shared" si="33"/>
        <v>0.23962633065392136</v>
      </c>
      <c r="W389" t="str">
        <f t="shared" si="34"/>
        <v>High</v>
      </c>
    </row>
    <row r="390" spans="1:23" x14ac:dyDescent="0.3">
      <c r="A390">
        <v>101291</v>
      </c>
      <c r="B390" s="1">
        <v>45931</v>
      </c>
      <c r="C390" t="s">
        <v>1427</v>
      </c>
      <c r="D390" t="s">
        <v>242</v>
      </c>
      <c r="E390" t="s">
        <v>20</v>
      </c>
      <c r="F390" t="s">
        <v>36</v>
      </c>
      <c r="G390" t="s">
        <v>37</v>
      </c>
      <c r="H390" t="s">
        <v>47</v>
      </c>
      <c r="I390" t="s">
        <v>60</v>
      </c>
      <c r="J390" t="s">
        <v>88</v>
      </c>
      <c r="K390">
        <v>3</v>
      </c>
      <c r="L390">
        <v>55232</v>
      </c>
      <c r="M390">
        <v>0</v>
      </c>
      <c r="N390">
        <v>165696</v>
      </c>
      <c r="O390">
        <v>126000</v>
      </c>
      <c r="P390">
        <v>39696</v>
      </c>
      <c r="Q390" t="s">
        <v>26</v>
      </c>
      <c r="R390" t="s">
        <v>56</v>
      </c>
      <c r="S390" s="3" t="str">
        <f t="shared" si="30"/>
        <v>October</v>
      </c>
      <c r="T390" t="str">
        <f t="shared" si="31"/>
        <v>Q4</v>
      </c>
      <c r="U390">
        <f t="shared" si="32"/>
        <v>2025</v>
      </c>
      <c r="V390" s="4">
        <f t="shared" si="33"/>
        <v>0.23957126303592122</v>
      </c>
      <c r="W390" t="str">
        <f t="shared" si="34"/>
        <v>High</v>
      </c>
    </row>
    <row r="391" spans="1:23" x14ac:dyDescent="0.3">
      <c r="A391">
        <v>101353</v>
      </c>
      <c r="B391" s="1">
        <v>45725</v>
      </c>
      <c r="C391" t="s">
        <v>1489</v>
      </c>
      <c r="D391" t="s">
        <v>129</v>
      </c>
      <c r="E391" t="s">
        <v>30</v>
      </c>
      <c r="F391" t="s">
        <v>76</v>
      </c>
      <c r="G391" t="s">
        <v>77</v>
      </c>
      <c r="H391" t="s">
        <v>59</v>
      </c>
      <c r="I391" t="s">
        <v>60</v>
      </c>
      <c r="J391" t="s">
        <v>88</v>
      </c>
      <c r="K391">
        <v>3</v>
      </c>
      <c r="L391">
        <v>55215</v>
      </c>
      <c r="M391">
        <v>0</v>
      </c>
      <c r="N391">
        <v>165645</v>
      </c>
      <c r="O391">
        <v>126000</v>
      </c>
      <c r="P391">
        <v>39645</v>
      </c>
      <c r="Q391" t="s">
        <v>55</v>
      </c>
      <c r="R391" t="s">
        <v>27</v>
      </c>
      <c r="S391" s="3" t="str">
        <f t="shared" si="30"/>
        <v>March</v>
      </c>
      <c r="T391" t="str">
        <f t="shared" si="31"/>
        <v>Q1</v>
      </c>
      <c r="U391">
        <f t="shared" si="32"/>
        <v>2025</v>
      </c>
      <c r="V391" s="4">
        <f t="shared" si="33"/>
        <v>0.23933713664765011</v>
      </c>
      <c r="W391" t="str">
        <f t="shared" si="34"/>
        <v>High</v>
      </c>
    </row>
    <row r="392" spans="1:23" x14ac:dyDescent="0.3">
      <c r="A392">
        <v>102189</v>
      </c>
      <c r="B392" s="1">
        <v>45947</v>
      </c>
      <c r="C392" t="s">
        <v>2325</v>
      </c>
      <c r="D392" t="s">
        <v>160</v>
      </c>
      <c r="E392" t="s">
        <v>52</v>
      </c>
      <c r="F392" t="s">
        <v>53</v>
      </c>
      <c r="G392" t="s">
        <v>54</v>
      </c>
      <c r="H392" t="s">
        <v>59</v>
      </c>
      <c r="I392" t="s">
        <v>60</v>
      </c>
      <c r="J392" t="s">
        <v>88</v>
      </c>
      <c r="K392">
        <v>3</v>
      </c>
      <c r="L392">
        <v>55175</v>
      </c>
      <c r="M392">
        <v>0</v>
      </c>
      <c r="N392">
        <v>165525</v>
      </c>
      <c r="O392">
        <v>126000</v>
      </c>
      <c r="P392">
        <v>39525</v>
      </c>
      <c r="Q392" t="s">
        <v>26</v>
      </c>
      <c r="R392" t="s">
        <v>27</v>
      </c>
      <c r="S392" s="3" t="str">
        <f t="shared" si="30"/>
        <v>October</v>
      </c>
      <c r="T392" t="str">
        <f t="shared" si="31"/>
        <v>Q4</v>
      </c>
      <c r="U392">
        <f t="shared" si="32"/>
        <v>2025</v>
      </c>
      <c r="V392" s="4">
        <f t="shared" si="33"/>
        <v>0.23878568192115995</v>
      </c>
      <c r="W392" t="str">
        <f t="shared" si="34"/>
        <v>High</v>
      </c>
    </row>
    <row r="393" spans="1:23" x14ac:dyDescent="0.3">
      <c r="A393">
        <v>101928</v>
      </c>
      <c r="B393" s="1">
        <v>45779</v>
      </c>
      <c r="C393" t="s">
        <v>2064</v>
      </c>
      <c r="D393" t="s">
        <v>102</v>
      </c>
      <c r="E393" t="s">
        <v>44</v>
      </c>
      <c r="F393" t="s">
        <v>64</v>
      </c>
      <c r="G393" t="s">
        <v>65</v>
      </c>
      <c r="H393" t="s">
        <v>23</v>
      </c>
      <c r="I393" t="s">
        <v>60</v>
      </c>
      <c r="J393" t="s">
        <v>88</v>
      </c>
      <c r="K393">
        <v>3</v>
      </c>
      <c r="L393">
        <v>55101</v>
      </c>
      <c r="M393">
        <v>0</v>
      </c>
      <c r="N393">
        <v>165303</v>
      </c>
      <c r="O393">
        <v>126000</v>
      </c>
      <c r="P393">
        <v>39303</v>
      </c>
      <c r="Q393" t="s">
        <v>66</v>
      </c>
      <c r="R393" t="s">
        <v>56</v>
      </c>
      <c r="S393" s="3" t="str">
        <f t="shared" si="30"/>
        <v>May</v>
      </c>
      <c r="T393" t="str">
        <f t="shared" si="31"/>
        <v>Q2</v>
      </c>
      <c r="U393">
        <f t="shared" si="32"/>
        <v>2025</v>
      </c>
      <c r="V393" s="4">
        <f t="shared" si="33"/>
        <v>0.23776337997495509</v>
      </c>
      <c r="W393" t="str">
        <f t="shared" si="34"/>
        <v>High</v>
      </c>
    </row>
    <row r="394" spans="1:23" x14ac:dyDescent="0.3">
      <c r="A394">
        <v>100272</v>
      </c>
      <c r="B394" s="1">
        <v>45700</v>
      </c>
      <c r="C394" t="s">
        <v>407</v>
      </c>
      <c r="D394" t="s">
        <v>408</v>
      </c>
      <c r="E394" t="s">
        <v>52</v>
      </c>
      <c r="F394" t="s">
        <v>69</v>
      </c>
      <c r="G394" t="s">
        <v>70</v>
      </c>
      <c r="H394" t="s">
        <v>47</v>
      </c>
      <c r="I394" t="s">
        <v>60</v>
      </c>
      <c r="J394" t="s">
        <v>88</v>
      </c>
      <c r="K394">
        <v>3</v>
      </c>
      <c r="L394">
        <v>55096</v>
      </c>
      <c r="M394">
        <v>0</v>
      </c>
      <c r="N394">
        <v>165288</v>
      </c>
      <c r="O394">
        <v>126000</v>
      </c>
      <c r="P394">
        <v>39288</v>
      </c>
      <c r="Q394" t="s">
        <v>49</v>
      </c>
      <c r="R394" t="s">
        <v>27</v>
      </c>
      <c r="S394" s="3" t="str">
        <f t="shared" si="30"/>
        <v>February</v>
      </c>
      <c r="T394" t="str">
        <f t="shared" si="31"/>
        <v>Q1</v>
      </c>
      <c r="U394">
        <f t="shared" si="32"/>
        <v>2025</v>
      </c>
      <c r="V394" s="4">
        <f t="shared" si="33"/>
        <v>0.23769420647596923</v>
      </c>
      <c r="W394" t="str">
        <f t="shared" si="34"/>
        <v>High</v>
      </c>
    </row>
    <row r="395" spans="1:23" x14ac:dyDescent="0.3">
      <c r="A395">
        <v>102309</v>
      </c>
      <c r="B395" s="1">
        <v>45799</v>
      </c>
      <c r="C395" t="s">
        <v>2445</v>
      </c>
      <c r="D395" t="s">
        <v>205</v>
      </c>
      <c r="E395" t="s">
        <v>52</v>
      </c>
      <c r="F395" t="s">
        <v>53</v>
      </c>
      <c r="G395" t="s">
        <v>54</v>
      </c>
      <c r="H395" t="s">
        <v>59</v>
      </c>
      <c r="I395" t="s">
        <v>60</v>
      </c>
      <c r="J395" t="s">
        <v>88</v>
      </c>
      <c r="K395">
        <v>3</v>
      </c>
      <c r="L395">
        <v>55056</v>
      </c>
      <c r="M395">
        <v>0</v>
      </c>
      <c r="N395">
        <v>165168</v>
      </c>
      <c r="O395">
        <v>126000</v>
      </c>
      <c r="P395">
        <v>39168</v>
      </c>
      <c r="Q395" t="s">
        <v>49</v>
      </c>
      <c r="R395" t="s">
        <v>27</v>
      </c>
      <c r="S395" s="3" t="str">
        <f t="shared" si="30"/>
        <v>May</v>
      </c>
      <c r="T395" t="str">
        <f t="shared" si="31"/>
        <v>Q2</v>
      </c>
      <c r="U395">
        <f t="shared" si="32"/>
        <v>2025</v>
      </c>
      <c r="V395" s="4">
        <f t="shared" si="33"/>
        <v>0.23714036617262424</v>
      </c>
      <c r="W395" t="str">
        <f t="shared" si="34"/>
        <v>High</v>
      </c>
    </row>
    <row r="396" spans="1:23" x14ac:dyDescent="0.3">
      <c r="A396">
        <v>101565</v>
      </c>
      <c r="B396" s="1">
        <v>45946</v>
      </c>
      <c r="C396" t="s">
        <v>1701</v>
      </c>
      <c r="D396" t="s">
        <v>257</v>
      </c>
      <c r="E396" t="s">
        <v>30</v>
      </c>
      <c r="F396" t="s">
        <v>76</v>
      </c>
      <c r="G396" t="s">
        <v>77</v>
      </c>
      <c r="H396" t="s">
        <v>23</v>
      </c>
      <c r="I396" t="s">
        <v>60</v>
      </c>
      <c r="J396" t="s">
        <v>88</v>
      </c>
      <c r="K396">
        <v>3</v>
      </c>
      <c r="L396">
        <v>54988</v>
      </c>
      <c r="M396">
        <v>0</v>
      </c>
      <c r="N396">
        <v>164964</v>
      </c>
      <c r="O396">
        <v>126000</v>
      </c>
      <c r="P396">
        <v>38964</v>
      </c>
      <c r="Q396" t="s">
        <v>26</v>
      </c>
      <c r="R396" t="s">
        <v>27</v>
      </c>
      <c r="S396" s="3" t="str">
        <f t="shared" si="30"/>
        <v>October</v>
      </c>
      <c r="T396" t="str">
        <f t="shared" si="31"/>
        <v>Q4</v>
      </c>
      <c r="U396">
        <f t="shared" si="32"/>
        <v>2025</v>
      </c>
      <c r="V396" s="4">
        <f t="shared" si="33"/>
        <v>0.2361969884338401</v>
      </c>
      <c r="W396" t="str">
        <f t="shared" si="34"/>
        <v>High</v>
      </c>
    </row>
    <row r="397" spans="1:23" x14ac:dyDescent="0.3">
      <c r="A397">
        <v>103809</v>
      </c>
      <c r="B397" s="1">
        <v>45839</v>
      </c>
      <c r="C397" t="s">
        <v>3945</v>
      </c>
      <c r="D397" t="s">
        <v>85</v>
      </c>
      <c r="E397" t="s">
        <v>30</v>
      </c>
      <c r="F397" t="s">
        <v>31</v>
      </c>
      <c r="G397" t="s">
        <v>32</v>
      </c>
      <c r="H397" t="s">
        <v>23</v>
      </c>
      <c r="I397" t="s">
        <v>60</v>
      </c>
      <c r="J397" t="s">
        <v>88</v>
      </c>
      <c r="K397">
        <v>3</v>
      </c>
      <c r="L397">
        <v>54981</v>
      </c>
      <c r="M397">
        <v>0</v>
      </c>
      <c r="N397">
        <v>164943</v>
      </c>
      <c r="O397">
        <v>126000</v>
      </c>
      <c r="P397">
        <v>38943</v>
      </c>
      <c r="Q397" t="s">
        <v>66</v>
      </c>
      <c r="R397" t="s">
        <v>27</v>
      </c>
      <c r="S397" s="3" t="str">
        <f t="shared" si="30"/>
        <v>July</v>
      </c>
      <c r="T397" t="str">
        <f t="shared" si="31"/>
        <v>Q3</v>
      </c>
      <c r="U397">
        <f t="shared" si="32"/>
        <v>2025</v>
      </c>
      <c r="V397" s="4">
        <f t="shared" si="33"/>
        <v>0.23609974354777105</v>
      </c>
      <c r="W397" t="str">
        <f t="shared" si="34"/>
        <v>High</v>
      </c>
    </row>
    <row r="398" spans="1:23" x14ac:dyDescent="0.3">
      <c r="A398">
        <v>102196</v>
      </c>
      <c r="B398" s="1">
        <v>45859</v>
      </c>
      <c r="C398" t="s">
        <v>2332</v>
      </c>
      <c r="D398" t="s">
        <v>43</v>
      </c>
      <c r="E398" t="s">
        <v>44</v>
      </c>
      <c r="F398" t="s">
        <v>45</v>
      </c>
      <c r="G398" t="s">
        <v>46</v>
      </c>
      <c r="H398" t="s">
        <v>23</v>
      </c>
      <c r="I398" t="s">
        <v>60</v>
      </c>
      <c r="J398" t="s">
        <v>88</v>
      </c>
      <c r="K398">
        <v>3</v>
      </c>
      <c r="L398">
        <v>54976</v>
      </c>
      <c r="M398">
        <v>0</v>
      </c>
      <c r="N398">
        <v>164928</v>
      </c>
      <c r="O398">
        <v>126000</v>
      </c>
      <c r="P398">
        <v>38928</v>
      </c>
      <c r="Q398" t="s">
        <v>41</v>
      </c>
      <c r="R398" t="s">
        <v>27</v>
      </c>
      <c r="S398" s="3" t="str">
        <f t="shared" si="30"/>
        <v>July</v>
      </c>
      <c r="T398" t="str">
        <f t="shared" si="31"/>
        <v>Q3</v>
      </c>
      <c r="U398">
        <f t="shared" si="32"/>
        <v>2025</v>
      </c>
      <c r="V398" s="4">
        <f t="shared" si="33"/>
        <v>0.23603026775320141</v>
      </c>
      <c r="W398" t="str">
        <f t="shared" si="34"/>
        <v>High</v>
      </c>
    </row>
    <row r="399" spans="1:23" x14ac:dyDescent="0.3">
      <c r="A399">
        <v>101421</v>
      </c>
      <c r="B399" s="1">
        <v>45730</v>
      </c>
      <c r="C399" t="s">
        <v>1557</v>
      </c>
      <c r="D399" t="s">
        <v>75</v>
      </c>
      <c r="E399" t="s">
        <v>44</v>
      </c>
      <c r="F399" t="s">
        <v>45</v>
      </c>
      <c r="G399" t="s">
        <v>46</v>
      </c>
      <c r="H399" t="s">
        <v>83</v>
      </c>
      <c r="I399" t="s">
        <v>60</v>
      </c>
      <c r="J399" t="s">
        <v>88</v>
      </c>
      <c r="K399">
        <v>3</v>
      </c>
      <c r="L399">
        <v>54910</v>
      </c>
      <c r="M399">
        <v>0</v>
      </c>
      <c r="N399">
        <v>164730</v>
      </c>
      <c r="O399">
        <v>126000</v>
      </c>
      <c r="P399">
        <v>38730</v>
      </c>
      <c r="Q399" t="s">
        <v>49</v>
      </c>
      <c r="R399" t="s">
        <v>27</v>
      </c>
      <c r="S399" s="3" t="str">
        <f t="shared" si="30"/>
        <v>March</v>
      </c>
      <c r="T399" t="str">
        <f t="shared" si="31"/>
        <v>Q1</v>
      </c>
      <c r="U399">
        <f t="shared" si="32"/>
        <v>2025</v>
      </c>
      <c r="V399" s="4">
        <f t="shared" si="33"/>
        <v>0.23511200145692951</v>
      </c>
      <c r="W399" t="str">
        <f t="shared" si="34"/>
        <v>High</v>
      </c>
    </row>
    <row r="400" spans="1:23" x14ac:dyDescent="0.3">
      <c r="A400">
        <v>100072</v>
      </c>
      <c r="B400" s="1">
        <v>45870</v>
      </c>
      <c r="C400" t="s">
        <v>182</v>
      </c>
      <c r="D400" t="s">
        <v>80</v>
      </c>
      <c r="E400" t="s">
        <v>20</v>
      </c>
      <c r="F400" t="s">
        <v>36</v>
      </c>
      <c r="G400" t="s">
        <v>37</v>
      </c>
      <c r="H400" t="s">
        <v>38</v>
      </c>
      <c r="I400" t="s">
        <v>60</v>
      </c>
      <c r="J400" t="s">
        <v>88</v>
      </c>
      <c r="K400">
        <v>3</v>
      </c>
      <c r="L400">
        <v>54873</v>
      </c>
      <c r="M400">
        <v>0</v>
      </c>
      <c r="N400">
        <v>164619</v>
      </c>
      <c r="O400">
        <v>126000</v>
      </c>
      <c r="P400">
        <v>38619</v>
      </c>
      <c r="Q400" t="s">
        <v>49</v>
      </c>
      <c r="R400" t="s">
        <v>73</v>
      </c>
      <c r="S400" s="3" t="str">
        <f t="shared" si="30"/>
        <v>August</v>
      </c>
      <c r="T400" t="str">
        <f t="shared" si="31"/>
        <v>Q3</v>
      </c>
      <c r="U400">
        <f t="shared" si="32"/>
        <v>2025</v>
      </c>
      <c r="V400" s="4">
        <f t="shared" si="33"/>
        <v>0.23459624952162267</v>
      </c>
      <c r="W400" t="str">
        <f t="shared" si="34"/>
        <v>High</v>
      </c>
    </row>
    <row r="401" spans="1:23" x14ac:dyDescent="0.3">
      <c r="A401">
        <v>103013</v>
      </c>
      <c r="B401" s="1">
        <v>45680</v>
      </c>
      <c r="C401" t="s">
        <v>3149</v>
      </c>
      <c r="D401" t="s">
        <v>116</v>
      </c>
      <c r="E401" t="s">
        <v>30</v>
      </c>
      <c r="F401" t="s">
        <v>76</v>
      </c>
      <c r="G401" t="s">
        <v>77</v>
      </c>
      <c r="H401" t="s">
        <v>47</v>
      </c>
      <c r="I401" t="s">
        <v>60</v>
      </c>
      <c r="J401" t="s">
        <v>88</v>
      </c>
      <c r="K401">
        <v>3</v>
      </c>
      <c r="L401">
        <v>54840</v>
      </c>
      <c r="M401">
        <v>0</v>
      </c>
      <c r="N401">
        <v>164520</v>
      </c>
      <c r="O401">
        <v>126000</v>
      </c>
      <c r="P401">
        <v>38520</v>
      </c>
      <c r="Q401" t="s">
        <v>49</v>
      </c>
      <c r="R401" t="s">
        <v>56</v>
      </c>
      <c r="S401" s="3" t="str">
        <f t="shared" si="30"/>
        <v>January</v>
      </c>
      <c r="T401" t="str">
        <f t="shared" si="31"/>
        <v>Q1</v>
      </c>
      <c r="U401">
        <f t="shared" si="32"/>
        <v>2025</v>
      </c>
      <c r="V401" s="4">
        <f t="shared" si="33"/>
        <v>0.23413566739606126</v>
      </c>
      <c r="W401" t="str">
        <f t="shared" si="34"/>
        <v>High</v>
      </c>
    </row>
    <row r="402" spans="1:23" x14ac:dyDescent="0.3">
      <c r="A402">
        <v>103289</v>
      </c>
      <c r="B402" s="1">
        <v>45845</v>
      </c>
      <c r="C402" t="s">
        <v>3425</v>
      </c>
      <c r="D402" t="s">
        <v>199</v>
      </c>
      <c r="E402" t="s">
        <v>20</v>
      </c>
      <c r="F402" t="s">
        <v>36</v>
      </c>
      <c r="G402" t="s">
        <v>37</v>
      </c>
      <c r="H402" t="s">
        <v>33</v>
      </c>
      <c r="I402" t="s">
        <v>60</v>
      </c>
      <c r="J402" t="s">
        <v>88</v>
      </c>
      <c r="K402">
        <v>3</v>
      </c>
      <c r="L402">
        <v>54802</v>
      </c>
      <c r="M402">
        <v>0</v>
      </c>
      <c r="N402">
        <v>164406</v>
      </c>
      <c r="O402">
        <v>126000</v>
      </c>
      <c r="P402">
        <v>38406</v>
      </c>
      <c r="Q402" t="s">
        <v>66</v>
      </c>
      <c r="R402" t="s">
        <v>27</v>
      </c>
      <c r="S402" s="3" t="str">
        <f t="shared" si="30"/>
        <v>July</v>
      </c>
      <c r="T402" t="str">
        <f t="shared" si="31"/>
        <v>Q3</v>
      </c>
      <c r="U402">
        <f t="shared" si="32"/>
        <v>2025</v>
      </c>
      <c r="V402" s="4">
        <f t="shared" si="33"/>
        <v>0.23360461297032956</v>
      </c>
      <c r="W402" t="str">
        <f t="shared" si="34"/>
        <v>High</v>
      </c>
    </row>
    <row r="403" spans="1:23" x14ac:dyDescent="0.3">
      <c r="A403">
        <v>100832</v>
      </c>
      <c r="B403" s="1">
        <v>45913</v>
      </c>
      <c r="C403" t="s">
        <v>968</v>
      </c>
      <c r="D403" t="s">
        <v>90</v>
      </c>
      <c r="E403" t="s">
        <v>52</v>
      </c>
      <c r="F403" t="s">
        <v>53</v>
      </c>
      <c r="G403" t="s">
        <v>54</v>
      </c>
      <c r="H403" t="s">
        <v>83</v>
      </c>
      <c r="I403" t="s">
        <v>60</v>
      </c>
      <c r="J403" t="s">
        <v>88</v>
      </c>
      <c r="K403">
        <v>3</v>
      </c>
      <c r="L403">
        <v>54773</v>
      </c>
      <c r="M403">
        <v>0</v>
      </c>
      <c r="N403">
        <v>164319</v>
      </c>
      <c r="O403">
        <v>126000</v>
      </c>
      <c r="P403">
        <v>38319</v>
      </c>
      <c r="Q403" t="s">
        <v>55</v>
      </c>
      <c r="R403" t="s">
        <v>27</v>
      </c>
      <c r="S403" s="3" t="str">
        <f t="shared" si="30"/>
        <v>September</v>
      </c>
      <c r="T403" t="str">
        <f t="shared" si="31"/>
        <v>Q3</v>
      </c>
      <c r="U403">
        <f t="shared" si="32"/>
        <v>2025</v>
      </c>
      <c r="V403" s="4">
        <f t="shared" si="33"/>
        <v>0.23319883884395595</v>
      </c>
      <c r="W403" t="str">
        <f t="shared" si="34"/>
        <v>High</v>
      </c>
    </row>
    <row r="404" spans="1:23" x14ac:dyDescent="0.3">
      <c r="A404">
        <v>102604</v>
      </c>
      <c r="B404" s="1">
        <v>45793</v>
      </c>
      <c r="C404" t="s">
        <v>2740</v>
      </c>
      <c r="D404" t="s">
        <v>228</v>
      </c>
      <c r="E404" t="s">
        <v>20</v>
      </c>
      <c r="F404" t="s">
        <v>36</v>
      </c>
      <c r="G404" t="s">
        <v>37</v>
      </c>
      <c r="H404" t="s">
        <v>83</v>
      </c>
      <c r="I404" t="s">
        <v>60</v>
      </c>
      <c r="J404" t="s">
        <v>88</v>
      </c>
      <c r="K404">
        <v>3</v>
      </c>
      <c r="L404">
        <v>54662</v>
      </c>
      <c r="M404">
        <v>0</v>
      </c>
      <c r="N404">
        <v>163986</v>
      </c>
      <c r="O404">
        <v>126000</v>
      </c>
      <c r="P404">
        <v>37986</v>
      </c>
      <c r="Q404" t="s">
        <v>41</v>
      </c>
      <c r="R404" t="s">
        <v>27</v>
      </c>
      <c r="S404" s="3" t="str">
        <f t="shared" si="30"/>
        <v>May</v>
      </c>
      <c r="T404" t="str">
        <f t="shared" si="31"/>
        <v>Q2</v>
      </c>
      <c r="U404">
        <f t="shared" si="32"/>
        <v>2025</v>
      </c>
      <c r="V404" s="4">
        <f t="shared" si="33"/>
        <v>0.23164172551315357</v>
      </c>
      <c r="W404" t="str">
        <f t="shared" si="34"/>
        <v>High</v>
      </c>
    </row>
    <row r="405" spans="1:23" x14ac:dyDescent="0.3">
      <c r="A405">
        <v>100187</v>
      </c>
      <c r="B405" s="1">
        <v>45670</v>
      </c>
      <c r="C405" t="s">
        <v>319</v>
      </c>
      <c r="D405" t="s">
        <v>129</v>
      </c>
      <c r="E405" t="s">
        <v>52</v>
      </c>
      <c r="F405" t="s">
        <v>69</v>
      </c>
      <c r="G405" t="s">
        <v>70</v>
      </c>
      <c r="H405" t="s">
        <v>38</v>
      </c>
      <c r="I405" t="s">
        <v>60</v>
      </c>
      <c r="J405" t="s">
        <v>88</v>
      </c>
      <c r="K405">
        <v>3</v>
      </c>
      <c r="L405">
        <v>54660</v>
      </c>
      <c r="M405">
        <v>0</v>
      </c>
      <c r="N405">
        <v>163980</v>
      </c>
      <c r="O405">
        <v>126000</v>
      </c>
      <c r="P405">
        <v>37980</v>
      </c>
      <c r="Q405" t="s">
        <v>66</v>
      </c>
      <c r="R405" t="s">
        <v>27</v>
      </c>
      <c r="S405" s="3" t="str">
        <f t="shared" si="30"/>
        <v>January</v>
      </c>
      <c r="T405" t="str">
        <f t="shared" si="31"/>
        <v>Q1</v>
      </c>
      <c r="U405">
        <f t="shared" si="32"/>
        <v>2025</v>
      </c>
      <c r="V405" s="4">
        <f t="shared" si="33"/>
        <v>0.23161361141602635</v>
      </c>
      <c r="W405" t="str">
        <f t="shared" si="34"/>
        <v>High</v>
      </c>
    </row>
    <row r="406" spans="1:23" x14ac:dyDescent="0.3">
      <c r="A406">
        <v>103479</v>
      </c>
      <c r="B406" s="1">
        <v>46008</v>
      </c>
      <c r="C406" t="s">
        <v>3615</v>
      </c>
      <c r="D406" t="s">
        <v>228</v>
      </c>
      <c r="E406" t="s">
        <v>52</v>
      </c>
      <c r="F406" t="s">
        <v>69</v>
      </c>
      <c r="G406" t="s">
        <v>70</v>
      </c>
      <c r="H406" t="s">
        <v>83</v>
      </c>
      <c r="I406" t="s">
        <v>60</v>
      </c>
      <c r="J406" t="s">
        <v>88</v>
      </c>
      <c r="K406">
        <v>3</v>
      </c>
      <c r="L406">
        <v>54615</v>
      </c>
      <c r="M406">
        <v>0</v>
      </c>
      <c r="N406">
        <v>163845</v>
      </c>
      <c r="O406">
        <v>126000</v>
      </c>
      <c r="P406">
        <v>37845</v>
      </c>
      <c r="Q406" t="s">
        <v>41</v>
      </c>
      <c r="R406" t="s">
        <v>27</v>
      </c>
      <c r="S406" s="3" t="str">
        <f t="shared" si="30"/>
        <v>December</v>
      </c>
      <c r="T406" t="str">
        <f t="shared" si="31"/>
        <v>Q4</v>
      </c>
      <c r="U406">
        <f t="shared" si="32"/>
        <v>2025</v>
      </c>
      <c r="V406" s="4">
        <f t="shared" si="33"/>
        <v>0.23098049986267508</v>
      </c>
      <c r="W406" t="str">
        <f t="shared" si="34"/>
        <v>High</v>
      </c>
    </row>
    <row r="407" spans="1:23" x14ac:dyDescent="0.3">
      <c r="A407">
        <v>100463</v>
      </c>
      <c r="B407" s="1">
        <v>45876</v>
      </c>
      <c r="C407" t="s">
        <v>599</v>
      </c>
      <c r="D407" t="s">
        <v>58</v>
      </c>
      <c r="E407" t="s">
        <v>52</v>
      </c>
      <c r="F407" t="s">
        <v>69</v>
      </c>
      <c r="G407" t="s">
        <v>70</v>
      </c>
      <c r="H407" t="s">
        <v>23</v>
      </c>
      <c r="I407" t="s">
        <v>60</v>
      </c>
      <c r="J407" t="s">
        <v>88</v>
      </c>
      <c r="K407">
        <v>3</v>
      </c>
      <c r="L407">
        <v>54571</v>
      </c>
      <c r="M407">
        <v>0</v>
      </c>
      <c r="N407">
        <v>163713</v>
      </c>
      <c r="O407">
        <v>126000</v>
      </c>
      <c r="P407">
        <v>37713</v>
      </c>
      <c r="Q407" t="s">
        <v>49</v>
      </c>
      <c r="R407" t="s">
        <v>27</v>
      </c>
      <c r="S407" s="3" t="str">
        <f t="shared" si="30"/>
        <v>August</v>
      </c>
      <c r="T407" t="str">
        <f t="shared" si="31"/>
        <v>Q3</v>
      </c>
      <c r="U407">
        <f t="shared" si="32"/>
        <v>2025</v>
      </c>
      <c r="V407" s="4">
        <f t="shared" si="33"/>
        <v>0.23036044785692034</v>
      </c>
      <c r="W407" t="str">
        <f t="shared" si="34"/>
        <v>High</v>
      </c>
    </row>
    <row r="408" spans="1:23" x14ac:dyDescent="0.3">
      <c r="A408">
        <v>100677</v>
      </c>
      <c r="B408" s="1">
        <v>45846</v>
      </c>
      <c r="C408" t="s">
        <v>813</v>
      </c>
      <c r="D408" t="s">
        <v>102</v>
      </c>
      <c r="E408" t="s">
        <v>44</v>
      </c>
      <c r="F408" t="s">
        <v>64</v>
      </c>
      <c r="G408" t="s">
        <v>65</v>
      </c>
      <c r="H408" t="s">
        <v>47</v>
      </c>
      <c r="I408" t="s">
        <v>60</v>
      </c>
      <c r="J408" t="s">
        <v>88</v>
      </c>
      <c r="K408">
        <v>3</v>
      </c>
      <c r="L408">
        <v>54565</v>
      </c>
      <c r="M408">
        <v>0</v>
      </c>
      <c r="N408">
        <v>163695</v>
      </c>
      <c r="O408">
        <v>126000</v>
      </c>
      <c r="P408">
        <v>37695</v>
      </c>
      <c r="Q408" t="s">
        <v>55</v>
      </c>
      <c r="R408" t="s">
        <v>73</v>
      </c>
      <c r="S408" s="3" t="str">
        <f t="shared" si="30"/>
        <v>July</v>
      </c>
      <c r="T408" t="str">
        <f t="shared" si="31"/>
        <v>Q3</v>
      </c>
      <c r="U408">
        <f t="shared" si="32"/>
        <v>2025</v>
      </c>
      <c r="V408" s="4">
        <f t="shared" si="33"/>
        <v>0.23027581783194356</v>
      </c>
      <c r="W408" t="str">
        <f t="shared" si="34"/>
        <v>High</v>
      </c>
    </row>
    <row r="409" spans="1:23" x14ac:dyDescent="0.3">
      <c r="A409">
        <v>102935</v>
      </c>
      <c r="B409" s="1">
        <v>45964</v>
      </c>
      <c r="C409" t="s">
        <v>3071</v>
      </c>
      <c r="D409" t="s">
        <v>129</v>
      </c>
      <c r="E409" t="s">
        <v>44</v>
      </c>
      <c r="F409" t="s">
        <v>64</v>
      </c>
      <c r="G409" t="s">
        <v>65</v>
      </c>
      <c r="H409" t="s">
        <v>108</v>
      </c>
      <c r="I409" t="s">
        <v>60</v>
      </c>
      <c r="J409" t="s">
        <v>88</v>
      </c>
      <c r="K409">
        <v>3</v>
      </c>
      <c r="L409">
        <v>54518</v>
      </c>
      <c r="M409">
        <v>0</v>
      </c>
      <c r="N409">
        <v>163554</v>
      </c>
      <c r="O409">
        <v>126000</v>
      </c>
      <c r="P409">
        <v>37554</v>
      </c>
      <c r="Q409" t="s">
        <v>66</v>
      </c>
      <c r="R409" t="s">
        <v>27</v>
      </c>
      <c r="S409" s="3" t="str">
        <f t="shared" si="30"/>
        <v>November</v>
      </c>
      <c r="T409" t="str">
        <f t="shared" si="31"/>
        <v>Q4</v>
      </c>
      <c r="U409">
        <f t="shared" si="32"/>
        <v>2025</v>
      </c>
      <c r="V409" s="4">
        <f t="shared" si="33"/>
        <v>0.2296122381598738</v>
      </c>
      <c r="W409" t="str">
        <f t="shared" si="34"/>
        <v>High</v>
      </c>
    </row>
    <row r="410" spans="1:23" x14ac:dyDescent="0.3">
      <c r="A410">
        <v>102022</v>
      </c>
      <c r="B410" s="1">
        <v>45932</v>
      </c>
      <c r="C410" t="s">
        <v>2158</v>
      </c>
      <c r="D410" t="s">
        <v>207</v>
      </c>
      <c r="E410" t="s">
        <v>30</v>
      </c>
      <c r="F410" t="s">
        <v>76</v>
      </c>
      <c r="G410" t="s">
        <v>77</v>
      </c>
      <c r="H410" t="s">
        <v>108</v>
      </c>
      <c r="I410" t="s">
        <v>60</v>
      </c>
      <c r="J410" t="s">
        <v>78</v>
      </c>
      <c r="K410">
        <v>9</v>
      </c>
      <c r="L410">
        <v>22254</v>
      </c>
      <c r="M410">
        <v>20</v>
      </c>
      <c r="N410">
        <v>160228.79999999999</v>
      </c>
      <c r="O410">
        <v>153000</v>
      </c>
      <c r="P410">
        <v>7228.8</v>
      </c>
      <c r="Q410" t="s">
        <v>55</v>
      </c>
      <c r="R410" t="s">
        <v>27</v>
      </c>
      <c r="S410" s="3" t="str">
        <f t="shared" si="30"/>
        <v>October</v>
      </c>
      <c r="T410" t="str">
        <f t="shared" si="31"/>
        <v>Q4</v>
      </c>
      <c r="U410">
        <f t="shared" si="32"/>
        <v>2025</v>
      </c>
      <c r="V410" s="4">
        <f t="shared" si="33"/>
        <v>4.5115484856654987E-2</v>
      </c>
      <c r="W410" t="str">
        <f t="shared" si="34"/>
        <v>High</v>
      </c>
    </row>
    <row r="411" spans="1:23" x14ac:dyDescent="0.3">
      <c r="A411">
        <v>104371</v>
      </c>
      <c r="B411" s="1">
        <v>45966</v>
      </c>
      <c r="C411" t="s">
        <v>4507</v>
      </c>
      <c r="D411" t="s">
        <v>132</v>
      </c>
      <c r="E411" t="s">
        <v>30</v>
      </c>
      <c r="F411" t="s">
        <v>31</v>
      </c>
      <c r="G411" t="s">
        <v>32</v>
      </c>
      <c r="H411" t="s">
        <v>108</v>
      </c>
      <c r="I411" t="s">
        <v>60</v>
      </c>
      <c r="J411" t="s">
        <v>78</v>
      </c>
      <c r="K411">
        <v>9</v>
      </c>
      <c r="L411">
        <v>22235</v>
      </c>
      <c r="M411">
        <v>20</v>
      </c>
      <c r="N411">
        <v>160092</v>
      </c>
      <c r="O411">
        <v>153000</v>
      </c>
      <c r="P411">
        <v>7092</v>
      </c>
      <c r="Q411" t="s">
        <v>49</v>
      </c>
      <c r="R411" t="s">
        <v>27</v>
      </c>
      <c r="S411" s="3" t="str">
        <f t="shared" si="30"/>
        <v>November</v>
      </c>
      <c r="T411" t="str">
        <f t="shared" si="31"/>
        <v>Q4</v>
      </c>
      <c r="U411">
        <f t="shared" si="32"/>
        <v>2025</v>
      </c>
      <c r="V411" s="4">
        <f t="shared" si="33"/>
        <v>4.4299527771531372E-2</v>
      </c>
      <c r="W411" t="str">
        <f t="shared" si="34"/>
        <v>High</v>
      </c>
    </row>
    <row r="412" spans="1:23" x14ac:dyDescent="0.3">
      <c r="A412">
        <v>102727</v>
      </c>
      <c r="B412" s="1">
        <v>45958</v>
      </c>
      <c r="C412" t="s">
        <v>2863</v>
      </c>
      <c r="D412" t="s">
        <v>160</v>
      </c>
      <c r="E412" t="s">
        <v>52</v>
      </c>
      <c r="F412" t="s">
        <v>69</v>
      </c>
      <c r="G412" t="s">
        <v>70</v>
      </c>
      <c r="H412" t="s">
        <v>33</v>
      </c>
      <c r="I412" t="s">
        <v>60</v>
      </c>
      <c r="J412" t="s">
        <v>78</v>
      </c>
      <c r="K412">
        <v>9</v>
      </c>
      <c r="L412">
        <v>22108</v>
      </c>
      <c r="M412">
        <v>20</v>
      </c>
      <c r="N412">
        <v>159177.60000000001</v>
      </c>
      <c r="O412">
        <v>153000</v>
      </c>
      <c r="P412">
        <v>6177.6</v>
      </c>
      <c r="Q412" t="s">
        <v>55</v>
      </c>
      <c r="R412" t="s">
        <v>73</v>
      </c>
      <c r="S412" s="3" t="str">
        <f t="shared" si="30"/>
        <v>October</v>
      </c>
      <c r="T412" t="str">
        <f t="shared" si="31"/>
        <v>Q4</v>
      </c>
      <c r="U412">
        <f t="shared" si="32"/>
        <v>2025</v>
      </c>
      <c r="V412" s="4">
        <f t="shared" si="33"/>
        <v>3.8809480730957122E-2</v>
      </c>
      <c r="W412" t="str">
        <f t="shared" si="34"/>
        <v>High</v>
      </c>
    </row>
    <row r="413" spans="1:23" x14ac:dyDescent="0.3">
      <c r="A413">
        <v>102860</v>
      </c>
      <c r="B413" s="1">
        <v>45953</v>
      </c>
      <c r="C413" t="s">
        <v>2996</v>
      </c>
      <c r="D413" t="s">
        <v>281</v>
      </c>
      <c r="E413" t="s">
        <v>30</v>
      </c>
      <c r="F413" t="s">
        <v>31</v>
      </c>
      <c r="G413" t="s">
        <v>32</v>
      </c>
      <c r="H413" t="s">
        <v>23</v>
      </c>
      <c r="I413" t="s">
        <v>60</v>
      </c>
      <c r="J413" t="s">
        <v>78</v>
      </c>
      <c r="K413">
        <v>9</v>
      </c>
      <c r="L413">
        <v>21947</v>
      </c>
      <c r="M413">
        <v>20</v>
      </c>
      <c r="N413">
        <v>158018.4</v>
      </c>
      <c r="O413">
        <v>153000</v>
      </c>
      <c r="P413">
        <v>5018.3999999999996</v>
      </c>
      <c r="Q413" t="s">
        <v>55</v>
      </c>
      <c r="R413" t="s">
        <v>56</v>
      </c>
      <c r="S413" s="3" t="str">
        <f t="shared" si="30"/>
        <v>October</v>
      </c>
      <c r="T413" t="str">
        <f t="shared" si="31"/>
        <v>Q4</v>
      </c>
      <c r="U413">
        <f t="shared" si="32"/>
        <v>2025</v>
      </c>
      <c r="V413" s="4">
        <f t="shared" si="33"/>
        <v>3.1758326878388844E-2</v>
      </c>
      <c r="W413" t="str">
        <f t="shared" si="34"/>
        <v>High</v>
      </c>
    </row>
    <row r="414" spans="1:23" x14ac:dyDescent="0.3">
      <c r="A414">
        <v>104454</v>
      </c>
      <c r="B414" s="1">
        <v>45939</v>
      </c>
      <c r="C414" t="s">
        <v>4590</v>
      </c>
      <c r="D414" t="s">
        <v>149</v>
      </c>
      <c r="E414" t="s">
        <v>30</v>
      </c>
      <c r="F414" t="s">
        <v>31</v>
      </c>
      <c r="G414" t="s">
        <v>32</v>
      </c>
      <c r="H414" t="s">
        <v>59</v>
      </c>
      <c r="I414" t="s">
        <v>60</v>
      </c>
      <c r="J414" t="s">
        <v>88</v>
      </c>
      <c r="K414">
        <v>3</v>
      </c>
      <c r="L414">
        <v>55416</v>
      </c>
      <c r="M414">
        <v>5</v>
      </c>
      <c r="N414">
        <v>157935.6</v>
      </c>
      <c r="O414">
        <v>126000</v>
      </c>
      <c r="P414">
        <v>31935.599999999999</v>
      </c>
      <c r="Q414" t="s">
        <v>49</v>
      </c>
      <c r="R414" t="s">
        <v>73</v>
      </c>
      <c r="S414" s="3" t="str">
        <f t="shared" si="30"/>
        <v>October</v>
      </c>
      <c r="T414" t="str">
        <f t="shared" si="31"/>
        <v>Q4</v>
      </c>
      <c r="U414">
        <f t="shared" si="32"/>
        <v>2025</v>
      </c>
      <c r="V414" s="4">
        <f t="shared" si="33"/>
        <v>0.20220646896583164</v>
      </c>
      <c r="W414" t="str">
        <f t="shared" si="34"/>
        <v>High</v>
      </c>
    </row>
    <row r="415" spans="1:23" x14ac:dyDescent="0.3">
      <c r="A415">
        <v>104312</v>
      </c>
      <c r="B415" s="1">
        <v>45970</v>
      </c>
      <c r="C415" t="s">
        <v>4448</v>
      </c>
      <c r="D415" t="s">
        <v>184</v>
      </c>
      <c r="E415" t="s">
        <v>20</v>
      </c>
      <c r="F415" t="s">
        <v>21</v>
      </c>
      <c r="G415" t="s">
        <v>22</v>
      </c>
      <c r="H415" t="s">
        <v>83</v>
      </c>
      <c r="I415" t="s">
        <v>60</v>
      </c>
      <c r="J415" t="s">
        <v>88</v>
      </c>
      <c r="K415">
        <v>3</v>
      </c>
      <c r="L415">
        <v>55325</v>
      </c>
      <c r="M415">
        <v>5</v>
      </c>
      <c r="N415">
        <v>157676.25</v>
      </c>
      <c r="O415">
        <v>126000</v>
      </c>
      <c r="P415">
        <v>31676.25</v>
      </c>
      <c r="Q415" t="s">
        <v>41</v>
      </c>
      <c r="R415" t="s">
        <v>27</v>
      </c>
      <c r="S415" s="3" t="str">
        <f t="shared" si="30"/>
        <v>November</v>
      </c>
      <c r="T415" t="str">
        <f t="shared" si="31"/>
        <v>Q4</v>
      </c>
      <c r="U415">
        <f t="shared" si="32"/>
        <v>2025</v>
      </c>
      <c r="V415" s="4">
        <f t="shared" si="33"/>
        <v>0.20089423740100365</v>
      </c>
      <c r="W415" t="str">
        <f t="shared" si="34"/>
        <v>High</v>
      </c>
    </row>
    <row r="416" spans="1:23" x14ac:dyDescent="0.3">
      <c r="A416">
        <v>100898</v>
      </c>
      <c r="B416" s="1">
        <v>45894</v>
      </c>
      <c r="C416" t="s">
        <v>1034</v>
      </c>
      <c r="D416" t="s">
        <v>29</v>
      </c>
      <c r="E416" t="s">
        <v>52</v>
      </c>
      <c r="F416" t="s">
        <v>53</v>
      </c>
      <c r="G416" t="s">
        <v>54</v>
      </c>
      <c r="H416" t="s">
        <v>83</v>
      </c>
      <c r="I416" t="s">
        <v>60</v>
      </c>
      <c r="J416" t="s">
        <v>88</v>
      </c>
      <c r="K416">
        <v>3</v>
      </c>
      <c r="L416">
        <v>55303</v>
      </c>
      <c r="M416">
        <v>5</v>
      </c>
      <c r="N416">
        <v>157613.54999999999</v>
      </c>
      <c r="O416">
        <v>126000</v>
      </c>
      <c r="P416">
        <v>31613.55</v>
      </c>
      <c r="Q416" t="s">
        <v>66</v>
      </c>
      <c r="R416" t="s">
        <v>56</v>
      </c>
      <c r="S416" s="3" t="str">
        <f t="shared" si="30"/>
        <v>August</v>
      </c>
      <c r="T416" t="str">
        <f t="shared" si="31"/>
        <v>Q3</v>
      </c>
      <c r="U416">
        <f t="shared" si="32"/>
        <v>2025</v>
      </c>
      <c r="V416" s="4">
        <f t="shared" si="33"/>
        <v>0.20057634638646235</v>
      </c>
      <c r="W416" t="str">
        <f t="shared" si="34"/>
        <v>High</v>
      </c>
    </row>
    <row r="417" spans="1:23" x14ac:dyDescent="0.3">
      <c r="A417">
        <v>101574</v>
      </c>
      <c r="B417" s="1">
        <v>45739</v>
      </c>
      <c r="C417" t="s">
        <v>1710</v>
      </c>
      <c r="D417" t="s">
        <v>90</v>
      </c>
      <c r="E417" t="s">
        <v>44</v>
      </c>
      <c r="F417" t="s">
        <v>64</v>
      </c>
      <c r="G417" t="s">
        <v>65</v>
      </c>
      <c r="H417" t="s">
        <v>47</v>
      </c>
      <c r="I417" t="s">
        <v>60</v>
      </c>
      <c r="J417" t="s">
        <v>88</v>
      </c>
      <c r="K417">
        <v>3</v>
      </c>
      <c r="L417">
        <v>55288</v>
      </c>
      <c r="M417">
        <v>5</v>
      </c>
      <c r="N417">
        <v>157570.79999999999</v>
      </c>
      <c r="O417">
        <v>126000</v>
      </c>
      <c r="P417">
        <v>31570.799999999999</v>
      </c>
      <c r="Q417" t="s">
        <v>66</v>
      </c>
      <c r="R417" t="s">
        <v>27</v>
      </c>
      <c r="S417" s="3" t="str">
        <f t="shared" si="30"/>
        <v>March</v>
      </c>
      <c r="T417" t="str">
        <f t="shared" si="31"/>
        <v>Q1</v>
      </c>
      <c r="U417">
        <f t="shared" si="32"/>
        <v>2025</v>
      </c>
      <c r="V417" s="4">
        <f t="shared" si="33"/>
        <v>0.20035945746293096</v>
      </c>
      <c r="W417" t="str">
        <f t="shared" si="34"/>
        <v>High</v>
      </c>
    </row>
    <row r="418" spans="1:23" x14ac:dyDescent="0.3">
      <c r="A418">
        <v>102616</v>
      </c>
      <c r="B418" s="1">
        <v>45770</v>
      </c>
      <c r="C418" t="s">
        <v>2752</v>
      </c>
      <c r="D418" t="s">
        <v>94</v>
      </c>
      <c r="E418" t="s">
        <v>30</v>
      </c>
      <c r="F418" t="s">
        <v>76</v>
      </c>
      <c r="G418" t="s">
        <v>77</v>
      </c>
      <c r="H418" t="s">
        <v>33</v>
      </c>
      <c r="I418" t="s">
        <v>60</v>
      </c>
      <c r="J418" t="s">
        <v>88</v>
      </c>
      <c r="K418">
        <v>3</v>
      </c>
      <c r="L418">
        <v>55264</v>
      </c>
      <c r="M418">
        <v>5</v>
      </c>
      <c r="N418">
        <v>157502.39999999999</v>
      </c>
      <c r="O418">
        <v>126000</v>
      </c>
      <c r="P418">
        <v>31502.400000000001</v>
      </c>
      <c r="Q418" t="s">
        <v>55</v>
      </c>
      <c r="R418" t="s">
        <v>27</v>
      </c>
      <c r="S418" s="3" t="str">
        <f t="shared" si="30"/>
        <v>April</v>
      </c>
      <c r="T418" t="str">
        <f t="shared" si="31"/>
        <v>Q2</v>
      </c>
      <c r="U418">
        <f t="shared" si="32"/>
        <v>2025</v>
      </c>
      <c r="V418" s="4">
        <f t="shared" si="33"/>
        <v>0.20001219029043368</v>
      </c>
      <c r="W418" t="str">
        <f t="shared" si="34"/>
        <v>High</v>
      </c>
    </row>
    <row r="419" spans="1:23" x14ac:dyDescent="0.3">
      <c r="A419">
        <v>101374</v>
      </c>
      <c r="B419" s="1">
        <v>46009</v>
      </c>
      <c r="C419" t="s">
        <v>1510</v>
      </c>
      <c r="D419" t="s">
        <v>250</v>
      </c>
      <c r="E419" t="s">
        <v>44</v>
      </c>
      <c r="F419" t="s">
        <v>45</v>
      </c>
      <c r="G419" t="s">
        <v>46</v>
      </c>
      <c r="H419" t="s">
        <v>83</v>
      </c>
      <c r="I419" t="s">
        <v>60</v>
      </c>
      <c r="J419" t="s">
        <v>88</v>
      </c>
      <c r="K419">
        <v>3</v>
      </c>
      <c r="L419">
        <v>55232</v>
      </c>
      <c r="M419">
        <v>5</v>
      </c>
      <c r="N419">
        <v>157411.20000000001</v>
      </c>
      <c r="O419">
        <v>126000</v>
      </c>
      <c r="P419">
        <v>31411.200000000001</v>
      </c>
      <c r="Q419" t="s">
        <v>41</v>
      </c>
      <c r="R419" t="s">
        <v>56</v>
      </c>
      <c r="S419" s="3" t="str">
        <f t="shared" si="30"/>
        <v>December</v>
      </c>
      <c r="T419" t="str">
        <f t="shared" si="31"/>
        <v>Q4</v>
      </c>
      <c r="U419">
        <f t="shared" si="32"/>
        <v>2025</v>
      </c>
      <c r="V419" s="4">
        <f t="shared" si="33"/>
        <v>0.19954869793254862</v>
      </c>
      <c r="W419" t="str">
        <f t="shared" si="34"/>
        <v>High</v>
      </c>
    </row>
    <row r="420" spans="1:23" x14ac:dyDescent="0.3">
      <c r="A420">
        <v>103853</v>
      </c>
      <c r="B420" s="1">
        <v>45871</v>
      </c>
      <c r="C420" t="s">
        <v>3989</v>
      </c>
      <c r="D420" t="s">
        <v>140</v>
      </c>
      <c r="E420" t="s">
        <v>44</v>
      </c>
      <c r="F420" t="s">
        <v>64</v>
      </c>
      <c r="G420" t="s">
        <v>65</v>
      </c>
      <c r="H420" t="s">
        <v>59</v>
      </c>
      <c r="I420" t="s">
        <v>60</v>
      </c>
      <c r="J420" t="s">
        <v>88</v>
      </c>
      <c r="K420">
        <v>3</v>
      </c>
      <c r="L420">
        <v>55177</v>
      </c>
      <c r="M420">
        <v>5</v>
      </c>
      <c r="N420">
        <v>157254.45000000001</v>
      </c>
      <c r="O420">
        <v>126000</v>
      </c>
      <c r="P420">
        <v>31254.45</v>
      </c>
      <c r="Q420" t="s">
        <v>66</v>
      </c>
      <c r="R420" t="s">
        <v>27</v>
      </c>
      <c r="S420" s="3" t="str">
        <f t="shared" si="30"/>
        <v>August</v>
      </c>
      <c r="T420" t="str">
        <f t="shared" si="31"/>
        <v>Q3</v>
      </c>
      <c r="U420">
        <f t="shared" si="32"/>
        <v>2025</v>
      </c>
      <c r="V420" s="4">
        <f t="shared" si="33"/>
        <v>0.19875081436487169</v>
      </c>
      <c r="W420" t="str">
        <f t="shared" si="34"/>
        <v>High</v>
      </c>
    </row>
    <row r="421" spans="1:23" x14ac:dyDescent="0.3">
      <c r="A421">
        <v>104467</v>
      </c>
      <c r="B421" s="1">
        <v>45758</v>
      </c>
      <c r="C421" t="s">
        <v>4603</v>
      </c>
      <c r="D421" t="s">
        <v>114</v>
      </c>
      <c r="E421" t="s">
        <v>44</v>
      </c>
      <c r="F421" t="s">
        <v>64</v>
      </c>
      <c r="G421" t="s">
        <v>65</v>
      </c>
      <c r="H421" t="s">
        <v>59</v>
      </c>
      <c r="I421" t="s">
        <v>60</v>
      </c>
      <c r="J421" t="s">
        <v>88</v>
      </c>
      <c r="K421">
        <v>3</v>
      </c>
      <c r="L421">
        <v>55173</v>
      </c>
      <c r="M421">
        <v>5</v>
      </c>
      <c r="N421">
        <v>157243.04999999999</v>
      </c>
      <c r="O421">
        <v>126000</v>
      </c>
      <c r="P421">
        <v>31243.05</v>
      </c>
      <c r="Q421" t="s">
        <v>55</v>
      </c>
      <c r="R421" t="s">
        <v>73</v>
      </c>
      <c r="S421" s="3" t="str">
        <f t="shared" si="30"/>
        <v>April</v>
      </c>
      <c r="T421" t="str">
        <f t="shared" si="31"/>
        <v>Q2</v>
      </c>
      <c r="U421">
        <f t="shared" si="32"/>
        <v>2025</v>
      </c>
      <c r="V421" s="4">
        <f t="shared" si="33"/>
        <v>0.19869272441611888</v>
      </c>
      <c r="W421" t="str">
        <f t="shared" si="34"/>
        <v>High</v>
      </c>
    </row>
    <row r="422" spans="1:23" x14ac:dyDescent="0.3">
      <c r="A422">
        <v>100217</v>
      </c>
      <c r="B422" s="1">
        <v>45702</v>
      </c>
      <c r="C422" t="s">
        <v>351</v>
      </c>
      <c r="D422" t="s">
        <v>192</v>
      </c>
      <c r="E422" t="s">
        <v>30</v>
      </c>
      <c r="F422" t="s">
        <v>31</v>
      </c>
      <c r="G422" t="s">
        <v>32</v>
      </c>
      <c r="H422" t="s">
        <v>38</v>
      </c>
      <c r="I422" t="s">
        <v>60</v>
      </c>
      <c r="J422" t="s">
        <v>88</v>
      </c>
      <c r="K422">
        <v>3</v>
      </c>
      <c r="L422">
        <v>55151</v>
      </c>
      <c r="M422">
        <v>5</v>
      </c>
      <c r="N422">
        <v>157180.35</v>
      </c>
      <c r="O422">
        <v>126000</v>
      </c>
      <c r="P422">
        <v>31180.35</v>
      </c>
      <c r="Q422" t="s">
        <v>49</v>
      </c>
      <c r="R422" t="s">
        <v>56</v>
      </c>
      <c r="S422" s="3" t="str">
        <f t="shared" si="30"/>
        <v>February</v>
      </c>
      <c r="T422" t="str">
        <f t="shared" si="31"/>
        <v>Q1</v>
      </c>
      <c r="U422">
        <f t="shared" si="32"/>
        <v>2025</v>
      </c>
      <c r="V422" s="4">
        <f t="shared" si="33"/>
        <v>0.19837307907763277</v>
      </c>
      <c r="W422" t="str">
        <f t="shared" si="34"/>
        <v>High</v>
      </c>
    </row>
    <row r="423" spans="1:23" x14ac:dyDescent="0.3">
      <c r="A423">
        <v>100801</v>
      </c>
      <c r="B423" s="1">
        <v>45811</v>
      </c>
      <c r="C423" t="s">
        <v>937</v>
      </c>
      <c r="D423" t="s">
        <v>199</v>
      </c>
      <c r="E423" t="s">
        <v>52</v>
      </c>
      <c r="F423" t="s">
        <v>53</v>
      </c>
      <c r="G423" t="s">
        <v>54</v>
      </c>
      <c r="H423" t="s">
        <v>38</v>
      </c>
      <c r="I423" t="s">
        <v>60</v>
      </c>
      <c r="J423" t="s">
        <v>88</v>
      </c>
      <c r="K423">
        <v>3</v>
      </c>
      <c r="L423">
        <v>55097</v>
      </c>
      <c r="M423">
        <v>5</v>
      </c>
      <c r="N423">
        <v>157026.45000000001</v>
      </c>
      <c r="O423">
        <v>126000</v>
      </c>
      <c r="P423">
        <v>31026.45</v>
      </c>
      <c r="Q423" t="s">
        <v>41</v>
      </c>
      <c r="R423" t="s">
        <v>56</v>
      </c>
      <c r="S423" s="3" t="str">
        <f t="shared" si="30"/>
        <v>June</v>
      </c>
      <c r="T423" t="str">
        <f t="shared" si="31"/>
        <v>Q2</v>
      </c>
      <c r="U423">
        <f t="shared" si="32"/>
        <v>2025</v>
      </c>
      <c r="V423" s="4">
        <f t="shared" si="33"/>
        <v>0.19758741282121578</v>
      </c>
      <c r="W423" t="str">
        <f t="shared" si="34"/>
        <v>High</v>
      </c>
    </row>
    <row r="424" spans="1:23" x14ac:dyDescent="0.3">
      <c r="A424">
        <v>103273</v>
      </c>
      <c r="B424" s="1">
        <v>45751</v>
      </c>
      <c r="C424" t="s">
        <v>3409</v>
      </c>
      <c r="D424" t="s">
        <v>202</v>
      </c>
      <c r="E424" t="s">
        <v>52</v>
      </c>
      <c r="F424" t="s">
        <v>69</v>
      </c>
      <c r="G424" t="s">
        <v>70</v>
      </c>
      <c r="H424" t="s">
        <v>23</v>
      </c>
      <c r="I424" t="s">
        <v>60</v>
      </c>
      <c r="J424" t="s">
        <v>88</v>
      </c>
      <c r="K424">
        <v>3</v>
      </c>
      <c r="L424">
        <v>55089</v>
      </c>
      <c r="M424">
        <v>5</v>
      </c>
      <c r="N424">
        <v>157003.65</v>
      </c>
      <c r="O424">
        <v>126000</v>
      </c>
      <c r="P424">
        <v>31003.65</v>
      </c>
      <c r="Q424" t="s">
        <v>66</v>
      </c>
      <c r="R424" t="s">
        <v>56</v>
      </c>
      <c r="S424" s="3" t="str">
        <f t="shared" si="30"/>
        <v>April</v>
      </c>
      <c r="T424" t="str">
        <f t="shared" si="31"/>
        <v>Q2</v>
      </c>
      <c r="U424">
        <f t="shared" si="32"/>
        <v>2025</v>
      </c>
      <c r="V424" s="4">
        <f t="shared" si="33"/>
        <v>0.19747088682333183</v>
      </c>
      <c r="W424" t="str">
        <f t="shared" si="34"/>
        <v>High</v>
      </c>
    </row>
    <row r="425" spans="1:23" x14ac:dyDescent="0.3">
      <c r="A425">
        <v>103043</v>
      </c>
      <c r="B425" s="1">
        <v>45775</v>
      </c>
      <c r="C425" t="s">
        <v>3179</v>
      </c>
      <c r="D425" t="s">
        <v>75</v>
      </c>
      <c r="E425" t="s">
        <v>30</v>
      </c>
      <c r="F425" t="s">
        <v>31</v>
      </c>
      <c r="G425" t="s">
        <v>32</v>
      </c>
      <c r="H425" t="s">
        <v>38</v>
      </c>
      <c r="I425" t="s">
        <v>60</v>
      </c>
      <c r="J425" t="s">
        <v>88</v>
      </c>
      <c r="K425">
        <v>3</v>
      </c>
      <c r="L425">
        <v>55067</v>
      </c>
      <c r="M425">
        <v>5</v>
      </c>
      <c r="N425">
        <v>156940.95000000001</v>
      </c>
      <c r="O425">
        <v>126000</v>
      </c>
      <c r="P425">
        <v>30940.95</v>
      </c>
      <c r="Q425" t="s">
        <v>55</v>
      </c>
      <c r="R425" t="s">
        <v>56</v>
      </c>
      <c r="S425" s="3" t="str">
        <f t="shared" si="30"/>
        <v>April</v>
      </c>
      <c r="T425" t="str">
        <f t="shared" si="31"/>
        <v>Q2</v>
      </c>
      <c r="U425">
        <f t="shared" si="32"/>
        <v>2025</v>
      </c>
      <c r="V425" s="4">
        <f t="shared" si="33"/>
        <v>0.19715026575281977</v>
      </c>
      <c r="W425" t="str">
        <f t="shared" si="34"/>
        <v>High</v>
      </c>
    </row>
    <row r="426" spans="1:23" x14ac:dyDescent="0.3">
      <c r="A426">
        <v>100081</v>
      </c>
      <c r="B426" s="1">
        <v>45901</v>
      </c>
      <c r="C426" t="s">
        <v>196</v>
      </c>
      <c r="D426" t="s">
        <v>98</v>
      </c>
      <c r="E426" t="s">
        <v>30</v>
      </c>
      <c r="F426" t="s">
        <v>31</v>
      </c>
      <c r="G426" t="s">
        <v>32</v>
      </c>
      <c r="H426" t="s">
        <v>71</v>
      </c>
      <c r="I426" t="s">
        <v>60</v>
      </c>
      <c r="J426" t="s">
        <v>88</v>
      </c>
      <c r="K426">
        <v>3</v>
      </c>
      <c r="L426">
        <v>55054</v>
      </c>
      <c r="M426">
        <v>5</v>
      </c>
      <c r="N426">
        <v>156903.9</v>
      </c>
      <c r="O426">
        <v>126000</v>
      </c>
      <c r="P426">
        <v>30903.9</v>
      </c>
      <c r="Q426" t="s">
        <v>26</v>
      </c>
      <c r="R426" t="s">
        <v>27</v>
      </c>
      <c r="S426" s="3" t="str">
        <f t="shared" si="30"/>
        <v>September</v>
      </c>
      <c r="T426" t="str">
        <f t="shared" si="31"/>
        <v>Q3</v>
      </c>
      <c r="U426">
        <f t="shared" si="32"/>
        <v>2025</v>
      </c>
      <c r="V426" s="4">
        <f t="shared" si="33"/>
        <v>0.1969606874016516</v>
      </c>
      <c r="W426" t="str">
        <f t="shared" si="34"/>
        <v>High</v>
      </c>
    </row>
    <row r="427" spans="1:23" x14ac:dyDescent="0.3">
      <c r="A427">
        <v>100912</v>
      </c>
      <c r="B427" s="1">
        <v>46005</v>
      </c>
      <c r="C427" t="s">
        <v>1048</v>
      </c>
      <c r="D427" t="s">
        <v>63</v>
      </c>
      <c r="E427" t="s">
        <v>52</v>
      </c>
      <c r="F427" t="s">
        <v>69</v>
      </c>
      <c r="G427" t="s">
        <v>70</v>
      </c>
      <c r="H427" t="s">
        <v>38</v>
      </c>
      <c r="I427" t="s">
        <v>60</v>
      </c>
      <c r="J427" t="s">
        <v>88</v>
      </c>
      <c r="K427">
        <v>3</v>
      </c>
      <c r="L427">
        <v>55051</v>
      </c>
      <c r="M427">
        <v>5</v>
      </c>
      <c r="N427">
        <v>156895.35</v>
      </c>
      <c r="O427">
        <v>126000</v>
      </c>
      <c r="P427">
        <v>30895.35</v>
      </c>
      <c r="Q427" t="s">
        <v>49</v>
      </c>
      <c r="R427" t="s">
        <v>27</v>
      </c>
      <c r="S427" s="3" t="str">
        <f t="shared" si="30"/>
        <v>December</v>
      </c>
      <c r="T427" t="str">
        <f t="shared" si="31"/>
        <v>Q4</v>
      </c>
      <c r="U427">
        <f t="shared" si="32"/>
        <v>2025</v>
      </c>
      <c r="V427" s="4">
        <f t="shared" si="33"/>
        <v>0.19691692583623413</v>
      </c>
      <c r="W427" t="str">
        <f t="shared" si="34"/>
        <v>High</v>
      </c>
    </row>
    <row r="428" spans="1:23" x14ac:dyDescent="0.3">
      <c r="A428">
        <v>104890</v>
      </c>
      <c r="B428" s="1">
        <v>45760</v>
      </c>
      <c r="C428" t="s">
        <v>5026</v>
      </c>
      <c r="D428" t="s">
        <v>250</v>
      </c>
      <c r="E428" t="s">
        <v>20</v>
      </c>
      <c r="F428" t="s">
        <v>21</v>
      </c>
      <c r="G428" t="s">
        <v>22</v>
      </c>
      <c r="H428" t="s">
        <v>47</v>
      </c>
      <c r="I428" t="s">
        <v>60</v>
      </c>
      <c r="J428" t="s">
        <v>88</v>
      </c>
      <c r="K428">
        <v>3</v>
      </c>
      <c r="L428">
        <v>55046</v>
      </c>
      <c r="M428">
        <v>5</v>
      </c>
      <c r="N428">
        <v>156881.1</v>
      </c>
      <c r="O428">
        <v>126000</v>
      </c>
      <c r="P428">
        <v>30881.1</v>
      </c>
      <c r="Q428" t="s">
        <v>26</v>
      </c>
      <c r="R428" t="s">
        <v>27</v>
      </c>
      <c r="S428" s="3" t="str">
        <f t="shared" si="30"/>
        <v>April</v>
      </c>
      <c r="T428" t="str">
        <f t="shared" si="31"/>
        <v>Q2</v>
      </c>
      <c r="U428">
        <f t="shared" si="32"/>
        <v>2025</v>
      </c>
      <c r="V428" s="4">
        <f t="shared" si="33"/>
        <v>0.19684397929387287</v>
      </c>
      <c r="W428" t="str">
        <f t="shared" si="34"/>
        <v>High</v>
      </c>
    </row>
    <row r="429" spans="1:23" x14ac:dyDescent="0.3">
      <c r="A429">
        <v>100130</v>
      </c>
      <c r="B429" s="1">
        <v>45754</v>
      </c>
      <c r="C429" t="s">
        <v>260</v>
      </c>
      <c r="D429" t="s">
        <v>98</v>
      </c>
      <c r="E429" t="s">
        <v>30</v>
      </c>
      <c r="F429" t="s">
        <v>76</v>
      </c>
      <c r="G429" t="s">
        <v>77</v>
      </c>
      <c r="H429" t="s">
        <v>59</v>
      </c>
      <c r="I429" t="s">
        <v>60</v>
      </c>
      <c r="J429" t="s">
        <v>88</v>
      </c>
      <c r="K429">
        <v>3</v>
      </c>
      <c r="L429">
        <v>54950</v>
      </c>
      <c r="M429">
        <v>5</v>
      </c>
      <c r="N429">
        <v>156607.5</v>
      </c>
      <c r="O429">
        <v>126000</v>
      </c>
      <c r="P429">
        <v>30607.5</v>
      </c>
      <c r="Q429" t="s">
        <v>66</v>
      </c>
      <c r="R429" t="s">
        <v>73</v>
      </c>
      <c r="S429" s="3" t="str">
        <f t="shared" si="30"/>
        <v>April</v>
      </c>
      <c r="T429" t="str">
        <f t="shared" si="31"/>
        <v>Q2</v>
      </c>
      <c r="U429">
        <f t="shared" si="32"/>
        <v>2025</v>
      </c>
      <c r="V429" s="4">
        <f t="shared" si="33"/>
        <v>0.19544083137780757</v>
      </c>
      <c r="W429" t="str">
        <f t="shared" si="34"/>
        <v>High</v>
      </c>
    </row>
    <row r="430" spans="1:23" x14ac:dyDescent="0.3">
      <c r="A430">
        <v>104925</v>
      </c>
      <c r="B430" s="1">
        <v>45702</v>
      </c>
      <c r="C430" t="s">
        <v>5061</v>
      </c>
      <c r="D430" t="s">
        <v>205</v>
      </c>
      <c r="E430" t="s">
        <v>44</v>
      </c>
      <c r="F430" t="s">
        <v>45</v>
      </c>
      <c r="G430" t="s">
        <v>46</v>
      </c>
      <c r="H430" t="s">
        <v>33</v>
      </c>
      <c r="I430" t="s">
        <v>60</v>
      </c>
      <c r="J430" t="s">
        <v>88</v>
      </c>
      <c r="K430">
        <v>3</v>
      </c>
      <c r="L430">
        <v>54950</v>
      </c>
      <c r="M430">
        <v>5</v>
      </c>
      <c r="N430">
        <v>156607.5</v>
      </c>
      <c r="O430">
        <v>126000</v>
      </c>
      <c r="P430">
        <v>30607.5</v>
      </c>
      <c r="Q430" t="s">
        <v>55</v>
      </c>
      <c r="R430" t="s">
        <v>27</v>
      </c>
      <c r="S430" s="3" t="str">
        <f t="shared" si="30"/>
        <v>February</v>
      </c>
      <c r="T430" t="str">
        <f t="shared" si="31"/>
        <v>Q1</v>
      </c>
      <c r="U430">
        <f t="shared" si="32"/>
        <v>2025</v>
      </c>
      <c r="V430" s="4">
        <f t="shared" si="33"/>
        <v>0.19544083137780757</v>
      </c>
      <c r="W430" t="str">
        <f t="shared" si="34"/>
        <v>High</v>
      </c>
    </row>
    <row r="431" spans="1:23" x14ac:dyDescent="0.3">
      <c r="A431">
        <v>103635</v>
      </c>
      <c r="B431" s="1">
        <v>45799</v>
      </c>
      <c r="C431" t="s">
        <v>3771</v>
      </c>
      <c r="D431" t="s">
        <v>205</v>
      </c>
      <c r="E431" t="s">
        <v>20</v>
      </c>
      <c r="F431" t="s">
        <v>21</v>
      </c>
      <c r="G431" t="s">
        <v>22</v>
      </c>
      <c r="H431" t="s">
        <v>59</v>
      </c>
      <c r="I431" t="s">
        <v>60</v>
      </c>
      <c r="J431" t="s">
        <v>88</v>
      </c>
      <c r="K431">
        <v>3</v>
      </c>
      <c r="L431">
        <v>54909</v>
      </c>
      <c r="M431">
        <v>5</v>
      </c>
      <c r="N431">
        <v>156490.65</v>
      </c>
      <c r="O431">
        <v>126000</v>
      </c>
      <c r="P431">
        <v>30490.65</v>
      </c>
      <c r="Q431" t="s">
        <v>55</v>
      </c>
      <c r="R431" t="s">
        <v>73</v>
      </c>
      <c r="S431" s="3" t="str">
        <f t="shared" si="30"/>
        <v>May</v>
      </c>
      <c r="T431" t="str">
        <f t="shared" si="31"/>
        <v>Q2</v>
      </c>
      <c r="U431">
        <f t="shared" si="32"/>
        <v>2025</v>
      </c>
      <c r="V431" s="4">
        <f t="shared" si="33"/>
        <v>0.19484007510991871</v>
      </c>
      <c r="W431" t="str">
        <f t="shared" si="34"/>
        <v>High</v>
      </c>
    </row>
    <row r="432" spans="1:23" x14ac:dyDescent="0.3">
      <c r="A432">
        <v>100237</v>
      </c>
      <c r="B432" s="1">
        <v>45723</v>
      </c>
      <c r="C432" t="s">
        <v>371</v>
      </c>
      <c r="D432" t="s">
        <v>213</v>
      </c>
      <c r="E432" t="s">
        <v>52</v>
      </c>
      <c r="F432" t="s">
        <v>53</v>
      </c>
      <c r="G432" t="s">
        <v>54</v>
      </c>
      <c r="H432" t="s">
        <v>108</v>
      </c>
      <c r="I432" t="s">
        <v>60</v>
      </c>
      <c r="J432" t="s">
        <v>88</v>
      </c>
      <c r="K432">
        <v>3</v>
      </c>
      <c r="L432">
        <v>54904</v>
      </c>
      <c r="M432">
        <v>5</v>
      </c>
      <c r="N432">
        <v>156476.4</v>
      </c>
      <c r="O432">
        <v>126000</v>
      </c>
      <c r="P432">
        <v>30476.400000000001</v>
      </c>
      <c r="Q432" t="s">
        <v>41</v>
      </c>
      <c r="R432" t="s">
        <v>27</v>
      </c>
      <c r="S432" s="3" t="str">
        <f t="shared" si="30"/>
        <v>March</v>
      </c>
      <c r="T432" t="str">
        <f t="shared" si="31"/>
        <v>Q1</v>
      </c>
      <c r="U432">
        <f t="shared" si="32"/>
        <v>2025</v>
      </c>
      <c r="V432" s="4">
        <f t="shared" si="33"/>
        <v>0.19476675076880604</v>
      </c>
      <c r="W432" t="str">
        <f t="shared" si="34"/>
        <v>High</v>
      </c>
    </row>
    <row r="433" spans="1:23" x14ac:dyDescent="0.3">
      <c r="A433">
        <v>104123</v>
      </c>
      <c r="B433" s="1">
        <v>45863</v>
      </c>
      <c r="C433" t="s">
        <v>4259</v>
      </c>
      <c r="D433" t="s">
        <v>186</v>
      </c>
      <c r="E433" t="s">
        <v>52</v>
      </c>
      <c r="F433" t="s">
        <v>53</v>
      </c>
      <c r="G433" t="s">
        <v>54</v>
      </c>
      <c r="H433" t="s">
        <v>83</v>
      </c>
      <c r="I433" t="s">
        <v>60</v>
      </c>
      <c r="J433" t="s">
        <v>88</v>
      </c>
      <c r="K433">
        <v>3</v>
      </c>
      <c r="L433">
        <v>54895</v>
      </c>
      <c r="M433">
        <v>5</v>
      </c>
      <c r="N433">
        <v>156450.75</v>
      </c>
      <c r="O433">
        <v>126000</v>
      </c>
      <c r="P433">
        <v>30450.75</v>
      </c>
      <c r="Q433" t="s">
        <v>49</v>
      </c>
      <c r="R433" t="s">
        <v>56</v>
      </c>
      <c r="S433" s="3" t="str">
        <f t="shared" si="30"/>
        <v>July</v>
      </c>
      <c r="T433" t="str">
        <f t="shared" si="31"/>
        <v>Q3</v>
      </c>
      <c r="U433">
        <f t="shared" si="32"/>
        <v>2025</v>
      </c>
      <c r="V433" s="4">
        <f t="shared" si="33"/>
        <v>0.19463473329466302</v>
      </c>
      <c r="W433" t="str">
        <f t="shared" si="34"/>
        <v>High</v>
      </c>
    </row>
    <row r="434" spans="1:23" x14ac:dyDescent="0.3">
      <c r="A434">
        <v>100520</v>
      </c>
      <c r="B434" s="1">
        <v>45849</v>
      </c>
      <c r="C434" t="s">
        <v>656</v>
      </c>
      <c r="D434" t="s">
        <v>242</v>
      </c>
      <c r="E434" t="s">
        <v>44</v>
      </c>
      <c r="F434" t="s">
        <v>45</v>
      </c>
      <c r="G434" t="s">
        <v>46</v>
      </c>
      <c r="H434" t="s">
        <v>59</v>
      </c>
      <c r="I434" t="s">
        <v>60</v>
      </c>
      <c r="J434" t="s">
        <v>88</v>
      </c>
      <c r="K434">
        <v>3</v>
      </c>
      <c r="L434">
        <v>54716</v>
      </c>
      <c r="M434">
        <v>5</v>
      </c>
      <c r="N434">
        <v>155940.6</v>
      </c>
      <c r="O434">
        <v>126000</v>
      </c>
      <c r="P434">
        <v>29940.6</v>
      </c>
      <c r="Q434" t="s">
        <v>55</v>
      </c>
      <c r="R434" t="s">
        <v>27</v>
      </c>
      <c r="S434" s="3" t="str">
        <f t="shared" si="30"/>
        <v>July</v>
      </c>
      <c r="T434" t="str">
        <f t="shared" si="31"/>
        <v>Q3</v>
      </c>
      <c r="U434">
        <f t="shared" si="32"/>
        <v>2025</v>
      </c>
      <c r="V434" s="4">
        <f t="shared" si="33"/>
        <v>0.19200003078095118</v>
      </c>
      <c r="W434" t="str">
        <f t="shared" si="34"/>
        <v>High</v>
      </c>
    </row>
    <row r="435" spans="1:23" x14ac:dyDescent="0.3">
      <c r="A435">
        <v>102004</v>
      </c>
      <c r="B435" s="1">
        <v>45722</v>
      </c>
      <c r="C435" t="s">
        <v>2140</v>
      </c>
      <c r="D435" t="s">
        <v>189</v>
      </c>
      <c r="E435" t="s">
        <v>30</v>
      </c>
      <c r="F435" t="s">
        <v>31</v>
      </c>
      <c r="G435" t="s">
        <v>32</v>
      </c>
      <c r="H435" t="s">
        <v>83</v>
      </c>
      <c r="I435" t="s">
        <v>60</v>
      </c>
      <c r="J435" t="s">
        <v>88</v>
      </c>
      <c r="K435">
        <v>3</v>
      </c>
      <c r="L435">
        <v>54659</v>
      </c>
      <c r="M435">
        <v>5</v>
      </c>
      <c r="N435">
        <v>155778.15</v>
      </c>
      <c r="O435">
        <v>126000</v>
      </c>
      <c r="P435">
        <v>29778.15</v>
      </c>
      <c r="Q435" t="s">
        <v>49</v>
      </c>
      <c r="R435" t="s">
        <v>27</v>
      </c>
      <c r="S435" s="3" t="str">
        <f t="shared" si="30"/>
        <v>March</v>
      </c>
      <c r="T435" t="str">
        <f t="shared" si="31"/>
        <v>Q1</v>
      </c>
      <c r="U435">
        <f t="shared" si="32"/>
        <v>2025</v>
      </c>
      <c r="V435" s="4">
        <f t="shared" si="33"/>
        <v>0.19115742483782228</v>
      </c>
      <c r="W435" t="str">
        <f t="shared" si="34"/>
        <v>High</v>
      </c>
    </row>
    <row r="436" spans="1:23" x14ac:dyDescent="0.3">
      <c r="A436">
        <v>104323</v>
      </c>
      <c r="B436" s="1">
        <v>45950</v>
      </c>
      <c r="C436" t="s">
        <v>4459</v>
      </c>
      <c r="D436" t="s">
        <v>281</v>
      </c>
      <c r="E436" t="s">
        <v>30</v>
      </c>
      <c r="F436" t="s">
        <v>76</v>
      </c>
      <c r="G436" t="s">
        <v>77</v>
      </c>
      <c r="H436" t="s">
        <v>59</v>
      </c>
      <c r="I436" t="s">
        <v>60</v>
      </c>
      <c r="J436" t="s">
        <v>78</v>
      </c>
      <c r="K436">
        <v>8</v>
      </c>
      <c r="L436">
        <v>21634</v>
      </c>
      <c r="M436">
        <v>10</v>
      </c>
      <c r="N436">
        <v>155764.79999999999</v>
      </c>
      <c r="O436">
        <v>136000</v>
      </c>
      <c r="P436">
        <v>19764.8</v>
      </c>
      <c r="Q436" t="s">
        <v>55</v>
      </c>
      <c r="R436" t="s">
        <v>27</v>
      </c>
      <c r="S436" s="3" t="str">
        <f t="shared" si="30"/>
        <v>October</v>
      </c>
      <c r="T436" t="str">
        <f t="shared" si="31"/>
        <v>Q4</v>
      </c>
      <c r="U436">
        <f t="shared" si="32"/>
        <v>2025</v>
      </c>
      <c r="V436" s="4">
        <f t="shared" si="33"/>
        <v>0.12688874508232925</v>
      </c>
      <c r="W436" t="str">
        <f t="shared" si="34"/>
        <v>High</v>
      </c>
    </row>
    <row r="437" spans="1:23" x14ac:dyDescent="0.3">
      <c r="A437">
        <v>100192</v>
      </c>
      <c r="B437" s="1">
        <v>45759</v>
      </c>
      <c r="C437" t="s">
        <v>325</v>
      </c>
      <c r="D437" t="s">
        <v>118</v>
      </c>
      <c r="E437" t="s">
        <v>44</v>
      </c>
      <c r="F437" t="s">
        <v>64</v>
      </c>
      <c r="G437" t="s">
        <v>65</v>
      </c>
      <c r="H437" t="s">
        <v>83</v>
      </c>
      <c r="I437" t="s">
        <v>60</v>
      </c>
      <c r="J437" t="s">
        <v>88</v>
      </c>
      <c r="K437">
        <v>3</v>
      </c>
      <c r="L437">
        <v>54650</v>
      </c>
      <c r="M437">
        <v>5</v>
      </c>
      <c r="N437">
        <v>155752.5</v>
      </c>
      <c r="O437">
        <v>126000</v>
      </c>
      <c r="P437">
        <v>29752.5</v>
      </c>
      <c r="Q437" t="s">
        <v>55</v>
      </c>
      <c r="R437" t="s">
        <v>27</v>
      </c>
      <c r="S437" s="3" t="str">
        <f t="shared" si="30"/>
        <v>April</v>
      </c>
      <c r="T437" t="str">
        <f t="shared" si="31"/>
        <v>Q2</v>
      </c>
      <c r="U437">
        <f t="shared" si="32"/>
        <v>2025</v>
      </c>
      <c r="V437" s="4">
        <f t="shared" si="33"/>
        <v>0.19102422112004622</v>
      </c>
      <c r="W437" t="str">
        <f t="shared" si="34"/>
        <v>High</v>
      </c>
    </row>
    <row r="438" spans="1:23" x14ac:dyDescent="0.3">
      <c r="A438">
        <v>104381</v>
      </c>
      <c r="B438" s="1">
        <v>45859</v>
      </c>
      <c r="C438" t="s">
        <v>4517</v>
      </c>
      <c r="D438" t="s">
        <v>142</v>
      </c>
      <c r="E438" t="s">
        <v>52</v>
      </c>
      <c r="F438" t="s">
        <v>69</v>
      </c>
      <c r="G438" t="s">
        <v>70</v>
      </c>
      <c r="H438" t="s">
        <v>83</v>
      </c>
      <c r="I438" t="s">
        <v>60</v>
      </c>
      <c r="J438" t="s">
        <v>88</v>
      </c>
      <c r="K438">
        <v>3</v>
      </c>
      <c r="L438">
        <v>54630</v>
      </c>
      <c r="M438">
        <v>5</v>
      </c>
      <c r="N438">
        <v>155695.5</v>
      </c>
      <c r="O438">
        <v>126000</v>
      </c>
      <c r="P438">
        <v>29695.5</v>
      </c>
      <c r="Q438" t="s">
        <v>41</v>
      </c>
      <c r="R438" t="s">
        <v>56</v>
      </c>
      <c r="S438" s="3" t="str">
        <f t="shared" si="30"/>
        <v>July</v>
      </c>
      <c r="T438" t="str">
        <f t="shared" si="31"/>
        <v>Q3</v>
      </c>
      <c r="U438">
        <f t="shared" si="32"/>
        <v>2025</v>
      </c>
      <c r="V438" s="4">
        <f t="shared" si="33"/>
        <v>0.19072805572415388</v>
      </c>
      <c r="W438" t="str">
        <f t="shared" si="34"/>
        <v>High</v>
      </c>
    </row>
    <row r="439" spans="1:23" x14ac:dyDescent="0.3">
      <c r="A439">
        <v>102261</v>
      </c>
      <c r="B439" s="1">
        <v>45982</v>
      </c>
      <c r="C439" t="s">
        <v>2397</v>
      </c>
      <c r="D439" t="s">
        <v>160</v>
      </c>
      <c r="E439" t="s">
        <v>30</v>
      </c>
      <c r="F439" t="s">
        <v>31</v>
      </c>
      <c r="G439" t="s">
        <v>32</v>
      </c>
      <c r="H439" t="s">
        <v>59</v>
      </c>
      <c r="I439" t="s">
        <v>60</v>
      </c>
      <c r="J439" t="s">
        <v>78</v>
      </c>
      <c r="K439">
        <v>7</v>
      </c>
      <c r="L439">
        <v>22231</v>
      </c>
      <c r="M439">
        <v>0</v>
      </c>
      <c r="N439">
        <v>155617</v>
      </c>
      <c r="O439">
        <v>119000</v>
      </c>
      <c r="P439">
        <v>36617</v>
      </c>
      <c r="Q439" t="s">
        <v>55</v>
      </c>
      <c r="R439" t="s">
        <v>27</v>
      </c>
      <c r="S439" s="3" t="str">
        <f t="shared" si="30"/>
        <v>November</v>
      </c>
      <c r="T439" t="str">
        <f t="shared" si="31"/>
        <v>Q4</v>
      </c>
      <c r="U439">
        <f t="shared" si="32"/>
        <v>2025</v>
      </c>
      <c r="V439" s="4">
        <f t="shared" si="33"/>
        <v>0.23530205568800325</v>
      </c>
      <c r="W439" t="str">
        <f t="shared" si="34"/>
        <v>High</v>
      </c>
    </row>
    <row r="440" spans="1:23" x14ac:dyDescent="0.3">
      <c r="A440">
        <v>100363</v>
      </c>
      <c r="B440" s="1">
        <v>45689</v>
      </c>
      <c r="C440" t="s">
        <v>499</v>
      </c>
      <c r="D440" t="s">
        <v>202</v>
      </c>
      <c r="E440" t="s">
        <v>30</v>
      </c>
      <c r="F440" t="s">
        <v>31</v>
      </c>
      <c r="G440" t="s">
        <v>32</v>
      </c>
      <c r="H440" t="s">
        <v>71</v>
      </c>
      <c r="I440" t="s">
        <v>60</v>
      </c>
      <c r="J440" t="s">
        <v>88</v>
      </c>
      <c r="K440">
        <v>3</v>
      </c>
      <c r="L440">
        <v>54581</v>
      </c>
      <c r="M440">
        <v>5</v>
      </c>
      <c r="N440">
        <v>155555.85</v>
      </c>
      <c r="O440">
        <v>126000</v>
      </c>
      <c r="P440">
        <v>29555.85</v>
      </c>
      <c r="Q440" t="s">
        <v>41</v>
      </c>
      <c r="R440" t="s">
        <v>73</v>
      </c>
      <c r="S440" s="3" t="str">
        <f t="shared" si="30"/>
        <v>February</v>
      </c>
      <c r="T440" t="str">
        <f t="shared" si="31"/>
        <v>Q1</v>
      </c>
      <c r="U440">
        <f t="shared" si="32"/>
        <v>2025</v>
      </c>
      <c r="V440" s="4">
        <f t="shared" si="33"/>
        <v>0.19000153321138355</v>
      </c>
      <c r="W440" t="str">
        <f t="shared" si="34"/>
        <v>High</v>
      </c>
    </row>
    <row r="441" spans="1:23" x14ac:dyDescent="0.3">
      <c r="A441">
        <v>100956</v>
      </c>
      <c r="B441" s="1">
        <v>45965</v>
      </c>
      <c r="C441" t="s">
        <v>1092</v>
      </c>
      <c r="D441" t="s">
        <v>98</v>
      </c>
      <c r="E441" t="s">
        <v>30</v>
      </c>
      <c r="F441" t="s">
        <v>31</v>
      </c>
      <c r="G441" t="s">
        <v>32</v>
      </c>
      <c r="H441" t="s">
        <v>23</v>
      </c>
      <c r="I441" t="s">
        <v>60</v>
      </c>
      <c r="J441" t="s">
        <v>88</v>
      </c>
      <c r="K441">
        <v>3</v>
      </c>
      <c r="L441">
        <v>54547</v>
      </c>
      <c r="M441">
        <v>5</v>
      </c>
      <c r="N441">
        <v>155458.95000000001</v>
      </c>
      <c r="O441">
        <v>126000</v>
      </c>
      <c r="P441">
        <v>29458.95</v>
      </c>
      <c r="Q441" t="s">
        <v>55</v>
      </c>
      <c r="R441" t="s">
        <v>27</v>
      </c>
      <c r="S441" s="3" t="str">
        <f t="shared" si="30"/>
        <v>November</v>
      </c>
      <c r="T441" t="str">
        <f t="shared" si="31"/>
        <v>Q4</v>
      </c>
      <c r="U441">
        <f t="shared" si="32"/>
        <v>2025</v>
      </c>
      <c r="V441" s="4">
        <f t="shared" si="33"/>
        <v>0.18949664847215292</v>
      </c>
      <c r="W441" t="str">
        <f t="shared" si="34"/>
        <v>High</v>
      </c>
    </row>
    <row r="442" spans="1:23" x14ac:dyDescent="0.3">
      <c r="A442">
        <v>104897</v>
      </c>
      <c r="B442" s="1">
        <v>45676</v>
      </c>
      <c r="C442" t="s">
        <v>5033</v>
      </c>
      <c r="D442" t="s">
        <v>199</v>
      </c>
      <c r="E442" t="s">
        <v>20</v>
      </c>
      <c r="F442" t="s">
        <v>21</v>
      </c>
      <c r="G442" t="s">
        <v>22</v>
      </c>
      <c r="H442" t="s">
        <v>47</v>
      </c>
      <c r="I442" t="s">
        <v>60</v>
      </c>
      <c r="J442" t="s">
        <v>88</v>
      </c>
      <c r="K442">
        <v>3</v>
      </c>
      <c r="L442">
        <v>54533</v>
      </c>
      <c r="M442">
        <v>5</v>
      </c>
      <c r="N442">
        <v>155419.04999999999</v>
      </c>
      <c r="O442">
        <v>126000</v>
      </c>
      <c r="P442">
        <v>29419.05</v>
      </c>
      <c r="Q442" t="s">
        <v>66</v>
      </c>
      <c r="R442" t="s">
        <v>27</v>
      </c>
      <c r="S442" s="3" t="str">
        <f t="shared" si="30"/>
        <v>January</v>
      </c>
      <c r="T442" t="str">
        <f t="shared" si="31"/>
        <v>Q1</v>
      </c>
      <c r="U442">
        <f t="shared" si="32"/>
        <v>2025</v>
      </c>
      <c r="V442" s="4">
        <f t="shared" si="33"/>
        <v>0.18928857176774663</v>
      </c>
      <c r="W442" t="str">
        <f t="shared" si="34"/>
        <v>High</v>
      </c>
    </row>
    <row r="443" spans="1:23" x14ac:dyDescent="0.3">
      <c r="A443">
        <v>100339</v>
      </c>
      <c r="B443" s="1">
        <v>45970</v>
      </c>
      <c r="C443" t="s">
        <v>475</v>
      </c>
      <c r="D443" t="s">
        <v>199</v>
      </c>
      <c r="E443" t="s">
        <v>52</v>
      </c>
      <c r="F443" t="s">
        <v>53</v>
      </c>
      <c r="G443" t="s">
        <v>54</v>
      </c>
      <c r="H443" t="s">
        <v>59</v>
      </c>
      <c r="I443" t="s">
        <v>60</v>
      </c>
      <c r="J443" t="s">
        <v>78</v>
      </c>
      <c r="K443">
        <v>7</v>
      </c>
      <c r="L443">
        <v>21583</v>
      </c>
      <c r="M443">
        <v>0</v>
      </c>
      <c r="N443">
        <v>151081</v>
      </c>
      <c r="O443">
        <v>119000</v>
      </c>
      <c r="P443">
        <v>32081</v>
      </c>
      <c r="Q443" t="s">
        <v>49</v>
      </c>
      <c r="R443" t="s">
        <v>27</v>
      </c>
      <c r="S443" s="3" t="str">
        <f t="shared" si="30"/>
        <v>November</v>
      </c>
      <c r="T443" t="str">
        <f t="shared" si="31"/>
        <v>Q4</v>
      </c>
      <c r="U443">
        <f t="shared" si="32"/>
        <v>2025</v>
      </c>
      <c r="V443" s="4">
        <f t="shared" si="33"/>
        <v>0.2123430477690775</v>
      </c>
      <c r="W443" t="str">
        <f t="shared" si="34"/>
        <v>High</v>
      </c>
    </row>
    <row r="444" spans="1:23" x14ac:dyDescent="0.3">
      <c r="A444">
        <v>102750</v>
      </c>
      <c r="B444" s="1">
        <v>45921</v>
      </c>
      <c r="C444" t="s">
        <v>2886</v>
      </c>
      <c r="D444" t="s">
        <v>213</v>
      </c>
      <c r="E444" t="s">
        <v>52</v>
      </c>
      <c r="F444" t="s">
        <v>69</v>
      </c>
      <c r="G444" t="s">
        <v>70</v>
      </c>
      <c r="H444" t="s">
        <v>23</v>
      </c>
      <c r="I444" t="s">
        <v>60</v>
      </c>
      <c r="J444" t="s">
        <v>88</v>
      </c>
      <c r="K444">
        <v>3</v>
      </c>
      <c r="L444">
        <v>55455</v>
      </c>
      <c r="M444">
        <v>10</v>
      </c>
      <c r="N444">
        <v>149728.5</v>
      </c>
      <c r="O444">
        <v>126000</v>
      </c>
      <c r="P444">
        <v>23728.5</v>
      </c>
      <c r="Q444" t="s">
        <v>55</v>
      </c>
      <c r="R444" t="s">
        <v>56</v>
      </c>
      <c r="S444" s="3" t="str">
        <f t="shared" si="30"/>
        <v>September</v>
      </c>
      <c r="T444" t="str">
        <f t="shared" si="31"/>
        <v>Q3</v>
      </c>
      <c r="U444">
        <f t="shared" si="32"/>
        <v>2025</v>
      </c>
      <c r="V444" s="4">
        <f t="shared" si="33"/>
        <v>0.15847684308598564</v>
      </c>
      <c r="W444" t="str">
        <f t="shared" si="34"/>
        <v>High</v>
      </c>
    </row>
    <row r="445" spans="1:23" x14ac:dyDescent="0.3">
      <c r="A445">
        <v>100880</v>
      </c>
      <c r="B445" s="1">
        <v>45944</v>
      </c>
      <c r="C445" t="s">
        <v>1016</v>
      </c>
      <c r="D445" t="s">
        <v>239</v>
      </c>
      <c r="E445" t="s">
        <v>20</v>
      </c>
      <c r="F445" t="s">
        <v>36</v>
      </c>
      <c r="G445" t="s">
        <v>37</v>
      </c>
      <c r="H445" t="s">
        <v>38</v>
      </c>
      <c r="I445" t="s">
        <v>24</v>
      </c>
      <c r="J445" t="s">
        <v>72</v>
      </c>
      <c r="K445">
        <v>10</v>
      </c>
      <c r="L445">
        <v>14965</v>
      </c>
      <c r="M445">
        <v>0</v>
      </c>
      <c r="N445">
        <v>149650</v>
      </c>
      <c r="O445">
        <v>110000</v>
      </c>
      <c r="P445">
        <v>39650</v>
      </c>
      <c r="Q445" t="s">
        <v>55</v>
      </c>
      <c r="R445" t="s">
        <v>56</v>
      </c>
      <c r="S445" s="3" t="str">
        <f t="shared" si="30"/>
        <v>October</v>
      </c>
      <c r="T445" t="str">
        <f t="shared" si="31"/>
        <v>Q4</v>
      </c>
      <c r="U445">
        <f t="shared" si="32"/>
        <v>2025</v>
      </c>
      <c r="V445" s="4">
        <f t="shared" si="33"/>
        <v>0.26495155362512529</v>
      </c>
      <c r="W445" t="str">
        <f t="shared" si="34"/>
        <v>High</v>
      </c>
    </row>
    <row r="446" spans="1:23" x14ac:dyDescent="0.3">
      <c r="A446">
        <v>104100</v>
      </c>
      <c r="B446" s="1">
        <v>45800</v>
      </c>
      <c r="C446" t="s">
        <v>4236</v>
      </c>
      <c r="D446" t="s">
        <v>110</v>
      </c>
      <c r="E446" t="s">
        <v>52</v>
      </c>
      <c r="F446" t="s">
        <v>69</v>
      </c>
      <c r="G446" t="s">
        <v>70</v>
      </c>
      <c r="H446" t="s">
        <v>71</v>
      </c>
      <c r="I446" t="s">
        <v>60</v>
      </c>
      <c r="J446" t="s">
        <v>88</v>
      </c>
      <c r="K446">
        <v>3</v>
      </c>
      <c r="L446">
        <v>55400</v>
      </c>
      <c r="M446">
        <v>10</v>
      </c>
      <c r="N446">
        <v>149580</v>
      </c>
      <c r="O446">
        <v>126000</v>
      </c>
      <c r="P446">
        <v>23580</v>
      </c>
      <c r="Q446" t="s">
        <v>41</v>
      </c>
      <c r="R446" t="s">
        <v>27</v>
      </c>
      <c r="S446" s="3" t="str">
        <f t="shared" si="30"/>
        <v>May</v>
      </c>
      <c r="T446" t="str">
        <f t="shared" si="31"/>
        <v>Q2</v>
      </c>
      <c r="U446">
        <f t="shared" si="32"/>
        <v>2025</v>
      </c>
      <c r="V446" s="4">
        <f t="shared" si="33"/>
        <v>0.15764139590854392</v>
      </c>
      <c r="W446" t="str">
        <f t="shared" si="34"/>
        <v>High</v>
      </c>
    </row>
    <row r="447" spans="1:23" x14ac:dyDescent="0.3">
      <c r="A447">
        <v>100283</v>
      </c>
      <c r="B447" s="1">
        <v>45965</v>
      </c>
      <c r="C447" t="s">
        <v>419</v>
      </c>
      <c r="D447" t="s">
        <v>127</v>
      </c>
      <c r="E447" t="s">
        <v>44</v>
      </c>
      <c r="F447" t="s">
        <v>45</v>
      </c>
      <c r="G447" t="s">
        <v>46</v>
      </c>
      <c r="H447" t="s">
        <v>33</v>
      </c>
      <c r="I447" t="s">
        <v>60</v>
      </c>
      <c r="J447" t="s">
        <v>78</v>
      </c>
      <c r="K447">
        <v>7</v>
      </c>
      <c r="L447">
        <v>22463</v>
      </c>
      <c r="M447">
        <v>5</v>
      </c>
      <c r="N447">
        <v>149378.95000000001</v>
      </c>
      <c r="O447">
        <v>119000</v>
      </c>
      <c r="P447">
        <v>30378.95</v>
      </c>
      <c r="Q447" t="s">
        <v>41</v>
      </c>
      <c r="R447" t="s">
        <v>27</v>
      </c>
      <c r="S447" s="3" t="str">
        <f t="shared" si="30"/>
        <v>November</v>
      </c>
      <c r="T447" t="str">
        <f t="shared" si="31"/>
        <v>Q4</v>
      </c>
      <c r="U447">
        <f t="shared" si="32"/>
        <v>2025</v>
      </c>
      <c r="V447" s="4">
        <f t="shared" si="33"/>
        <v>0.20336834607553472</v>
      </c>
      <c r="W447" t="str">
        <f t="shared" si="34"/>
        <v>High</v>
      </c>
    </row>
    <row r="448" spans="1:23" x14ac:dyDescent="0.3">
      <c r="A448">
        <v>101143</v>
      </c>
      <c r="B448" s="1">
        <v>45885</v>
      </c>
      <c r="C448" t="s">
        <v>1279</v>
      </c>
      <c r="D448" t="s">
        <v>222</v>
      </c>
      <c r="E448" t="s">
        <v>30</v>
      </c>
      <c r="F448" t="s">
        <v>31</v>
      </c>
      <c r="G448" t="s">
        <v>32</v>
      </c>
      <c r="H448" t="s">
        <v>47</v>
      </c>
      <c r="I448" t="s">
        <v>60</v>
      </c>
      <c r="J448" t="s">
        <v>88</v>
      </c>
      <c r="K448">
        <v>3</v>
      </c>
      <c r="L448">
        <v>55304</v>
      </c>
      <c r="M448">
        <v>10</v>
      </c>
      <c r="N448">
        <v>149320.79999999999</v>
      </c>
      <c r="O448">
        <v>126000</v>
      </c>
      <c r="P448">
        <v>23320.799999999999</v>
      </c>
      <c r="Q448" t="s">
        <v>66</v>
      </c>
      <c r="R448" t="s">
        <v>56</v>
      </c>
      <c r="S448" s="3" t="str">
        <f t="shared" si="30"/>
        <v>August</v>
      </c>
      <c r="T448" t="str">
        <f t="shared" si="31"/>
        <v>Q3</v>
      </c>
      <c r="U448">
        <f t="shared" si="32"/>
        <v>2025</v>
      </c>
      <c r="V448" s="4">
        <f t="shared" si="33"/>
        <v>0.15617917932397898</v>
      </c>
      <c r="W448" t="str">
        <f t="shared" si="34"/>
        <v>High</v>
      </c>
    </row>
    <row r="449" spans="1:23" x14ac:dyDescent="0.3">
      <c r="A449">
        <v>101615</v>
      </c>
      <c r="B449" s="1">
        <v>45847</v>
      </c>
      <c r="C449" t="s">
        <v>1751</v>
      </c>
      <c r="D449" t="s">
        <v>179</v>
      </c>
      <c r="E449" t="s">
        <v>52</v>
      </c>
      <c r="F449" t="s">
        <v>53</v>
      </c>
      <c r="G449" t="s">
        <v>54</v>
      </c>
      <c r="H449" t="s">
        <v>71</v>
      </c>
      <c r="I449" t="s">
        <v>60</v>
      </c>
      <c r="J449" t="s">
        <v>88</v>
      </c>
      <c r="K449">
        <v>3</v>
      </c>
      <c r="L449">
        <v>55292</v>
      </c>
      <c r="M449">
        <v>10</v>
      </c>
      <c r="N449">
        <v>149288.4</v>
      </c>
      <c r="O449">
        <v>126000</v>
      </c>
      <c r="P449">
        <v>23288.400000000001</v>
      </c>
      <c r="Q449" t="s">
        <v>49</v>
      </c>
      <c r="R449" t="s">
        <v>56</v>
      </c>
      <c r="S449" s="3" t="str">
        <f t="shared" si="30"/>
        <v>July</v>
      </c>
      <c r="T449" t="str">
        <f t="shared" si="31"/>
        <v>Q3</v>
      </c>
      <c r="U449">
        <f t="shared" si="32"/>
        <v>2025</v>
      </c>
      <c r="V449" s="4">
        <f t="shared" si="33"/>
        <v>0.15599604523861199</v>
      </c>
      <c r="W449" t="str">
        <f t="shared" si="34"/>
        <v>High</v>
      </c>
    </row>
    <row r="450" spans="1:23" x14ac:dyDescent="0.3">
      <c r="A450">
        <v>102252</v>
      </c>
      <c r="B450" s="1">
        <v>45994</v>
      </c>
      <c r="C450" t="s">
        <v>2388</v>
      </c>
      <c r="D450" t="s">
        <v>147</v>
      </c>
      <c r="E450" t="s">
        <v>44</v>
      </c>
      <c r="F450" t="s">
        <v>64</v>
      </c>
      <c r="G450" t="s">
        <v>65</v>
      </c>
      <c r="H450" t="s">
        <v>38</v>
      </c>
      <c r="I450" t="s">
        <v>60</v>
      </c>
      <c r="J450" t="s">
        <v>88</v>
      </c>
      <c r="K450">
        <v>3</v>
      </c>
      <c r="L450">
        <v>55258</v>
      </c>
      <c r="M450">
        <v>10</v>
      </c>
      <c r="N450">
        <v>149196.6</v>
      </c>
      <c r="O450">
        <v>126000</v>
      </c>
      <c r="P450">
        <v>23196.6</v>
      </c>
      <c r="Q450" t="s">
        <v>26</v>
      </c>
      <c r="R450" t="s">
        <v>27</v>
      </c>
      <c r="S450" s="3" t="str">
        <f t="shared" ref="S450:S513" si="35">TEXT(B450,"mmmm")</f>
        <v>December</v>
      </c>
      <c r="T450" t="str">
        <f t="shared" ref="T450:T513" si="36">"Q"&amp;ROUNDUP(MONTH(B450)/3,0)</f>
        <v>Q4</v>
      </c>
      <c r="U450">
        <f t="shared" ref="U450:U513" si="37">YEAR(B450)</f>
        <v>2025</v>
      </c>
      <c r="V450" s="4">
        <f t="shared" ref="V450:V513" si="38">P450/N450</f>
        <v>0.15547673338400472</v>
      </c>
      <c r="W450" t="str">
        <f t="shared" ref="W450:W513" si="39">IF(N450&lt;10000,"Low",IF(N450&lt;=50000,"Medium","High"))</f>
        <v>High</v>
      </c>
    </row>
    <row r="451" spans="1:23" x14ac:dyDescent="0.3">
      <c r="A451">
        <v>100868</v>
      </c>
      <c r="B451" s="1">
        <v>45743</v>
      </c>
      <c r="C451" t="s">
        <v>1004</v>
      </c>
      <c r="D451" t="s">
        <v>96</v>
      </c>
      <c r="E451" t="s">
        <v>52</v>
      </c>
      <c r="F451" t="s">
        <v>69</v>
      </c>
      <c r="G451" t="s">
        <v>70</v>
      </c>
      <c r="H451" t="s">
        <v>38</v>
      </c>
      <c r="I451" t="s">
        <v>60</v>
      </c>
      <c r="J451" t="s">
        <v>88</v>
      </c>
      <c r="K451">
        <v>3</v>
      </c>
      <c r="L451">
        <v>55257</v>
      </c>
      <c r="M451">
        <v>10</v>
      </c>
      <c r="N451">
        <v>149193.9</v>
      </c>
      <c r="O451">
        <v>126000</v>
      </c>
      <c r="P451">
        <v>23193.9</v>
      </c>
      <c r="Q451" t="s">
        <v>41</v>
      </c>
      <c r="R451" t="s">
        <v>73</v>
      </c>
      <c r="S451" s="3" t="str">
        <f t="shared" si="35"/>
        <v>March</v>
      </c>
      <c r="T451" t="str">
        <f t="shared" si="36"/>
        <v>Q1</v>
      </c>
      <c r="U451">
        <f t="shared" si="37"/>
        <v>2025</v>
      </c>
      <c r="V451" s="4">
        <f t="shared" si="38"/>
        <v>0.15546144983139393</v>
      </c>
      <c r="W451" t="str">
        <f t="shared" si="39"/>
        <v>High</v>
      </c>
    </row>
    <row r="452" spans="1:23" x14ac:dyDescent="0.3">
      <c r="A452">
        <v>103138</v>
      </c>
      <c r="B452" s="1">
        <v>45802</v>
      </c>
      <c r="C452" t="s">
        <v>3274</v>
      </c>
      <c r="D452" t="s">
        <v>100</v>
      </c>
      <c r="E452" t="s">
        <v>20</v>
      </c>
      <c r="F452" t="s">
        <v>21</v>
      </c>
      <c r="G452" t="s">
        <v>22</v>
      </c>
      <c r="H452" t="s">
        <v>47</v>
      </c>
      <c r="I452" t="s">
        <v>60</v>
      </c>
      <c r="J452" t="s">
        <v>88</v>
      </c>
      <c r="K452">
        <v>3</v>
      </c>
      <c r="L452">
        <v>55253</v>
      </c>
      <c r="M452">
        <v>10</v>
      </c>
      <c r="N452">
        <v>149183.1</v>
      </c>
      <c r="O452">
        <v>126000</v>
      </c>
      <c r="P452">
        <v>23183.1</v>
      </c>
      <c r="Q452" t="s">
        <v>26</v>
      </c>
      <c r="R452" t="s">
        <v>27</v>
      </c>
      <c r="S452" s="3" t="str">
        <f t="shared" si="35"/>
        <v>May</v>
      </c>
      <c r="T452" t="str">
        <f t="shared" si="36"/>
        <v>Q2</v>
      </c>
      <c r="U452">
        <f t="shared" si="37"/>
        <v>2025</v>
      </c>
      <c r="V452" s="4">
        <f t="shared" si="38"/>
        <v>0.15540031008874328</v>
      </c>
      <c r="W452" t="str">
        <f t="shared" si="39"/>
        <v>High</v>
      </c>
    </row>
    <row r="453" spans="1:23" x14ac:dyDescent="0.3">
      <c r="A453">
        <v>102356</v>
      </c>
      <c r="B453" s="1">
        <v>45692</v>
      </c>
      <c r="C453" t="s">
        <v>2492</v>
      </c>
      <c r="D453" t="s">
        <v>158</v>
      </c>
      <c r="E453" t="s">
        <v>44</v>
      </c>
      <c r="F453" t="s">
        <v>45</v>
      </c>
      <c r="G453" t="s">
        <v>46</v>
      </c>
      <c r="H453" t="s">
        <v>108</v>
      </c>
      <c r="I453" t="s">
        <v>60</v>
      </c>
      <c r="J453" t="s">
        <v>88</v>
      </c>
      <c r="K453">
        <v>3</v>
      </c>
      <c r="L453">
        <v>55219</v>
      </c>
      <c r="M453">
        <v>10</v>
      </c>
      <c r="N453">
        <v>149091.29999999999</v>
      </c>
      <c r="O453">
        <v>126000</v>
      </c>
      <c r="P453">
        <v>23091.3</v>
      </c>
      <c r="Q453" t="s">
        <v>41</v>
      </c>
      <c r="R453" t="s">
        <v>27</v>
      </c>
      <c r="S453" s="3" t="str">
        <f t="shared" si="35"/>
        <v>February</v>
      </c>
      <c r="T453" t="str">
        <f t="shared" si="36"/>
        <v>Q1</v>
      </c>
      <c r="U453">
        <f t="shared" si="37"/>
        <v>2025</v>
      </c>
      <c r="V453" s="4">
        <f t="shared" si="38"/>
        <v>0.15488026464320856</v>
      </c>
      <c r="W453" t="str">
        <f t="shared" si="39"/>
        <v>High</v>
      </c>
    </row>
    <row r="454" spans="1:23" x14ac:dyDescent="0.3">
      <c r="A454">
        <v>100636</v>
      </c>
      <c r="B454" s="1">
        <v>45963</v>
      </c>
      <c r="C454" t="s">
        <v>772</v>
      </c>
      <c r="D454" t="s">
        <v>104</v>
      </c>
      <c r="E454" t="s">
        <v>20</v>
      </c>
      <c r="F454" t="s">
        <v>21</v>
      </c>
      <c r="G454" t="s">
        <v>22</v>
      </c>
      <c r="H454" t="s">
        <v>33</v>
      </c>
      <c r="I454" t="s">
        <v>60</v>
      </c>
      <c r="J454" t="s">
        <v>88</v>
      </c>
      <c r="K454">
        <v>3</v>
      </c>
      <c r="L454">
        <v>55080</v>
      </c>
      <c r="M454">
        <v>10</v>
      </c>
      <c r="N454">
        <v>148716</v>
      </c>
      <c r="O454">
        <v>126000</v>
      </c>
      <c r="P454">
        <v>22716</v>
      </c>
      <c r="Q454" t="s">
        <v>49</v>
      </c>
      <c r="R454" t="s">
        <v>27</v>
      </c>
      <c r="S454" s="3" t="str">
        <f t="shared" si="35"/>
        <v>November</v>
      </c>
      <c r="T454" t="str">
        <f t="shared" si="36"/>
        <v>Q4</v>
      </c>
      <c r="U454">
        <f t="shared" si="37"/>
        <v>2025</v>
      </c>
      <c r="V454" s="4">
        <f t="shared" si="38"/>
        <v>0.15274751876059064</v>
      </c>
      <c r="W454" t="str">
        <f t="shared" si="39"/>
        <v>High</v>
      </c>
    </row>
    <row r="455" spans="1:23" x14ac:dyDescent="0.3">
      <c r="A455">
        <v>103540</v>
      </c>
      <c r="B455" s="1">
        <v>45805</v>
      </c>
      <c r="C455" t="s">
        <v>3676</v>
      </c>
      <c r="D455" t="s">
        <v>153</v>
      </c>
      <c r="E455" t="s">
        <v>30</v>
      </c>
      <c r="F455" t="s">
        <v>76</v>
      </c>
      <c r="G455" t="s">
        <v>77</v>
      </c>
      <c r="H455" t="s">
        <v>33</v>
      </c>
      <c r="I455" t="s">
        <v>60</v>
      </c>
      <c r="J455" t="s">
        <v>88</v>
      </c>
      <c r="K455">
        <v>3</v>
      </c>
      <c r="L455">
        <v>55051</v>
      </c>
      <c r="M455">
        <v>10</v>
      </c>
      <c r="N455">
        <v>148637.70000000001</v>
      </c>
      <c r="O455">
        <v>126000</v>
      </c>
      <c r="P455">
        <v>22637.7</v>
      </c>
      <c r="Q455" t="s">
        <v>41</v>
      </c>
      <c r="R455" t="s">
        <v>73</v>
      </c>
      <c r="S455" s="3" t="str">
        <f t="shared" si="35"/>
        <v>May</v>
      </c>
      <c r="T455" t="str">
        <f t="shared" si="36"/>
        <v>Q2</v>
      </c>
      <c r="U455">
        <f t="shared" si="37"/>
        <v>2025</v>
      </c>
      <c r="V455" s="4">
        <f t="shared" si="38"/>
        <v>0.15230119949380272</v>
      </c>
      <c r="W455" t="str">
        <f t="shared" si="39"/>
        <v>High</v>
      </c>
    </row>
    <row r="456" spans="1:23" x14ac:dyDescent="0.3">
      <c r="A456">
        <v>100594</v>
      </c>
      <c r="B456" s="1">
        <v>45953</v>
      </c>
      <c r="C456" t="s">
        <v>730</v>
      </c>
      <c r="D456" t="s">
        <v>112</v>
      </c>
      <c r="E456" t="s">
        <v>20</v>
      </c>
      <c r="F456" t="s">
        <v>21</v>
      </c>
      <c r="G456" t="s">
        <v>22</v>
      </c>
      <c r="H456" t="s">
        <v>38</v>
      </c>
      <c r="I456" t="s">
        <v>60</v>
      </c>
      <c r="J456" t="s">
        <v>78</v>
      </c>
      <c r="K456">
        <v>7</v>
      </c>
      <c r="L456">
        <v>22316</v>
      </c>
      <c r="M456">
        <v>5</v>
      </c>
      <c r="N456">
        <v>148401.4</v>
      </c>
      <c r="O456">
        <v>119000</v>
      </c>
      <c r="P456">
        <v>29401.4</v>
      </c>
      <c r="Q456" t="s">
        <v>49</v>
      </c>
      <c r="R456" t="s">
        <v>73</v>
      </c>
      <c r="S456" s="3" t="str">
        <f t="shared" si="35"/>
        <v>October</v>
      </c>
      <c r="T456" t="str">
        <f t="shared" si="36"/>
        <v>Q4</v>
      </c>
      <c r="U456">
        <f t="shared" si="37"/>
        <v>2025</v>
      </c>
      <c r="V456" s="4">
        <f t="shared" si="38"/>
        <v>0.19812077244554299</v>
      </c>
      <c r="W456" t="str">
        <f t="shared" si="39"/>
        <v>High</v>
      </c>
    </row>
    <row r="457" spans="1:23" x14ac:dyDescent="0.3">
      <c r="A457">
        <v>100554</v>
      </c>
      <c r="B457" s="1">
        <v>45860</v>
      </c>
      <c r="C457" t="s">
        <v>690</v>
      </c>
      <c r="D457" t="s">
        <v>68</v>
      </c>
      <c r="E457" t="s">
        <v>20</v>
      </c>
      <c r="F457" t="s">
        <v>36</v>
      </c>
      <c r="G457" t="s">
        <v>37</v>
      </c>
      <c r="H457" t="s">
        <v>23</v>
      </c>
      <c r="I457" t="s">
        <v>60</v>
      </c>
      <c r="J457" t="s">
        <v>88</v>
      </c>
      <c r="K457">
        <v>3</v>
      </c>
      <c r="L457">
        <v>54860</v>
      </c>
      <c r="M457">
        <v>10</v>
      </c>
      <c r="N457">
        <v>148122</v>
      </c>
      <c r="O457">
        <v>126000</v>
      </c>
      <c r="P457">
        <v>22122</v>
      </c>
      <c r="Q457" t="s">
        <v>66</v>
      </c>
      <c r="R457" t="s">
        <v>27</v>
      </c>
      <c r="S457" s="3" t="str">
        <f t="shared" si="35"/>
        <v>July</v>
      </c>
      <c r="T457" t="str">
        <f t="shared" si="36"/>
        <v>Q3</v>
      </c>
      <c r="U457">
        <f t="shared" si="37"/>
        <v>2025</v>
      </c>
      <c r="V457" s="4">
        <f t="shared" si="38"/>
        <v>0.14934986025033417</v>
      </c>
      <c r="W457" t="str">
        <f t="shared" si="39"/>
        <v>High</v>
      </c>
    </row>
    <row r="458" spans="1:23" x14ac:dyDescent="0.3">
      <c r="A458">
        <v>100641</v>
      </c>
      <c r="B458" s="1">
        <v>45887</v>
      </c>
      <c r="C458" t="s">
        <v>777</v>
      </c>
      <c r="D458" t="s">
        <v>158</v>
      </c>
      <c r="E458" t="s">
        <v>30</v>
      </c>
      <c r="F458" t="s">
        <v>76</v>
      </c>
      <c r="G458" t="s">
        <v>77</v>
      </c>
      <c r="H458" t="s">
        <v>59</v>
      </c>
      <c r="I458" t="s">
        <v>60</v>
      </c>
      <c r="J458" t="s">
        <v>88</v>
      </c>
      <c r="K458">
        <v>3</v>
      </c>
      <c r="L458">
        <v>54857</v>
      </c>
      <c r="M458">
        <v>10</v>
      </c>
      <c r="N458">
        <v>148113.9</v>
      </c>
      <c r="O458">
        <v>126000</v>
      </c>
      <c r="P458">
        <v>22113.9</v>
      </c>
      <c r="Q458" t="s">
        <v>26</v>
      </c>
      <c r="R458" t="s">
        <v>27</v>
      </c>
      <c r="S458" s="3" t="str">
        <f t="shared" si="35"/>
        <v>August</v>
      </c>
      <c r="T458" t="str">
        <f t="shared" si="36"/>
        <v>Q3</v>
      </c>
      <c r="U458">
        <f t="shared" si="37"/>
        <v>2025</v>
      </c>
      <c r="V458" s="4">
        <f t="shared" si="38"/>
        <v>0.14930334019967068</v>
      </c>
      <c r="W458" t="str">
        <f t="shared" si="39"/>
        <v>High</v>
      </c>
    </row>
    <row r="459" spans="1:23" x14ac:dyDescent="0.3">
      <c r="A459">
        <v>103009</v>
      </c>
      <c r="B459" s="1">
        <v>45946</v>
      </c>
      <c r="C459" t="s">
        <v>3145</v>
      </c>
      <c r="D459" t="s">
        <v>199</v>
      </c>
      <c r="E459" t="s">
        <v>20</v>
      </c>
      <c r="F459" t="s">
        <v>21</v>
      </c>
      <c r="G459" t="s">
        <v>22</v>
      </c>
      <c r="H459" t="s">
        <v>83</v>
      </c>
      <c r="I459" t="s">
        <v>60</v>
      </c>
      <c r="J459" t="s">
        <v>88</v>
      </c>
      <c r="K459">
        <v>3</v>
      </c>
      <c r="L459">
        <v>54846</v>
      </c>
      <c r="M459">
        <v>10</v>
      </c>
      <c r="N459">
        <v>148084.20000000001</v>
      </c>
      <c r="O459">
        <v>126000</v>
      </c>
      <c r="P459">
        <v>22084.2</v>
      </c>
      <c r="Q459" t="s">
        <v>26</v>
      </c>
      <c r="R459" t="s">
        <v>73</v>
      </c>
      <c r="S459" s="3" t="str">
        <f t="shared" si="35"/>
        <v>October</v>
      </c>
      <c r="T459" t="str">
        <f t="shared" si="36"/>
        <v>Q4</v>
      </c>
      <c r="U459">
        <f t="shared" si="37"/>
        <v>2025</v>
      </c>
      <c r="V459" s="4">
        <f t="shared" si="38"/>
        <v>0.14913272313994336</v>
      </c>
      <c r="W459" t="str">
        <f t="shared" si="39"/>
        <v>High</v>
      </c>
    </row>
    <row r="460" spans="1:23" x14ac:dyDescent="0.3">
      <c r="A460">
        <v>101971</v>
      </c>
      <c r="B460" s="1">
        <v>45681</v>
      </c>
      <c r="C460" t="s">
        <v>2107</v>
      </c>
      <c r="D460" t="s">
        <v>192</v>
      </c>
      <c r="E460" t="s">
        <v>44</v>
      </c>
      <c r="F460" t="s">
        <v>64</v>
      </c>
      <c r="G460" t="s">
        <v>65</v>
      </c>
      <c r="H460" t="s">
        <v>83</v>
      </c>
      <c r="I460" t="s">
        <v>60</v>
      </c>
      <c r="J460" t="s">
        <v>88</v>
      </c>
      <c r="K460">
        <v>3</v>
      </c>
      <c r="L460">
        <v>54797</v>
      </c>
      <c r="M460">
        <v>10</v>
      </c>
      <c r="N460">
        <v>147951.9</v>
      </c>
      <c r="O460">
        <v>126000</v>
      </c>
      <c r="P460">
        <v>21951.9</v>
      </c>
      <c r="Q460" t="s">
        <v>41</v>
      </c>
      <c r="R460" t="s">
        <v>56</v>
      </c>
      <c r="S460" s="3" t="str">
        <f t="shared" si="35"/>
        <v>January</v>
      </c>
      <c r="T460" t="str">
        <f t="shared" si="36"/>
        <v>Q1</v>
      </c>
      <c r="U460">
        <f t="shared" si="37"/>
        <v>2025</v>
      </c>
      <c r="V460" s="4">
        <f t="shared" si="38"/>
        <v>0.14837186950623818</v>
      </c>
      <c r="W460" t="str">
        <f t="shared" si="39"/>
        <v>High</v>
      </c>
    </row>
    <row r="461" spans="1:23" x14ac:dyDescent="0.3">
      <c r="A461">
        <v>102104</v>
      </c>
      <c r="B461" s="1">
        <v>45949</v>
      </c>
      <c r="C461" t="s">
        <v>2240</v>
      </c>
      <c r="D461" t="s">
        <v>63</v>
      </c>
      <c r="E461" t="s">
        <v>30</v>
      </c>
      <c r="F461" t="s">
        <v>31</v>
      </c>
      <c r="G461" t="s">
        <v>32</v>
      </c>
      <c r="H461" t="s">
        <v>47</v>
      </c>
      <c r="I461" t="s">
        <v>60</v>
      </c>
      <c r="J461" t="s">
        <v>78</v>
      </c>
      <c r="K461">
        <v>8</v>
      </c>
      <c r="L461">
        <v>21756</v>
      </c>
      <c r="M461">
        <v>15</v>
      </c>
      <c r="N461">
        <v>147940.79999999999</v>
      </c>
      <c r="O461">
        <v>136000</v>
      </c>
      <c r="P461">
        <v>11940.8</v>
      </c>
      <c r="Q461" t="s">
        <v>41</v>
      </c>
      <c r="R461" t="s">
        <v>27</v>
      </c>
      <c r="S461" s="3" t="str">
        <f t="shared" si="35"/>
        <v>October</v>
      </c>
      <c r="T461" t="str">
        <f t="shared" si="36"/>
        <v>Q4</v>
      </c>
      <c r="U461">
        <f t="shared" si="37"/>
        <v>2025</v>
      </c>
      <c r="V461" s="4">
        <f t="shared" si="38"/>
        <v>8.0713366427652145E-2</v>
      </c>
      <c r="W461" t="str">
        <f t="shared" si="39"/>
        <v>High</v>
      </c>
    </row>
    <row r="462" spans="1:23" x14ac:dyDescent="0.3">
      <c r="A462">
        <v>101343</v>
      </c>
      <c r="B462" s="1">
        <v>45691</v>
      </c>
      <c r="C462" t="s">
        <v>1479</v>
      </c>
      <c r="D462" t="s">
        <v>94</v>
      </c>
      <c r="E462" t="s">
        <v>20</v>
      </c>
      <c r="F462" t="s">
        <v>21</v>
      </c>
      <c r="G462" t="s">
        <v>22</v>
      </c>
      <c r="H462" t="s">
        <v>83</v>
      </c>
      <c r="I462" t="s">
        <v>60</v>
      </c>
      <c r="J462" t="s">
        <v>88</v>
      </c>
      <c r="K462">
        <v>3</v>
      </c>
      <c r="L462">
        <v>54792</v>
      </c>
      <c r="M462">
        <v>10</v>
      </c>
      <c r="N462">
        <v>147938.4</v>
      </c>
      <c r="O462">
        <v>126000</v>
      </c>
      <c r="P462">
        <v>21938.400000000001</v>
      </c>
      <c r="Q462" t="s">
        <v>26</v>
      </c>
      <c r="R462" t="s">
        <v>27</v>
      </c>
      <c r="S462" s="3" t="str">
        <f t="shared" si="35"/>
        <v>February</v>
      </c>
      <c r="T462" t="str">
        <f t="shared" si="36"/>
        <v>Q1</v>
      </c>
      <c r="U462">
        <f t="shared" si="37"/>
        <v>2025</v>
      </c>
      <c r="V462" s="4">
        <f t="shared" si="38"/>
        <v>0.1482941548644571</v>
      </c>
      <c r="W462" t="str">
        <f t="shared" si="39"/>
        <v>High</v>
      </c>
    </row>
    <row r="463" spans="1:23" x14ac:dyDescent="0.3">
      <c r="A463">
        <v>102657</v>
      </c>
      <c r="B463" s="1">
        <v>45927</v>
      </c>
      <c r="C463" t="s">
        <v>2793</v>
      </c>
      <c r="D463" t="s">
        <v>112</v>
      </c>
      <c r="E463" t="s">
        <v>52</v>
      </c>
      <c r="F463" t="s">
        <v>53</v>
      </c>
      <c r="G463" t="s">
        <v>54</v>
      </c>
      <c r="H463" t="s">
        <v>38</v>
      </c>
      <c r="I463" t="s">
        <v>60</v>
      </c>
      <c r="J463" t="s">
        <v>88</v>
      </c>
      <c r="K463">
        <v>3</v>
      </c>
      <c r="L463">
        <v>54777</v>
      </c>
      <c r="M463">
        <v>10</v>
      </c>
      <c r="N463">
        <v>147897.9</v>
      </c>
      <c r="O463">
        <v>126000</v>
      </c>
      <c r="P463">
        <v>21897.9</v>
      </c>
      <c r="Q463" t="s">
        <v>66</v>
      </c>
      <c r="R463" t="s">
        <v>56</v>
      </c>
      <c r="S463" s="3" t="str">
        <f t="shared" si="35"/>
        <v>September</v>
      </c>
      <c r="T463" t="str">
        <f t="shared" si="36"/>
        <v>Q3</v>
      </c>
      <c r="U463">
        <f t="shared" si="37"/>
        <v>2025</v>
      </c>
      <c r="V463" s="4">
        <f t="shared" si="38"/>
        <v>0.1480609258143625</v>
      </c>
      <c r="W463" t="str">
        <f t="shared" si="39"/>
        <v>High</v>
      </c>
    </row>
    <row r="464" spans="1:23" x14ac:dyDescent="0.3">
      <c r="A464">
        <v>100808</v>
      </c>
      <c r="B464" s="1">
        <v>45681</v>
      </c>
      <c r="C464" t="s">
        <v>944</v>
      </c>
      <c r="D464" t="s">
        <v>202</v>
      </c>
      <c r="E464" t="s">
        <v>44</v>
      </c>
      <c r="F464" t="s">
        <v>45</v>
      </c>
      <c r="G464" t="s">
        <v>46</v>
      </c>
      <c r="H464" t="s">
        <v>38</v>
      </c>
      <c r="I464" t="s">
        <v>60</v>
      </c>
      <c r="J464" t="s">
        <v>88</v>
      </c>
      <c r="K464">
        <v>3</v>
      </c>
      <c r="L464">
        <v>54739</v>
      </c>
      <c r="M464">
        <v>10</v>
      </c>
      <c r="N464">
        <v>147795.29999999999</v>
      </c>
      <c r="O464">
        <v>126000</v>
      </c>
      <c r="P464">
        <v>21795.3</v>
      </c>
      <c r="Q464" t="s">
        <v>41</v>
      </c>
      <c r="R464" t="s">
        <v>27</v>
      </c>
      <c r="S464" s="3" t="str">
        <f t="shared" si="35"/>
        <v>January</v>
      </c>
      <c r="T464" t="str">
        <f t="shared" si="36"/>
        <v>Q1</v>
      </c>
      <c r="U464">
        <f t="shared" si="37"/>
        <v>2025</v>
      </c>
      <c r="V464" s="4">
        <f t="shared" si="38"/>
        <v>0.14746950681110971</v>
      </c>
      <c r="W464" t="str">
        <f t="shared" si="39"/>
        <v>High</v>
      </c>
    </row>
    <row r="465" spans="1:23" x14ac:dyDescent="0.3">
      <c r="A465">
        <v>104212</v>
      </c>
      <c r="B465" s="1">
        <v>45877</v>
      </c>
      <c r="C465" t="s">
        <v>4348</v>
      </c>
      <c r="D465" t="s">
        <v>375</v>
      </c>
      <c r="E465" t="s">
        <v>20</v>
      </c>
      <c r="F465" t="s">
        <v>21</v>
      </c>
      <c r="G465" t="s">
        <v>22</v>
      </c>
      <c r="H465" t="s">
        <v>38</v>
      </c>
      <c r="I465" t="s">
        <v>60</v>
      </c>
      <c r="J465" t="s">
        <v>88</v>
      </c>
      <c r="K465">
        <v>3</v>
      </c>
      <c r="L465">
        <v>54685</v>
      </c>
      <c r="M465">
        <v>10</v>
      </c>
      <c r="N465">
        <v>147649.5</v>
      </c>
      <c r="O465">
        <v>126000</v>
      </c>
      <c r="P465">
        <v>21649.5</v>
      </c>
      <c r="Q465" t="s">
        <v>55</v>
      </c>
      <c r="R465" t="s">
        <v>27</v>
      </c>
      <c r="S465" s="3" t="str">
        <f t="shared" si="35"/>
        <v>August</v>
      </c>
      <c r="T465" t="str">
        <f t="shared" si="36"/>
        <v>Q3</v>
      </c>
      <c r="U465">
        <f t="shared" si="37"/>
        <v>2025</v>
      </c>
      <c r="V465" s="4">
        <f t="shared" si="38"/>
        <v>0.14662765535948311</v>
      </c>
      <c r="W465" t="str">
        <f t="shared" si="39"/>
        <v>High</v>
      </c>
    </row>
    <row r="466" spans="1:23" x14ac:dyDescent="0.3">
      <c r="A466">
        <v>101473</v>
      </c>
      <c r="B466" s="1">
        <v>45950</v>
      </c>
      <c r="C466" t="s">
        <v>1609</v>
      </c>
      <c r="D466" t="s">
        <v>29</v>
      </c>
      <c r="E466" t="s">
        <v>30</v>
      </c>
      <c r="F466" t="s">
        <v>31</v>
      </c>
      <c r="G466" t="s">
        <v>32</v>
      </c>
      <c r="H466" t="s">
        <v>23</v>
      </c>
      <c r="I466" t="s">
        <v>60</v>
      </c>
      <c r="J466" t="s">
        <v>78</v>
      </c>
      <c r="K466">
        <v>7</v>
      </c>
      <c r="L466">
        <v>22196</v>
      </c>
      <c r="M466">
        <v>5</v>
      </c>
      <c r="N466">
        <v>147603.4</v>
      </c>
      <c r="O466">
        <v>119000</v>
      </c>
      <c r="P466">
        <v>28603.4</v>
      </c>
      <c r="Q466" t="s">
        <v>66</v>
      </c>
      <c r="R466" t="s">
        <v>27</v>
      </c>
      <c r="S466" s="3" t="str">
        <f t="shared" si="35"/>
        <v>October</v>
      </c>
      <c r="T466" t="str">
        <f t="shared" si="36"/>
        <v>Q4</v>
      </c>
      <c r="U466">
        <f t="shared" si="37"/>
        <v>2025</v>
      </c>
      <c r="V466" s="4">
        <f t="shared" si="38"/>
        <v>0.19378550900589012</v>
      </c>
      <c r="W466" t="str">
        <f t="shared" si="39"/>
        <v>High</v>
      </c>
    </row>
    <row r="467" spans="1:23" x14ac:dyDescent="0.3">
      <c r="A467">
        <v>101305</v>
      </c>
      <c r="B467" s="1">
        <v>45835</v>
      </c>
      <c r="C467" t="s">
        <v>1441</v>
      </c>
      <c r="D467" t="s">
        <v>75</v>
      </c>
      <c r="E467" t="s">
        <v>20</v>
      </c>
      <c r="F467" t="s">
        <v>36</v>
      </c>
      <c r="G467" t="s">
        <v>37</v>
      </c>
      <c r="H467" t="s">
        <v>23</v>
      </c>
      <c r="I467" t="s">
        <v>60</v>
      </c>
      <c r="J467" t="s">
        <v>88</v>
      </c>
      <c r="K467">
        <v>3</v>
      </c>
      <c r="L467">
        <v>54627</v>
      </c>
      <c r="M467">
        <v>10</v>
      </c>
      <c r="N467">
        <v>147492.9</v>
      </c>
      <c r="O467">
        <v>126000</v>
      </c>
      <c r="P467">
        <v>21492.9</v>
      </c>
      <c r="Q467" t="s">
        <v>26</v>
      </c>
      <c r="R467" t="s">
        <v>56</v>
      </c>
      <c r="S467" s="3" t="str">
        <f t="shared" si="35"/>
        <v>June</v>
      </c>
      <c r="T467" t="str">
        <f t="shared" si="36"/>
        <v>Q2</v>
      </c>
      <c r="U467">
        <f t="shared" si="37"/>
        <v>2025</v>
      </c>
      <c r="V467" s="4">
        <f t="shared" si="38"/>
        <v>0.1457215906663982</v>
      </c>
      <c r="W467" t="str">
        <f t="shared" si="39"/>
        <v>High</v>
      </c>
    </row>
    <row r="468" spans="1:23" x14ac:dyDescent="0.3">
      <c r="A468">
        <v>101553</v>
      </c>
      <c r="B468" s="1">
        <v>45817</v>
      </c>
      <c r="C468" t="s">
        <v>1689</v>
      </c>
      <c r="D468" t="s">
        <v>58</v>
      </c>
      <c r="E468" t="s">
        <v>52</v>
      </c>
      <c r="F468" t="s">
        <v>69</v>
      </c>
      <c r="G468" t="s">
        <v>70</v>
      </c>
      <c r="H468" t="s">
        <v>71</v>
      </c>
      <c r="I468" t="s">
        <v>60</v>
      </c>
      <c r="J468" t="s">
        <v>88</v>
      </c>
      <c r="K468">
        <v>3</v>
      </c>
      <c r="L468">
        <v>54548</v>
      </c>
      <c r="M468">
        <v>10</v>
      </c>
      <c r="N468">
        <v>147279.6</v>
      </c>
      <c r="O468">
        <v>126000</v>
      </c>
      <c r="P468">
        <v>21279.599999999999</v>
      </c>
      <c r="Q468" t="s">
        <v>26</v>
      </c>
      <c r="R468" t="s">
        <v>27</v>
      </c>
      <c r="S468" s="3" t="str">
        <f t="shared" si="35"/>
        <v>June</v>
      </c>
      <c r="T468" t="str">
        <f t="shared" si="36"/>
        <v>Q2</v>
      </c>
      <c r="U468">
        <f t="shared" si="37"/>
        <v>2025</v>
      </c>
      <c r="V468" s="4">
        <f t="shared" si="38"/>
        <v>0.14448436850724741</v>
      </c>
      <c r="W468" t="str">
        <f t="shared" si="39"/>
        <v>High</v>
      </c>
    </row>
    <row r="469" spans="1:23" x14ac:dyDescent="0.3">
      <c r="A469">
        <v>101190</v>
      </c>
      <c r="B469" s="1">
        <v>45986</v>
      </c>
      <c r="C469" t="s">
        <v>1326</v>
      </c>
      <c r="D469" t="s">
        <v>186</v>
      </c>
      <c r="E469" t="s">
        <v>20</v>
      </c>
      <c r="F469" t="s">
        <v>21</v>
      </c>
      <c r="G469" t="s">
        <v>22</v>
      </c>
      <c r="H469" t="s">
        <v>47</v>
      </c>
      <c r="I469" t="s">
        <v>60</v>
      </c>
      <c r="J469" t="s">
        <v>88</v>
      </c>
      <c r="K469">
        <v>3</v>
      </c>
      <c r="L469">
        <v>54534</v>
      </c>
      <c r="M469">
        <v>10</v>
      </c>
      <c r="N469">
        <v>147241.79999999999</v>
      </c>
      <c r="O469">
        <v>126000</v>
      </c>
      <c r="P469">
        <v>21241.8</v>
      </c>
      <c r="Q469" t="s">
        <v>26</v>
      </c>
      <c r="R469" t="s">
        <v>27</v>
      </c>
      <c r="S469" s="3" t="str">
        <f t="shared" si="35"/>
        <v>November</v>
      </c>
      <c r="T469" t="str">
        <f t="shared" si="36"/>
        <v>Q4</v>
      </c>
      <c r="U469">
        <f t="shared" si="37"/>
        <v>2025</v>
      </c>
      <c r="V469" s="4">
        <f t="shared" si="38"/>
        <v>0.14426474003985282</v>
      </c>
      <c r="W469" t="str">
        <f t="shared" si="39"/>
        <v>High</v>
      </c>
    </row>
    <row r="470" spans="1:23" x14ac:dyDescent="0.3">
      <c r="A470">
        <v>102752</v>
      </c>
      <c r="B470" s="1">
        <v>45744</v>
      </c>
      <c r="C470" t="s">
        <v>2888</v>
      </c>
      <c r="D470" t="s">
        <v>106</v>
      </c>
      <c r="E470" t="s">
        <v>30</v>
      </c>
      <c r="F470" t="s">
        <v>76</v>
      </c>
      <c r="G470" t="s">
        <v>77</v>
      </c>
      <c r="H470" t="s">
        <v>59</v>
      </c>
      <c r="I470" t="s">
        <v>60</v>
      </c>
      <c r="J470" t="s">
        <v>88</v>
      </c>
      <c r="K470">
        <v>3</v>
      </c>
      <c r="L470">
        <v>54533</v>
      </c>
      <c r="M470">
        <v>10</v>
      </c>
      <c r="N470">
        <v>147239.1</v>
      </c>
      <c r="O470">
        <v>126000</v>
      </c>
      <c r="P470">
        <v>21239.1</v>
      </c>
      <c r="Q470" t="s">
        <v>66</v>
      </c>
      <c r="R470" t="s">
        <v>27</v>
      </c>
      <c r="S470" s="3" t="str">
        <f t="shared" si="35"/>
        <v>March</v>
      </c>
      <c r="T470" t="str">
        <f t="shared" si="36"/>
        <v>Q1</v>
      </c>
      <c r="U470">
        <f t="shared" si="37"/>
        <v>2025</v>
      </c>
      <c r="V470" s="4">
        <f t="shared" si="38"/>
        <v>0.14424904797706586</v>
      </c>
      <c r="W470" t="str">
        <f t="shared" si="39"/>
        <v>High</v>
      </c>
    </row>
    <row r="471" spans="1:23" x14ac:dyDescent="0.3">
      <c r="A471">
        <v>104879</v>
      </c>
      <c r="B471" s="1">
        <v>45685</v>
      </c>
      <c r="C471" t="s">
        <v>5015</v>
      </c>
      <c r="D471" t="s">
        <v>299</v>
      </c>
      <c r="E471" t="s">
        <v>20</v>
      </c>
      <c r="F471" t="s">
        <v>21</v>
      </c>
      <c r="G471" t="s">
        <v>22</v>
      </c>
      <c r="H471" t="s">
        <v>59</v>
      </c>
      <c r="I471" t="s">
        <v>60</v>
      </c>
      <c r="J471" t="s">
        <v>88</v>
      </c>
      <c r="K471">
        <v>3</v>
      </c>
      <c r="L471">
        <v>54526</v>
      </c>
      <c r="M471">
        <v>10</v>
      </c>
      <c r="N471">
        <v>147220.20000000001</v>
      </c>
      <c r="O471">
        <v>126000</v>
      </c>
      <c r="P471">
        <v>21220.2</v>
      </c>
      <c r="Q471" t="s">
        <v>66</v>
      </c>
      <c r="R471" t="s">
        <v>27</v>
      </c>
      <c r="S471" s="3" t="str">
        <f t="shared" si="35"/>
        <v>January</v>
      </c>
      <c r="T471" t="str">
        <f t="shared" si="36"/>
        <v>Q1</v>
      </c>
      <c r="U471">
        <f t="shared" si="37"/>
        <v>2025</v>
      </c>
      <c r="V471" s="4">
        <f t="shared" si="38"/>
        <v>0.14413918742129136</v>
      </c>
      <c r="W471" t="str">
        <f t="shared" si="39"/>
        <v>High</v>
      </c>
    </row>
    <row r="472" spans="1:23" x14ac:dyDescent="0.3">
      <c r="A472">
        <v>102185</v>
      </c>
      <c r="B472" s="1">
        <v>45980</v>
      </c>
      <c r="C472" t="s">
        <v>2321</v>
      </c>
      <c r="D472" t="s">
        <v>63</v>
      </c>
      <c r="E472" t="s">
        <v>30</v>
      </c>
      <c r="F472" t="s">
        <v>31</v>
      </c>
      <c r="G472" t="s">
        <v>32</v>
      </c>
      <c r="H472" t="s">
        <v>71</v>
      </c>
      <c r="I472" t="s">
        <v>60</v>
      </c>
      <c r="J472" t="s">
        <v>88</v>
      </c>
      <c r="K472">
        <v>3</v>
      </c>
      <c r="L472">
        <v>54517</v>
      </c>
      <c r="M472">
        <v>10</v>
      </c>
      <c r="N472">
        <v>147195.9</v>
      </c>
      <c r="O472">
        <v>126000</v>
      </c>
      <c r="P472">
        <v>21195.9</v>
      </c>
      <c r="Q472" t="s">
        <v>26</v>
      </c>
      <c r="R472" t="s">
        <v>56</v>
      </c>
      <c r="S472" s="3" t="str">
        <f t="shared" si="35"/>
        <v>November</v>
      </c>
      <c r="T472" t="str">
        <f t="shared" si="36"/>
        <v>Q4</v>
      </c>
      <c r="U472">
        <f t="shared" si="37"/>
        <v>2025</v>
      </c>
      <c r="V472" s="4">
        <f t="shared" si="38"/>
        <v>0.14399789668054613</v>
      </c>
      <c r="W472" t="str">
        <f t="shared" si="39"/>
        <v>High</v>
      </c>
    </row>
    <row r="473" spans="1:23" x14ac:dyDescent="0.3">
      <c r="A473">
        <v>101440</v>
      </c>
      <c r="B473" s="1">
        <v>45839</v>
      </c>
      <c r="C473" t="s">
        <v>1576</v>
      </c>
      <c r="D473" t="s">
        <v>149</v>
      </c>
      <c r="E473" t="s">
        <v>30</v>
      </c>
      <c r="F473" t="s">
        <v>31</v>
      </c>
      <c r="G473" t="s">
        <v>32</v>
      </c>
      <c r="H473" t="s">
        <v>71</v>
      </c>
      <c r="I473" t="s">
        <v>60</v>
      </c>
      <c r="J473" t="s">
        <v>88</v>
      </c>
      <c r="K473">
        <v>3</v>
      </c>
      <c r="L473">
        <v>54504</v>
      </c>
      <c r="M473">
        <v>10</v>
      </c>
      <c r="N473">
        <v>147160.79999999999</v>
      </c>
      <c r="O473">
        <v>126000</v>
      </c>
      <c r="P473">
        <v>21160.799999999999</v>
      </c>
      <c r="Q473" t="s">
        <v>41</v>
      </c>
      <c r="R473" t="s">
        <v>73</v>
      </c>
      <c r="S473" s="3" t="str">
        <f t="shared" si="35"/>
        <v>July</v>
      </c>
      <c r="T473" t="str">
        <f t="shared" si="36"/>
        <v>Q3</v>
      </c>
      <c r="U473">
        <f t="shared" si="37"/>
        <v>2025</v>
      </c>
      <c r="V473" s="4">
        <f t="shared" si="38"/>
        <v>0.14379372767747933</v>
      </c>
      <c r="W473" t="str">
        <f t="shared" si="39"/>
        <v>High</v>
      </c>
    </row>
    <row r="474" spans="1:23" x14ac:dyDescent="0.3">
      <c r="A474">
        <v>101791</v>
      </c>
      <c r="B474" s="1">
        <v>45953</v>
      </c>
      <c r="C474" t="s">
        <v>1927</v>
      </c>
      <c r="D474" t="s">
        <v>134</v>
      </c>
      <c r="E474" t="s">
        <v>52</v>
      </c>
      <c r="F474" t="s">
        <v>53</v>
      </c>
      <c r="G474" t="s">
        <v>54</v>
      </c>
      <c r="H474" t="s">
        <v>38</v>
      </c>
      <c r="I474" t="s">
        <v>24</v>
      </c>
      <c r="J474" t="s">
        <v>72</v>
      </c>
      <c r="K474">
        <v>10</v>
      </c>
      <c r="L474">
        <v>14693</v>
      </c>
      <c r="M474">
        <v>0</v>
      </c>
      <c r="N474">
        <v>146930</v>
      </c>
      <c r="O474">
        <v>110000</v>
      </c>
      <c r="P474">
        <v>36930</v>
      </c>
      <c r="Q474" t="s">
        <v>49</v>
      </c>
      <c r="R474" t="s">
        <v>27</v>
      </c>
      <c r="S474" s="3" t="str">
        <f t="shared" si="35"/>
        <v>October</v>
      </c>
      <c r="T474" t="str">
        <f t="shared" si="36"/>
        <v>Q4</v>
      </c>
      <c r="U474">
        <f t="shared" si="37"/>
        <v>2025</v>
      </c>
      <c r="V474" s="4">
        <f t="shared" si="38"/>
        <v>0.25134417749948956</v>
      </c>
      <c r="W474" t="str">
        <f t="shared" si="39"/>
        <v>High</v>
      </c>
    </row>
    <row r="475" spans="1:23" x14ac:dyDescent="0.3">
      <c r="A475">
        <v>104242</v>
      </c>
      <c r="B475" s="1">
        <v>45967</v>
      </c>
      <c r="C475" t="s">
        <v>4378</v>
      </c>
      <c r="D475" t="s">
        <v>177</v>
      </c>
      <c r="E475" t="s">
        <v>30</v>
      </c>
      <c r="F475" t="s">
        <v>76</v>
      </c>
      <c r="G475" t="s">
        <v>77</v>
      </c>
      <c r="H475" t="s">
        <v>59</v>
      </c>
      <c r="I475" t="s">
        <v>60</v>
      </c>
      <c r="J475" t="s">
        <v>78</v>
      </c>
      <c r="K475">
        <v>7</v>
      </c>
      <c r="L475">
        <v>21971</v>
      </c>
      <c r="M475">
        <v>5</v>
      </c>
      <c r="N475">
        <v>146107.15</v>
      </c>
      <c r="O475">
        <v>119000</v>
      </c>
      <c r="P475">
        <v>27107.15</v>
      </c>
      <c r="Q475" t="s">
        <v>41</v>
      </c>
      <c r="R475" t="s">
        <v>73</v>
      </c>
      <c r="S475" s="3" t="str">
        <f t="shared" si="35"/>
        <v>November</v>
      </c>
      <c r="T475" t="str">
        <f t="shared" si="36"/>
        <v>Q4</v>
      </c>
      <c r="U475">
        <f t="shared" si="37"/>
        <v>2025</v>
      </c>
      <c r="V475" s="4">
        <f t="shared" si="38"/>
        <v>0.1855292502796749</v>
      </c>
      <c r="W475" t="str">
        <f t="shared" si="39"/>
        <v>High</v>
      </c>
    </row>
    <row r="476" spans="1:23" x14ac:dyDescent="0.3">
      <c r="A476">
        <v>102697</v>
      </c>
      <c r="B476" s="1">
        <v>45936</v>
      </c>
      <c r="C476" t="s">
        <v>2833</v>
      </c>
      <c r="D476" t="s">
        <v>213</v>
      </c>
      <c r="E476" t="s">
        <v>52</v>
      </c>
      <c r="F476" t="s">
        <v>53</v>
      </c>
      <c r="G476" t="s">
        <v>54</v>
      </c>
      <c r="H476" t="s">
        <v>83</v>
      </c>
      <c r="I476" t="s">
        <v>60</v>
      </c>
      <c r="J476" t="s">
        <v>78</v>
      </c>
      <c r="K476">
        <v>7</v>
      </c>
      <c r="L476">
        <v>21968</v>
      </c>
      <c r="M476">
        <v>5</v>
      </c>
      <c r="N476">
        <v>146087.20000000001</v>
      </c>
      <c r="O476">
        <v>119000</v>
      </c>
      <c r="P476">
        <v>27087.200000000001</v>
      </c>
      <c r="Q476" t="s">
        <v>41</v>
      </c>
      <c r="R476" t="s">
        <v>73</v>
      </c>
      <c r="S476" s="3" t="str">
        <f t="shared" si="35"/>
        <v>October</v>
      </c>
      <c r="T476" t="str">
        <f t="shared" si="36"/>
        <v>Q4</v>
      </c>
      <c r="U476">
        <f t="shared" si="37"/>
        <v>2025</v>
      </c>
      <c r="V476" s="4">
        <f t="shared" si="38"/>
        <v>0.18541802430329282</v>
      </c>
      <c r="W476" t="str">
        <f t="shared" si="39"/>
        <v>High</v>
      </c>
    </row>
    <row r="477" spans="1:23" x14ac:dyDescent="0.3">
      <c r="A477">
        <v>101114</v>
      </c>
      <c r="B477" s="1">
        <v>45953</v>
      </c>
      <c r="C477" t="s">
        <v>1250</v>
      </c>
      <c r="D477" t="s">
        <v>132</v>
      </c>
      <c r="E477" t="s">
        <v>30</v>
      </c>
      <c r="F477" t="s">
        <v>31</v>
      </c>
      <c r="G477" t="s">
        <v>32</v>
      </c>
      <c r="H477" t="s">
        <v>108</v>
      </c>
      <c r="I477" t="s">
        <v>60</v>
      </c>
      <c r="J477" t="s">
        <v>78</v>
      </c>
      <c r="K477">
        <v>7</v>
      </c>
      <c r="L477">
        <v>21871</v>
      </c>
      <c r="M477">
        <v>5</v>
      </c>
      <c r="N477">
        <v>145442.15</v>
      </c>
      <c r="O477">
        <v>119000</v>
      </c>
      <c r="P477">
        <v>26442.15</v>
      </c>
      <c r="Q477" t="s">
        <v>49</v>
      </c>
      <c r="R477" t="s">
        <v>27</v>
      </c>
      <c r="S477" s="3" t="str">
        <f t="shared" si="35"/>
        <v>October</v>
      </c>
      <c r="T477" t="str">
        <f t="shared" si="36"/>
        <v>Q4</v>
      </c>
      <c r="U477">
        <f t="shared" si="37"/>
        <v>2025</v>
      </c>
      <c r="V477" s="4">
        <f t="shared" si="38"/>
        <v>0.18180527446823361</v>
      </c>
      <c r="W477" t="str">
        <f t="shared" si="39"/>
        <v>High</v>
      </c>
    </row>
    <row r="478" spans="1:23" x14ac:dyDescent="0.3">
      <c r="A478">
        <v>101161</v>
      </c>
      <c r="B478" s="1">
        <v>45957</v>
      </c>
      <c r="C478" t="s">
        <v>1297</v>
      </c>
      <c r="D478" t="s">
        <v>210</v>
      </c>
      <c r="E478" t="s">
        <v>44</v>
      </c>
      <c r="F478" t="s">
        <v>45</v>
      </c>
      <c r="G478" t="s">
        <v>46</v>
      </c>
      <c r="H478" t="s">
        <v>83</v>
      </c>
      <c r="I478" t="s">
        <v>60</v>
      </c>
      <c r="J478" t="s">
        <v>78</v>
      </c>
      <c r="K478">
        <v>7</v>
      </c>
      <c r="L478">
        <v>21789</v>
      </c>
      <c r="M478">
        <v>5</v>
      </c>
      <c r="N478">
        <v>144896.85</v>
      </c>
      <c r="O478">
        <v>119000</v>
      </c>
      <c r="P478">
        <v>25896.85</v>
      </c>
      <c r="Q478" t="s">
        <v>26</v>
      </c>
      <c r="R478" t="s">
        <v>56</v>
      </c>
      <c r="S478" s="3" t="str">
        <f t="shared" si="35"/>
        <v>October</v>
      </c>
      <c r="T478" t="str">
        <f t="shared" si="36"/>
        <v>Q4</v>
      </c>
      <c r="U478">
        <f t="shared" si="37"/>
        <v>2025</v>
      </c>
      <c r="V478" s="4">
        <f t="shared" si="38"/>
        <v>0.17872610757238683</v>
      </c>
      <c r="W478" t="str">
        <f t="shared" si="39"/>
        <v>High</v>
      </c>
    </row>
    <row r="479" spans="1:23" x14ac:dyDescent="0.3">
      <c r="A479">
        <v>101159</v>
      </c>
      <c r="B479" s="1">
        <v>45988</v>
      </c>
      <c r="C479" t="s">
        <v>1295</v>
      </c>
      <c r="D479" t="s">
        <v>210</v>
      </c>
      <c r="E479" t="s">
        <v>20</v>
      </c>
      <c r="F479" t="s">
        <v>36</v>
      </c>
      <c r="G479" t="s">
        <v>37</v>
      </c>
      <c r="H479" t="s">
        <v>47</v>
      </c>
      <c r="I479" t="s">
        <v>24</v>
      </c>
      <c r="J479" t="s">
        <v>72</v>
      </c>
      <c r="K479">
        <v>10</v>
      </c>
      <c r="L479">
        <v>15101</v>
      </c>
      <c r="M479">
        <v>5</v>
      </c>
      <c r="N479">
        <v>143459.5</v>
      </c>
      <c r="O479">
        <v>110000</v>
      </c>
      <c r="P479">
        <v>33459.5</v>
      </c>
      <c r="Q479" t="s">
        <v>41</v>
      </c>
      <c r="R479" t="s">
        <v>27</v>
      </c>
      <c r="S479" s="3" t="str">
        <f t="shared" si="35"/>
        <v>November</v>
      </c>
      <c r="T479" t="str">
        <f t="shared" si="36"/>
        <v>Q4</v>
      </c>
      <c r="U479">
        <f t="shared" si="37"/>
        <v>2025</v>
      </c>
      <c r="V479" s="4">
        <f t="shared" si="38"/>
        <v>0.23323307274875488</v>
      </c>
      <c r="W479" t="str">
        <f t="shared" si="39"/>
        <v>High</v>
      </c>
    </row>
    <row r="480" spans="1:23" x14ac:dyDescent="0.3">
      <c r="A480">
        <v>100228</v>
      </c>
      <c r="B480" s="1">
        <v>45944</v>
      </c>
      <c r="C480" t="s">
        <v>362</v>
      </c>
      <c r="D480" t="s">
        <v>87</v>
      </c>
      <c r="E480" t="s">
        <v>30</v>
      </c>
      <c r="F480" t="s">
        <v>76</v>
      </c>
      <c r="G480" t="s">
        <v>77</v>
      </c>
      <c r="H480" t="s">
        <v>23</v>
      </c>
      <c r="I480" t="s">
        <v>24</v>
      </c>
      <c r="J480" t="s">
        <v>72</v>
      </c>
      <c r="K480">
        <v>10</v>
      </c>
      <c r="L480">
        <v>15002</v>
      </c>
      <c r="M480">
        <v>5</v>
      </c>
      <c r="N480">
        <v>142519</v>
      </c>
      <c r="O480">
        <v>110000</v>
      </c>
      <c r="P480">
        <v>32519</v>
      </c>
      <c r="Q480" t="s">
        <v>55</v>
      </c>
      <c r="R480" t="s">
        <v>27</v>
      </c>
      <c r="S480" s="3" t="str">
        <f t="shared" si="35"/>
        <v>October</v>
      </c>
      <c r="T480" t="str">
        <f t="shared" si="36"/>
        <v>Q4</v>
      </c>
      <c r="U480">
        <f t="shared" si="37"/>
        <v>2025</v>
      </c>
      <c r="V480" s="4">
        <f t="shared" si="38"/>
        <v>0.22817308569383732</v>
      </c>
      <c r="W480" t="str">
        <f t="shared" si="39"/>
        <v>High</v>
      </c>
    </row>
    <row r="481" spans="1:23" x14ac:dyDescent="0.3">
      <c r="A481">
        <v>100533</v>
      </c>
      <c r="B481" s="1">
        <v>45939</v>
      </c>
      <c r="C481" t="s">
        <v>669</v>
      </c>
      <c r="D481" t="s">
        <v>82</v>
      </c>
      <c r="E481" t="s">
        <v>44</v>
      </c>
      <c r="F481" t="s">
        <v>64</v>
      </c>
      <c r="G481" t="s">
        <v>65</v>
      </c>
      <c r="H481" t="s">
        <v>38</v>
      </c>
      <c r="I481" t="s">
        <v>24</v>
      </c>
      <c r="J481" t="s">
        <v>72</v>
      </c>
      <c r="K481">
        <v>10</v>
      </c>
      <c r="L481">
        <v>14963</v>
      </c>
      <c r="M481">
        <v>5</v>
      </c>
      <c r="N481">
        <v>142148.5</v>
      </c>
      <c r="O481">
        <v>110000</v>
      </c>
      <c r="P481">
        <v>32148.5</v>
      </c>
      <c r="Q481" t="s">
        <v>41</v>
      </c>
      <c r="R481" t="s">
        <v>27</v>
      </c>
      <c r="S481" s="3" t="str">
        <f t="shared" si="35"/>
        <v>October</v>
      </c>
      <c r="T481" t="str">
        <f t="shared" si="36"/>
        <v>Q4</v>
      </c>
      <c r="U481">
        <f t="shared" si="37"/>
        <v>2025</v>
      </c>
      <c r="V481" s="4">
        <f t="shared" si="38"/>
        <v>0.22616137349321308</v>
      </c>
      <c r="W481" t="str">
        <f t="shared" si="39"/>
        <v>High</v>
      </c>
    </row>
    <row r="482" spans="1:23" x14ac:dyDescent="0.3">
      <c r="A482">
        <v>100728</v>
      </c>
      <c r="B482" s="1">
        <v>45951</v>
      </c>
      <c r="C482" t="s">
        <v>864</v>
      </c>
      <c r="D482" t="s">
        <v>82</v>
      </c>
      <c r="E482" t="s">
        <v>44</v>
      </c>
      <c r="F482" t="s">
        <v>64</v>
      </c>
      <c r="G482" t="s">
        <v>65</v>
      </c>
      <c r="H482" t="s">
        <v>33</v>
      </c>
      <c r="I482" t="s">
        <v>60</v>
      </c>
      <c r="J482" t="s">
        <v>78</v>
      </c>
      <c r="K482">
        <v>8</v>
      </c>
      <c r="L482">
        <v>22204</v>
      </c>
      <c r="M482">
        <v>20</v>
      </c>
      <c r="N482">
        <v>142105.60000000001</v>
      </c>
      <c r="O482">
        <v>136000</v>
      </c>
      <c r="P482">
        <v>6105.6</v>
      </c>
      <c r="Q482" t="s">
        <v>49</v>
      </c>
      <c r="R482" t="s">
        <v>27</v>
      </c>
      <c r="S482" s="3" t="str">
        <f t="shared" si="35"/>
        <v>October</v>
      </c>
      <c r="T482" t="str">
        <f t="shared" si="36"/>
        <v>Q4</v>
      </c>
      <c r="U482">
        <f t="shared" si="37"/>
        <v>2025</v>
      </c>
      <c r="V482" s="4">
        <f t="shared" si="38"/>
        <v>4.2965231489821655E-2</v>
      </c>
      <c r="W482" t="str">
        <f t="shared" si="39"/>
        <v>High</v>
      </c>
    </row>
    <row r="483" spans="1:23" x14ac:dyDescent="0.3">
      <c r="A483">
        <v>101740</v>
      </c>
      <c r="B483" s="1">
        <v>45759</v>
      </c>
      <c r="C483" t="s">
        <v>1876</v>
      </c>
      <c r="D483" t="s">
        <v>106</v>
      </c>
      <c r="E483" t="s">
        <v>20</v>
      </c>
      <c r="F483" t="s">
        <v>36</v>
      </c>
      <c r="G483" t="s">
        <v>37</v>
      </c>
      <c r="H483" t="s">
        <v>23</v>
      </c>
      <c r="I483" t="s">
        <v>60</v>
      </c>
      <c r="J483" t="s">
        <v>88</v>
      </c>
      <c r="K483">
        <v>3</v>
      </c>
      <c r="L483">
        <v>55492</v>
      </c>
      <c r="M483">
        <v>15</v>
      </c>
      <c r="N483">
        <v>141504.6</v>
      </c>
      <c r="O483">
        <v>126000</v>
      </c>
      <c r="P483">
        <v>15504.6</v>
      </c>
      <c r="Q483" t="s">
        <v>55</v>
      </c>
      <c r="R483" t="s">
        <v>27</v>
      </c>
      <c r="S483" s="3" t="str">
        <f t="shared" si="35"/>
        <v>April</v>
      </c>
      <c r="T483" t="str">
        <f t="shared" si="36"/>
        <v>Q2</v>
      </c>
      <c r="U483">
        <f t="shared" si="37"/>
        <v>2025</v>
      </c>
      <c r="V483" s="4">
        <f t="shared" si="38"/>
        <v>0.10956958289695176</v>
      </c>
      <c r="W483" t="str">
        <f t="shared" si="39"/>
        <v>High</v>
      </c>
    </row>
    <row r="484" spans="1:23" x14ac:dyDescent="0.3">
      <c r="A484">
        <v>104352</v>
      </c>
      <c r="B484" s="1">
        <v>45828</v>
      </c>
      <c r="C484" t="s">
        <v>4488</v>
      </c>
      <c r="D484" t="s">
        <v>102</v>
      </c>
      <c r="E484" t="s">
        <v>44</v>
      </c>
      <c r="F484" t="s">
        <v>45</v>
      </c>
      <c r="G484" t="s">
        <v>46</v>
      </c>
      <c r="H484" t="s">
        <v>33</v>
      </c>
      <c r="I484" t="s">
        <v>60</v>
      </c>
      <c r="J484" t="s">
        <v>88</v>
      </c>
      <c r="K484">
        <v>3</v>
      </c>
      <c r="L484">
        <v>55422</v>
      </c>
      <c r="M484">
        <v>15</v>
      </c>
      <c r="N484">
        <v>141326.1</v>
      </c>
      <c r="O484">
        <v>126000</v>
      </c>
      <c r="P484">
        <v>15326.1</v>
      </c>
      <c r="Q484" t="s">
        <v>55</v>
      </c>
      <c r="R484" t="s">
        <v>73</v>
      </c>
      <c r="S484" s="3" t="str">
        <f t="shared" si="35"/>
        <v>June</v>
      </c>
      <c r="T484" t="str">
        <f t="shared" si="36"/>
        <v>Q2</v>
      </c>
      <c r="U484">
        <f t="shared" si="37"/>
        <v>2025</v>
      </c>
      <c r="V484" s="4">
        <f t="shared" si="38"/>
        <v>0.10844493692247928</v>
      </c>
      <c r="W484" t="str">
        <f t="shared" si="39"/>
        <v>High</v>
      </c>
    </row>
    <row r="485" spans="1:23" x14ac:dyDescent="0.3">
      <c r="A485">
        <v>100269</v>
      </c>
      <c r="B485" s="1">
        <v>45939</v>
      </c>
      <c r="C485" t="s">
        <v>404</v>
      </c>
      <c r="D485" t="s">
        <v>122</v>
      </c>
      <c r="E485" t="s">
        <v>44</v>
      </c>
      <c r="F485" t="s">
        <v>45</v>
      </c>
      <c r="G485" t="s">
        <v>46</v>
      </c>
      <c r="H485" t="s">
        <v>38</v>
      </c>
      <c r="I485" t="s">
        <v>60</v>
      </c>
      <c r="J485" t="s">
        <v>78</v>
      </c>
      <c r="K485">
        <v>7</v>
      </c>
      <c r="L485">
        <v>22420</v>
      </c>
      <c r="M485">
        <v>10</v>
      </c>
      <c r="N485">
        <v>141246</v>
      </c>
      <c r="O485">
        <v>119000</v>
      </c>
      <c r="P485">
        <v>22246</v>
      </c>
      <c r="Q485" t="s">
        <v>49</v>
      </c>
      <c r="R485" t="s">
        <v>27</v>
      </c>
      <c r="S485" s="3" t="str">
        <f t="shared" si="35"/>
        <v>October</v>
      </c>
      <c r="T485" t="str">
        <f t="shared" si="36"/>
        <v>Q4</v>
      </c>
      <c r="U485">
        <f t="shared" si="37"/>
        <v>2025</v>
      </c>
      <c r="V485" s="4">
        <f t="shared" si="38"/>
        <v>0.15749826543760531</v>
      </c>
      <c r="W485" t="str">
        <f t="shared" si="39"/>
        <v>High</v>
      </c>
    </row>
    <row r="486" spans="1:23" x14ac:dyDescent="0.3">
      <c r="A486">
        <v>103782</v>
      </c>
      <c r="B486" s="1">
        <v>45919</v>
      </c>
      <c r="C486" t="s">
        <v>3918</v>
      </c>
      <c r="D486" t="s">
        <v>228</v>
      </c>
      <c r="E486" t="s">
        <v>44</v>
      </c>
      <c r="F486" t="s">
        <v>64</v>
      </c>
      <c r="G486" t="s">
        <v>65</v>
      </c>
      <c r="H486" t="s">
        <v>83</v>
      </c>
      <c r="I486" t="s">
        <v>60</v>
      </c>
      <c r="J486" t="s">
        <v>88</v>
      </c>
      <c r="K486">
        <v>3</v>
      </c>
      <c r="L486">
        <v>55356</v>
      </c>
      <c r="M486">
        <v>15</v>
      </c>
      <c r="N486">
        <v>141157.79999999999</v>
      </c>
      <c r="O486">
        <v>126000</v>
      </c>
      <c r="P486">
        <v>15157.8</v>
      </c>
      <c r="Q486" t="s">
        <v>66</v>
      </c>
      <c r="R486" t="s">
        <v>27</v>
      </c>
      <c r="S486" s="3" t="str">
        <f t="shared" si="35"/>
        <v>September</v>
      </c>
      <c r="T486" t="str">
        <f t="shared" si="36"/>
        <v>Q3</v>
      </c>
      <c r="U486">
        <f t="shared" si="37"/>
        <v>2025</v>
      </c>
      <c r="V486" s="4">
        <f t="shared" si="38"/>
        <v>0.10738195126305454</v>
      </c>
      <c r="W486" t="str">
        <f t="shared" si="39"/>
        <v>High</v>
      </c>
    </row>
    <row r="487" spans="1:23" x14ac:dyDescent="0.3">
      <c r="A487">
        <v>102026</v>
      </c>
      <c r="B487" s="1">
        <v>45875</v>
      </c>
      <c r="C487" t="s">
        <v>2162</v>
      </c>
      <c r="D487" t="s">
        <v>199</v>
      </c>
      <c r="E487" t="s">
        <v>44</v>
      </c>
      <c r="F487" t="s">
        <v>64</v>
      </c>
      <c r="G487" t="s">
        <v>65</v>
      </c>
      <c r="H487" t="s">
        <v>71</v>
      </c>
      <c r="I487" t="s">
        <v>60</v>
      </c>
      <c r="J487" t="s">
        <v>88</v>
      </c>
      <c r="K487">
        <v>3</v>
      </c>
      <c r="L487">
        <v>55345</v>
      </c>
      <c r="M487">
        <v>15</v>
      </c>
      <c r="N487">
        <v>141129.75</v>
      </c>
      <c r="O487">
        <v>126000</v>
      </c>
      <c r="P487">
        <v>15129.75</v>
      </c>
      <c r="Q487" t="s">
        <v>26</v>
      </c>
      <c r="R487" t="s">
        <v>56</v>
      </c>
      <c r="S487" s="3" t="str">
        <f t="shared" si="35"/>
        <v>August</v>
      </c>
      <c r="T487" t="str">
        <f t="shared" si="36"/>
        <v>Q3</v>
      </c>
      <c r="U487">
        <f t="shared" si="37"/>
        <v>2025</v>
      </c>
      <c r="V487" s="4">
        <f t="shared" si="38"/>
        <v>0.10720454050262258</v>
      </c>
      <c r="W487" t="str">
        <f t="shared" si="39"/>
        <v>High</v>
      </c>
    </row>
    <row r="488" spans="1:23" x14ac:dyDescent="0.3">
      <c r="A488">
        <v>103443</v>
      </c>
      <c r="B488" s="1">
        <v>45858</v>
      </c>
      <c r="C488" t="s">
        <v>3579</v>
      </c>
      <c r="D488" t="s">
        <v>149</v>
      </c>
      <c r="E488" t="s">
        <v>30</v>
      </c>
      <c r="F488" t="s">
        <v>31</v>
      </c>
      <c r="G488" t="s">
        <v>32</v>
      </c>
      <c r="H488" t="s">
        <v>59</v>
      </c>
      <c r="I488" t="s">
        <v>60</v>
      </c>
      <c r="J488" t="s">
        <v>88</v>
      </c>
      <c r="K488">
        <v>3</v>
      </c>
      <c r="L488">
        <v>55332</v>
      </c>
      <c r="M488">
        <v>15</v>
      </c>
      <c r="N488">
        <v>141096.6</v>
      </c>
      <c r="O488">
        <v>126000</v>
      </c>
      <c r="P488">
        <v>15096.6</v>
      </c>
      <c r="Q488" t="s">
        <v>55</v>
      </c>
      <c r="R488" t="s">
        <v>73</v>
      </c>
      <c r="S488" s="3" t="str">
        <f t="shared" si="35"/>
        <v>July</v>
      </c>
      <c r="T488" t="str">
        <f t="shared" si="36"/>
        <v>Q3</v>
      </c>
      <c r="U488">
        <f t="shared" si="37"/>
        <v>2025</v>
      </c>
      <c r="V488" s="4">
        <f t="shared" si="38"/>
        <v>0.10699478229808514</v>
      </c>
      <c r="W488" t="str">
        <f t="shared" si="39"/>
        <v>High</v>
      </c>
    </row>
    <row r="489" spans="1:23" x14ac:dyDescent="0.3">
      <c r="A489">
        <v>102398</v>
      </c>
      <c r="B489" s="1">
        <v>45751</v>
      </c>
      <c r="C489" t="s">
        <v>2534</v>
      </c>
      <c r="D489" t="s">
        <v>132</v>
      </c>
      <c r="E489" t="s">
        <v>30</v>
      </c>
      <c r="F489" t="s">
        <v>76</v>
      </c>
      <c r="G489" t="s">
        <v>77</v>
      </c>
      <c r="H489" t="s">
        <v>108</v>
      </c>
      <c r="I489" t="s">
        <v>60</v>
      </c>
      <c r="J489" t="s">
        <v>88</v>
      </c>
      <c r="K489">
        <v>3</v>
      </c>
      <c r="L489">
        <v>55217</v>
      </c>
      <c r="M489">
        <v>15</v>
      </c>
      <c r="N489">
        <v>140803.35</v>
      </c>
      <c r="O489">
        <v>126000</v>
      </c>
      <c r="P489">
        <v>14803.35</v>
      </c>
      <c r="Q489" t="s">
        <v>49</v>
      </c>
      <c r="R489" t="s">
        <v>27</v>
      </c>
      <c r="S489" s="3" t="str">
        <f t="shared" si="35"/>
        <v>April</v>
      </c>
      <c r="T489" t="str">
        <f t="shared" si="36"/>
        <v>Q2</v>
      </c>
      <c r="U489">
        <f t="shared" si="37"/>
        <v>2025</v>
      </c>
      <c r="V489" s="4">
        <f t="shared" si="38"/>
        <v>0.10513492754256201</v>
      </c>
      <c r="W489" t="str">
        <f t="shared" si="39"/>
        <v>High</v>
      </c>
    </row>
    <row r="490" spans="1:23" x14ac:dyDescent="0.3">
      <c r="A490">
        <v>103243</v>
      </c>
      <c r="B490" s="1">
        <v>45843</v>
      </c>
      <c r="C490" t="s">
        <v>3379</v>
      </c>
      <c r="D490" t="s">
        <v>175</v>
      </c>
      <c r="E490" t="s">
        <v>44</v>
      </c>
      <c r="F490" t="s">
        <v>45</v>
      </c>
      <c r="G490" t="s">
        <v>46</v>
      </c>
      <c r="H490" t="s">
        <v>108</v>
      </c>
      <c r="I490" t="s">
        <v>60</v>
      </c>
      <c r="J490" t="s">
        <v>88</v>
      </c>
      <c r="K490">
        <v>3</v>
      </c>
      <c r="L490">
        <v>55217</v>
      </c>
      <c r="M490">
        <v>15</v>
      </c>
      <c r="N490">
        <v>140803.35</v>
      </c>
      <c r="O490">
        <v>126000</v>
      </c>
      <c r="P490">
        <v>14803.35</v>
      </c>
      <c r="Q490" t="s">
        <v>66</v>
      </c>
      <c r="R490" t="s">
        <v>27</v>
      </c>
      <c r="S490" s="3" t="str">
        <f t="shared" si="35"/>
        <v>July</v>
      </c>
      <c r="T490" t="str">
        <f t="shared" si="36"/>
        <v>Q3</v>
      </c>
      <c r="U490">
        <f t="shared" si="37"/>
        <v>2025</v>
      </c>
      <c r="V490" s="4">
        <f t="shared" si="38"/>
        <v>0.10513492754256201</v>
      </c>
      <c r="W490" t="str">
        <f t="shared" si="39"/>
        <v>High</v>
      </c>
    </row>
    <row r="491" spans="1:23" x14ac:dyDescent="0.3">
      <c r="A491">
        <v>100723</v>
      </c>
      <c r="B491" s="1">
        <v>45971</v>
      </c>
      <c r="C491" t="s">
        <v>859</v>
      </c>
      <c r="D491" t="s">
        <v>75</v>
      </c>
      <c r="E491" t="s">
        <v>30</v>
      </c>
      <c r="F491" t="s">
        <v>31</v>
      </c>
      <c r="G491" t="s">
        <v>32</v>
      </c>
      <c r="H491" t="s">
        <v>108</v>
      </c>
      <c r="I491" t="s">
        <v>60</v>
      </c>
      <c r="J491" t="s">
        <v>88</v>
      </c>
      <c r="K491">
        <v>3</v>
      </c>
      <c r="L491">
        <v>55161</v>
      </c>
      <c r="M491">
        <v>15</v>
      </c>
      <c r="N491">
        <v>140660.54999999999</v>
      </c>
      <c r="O491">
        <v>126000</v>
      </c>
      <c r="P491">
        <v>14660.55</v>
      </c>
      <c r="Q491" t="s">
        <v>26</v>
      </c>
      <c r="R491" t="s">
        <v>73</v>
      </c>
      <c r="S491" s="3" t="str">
        <f t="shared" si="35"/>
        <v>November</v>
      </c>
      <c r="T491" t="str">
        <f t="shared" si="36"/>
        <v>Q4</v>
      </c>
      <c r="U491">
        <f t="shared" si="37"/>
        <v>2025</v>
      </c>
      <c r="V491" s="4">
        <f t="shared" si="38"/>
        <v>0.1042264515530474</v>
      </c>
      <c r="W491" t="str">
        <f t="shared" si="39"/>
        <v>High</v>
      </c>
    </row>
    <row r="492" spans="1:23" x14ac:dyDescent="0.3">
      <c r="A492">
        <v>102179</v>
      </c>
      <c r="B492" s="1">
        <v>46001</v>
      </c>
      <c r="C492" t="s">
        <v>2315</v>
      </c>
      <c r="D492" t="s">
        <v>202</v>
      </c>
      <c r="E492" t="s">
        <v>30</v>
      </c>
      <c r="F492" t="s">
        <v>31</v>
      </c>
      <c r="G492" t="s">
        <v>32</v>
      </c>
      <c r="H492" t="s">
        <v>47</v>
      </c>
      <c r="I492" t="s">
        <v>60</v>
      </c>
      <c r="J492" t="s">
        <v>88</v>
      </c>
      <c r="K492">
        <v>3</v>
      </c>
      <c r="L492">
        <v>55107</v>
      </c>
      <c r="M492">
        <v>15</v>
      </c>
      <c r="N492">
        <v>140522.85</v>
      </c>
      <c r="O492">
        <v>126000</v>
      </c>
      <c r="P492">
        <v>14522.85</v>
      </c>
      <c r="Q492" t="s">
        <v>55</v>
      </c>
      <c r="R492" t="s">
        <v>27</v>
      </c>
      <c r="S492" s="3" t="str">
        <f t="shared" si="35"/>
        <v>December</v>
      </c>
      <c r="T492" t="str">
        <f t="shared" si="36"/>
        <v>Q4</v>
      </c>
      <c r="U492">
        <f t="shared" si="37"/>
        <v>2025</v>
      </c>
      <c r="V492" s="4">
        <f t="shared" si="38"/>
        <v>0.10334867247568634</v>
      </c>
      <c r="W492" t="str">
        <f t="shared" si="39"/>
        <v>High</v>
      </c>
    </row>
    <row r="493" spans="1:23" x14ac:dyDescent="0.3">
      <c r="A493">
        <v>100101</v>
      </c>
      <c r="B493" s="1">
        <v>45755</v>
      </c>
      <c r="C493" t="s">
        <v>225</v>
      </c>
      <c r="D493" t="s">
        <v>226</v>
      </c>
      <c r="E493" t="s">
        <v>30</v>
      </c>
      <c r="F493" t="s">
        <v>76</v>
      </c>
      <c r="G493" t="s">
        <v>77</v>
      </c>
      <c r="H493" t="s">
        <v>59</v>
      </c>
      <c r="I493" t="s">
        <v>60</v>
      </c>
      <c r="J493" t="s">
        <v>88</v>
      </c>
      <c r="K493">
        <v>3</v>
      </c>
      <c r="L493">
        <v>55043</v>
      </c>
      <c r="M493">
        <v>15</v>
      </c>
      <c r="N493">
        <v>140359.65</v>
      </c>
      <c r="O493">
        <v>126000</v>
      </c>
      <c r="P493">
        <v>14359.65</v>
      </c>
      <c r="Q493" t="s">
        <v>26</v>
      </c>
      <c r="R493" t="s">
        <v>27</v>
      </c>
      <c r="S493" s="3" t="str">
        <f t="shared" si="35"/>
        <v>April</v>
      </c>
      <c r="T493" t="str">
        <f t="shared" si="36"/>
        <v>Q2</v>
      </c>
      <c r="U493">
        <f t="shared" si="37"/>
        <v>2025</v>
      </c>
      <c r="V493" s="4">
        <f t="shared" si="38"/>
        <v>0.10230611147861939</v>
      </c>
      <c r="W493" t="str">
        <f t="shared" si="39"/>
        <v>High</v>
      </c>
    </row>
    <row r="494" spans="1:23" x14ac:dyDescent="0.3">
      <c r="A494">
        <v>103268</v>
      </c>
      <c r="B494" s="1">
        <v>45962</v>
      </c>
      <c r="C494" t="s">
        <v>3404</v>
      </c>
      <c r="D494" t="s">
        <v>257</v>
      </c>
      <c r="E494" t="s">
        <v>30</v>
      </c>
      <c r="F494" t="s">
        <v>76</v>
      </c>
      <c r="G494" t="s">
        <v>77</v>
      </c>
      <c r="H494" t="s">
        <v>38</v>
      </c>
      <c r="I494" t="s">
        <v>60</v>
      </c>
      <c r="J494" t="s">
        <v>78</v>
      </c>
      <c r="K494">
        <v>8</v>
      </c>
      <c r="L494">
        <v>21924</v>
      </c>
      <c r="M494">
        <v>20</v>
      </c>
      <c r="N494">
        <v>140313.60000000001</v>
      </c>
      <c r="O494">
        <v>136000</v>
      </c>
      <c r="P494">
        <v>4313.6000000000004</v>
      </c>
      <c r="Q494" t="s">
        <v>41</v>
      </c>
      <c r="R494" t="s">
        <v>27</v>
      </c>
      <c r="S494" s="3" t="str">
        <f t="shared" si="35"/>
        <v>November</v>
      </c>
      <c r="T494" t="str">
        <f t="shared" si="36"/>
        <v>Q4</v>
      </c>
      <c r="U494">
        <f t="shared" si="37"/>
        <v>2025</v>
      </c>
      <c r="V494" s="4">
        <f t="shared" si="38"/>
        <v>3.0742565225323846E-2</v>
      </c>
      <c r="W494" t="str">
        <f t="shared" si="39"/>
        <v>High</v>
      </c>
    </row>
    <row r="495" spans="1:23" x14ac:dyDescent="0.3">
      <c r="A495">
        <v>104386</v>
      </c>
      <c r="B495" s="1">
        <v>45786</v>
      </c>
      <c r="C495" t="s">
        <v>4522</v>
      </c>
      <c r="D495" t="s">
        <v>408</v>
      </c>
      <c r="E495" t="s">
        <v>20</v>
      </c>
      <c r="F495" t="s">
        <v>21</v>
      </c>
      <c r="G495" t="s">
        <v>22</v>
      </c>
      <c r="H495" t="s">
        <v>108</v>
      </c>
      <c r="I495" t="s">
        <v>60</v>
      </c>
      <c r="J495" t="s">
        <v>88</v>
      </c>
      <c r="K495">
        <v>3</v>
      </c>
      <c r="L495">
        <v>55013</v>
      </c>
      <c r="M495">
        <v>15</v>
      </c>
      <c r="N495">
        <v>140283.15</v>
      </c>
      <c r="O495">
        <v>126000</v>
      </c>
      <c r="P495">
        <v>14283.15</v>
      </c>
      <c r="Q495" t="s">
        <v>41</v>
      </c>
      <c r="R495" t="s">
        <v>27</v>
      </c>
      <c r="S495" s="3" t="str">
        <f t="shared" si="35"/>
        <v>May</v>
      </c>
      <c r="T495" t="str">
        <f t="shared" si="36"/>
        <v>Q2</v>
      </c>
      <c r="U495">
        <f t="shared" si="37"/>
        <v>2025</v>
      </c>
      <c r="V495" s="4">
        <f t="shared" si="38"/>
        <v>0.10181657597509038</v>
      </c>
      <c r="W495" t="str">
        <f t="shared" si="39"/>
        <v>High</v>
      </c>
    </row>
    <row r="496" spans="1:23" x14ac:dyDescent="0.3">
      <c r="A496">
        <v>100135</v>
      </c>
      <c r="B496" s="1">
        <v>45753</v>
      </c>
      <c r="C496" t="s">
        <v>265</v>
      </c>
      <c r="D496" t="s">
        <v>87</v>
      </c>
      <c r="E496" t="s">
        <v>20</v>
      </c>
      <c r="F496" t="s">
        <v>36</v>
      </c>
      <c r="G496" t="s">
        <v>37</v>
      </c>
      <c r="H496" t="s">
        <v>108</v>
      </c>
      <c r="I496" t="s">
        <v>60</v>
      </c>
      <c r="J496" t="s">
        <v>88</v>
      </c>
      <c r="K496">
        <v>3</v>
      </c>
      <c r="L496">
        <v>54969</v>
      </c>
      <c r="M496">
        <v>15</v>
      </c>
      <c r="N496">
        <v>140170.95000000001</v>
      </c>
      <c r="O496">
        <v>126000</v>
      </c>
      <c r="P496">
        <v>14170.95</v>
      </c>
      <c r="Q496" t="s">
        <v>49</v>
      </c>
      <c r="R496" t="s">
        <v>56</v>
      </c>
      <c r="S496" s="3" t="str">
        <f t="shared" si="35"/>
        <v>April</v>
      </c>
      <c r="T496" t="str">
        <f t="shared" si="36"/>
        <v>Q2</v>
      </c>
      <c r="U496">
        <f t="shared" si="37"/>
        <v>2025</v>
      </c>
      <c r="V496" s="4">
        <f t="shared" si="38"/>
        <v>0.10109762400839831</v>
      </c>
      <c r="W496" t="str">
        <f t="shared" si="39"/>
        <v>High</v>
      </c>
    </row>
    <row r="497" spans="1:23" x14ac:dyDescent="0.3">
      <c r="A497">
        <v>100998</v>
      </c>
      <c r="B497" s="1">
        <v>45975</v>
      </c>
      <c r="C497" t="s">
        <v>1134</v>
      </c>
      <c r="D497" t="s">
        <v>202</v>
      </c>
      <c r="E497" t="s">
        <v>20</v>
      </c>
      <c r="F497" t="s">
        <v>36</v>
      </c>
      <c r="G497" t="s">
        <v>37</v>
      </c>
      <c r="H497" t="s">
        <v>38</v>
      </c>
      <c r="I497" t="s">
        <v>24</v>
      </c>
      <c r="J497" t="s">
        <v>72</v>
      </c>
      <c r="K497">
        <v>10</v>
      </c>
      <c r="L497">
        <v>14732</v>
      </c>
      <c r="M497">
        <v>5</v>
      </c>
      <c r="N497">
        <v>139954</v>
      </c>
      <c r="O497">
        <v>110000</v>
      </c>
      <c r="P497">
        <v>29954</v>
      </c>
      <c r="Q497" t="s">
        <v>66</v>
      </c>
      <c r="R497" t="s">
        <v>27</v>
      </c>
      <c r="S497" s="3" t="str">
        <f t="shared" si="35"/>
        <v>November</v>
      </c>
      <c r="T497" t="str">
        <f t="shared" si="36"/>
        <v>Q4</v>
      </c>
      <c r="U497">
        <f t="shared" si="37"/>
        <v>2025</v>
      </c>
      <c r="V497" s="4">
        <f t="shared" si="38"/>
        <v>0.21402746616745502</v>
      </c>
      <c r="W497" t="str">
        <f t="shared" si="39"/>
        <v>High</v>
      </c>
    </row>
    <row r="498" spans="1:23" x14ac:dyDescent="0.3">
      <c r="A498">
        <v>100441</v>
      </c>
      <c r="B498" s="1">
        <v>45683</v>
      </c>
      <c r="C498" t="s">
        <v>577</v>
      </c>
      <c r="D498" t="s">
        <v>112</v>
      </c>
      <c r="E498" t="s">
        <v>44</v>
      </c>
      <c r="F498" t="s">
        <v>64</v>
      </c>
      <c r="G498" t="s">
        <v>65</v>
      </c>
      <c r="H498" t="s">
        <v>71</v>
      </c>
      <c r="I498" t="s">
        <v>60</v>
      </c>
      <c r="J498" t="s">
        <v>88</v>
      </c>
      <c r="K498">
        <v>3</v>
      </c>
      <c r="L498">
        <v>54611</v>
      </c>
      <c r="M498">
        <v>15</v>
      </c>
      <c r="N498">
        <v>139258.04999999999</v>
      </c>
      <c r="O498">
        <v>126000</v>
      </c>
      <c r="P498">
        <v>13258.05</v>
      </c>
      <c r="Q498" t="s">
        <v>41</v>
      </c>
      <c r="R498" t="s">
        <v>56</v>
      </c>
      <c r="S498" s="3" t="str">
        <f t="shared" si="35"/>
        <v>January</v>
      </c>
      <c r="T498" t="str">
        <f t="shared" si="36"/>
        <v>Q1</v>
      </c>
      <c r="U498">
        <f t="shared" si="37"/>
        <v>2025</v>
      </c>
      <c r="V498" s="4">
        <f t="shared" si="38"/>
        <v>9.520490915965002E-2</v>
      </c>
      <c r="W498" t="str">
        <f t="shared" si="39"/>
        <v>High</v>
      </c>
    </row>
    <row r="499" spans="1:23" x14ac:dyDescent="0.3">
      <c r="A499">
        <v>104564</v>
      </c>
      <c r="B499" s="1">
        <v>45978</v>
      </c>
      <c r="C499" t="s">
        <v>4700</v>
      </c>
      <c r="D499" t="s">
        <v>242</v>
      </c>
      <c r="E499" t="s">
        <v>30</v>
      </c>
      <c r="F499" t="s">
        <v>31</v>
      </c>
      <c r="G499" t="s">
        <v>32</v>
      </c>
      <c r="H499" t="s">
        <v>83</v>
      </c>
      <c r="I499" t="s">
        <v>60</v>
      </c>
      <c r="J499" t="s">
        <v>88</v>
      </c>
      <c r="K499">
        <v>3</v>
      </c>
      <c r="L499">
        <v>54611</v>
      </c>
      <c r="M499">
        <v>15</v>
      </c>
      <c r="N499">
        <v>139258.04999999999</v>
      </c>
      <c r="O499">
        <v>126000</v>
      </c>
      <c r="P499">
        <v>13258.05</v>
      </c>
      <c r="Q499" t="s">
        <v>26</v>
      </c>
      <c r="R499" t="s">
        <v>27</v>
      </c>
      <c r="S499" s="3" t="str">
        <f t="shared" si="35"/>
        <v>November</v>
      </c>
      <c r="T499" t="str">
        <f t="shared" si="36"/>
        <v>Q4</v>
      </c>
      <c r="U499">
        <f t="shared" si="37"/>
        <v>2025</v>
      </c>
      <c r="V499" s="4">
        <f t="shared" si="38"/>
        <v>9.520490915965002E-2</v>
      </c>
      <c r="W499" t="str">
        <f t="shared" si="39"/>
        <v>High</v>
      </c>
    </row>
    <row r="500" spans="1:23" x14ac:dyDescent="0.3">
      <c r="A500">
        <v>100172</v>
      </c>
      <c r="B500" s="1">
        <v>45749</v>
      </c>
      <c r="C500" t="s">
        <v>304</v>
      </c>
      <c r="D500" t="s">
        <v>127</v>
      </c>
      <c r="E500" t="s">
        <v>52</v>
      </c>
      <c r="F500" t="s">
        <v>53</v>
      </c>
      <c r="G500" t="s">
        <v>54</v>
      </c>
      <c r="H500" t="s">
        <v>59</v>
      </c>
      <c r="I500" t="s">
        <v>60</v>
      </c>
      <c r="J500" t="s">
        <v>88</v>
      </c>
      <c r="K500">
        <v>3</v>
      </c>
      <c r="L500">
        <v>54509</v>
      </c>
      <c r="M500">
        <v>15</v>
      </c>
      <c r="N500">
        <v>138997.95000000001</v>
      </c>
      <c r="O500">
        <v>126000</v>
      </c>
      <c r="P500">
        <v>12997.95</v>
      </c>
      <c r="Q500" t="s">
        <v>26</v>
      </c>
      <c r="R500" t="s">
        <v>27</v>
      </c>
      <c r="S500" s="3" t="str">
        <f t="shared" si="35"/>
        <v>April</v>
      </c>
      <c r="T500" t="str">
        <f t="shared" si="36"/>
        <v>Q2</v>
      </c>
      <c r="U500">
        <f t="shared" si="37"/>
        <v>2025</v>
      </c>
      <c r="V500" s="4">
        <f t="shared" si="38"/>
        <v>9.3511810785698632E-2</v>
      </c>
      <c r="W500" t="str">
        <f t="shared" si="39"/>
        <v>High</v>
      </c>
    </row>
    <row r="501" spans="1:23" x14ac:dyDescent="0.3">
      <c r="A501">
        <v>102399</v>
      </c>
      <c r="B501" s="1">
        <v>45949</v>
      </c>
      <c r="C501" t="s">
        <v>2535</v>
      </c>
      <c r="D501" t="s">
        <v>94</v>
      </c>
      <c r="E501" t="s">
        <v>20</v>
      </c>
      <c r="F501" t="s">
        <v>36</v>
      </c>
      <c r="G501" t="s">
        <v>37</v>
      </c>
      <c r="H501" t="s">
        <v>47</v>
      </c>
      <c r="I501" t="s">
        <v>60</v>
      </c>
      <c r="J501" t="s">
        <v>78</v>
      </c>
      <c r="K501">
        <v>7</v>
      </c>
      <c r="L501">
        <v>22061</v>
      </c>
      <c r="M501">
        <v>10</v>
      </c>
      <c r="N501">
        <v>138984.29999999999</v>
      </c>
      <c r="O501">
        <v>119000</v>
      </c>
      <c r="P501">
        <v>19984.3</v>
      </c>
      <c r="Q501" t="s">
        <v>66</v>
      </c>
      <c r="R501" t="s">
        <v>56</v>
      </c>
      <c r="S501" s="3" t="str">
        <f t="shared" si="35"/>
        <v>October</v>
      </c>
      <c r="T501" t="str">
        <f t="shared" si="36"/>
        <v>Q4</v>
      </c>
      <c r="U501">
        <f t="shared" si="37"/>
        <v>2025</v>
      </c>
      <c r="V501" s="4">
        <f t="shared" si="38"/>
        <v>0.14378818326962112</v>
      </c>
      <c r="W501" t="str">
        <f t="shared" si="39"/>
        <v>High</v>
      </c>
    </row>
    <row r="502" spans="1:23" x14ac:dyDescent="0.3">
      <c r="A502">
        <v>103914</v>
      </c>
      <c r="B502" s="1">
        <v>45964</v>
      </c>
      <c r="C502" t="s">
        <v>4050</v>
      </c>
      <c r="D502" t="s">
        <v>98</v>
      </c>
      <c r="E502" t="s">
        <v>30</v>
      </c>
      <c r="F502" t="s">
        <v>76</v>
      </c>
      <c r="G502" t="s">
        <v>77</v>
      </c>
      <c r="H502" t="s">
        <v>71</v>
      </c>
      <c r="I502" t="s">
        <v>24</v>
      </c>
      <c r="J502" t="s">
        <v>72</v>
      </c>
      <c r="K502">
        <v>9</v>
      </c>
      <c r="L502">
        <v>15435</v>
      </c>
      <c r="M502">
        <v>0</v>
      </c>
      <c r="N502">
        <v>138915</v>
      </c>
      <c r="O502">
        <v>99000</v>
      </c>
      <c r="P502">
        <v>39915</v>
      </c>
      <c r="Q502" t="s">
        <v>41</v>
      </c>
      <c r="R502" t="s">
        <v>73</v>
      </c>
      <c r="S502" s="3" t="str">
        <f t="shared" si="35"/>
        <v>November</v>
      </c>
      <c r="T502" t="str">
        <f t="shared" si="36"/>
        <v>Q4</v>
      </c>
      <c r="U502">
        <f t="shared" si="37"/>
        <v>2025</v>
      </c>
      <c r="V502" s="4">
        <f t="shared" si="38"/>
        <v>0.28733398121153225</v>
      </c>
      <c r="W502" t="str">
        <f t="shared" si="39"/>
        <v>High</v>
      </c>
    </row>
    <row r="503" spans="1:23" x14ac:dyDescent="0.3">
      <c r="A503">
        <v>104878</v>
      </c>
      <c r="B503" s="1">
        <v>45944</v>
      </c>
      <c r="C503" t="s">
        <v>5014</v>
      </c>
      <c r="D503" t="s">
        <v>147</v>
      </c>
      <c r="E503" t="s">
        <v>20</v>
      </c>
      <c r="F503" t="s">
        <v>36</v>
      </c>
      <c r="G503" t="s">
        <v>37</v>
      </c>
      <c r="H503" t="s">
        <v>83</v>
      </c>
      <c r="I503" t="s">
        <v>60</v>
      </c>
      <c r="J503" t="s">
        <v>78</v>
      </c>
      <c r="K503">
        <v>8</v>
      </c>
      <c r="L503">
        <v>21701</v>
      </c>
      <c r="M503">
        <v>20</v>
      </c>
      <c r="N503">
        <v>138886.39999999999</v>
      </c>
      <c r="O503">
        <v>136000</v>
      </c>
      <c r="P503">
        <v>2886.4</v>
      </c>
      <c r="Q503" t="s">
        <v>26</v>
      </c>
      <c r="R503" t="s">
        <v>73</v>
      </c>
      <c r="S503" s="3" t="str">
        <f t="shared" si="35"/>
        <v>October</v>
      </c>
      <c r="T503" t="str">
        <f t="shared" si="36"/>
        <v>Q4</v>
      </c>
      <c r="U503">
        <f t="shared" si="37"/>
        <v>2025</v>
      </c>
      <c r="V503" s="4">
        <f t="shared" si="38"/>
        <v>2.0782452421547394E-2</v>
      </c>
      <c r="W503" t="str">
        <f t="shared" si="39"/>
        <v>High</v>
      </c>
    </row>
    <row r="504" spans="1:23" x14ac:dyDescent="0.3">
      <c r="A504">
        <v>104186</v>
      </c>
      <c r="B504" s="1">
        <v>45931</v>
      </c>
      <c r="C504" t="s">
        <v>4322</v>
      </c>
      <c r="D504" t="s">
        <v>63</v>
      </c>
      <c r="E504" t="s">
        <v>30</v>
      </c>
      <c r="F504" t="s">
        <v>76</v>
      </c>
      <c r="G504" t="s">
        <v>77</v>
      </c>
      <c r="H504" t="s">
        <v>108</v>
      </c>
      <c r="I504" t="s">
        <v>24</v>
      </c>
      <c r="J504" t="s">
        <v>72</v>
      </c>
      <c r="K504">
        <v>10</v>
      </c>
      <c r="L504">
        <v>15376</v>
      </c>
      <c r="M504">
        <v>10</v>
      </c>
      <c r="N504">
        <v>138384</v>
      </c>
      <c r="O504">
        <v>110000</v>
      </c>
      <c r="P504">
        <v>28384</v>
      </c>
      <c r="Q504" t="s">
        <v>26</v>
      </c>
      <c r="R504" t="s">
        <v>27</v>
      </c>
      <c r="S504" s="3" t="str">
        <f t="shared" si="35"/>
        <v>October</v>
      </c>
      <c r="T504" t="str">
        <f t="shared" si="36"/>
        <v>Q4</v>
      </c>
      <c r="U504">
        <f t="shared" si="37"/>
        <v>2025</v>
      </c>
      <c r="V504" s="4">
        <f t="shared" si="38"/>
        <v>0.20511041738929356</v>
      </c>
      <c r="W504" t="str">
        <f t="shared" si="39"/>
        <v>High</v>
      </c>
    </row>
    <row r="505" spans="1:23" x14ac:dyDescent="0.3">
      <c r="A505">
        <v>102942</v>
      </c>
      <c r="B505" s="1">
        <v>45958</v>
      </c>
      <c r="C505" t="s">
        <v>3078</v>
      </c>
      <c r="D505" t="s">
        <v>142</v>
      </c>
      <c r="E505" t="s">
        <v>52</v>
      </c>
      <c r="F505" t="s">
        <v>53</v>
      </c>
      <c r="G505" t="s">
        <v>54</v>
      </c>
      <c r="H505" t="s">
        <v>38</v>
      </c>
      <c r="I505" t="s">
        <v>60</v>
      </c>
      <c r="J505" t="s">
        <v>78</v>
      </c>
      <c r="K505">
        <v>7</v>
      </c>
      <c r="L505">
        <v>21928</v>
      </c>
      <c r="M505">
        <v>10</v>
      </c>
      <c r="N505">
        <v>138146.4</v>
      </c>
      <c r="O505">
        <v>119000</v>
      </c>
      <c r="P505">
        <v>19146.400000000001</v>
      </c>
      <c r="Q505" t="s">
        <v>26</v>
      </c>
      <c r="R505" t="s">
        <v>27</v>
      </c>
      <c r="S505" s="3" t="str">
        <f t="shared" si="35"/>
        <v>October</v>
      </c>
      <c r="T505" t="str">
        <f t="shared" si="36"/>
        <v>Q4</v>
      </c>
      <c r="U505">
        <f t="shared" si="37"/>
        <v>2025</v>
      </c>
      <c r="V505" s="4">
        <f t="shared" si="38"/>
        <v>0.13859499777048118</v>
      </c>
      <c r="W505" t="str">
        <f t="shared" si="39"/>
        <v>High</v>
      </c>
    </row>
    <row r="506" spans="1:23" x14ac:dyDescent="0.3">
      <c r="A506">
        <v>100643</v>
      </c>
      <c r="B506" s="1">
        <v>45940</v>
      </c>
      <c r="C506" t="s">
        <v>779</v>
      </c>
      <c r="D506" t="s">
        <v>153</v>
      </c>
      <c r="E506" t="s">
        <v>52</v>
      </c>
      <c r="F506" t="s">
        <v>69</v>
      </c>
      <c r="G506" t="s">
        <v>70</v>
      </c>
      <c r="H506" t="s">
        <v>108</v>
      </c>
      <c r="I506" t="s">
        <v>60</v>
      </c>
      <c r="J506" t="s">
        <v>78</v>
      </c>
      <c r="K506">
        <v>7</v>
      </c>
      <c r="L506">
        <v>21869</v>
      </c>
      <c r="M506">
        <v>10</v>
      </c>
      <c r="N506">
        <v>137774.70000000001</v>
      </c>
      <c r="O506">
        <v>119000</v>
      </c>
      <c r="P506">
        <v>18774.7</v>
      </c>
      <c r="Q506" t="s">
        <v>55</v>
      </c>
      <c r="R506" t="s">
        <v>27</v>
      </c>
      <c r="S506" s="3" t="str">
        <f t="shared" si="35"/>
        <v>October</v>
      </c>
      <c r="T506" t="str">
        <f t="shared" si="36"/>
        <v>Q4</v>
      </c>
      <c r="U506">
        <f t="shared" si="37"/>
        <v>2025</v>
      </c>
      <c r="V506" s="4">
        <f t="shared" si="38"/>
        <v>0.13627102798989946</v>
      </c>
      <c r="W506" t="str">
        <f t="shared" si="39"/>
        <v>High</v>
      </c>
    </row>
    <row r="507" spans="1:23" x14ac:dyDescent="0.3">
      <c r="A507">
        <v>100474</v>
      </c>
      <c r="B507" s="1">
        <v>45976</v>
      </c>
      <c r="C507" t="s">
        <v>610</v>
      </c>
      <c r="D507" t="s">
        <v>158</v>
      </c>
      <c r="E507" t="s">
        <v>44</v>
      </c>
      <c r="F507" t="s">
        <v>64</v>
      </c>
      <c r="G507" t="s">
        <v>65</v>
      </c>
      <c r="H507" t="s">
        <v>33</v>
      </c>
      <c r="I507" t="s">
        <v>60</v>
      </c>
      <c r="J507" t="s">
        <v>78</v>
      </c>
      <c r="K507">
        <v>7</v>
      </c>
      <c r="L507">
        <v>21861</v>
      </c>
      <c r="M507">
        <v>10</v>
      </c>
      <c r="N507">
        <v>137724.29999999999</v>
      </c>
      <c r="O507">
        <v>119000</v>
      </c>
      <c r="P507">
        <v>18724.3</v>
      </c>
      <c r="Q507" t="s">
        <v>55</v>
      </c>
      <c r="R507" t="s">
        <v>73</v>
      </c>
      <c r="S507" s="3" t="str">
        <f t="shared" si="35"/>
        <v>November</v>
      </c>
      <c r="T507" t="str">
        <f t="shared" si="36"/>
        <v>Q4</v>
      </c>
      <c r="U507">
        <f t="shared" si="37"/>
        <v>2025</v>
      </c>
      <c r="V507" s="4">
        <f t="shared" si="38"/>
        <v>0.13595494767444816</v>
      </c>
      <c r="W507" t="str">
        <f t="shared" si="39"/>
        <v>High</v>
      </c>
    </row>
    <row r="508" spans="1:23" x14ac:dyDescent="0.3">
      <c r="A508">
        <v>103455</v>
      </c>
      <c r="B508" s="1">
        <v>45733</v>
      </c>
      <c r="C508" t="s">
        <v>3591</v>
      </c>
      <c r="D508" t="s">
        <v>166</v>
      </c>
      <c r="E508" t="s">
        <v>20</v>
      </c>
      <c r="F508" t="s">
        <v>36</v>
      </c>
      <c r="G508" t="s">
        <v>37</v>
      </c>
      <c r="H508" t="s">
        <v>47</v>
      </c>
      <c r="I508" t="s">
        <v>60</v>
      </c>
      <c r="J508" t="s">
        <v>78</v>
      </c>
      <c r="K508">
        <v>6</v>
      </c>
      <c r="L508">
        <v>22432</v>
      </c>
      <c r="M508">
        <v>0</v>
      </c>
      <c r="N508">
        <v>134592</v>
      </c>
      <c r="O508">
        <v>102000</v>
      </c>
      <c r="P508">
        <v>32592</v>
      </c>
      <c r="Q508" t="s">
        <v>66</v>
      </c>
      <c r="R508" t="s">
        <v>56</v>
      </c>
      <c r="S508" s="3" t="str">
        <f t="shared" si="35"/>
        <v>March</v>
      </c>
      <c r="T508" t="str">
        <f t="shared" si="36"/>
        <v>Q1</v>
      </c>
      <c r="U508">
        <f t="shared" si="37"/>
        <v>2025</v>
      </c>
      <c r="V508" s="4">
        <f t="shared" si="38"/>
        <v>0.24215406562054209</v>
      </c>
      <c r="W508" t="str">
        <f t="shared" si="39"/>
        <v>High</v>
      </c>
    </row>
    <row r="509" spans="1:23" x14ac:dyDescent="0.3">
      <c r="A509">
        <v>102310</v>
      </c>
      <c r="B509" s="1">
        <v>45912</v>
      </c>
      <c r="C509" t="s">
        <v>2446</v>
      </c>
      <c r="D509" t="s">
        <v>127</v>
      </c>
      <c r="E509" t="s">
        <v>52</v>
      </c>
      <c r="F509" t="s">
        <v>69</v>
      </c>
      <c r="G509" t="s">
        <v>70</v>
      </c>
      <c r="H509" t="s">
        <v>47</v>
      </c>
      <c r="I509" t="s">
        <v>60</v>
      </c>
      <c r="J509" t="s">
        <v>78</v>
      </c>
      <c r="K509">
        <v>6</v>
      </c>
      <c r="L509">
        <v>22361</v>
      </c>
      <c r="M509">
        <v>0</v>
      </c>
      <c r="N509">
        <v>134166</v>
      </c>
      <c r="O509">
        <v>102000</v>
      </c>
      <c r="P509">
        <v>32166</v>
      </c>
      <c r="Q509" t="s">
        <v>55</v>
      </c>
      <c r="R509" t="s">
        <v>27</v>
      </c>
      <c r="S509" s="3" t="str">
        <f t="shared" si="35"/>
        <v>September</v>
      </c>
      <c r="T509" t="str">
        <f t="shared" si="36"/>
        <v>Q3</v>
      </c>
      <c r="U509">
        <f t="shared" si="37"/>
        <v>2025</v>
      </c>
      <c r="V509" s="4">
        <f t="shared" si="38"/>
        <v>0.23974777514422432</v>
      </c>
      <c r="W509" t="str">
        <f t="shared" si="39"/>
        <v>High</v>
      </c>
    </row>
    <row r="510" spans="1:23" x14ac:dyDescent="0.3">
      <c r="A510">
        <v>102005</v>
      </c>
      <c r="B510" s="1">
        <v>45989</v>
      </c>
      <c r="C510" t="s">
        <v>2141</v>
      </c>
      <c r="D510" t="s">
        <v>177</v>
      </c>
      <c r="E510" t="s">
        <v>20</v>
      </c>
      <c r="F510" t="s">
        <v>21</v>
      </c>
      <c r="G510" t="s">
        <v>22</v>
      </c>
      <c r="H510" t="s">
        <v>38</v>
      </c>
      <c r="I510" t="s">
        <v>60</v>
      </c>
      <c r="J510" t="s">
        <v>78</v>
      </c>
      <c r="K510">
        <v>6</v>
      </c>
      <c r="L510">
        <v>22294</v>
      </c>
      <c r="M510">
        <v>0</v>
      </c>
      <c r="N510">
        <v>133764</v>
      </c>
      <c r="O510">
        <v>102000</v>
      </c>
      <c r="P510">
        <v>31764</v>
      </c>
      <c r="Q510" t="s">
        <v>49</v>
      </c>
      <c r="R510" t="s">
        <v>27</v>
      </c>
      <c r="S510" s="3" t="str">
        <f t="shared" si="35"/>
        <v>November</v>
      </c>
      <c r="T510" t="str">
        <f t="shared" si="36"/>
        <v>Q4</v>
      </c>
      <c r="U510">
        <f t="shared" si="37"/>
        <v>2025</v>
      </c>
      <c r="V510" s="4">
        <f t="shared" si="38"/>
        <v>0.23746299452767561</v>
      </c>
      <c r="W510" t="str">
        <f t="shared" si="39"/>
        <v>High</v>
      </c>
    </row>
    <row r="511" spans="1:23" x14ac:dyDescent="0.3">
      <c r="A511">
        <v>102757</v>
      </c>
      <c r="B511" s="1">
        <v>45818</v>
      </c>
      <c r="C511" t="s">
        <v>2893</v>
      </c>
      <c r="D511" t="s">
        <v>160</v>
      </c>
      <c r="E511" t="s">
        <v>52</v>
      </c>
      <c r="F511" t="s">
        <v>69</v>
      </c>
      <c r="G511" t="s">
        <v>70</v>
      </c>
      <c r="H511" t="s">
        <v>23</v>
      </c>
      <c r="I511" t="s">
        <v>60</v>
      </c>
      <c r="J511" t="s">
        <v>88</v>
      </c>
      <c r="K511">
        <v>3</v>
      </c>
      <c r="L511">
        <v>55478</v>
      </c>
      <c r="M511">
        <v>20</v>
      </c>
      <c r="N511">
        <v>133147.20000000001</v>
      </c>
      <c r="O511">
        <v>126000</v>
      </c>
      <c r="P511">
        <v>7147.2</v>
      </c>
      <c r="Q511" t="s">
        <v>66</v>
      </c>
      <c r="R511" t="s">
        <v>56</v>
      </c>
      <c r="S511" s="3" t="str">
        <f t="shared" si="35"/>
        <v>June</v>
      </c>
      <c r="T511" t="str">
        <f t="shared" si="36"/>
        <v>Q2</v>
      </c>
      <c r="U511">
        <f t="shared" si="37"/>
        <v>2025</v>
      </c>
      <c r="V511" s="4">
        <f t="shared" si="38"/>
        <v>5.3678935794368936E-2</v>
      </c>
      <c r="W511" t="str">
        <f t="shared" si="39"/>
        <v>High</v>
      </c>
    </row>
    <row r="512" spans="1:23" x14ac:dyDescent="0.3">
      <c r="A512">
        <v>100034</v>
      </c>
      <c r="B512" s="1">
        <v>45947</v>
      </c>
      <c r="C512" t="s">
        <v>126</v>
      </c>
      <c r="D512" t="s">
        <v>127</v>
      </c>
      <c r="E512" t="s">
        <v>30</v>
      </c>
      <c r="F512" t="s">
        <v>31</v>
      </c>
      <c r="G512" t="s">
        <v>32</v>
      </c>
      <c r="H512" t="s">
        <v>71</v>
      </c>
      <c r="I512" t="s">
        <v>24</v>
      </c>
      <c r="J512" t="s">
        <v>72</v>
      </c>
      <c r="K512">
        <v>10</v>
      </c>
      <c r="L512">
        <v>14788</v>
      </c>
      <c r="M512">
        <v>10</v>
      </c>
      <c r="N512">
        <v>133092</v>
      </c>
      <c r="O512">
        <v>110000</v>
      </c>
      <c r="P512">
        <v>23092</v>
      </c>
      <c r="Q512" t="s">
        <v>49</v>
      </c>
      <c r="R512" t="s">
        <v>27</v>
      </c>
      <c r="S512" s="3" t="str">
        <f t="shared" si="35"/>
        <v>October</v>
      </c>
      <c r="T512" t="str">
        <f t="shared" si="36"/>
        <v>Q4</v>
      </c>
      <c r="U512">
        <f t="shared" si="37"/>
        <v>2025</v>
      </c>
      <c r="V512" s="4">
        <f t="shared" si="38"/>
        <v>0.17350404231659303</v>
      </c>
      <c r="W512" t="str">
        <f t="shared" si="39"/>
        <v>High</v>
      </c>
    </row>
    <row r="513" spans="1:23" x14ac:dyDescent="0.3">
      <c r="A513">
        <v>101200</v>
      </c>
      <c r="B513" s="1">
        <v>45937</v>
      </c>
      <c r="C513" t="s">
        <v>1336</v>
      </c>
      <c r="D513" t="s">
        <v>189</v>
      </c>
      <c r="E513" t="s">
        <v>30</v>
      </c>
      <c r="F513" t="s">
        <v>31</v>
      </c>
      <c r="G513" t="s">
        <v>32</v>
      </c>
      <c r="H513" t="s">
        <v>59</v>
      </c>
      <c r="I513" t="s">
        <v>60</v>
      </c>
      <c r="J513" t="s">
        <v>78</v>
      </c>
      <c r="K513">
        <v>6</v>
      </c>
      <c r="L513">
        <v>22180</v>
      </c>
      <c r="M513">
        <v>0</v>
      </c>
      <c r="N513">
        <v>133080</v>
      </c>
      <c r="O513">
        <v>102000</v>
      </c>
      <c r="P513">
        <v>31080</v>
      </c>
      <c r="Q513" t="s">
        <v>26</v>
      </c>
      <c r="R513" t="s">
        <v>27</v>
      </c>
      <c r="S513" s="3" t="str">
        <f t="shared" si="35"/>
        <v>October</v>
      </c>
      <c r="T513" t="str">
        <f t="shared" si="36"/>
        <v>Q4</v>
      </c>
      <c r="U513">
        <f t="shared" si="37"/>
        <v>2025</v>
      </c>
      <c r="V513" s="4">
        <f t="shared" si="38"/>
        <v>0.23354373309287646</v>
      </c>
      <c r="W513" t="str">
        <f t="shared" si="39"/>
        <v>High</v>
      </c>
    </row>
    <row r="514" spans="1:23" x14ac:dyDescent="0.3">
      <c r="A514">
        <v>101828</v>
      </c>
      <c r="B514" s="1">
        <v>45901</v>
      </c>
      <c r="C514" t="s">
        <v>1964</v>
      </c>
      <c r="D514" t="s">
        <v>375</v>
      </c>
      <c r="E514" t="s">
        <v>30</v>
      </c>
      <c r="F514" t="s">
        <v>76</v>
      </c>
      <c r="G514" t="s">
        <v>77</v>
      </c>
      <c r="H514" t="s">
        <v>38</v>
      </c>
      <c r="I514" t="s">
        <v>60</v>
      </c>
      <c r="J514" t="s">
        <v>78</v>
      </c>
      <c r="K514">
        <v>6</v>
      </c>
      <c r="L514">
        <v>22161</v>
      </c>
      <c r="M514">
        <v>0</v>
      </c>
      <c r="N514">
        <v>132966</v>
      </c>
      <c r="O514">
        <v>102000</v>
      </c>
      <c r="P514">
        <v>30966</v>
      </c>
      <c r="Q514" t="s">
        <v>55</v>
      </c>
      <c r="R514" t="s">
        <v>27</v>
      </c>
      <c r="S514" s="3" t="str">
        <f t="shared" ref="S514:S577" si="40">TEXT(B514,"mmmm")</f>
        <v>September</v>
      </c>
      <c r="T514" t="str">
        <f t="shared" ref="T514:T577" si="41">"Q"&amp;ROUNDUP(MONTH(B514)/3,0)</f>
        <v>Q3</v>
      </c>
      <c r="U514">
        <f t="shared" ref="U514:U577" si="42">YEAR(B514)</f>
        <v>2025</v>
      </c>
      <c r="V514" s="4">
        <f t="shared" ref="V514:V577" si="43">P514/N514</f>
        <v>0.23288660259013583</v>
      </c>
      <c r="W514" t="str">
        <f t="shared" ref="W514:W577" si="44">IF(N514&lt;10000,"Low",IF(N514&lt;=50000,"Medium","High"))</f>
        <v>High</v>
      </c>
    </row>
    <row r="515" spans="1:23" x14ac:dyDescent="0.3">
      <c r="A515">
        <v>102983</v>
      </c>
      <c r="B515" s="1">
        <v>45673</v>
      </c>
      <c r="C515" t="s">
        <v>3119</v>
      </c>
      <c r="D515" t="s">
        <v>19</v>
      </c>
      <c r="E515" t="s">
        <v>30</v>
      </c>
      <c r="F515" t="s">
        <v>31</v>
      </c>
      <c r="G515" t="s">
        <v>32</v>
      </c>
      <c r="H515" t="s">
        <v>71</v>
      </c>
      <c r="I515" t="s">
        <v>60</v>
      </c>
      <c r="J515" t="s">
        <v>88</v>
      </c>
      <c r="K515">
        <v>3</v>
      </c>
      <c r="L515">
        <v>55399</v>
      </c>
      <c r="M515">
        <v>20</v>
      </c>
      <c r="N515">
        <v>132957.6</v>
      </c>
      <c r="O515">
        <v>126000</v>
      </c>
      <c r="P515">
        <v>6957.6</v>
      </c>
      <c r="Q515" t="s">
        <v>66</v>
      </c>
      <c r="R515" t="s">
        <v>27</v>
      </c>
      <c r="S515" s="3" t="str">
        <f t="shared" si="40"/>
        <v>January</v>
      </c>
      <c r="T515" t="str">
        <f t="shared" si="41"/>
        <v>Q1</v>
      </c>
      <c r="U515">
        <f t="shared" si="42"/>
        <v>2025</v>
      </c>
      <c r="V515" s="4">
        <f t="shared" si="43"/>
        <v>5.2329464430765901E-2</v>
      </c>
      <c r="W515" t="str">
        <f t="shared" si="44"/>
        <v>High</v>
      </c>
    </row>
    <row r="516" spans="1:23" x14ac:dyDescent="0.3">
      <c r="A516">
        <v>100980</v>
      </c>
      <c r="B516" s="1">
        <v>45765</v>
      </c>
      <c r="C516" t="s">
        <v>1116</v>
      </c>
      <c r="D516" t="s">
        <v>226</v>
      </c>
      <c r="E516" t="s">
        <v>52</v>
      </c>
      <c r="F516" t="s">
        <v>69</v>
      </c>
      <c r="G516" t="s">
        <v>70</v>
      </c>
      <c r="H516" t="s">
        <v>33</v>
      </c>
      <c r="I516" t="s">
        <v>60</v>
      </c>
      <c r="J516" t="s">
        <v>88</v>
      </c>
      <c r="K516">
        <v>3</v>
      </c>
      <c r="L516">
        <v>55380</v>
      </c>
      <c r="M516">
        <v>20</v>
      </c>
      <c r="N516">
        <v>132912</v>
      </c>
      <c r="O516">
        <v>126000</v>
      </c>
      <c r="P516">
        <v>6912</v>
      </c>
      <c r="Q516" t="s">
        <v>66</v>
      </c>
      <c r="R516" t="s">
        <v>27</v>
      </c>
      <c r="S516" s="3" t="str">
        <f t="shared" si="40"/>
        <v>April</v>
      </c>
      <c r="T516" t="str">
        <f t="shared" si="41"/>
        <v>Q2</v>
      </c>
      <c r="U516">
        <f t="shared" si="42"/>
        <v>2025</v>
      </c>
      <c r="V516" s="4">
        <f t="shared" si="43"/>
        <v>5.200433369447454E-2</v>
      </c>
      <c r="W516" t="str">
        <f t="shared" si="44"/>
        <v>High</v>
      </c>
    </row>
    <row r="517" spans="1:23" x14ac:dyDescent="0.3">
      <c r="A517">
        <v>101096</v>
      </c>
      <c r="B517" s="1">
        <v>45903</v>
      </c>
      <c r="C517" t="s">
        <v>1232</v>
      </c>
      <c r="D517" t="s">
        <v>144</v>
      </c>
      <c r="E517" t="s">
        <v>30</v>
      </c>
      <c r="F517" t="s">
        <v>31</v>
      </c>
      <c r="G517" t="s">
        <v>32</v>
      </c>
      <c r="H517" t="s">
        <v>38</v>
      </c>
      <c r="I517" t="s">
        <v>60</v>
      </c>
      <c r="J517" t="s">
        <v>88</v>
      </c>
      <c r="K517">
        <v>3</v>
      </c>
      <c r="L517">
        <v>55343</v>
      </c>
      <c r="M517">
        <v>20</v>
      </c>
      <c r="N517">
        <v>132823.20000000001</v>
      </c>
      <c r="O517">
        <v>126000</v>
      </c>
      <c r="P517">
        <v>6823.2</v>
      </c>
      <c r="Q517" t="s">
        <v>66</v>
      </c>
      <c r="R517" t="s">
        <v>27</v>
      </c>
      <c r="S517" s="3" t="str">
        <f t="shared" si="40"/>
        <v>September</v>
      </c>
      <c r="T517" t="str">
        <f t="shared" si="41"/>
        <v>Q3</v>
      </c>
      <c r="U517">
        <f t="shared" si="42"/>
        <v>2025</v>
      </c>
      <c r="V517" s="4">
        <f t="shared" si="43"/>
        <v>5.1370543700196947E-2</v>
      </c>
      <c r="W517" t="str">
        <f t="shared" si="44"/>
        <v>High</v>
      </c>
    </row>
    <row r="518" spans="1:23" x14ac:dyDescent="0.3">
      <c r="A518">
        <v>103055</v>
      </c>
      <c r="B518" s="1">
        <v>45674</v>
      </c>
      <c r="C518" t="s">
        <v>3191</v>
      </c>
      <c r="D518" t="s">
        <v>375</v>
      </c>
      <c r="E518" t="s">
        <v>44</v>
      </c>
      <c r="F518" t="s">
        <v>64</v>
      </c>
      <c r="G518" t="s">
        <v>65</v>
      </c>
      <c r="H518" t="s">
        <v>33</v>
      </c>
      <c r="I518" t="s">
        <v>60</v>
      </c>
      <c r="J518" t="s">
        <v>88</v>
      </c>
      <c r="K518">
        <v>3</v>
      </c>
      <c r="L518">
        <v>55324</v>
      </c>
      <c r="M518">
        <v>20</v>
      </c>
      <c r="N518">
        <v>132777.60000000001</v>
      </c>
      <c r="O518">
        <v>126000</v>
      </c>
      <c r="P518">
        <v>6777.6</v>
      </c>
      <c r="Q518" t="s">
        <v>41</v>
      </c>
      <c r="R518" t="s">
        <v>27</v>
      </c>
      <c r="S518" s="3" t="str">
        <f t="shared" si="40"/>
        <v>January</v>
      </c>
      <c r="T518" t="str">
        <f t="shared" si="41"/>
        <v>Q1</v>
      </c>
      <c r="U518">
        <f t="shared" si="42"/>
        <v>2025</v>
      </c>
      <c r="V518" s="4">
        <f t="shared" si="43"/>
        <v>5.1044754536909841E-2</v>
      </c>
      <c r="W518" t="str">
        <f t="shared" si="44"/>
        <v>High</v>
      </c>
    </row>
    <row r="519" spans="1:23" x14ac:dyDescent="0.3">
      <c r="A519">
        <v>102531</v>
      </c>
      <c r="B519" s="1">
        <v>45786</v>
      </c>
      <c r="C519" t="s">
        <v>2667</v>
      </c>
      <c r="D519" t="s">
        <v>151</v>
      </c>
      <c r="E519" t="s">
        <v>44</v>
      </c>
      <c r="F519" t="s">
        <v>64</v>
      </c>
      <c r="G519" t="s">
        <v>65</v>
      </c>
      <c r="H519" t="s">
        <v>47</v>
      </c>
      <c r="I519" t="s">
        <v>60</v>
      </c>
      <c r="J519" t="s">
        <v>88</v>
      </c>
      <c r="K519">
        <v>3</v>
      </c>
      <c r="L519">
        <v>55320</v>
      </c>
      <c r="M519">
        <v>20</v>
      </c>
      <c r="N519">
        <v>132768</v>
      </c>
      <c r="O519">
        <v>126000</v>
      </c>
      <c r="P519">
        <v>6768</v>
      </c>
      <c r="Q519" t="s">
        <v>41</v>
      </c>
      <c r="R519" t="s">
        <v>73</v>
      </c>
      <c r="S519" s="3" t="str">
        <f t="shared" si="40"/>
        <v>May</v>
      </c>
      <c r="T519" t="str">
        <f t="shared" si="41"/>
        <v>Q2</v>
      </c>
      <c r="U519">
        <f t="shared" si="42"/>
        <v>2025</v>
      </c>
      <c r="V519" s="4">
        <f t="shared" si="43"/>
        <v>5.0976138828633402E-2</v>
      </c>
      <c r="W519" t="str">
        <f t="shared" si="44"/>
        <v>High</v>
      </c>
    </row>
    <row r="520" spans="1:23" x14ac:dyDescent="0.3">
      <c r="A520">
        <v>100871</v>
      </c>
      <c r="B520" s="1">
        <v>45870</v>
      </c>
      <c r="C520" t="s">
        <v>1007</v>
      </c>
      <c r="D520" t="s">
        <v>129</v>
      </c>
      <c r="E520" t="s">
        <v>44</v>
      </c>
      <c r="F520" t="s">
        <v>64</v>
      </c>
      <c r="G520" t="s">
        <v>65</v>
      </c>
      <c r="H520" t="s">
        <v>23</v>
      </c>
      <c r="I520" t="s">
        <v>60</v>
      </c>
      <c r="J520" t="s">
        <v>88</v>
      </c>
      <c r="K520">
        <v>3</v>
      </c>
      <c r="L520">
        <v>55187</v>
      </c>
      <c r="M520">
        <v>20</v>
      </c>
      <c r="N520">
        <v>132448.79999999999</v>
      </c>
      <c r="O520">
        <v>126000</v>
      </c>
      <c r="P520">
        <v>6448.8</v>
      </c>
      <c r="Q520" t="s">
        <v>66</v>
      </c>
      <c r="R520" t="s">
        <v>56</v>
      </c>
      <c r="S520" s="3" t="str">
        <f t="shared" si="40"/>
        <v>August</v>
      </c>
      <c r="T520" t="str">
        <f t="shared" si="41"/>
        <v>Q3</v>
      </c>
      <c r="U520">
        <f t="shared" si="42"/>
        <v>2025</v>
      </c>
      <c r="V520" s="4">
        <f t="shared" si="43"/>
        <v>4.8689002844872889E-2</v>
      </c>
      <c r="W520" t="str">
        <f t="shared" si="44"/>
        <v>High</v>
      </c>
    </row>
    <row r="521" spans="1:23" x14ac:dyDescent="0.3">
      <c r="A521">
        <v>103801</v>
      </c>
      <c r="B521" s="1">
        <v>45707</v>
      </c>
      <c r="C521" t="s">
        <v>3937</v>
      </c>
      <c r="D521" t="s">
        <v>122</v>
      </c>
      <c r="E521" t="s">
        <v>30</v>
      </c>
      <c r="F521" t="s">
        <v>76</v>
      </c>
      <c r="G521" t="s">
        <v>77</v>
      </c>
      <c r="H521" t="s">
        <v>38</v>
      </c>
      <c r="I521" t="s">
        <v>60</v>
      </c>
      <c r="J521" t="s">
        <v>88</v>
      </c>
      <c r="K521">
        <v>3</v>
      </c>
      <c r="L521">
        <v>55182</v>
      </c>
      <c r="M521">
        <v>20</v>
      </c>
      <c r="N521">
        <v>132436.79999999999</v>
      </c>
      <c r="O521">
        <v>126000</v>
      </c>
      <c r="P521">
        <v>6436.8</v>
      </c>
      <c r="Q521" t="s">
        <v>55</v>
      </c>
      <c r="R521" t="s">
        <v>56</v>
      </c>
      <c r="S521" s="3" t="str">
        <f t="shared" si="40"/>
        <v>February</v>
      </c>
      <c r="T521" t="str">
        <f t="shared" si="41"/>
        <v>Q1</v>
      </c>
      <c r="U521">
        <f t="shared" si="42"/>
        <v>2025</v>
      </c>
      <c r="V521" s="4">
        <f t="shared" si="43"/>
        <v>4.8602805262585633E-2</v>
      </c>
      <c r="W521" t="str">
        <f t="shared" si="44"/>
        <v>High</v>
      </c>
    </row>
    <row r="522" spans="1:23" x14ac:dyDescent="0.3">
      <c r="A522">
        <v>103696</v>
      </c>
      <c r="B522" s="1">
        <v>45691</v>
      </c>
      <c r="C522" t="s">
        <v>3832</v>
      </c>
      <c r="D522" t="s">
        <v>158</v>
      </c>
      <c r="E522" t="s">
        <v>44</v>
      </c>
      <c r="F522" t="s">
        <v>64</v>
      </c>
      <c r="G522" t="s">
        <v>65</v>
      </c>
      <c r="H522" t="s">
        <v>71</v>
      </c>
      <c r="I522" t="s">
        <v>60</v>
      </c>
      <c r="J522" t="s">
        <v>78</v>
      </c>
      <c r="K522">
        <v>6</v>
      </c>
      <c r="L522">
        <v>22041</v>
      </c>
      <c r="M522">
        <v>0</v>
      </c>
      <c r="N522">
        <v>132246</v>
      </c>
      <c r="O522">
        <v>102000</v>
      </c>
      <c r="P522">
        <v>30246</v>
      </c>
      <c r="Q522" t="s">
        <v>66</v>
      </c>
      <c r="R522" t="s">
        <v>56</v>
      </c>
      <c r="S522" s="3" t="str">
        <f t="shared" si="40"/>
        <v>February</v>
      </c>
      <c r="T522" t="str">
        <f t="shared" si="41"/>
        <v>Q1</v>
      </c>
      <c r="U522">
        <f t="shared" si="42"/>
        <v>2025</v>
      </c>
      <c r="V522" s="4">
        <f t="shared" si="43"/>
        <v>0.22871013111927771</v>
      </c>
      <c r="W522" t="str">
        <f t="shared" si="44"/>
        <v>High</v>
      </c>
    </row>
    <row r="523" spans="1:23" x14ac:dyDescent="0.3">
      <c r="A523">
        <v>101611</v>
      </c>
      <c r="B523" s="1">
        <v>45715</v>
      </c>
      <c r="C523" t="s">
        <v>1747</v>
      </c>
      <c r="D523" t="s">
        <v>199</v>
      </c>
      <c r="E523" t="s">
        <v>30</v>
      </c>
      <c r="F523" t="s">
        <v>76</v>
      </c>
      <c r="G523" t="s">
        <v>77</v>
      </c>
      <c r="H523" t="s">
        <v>47</v>
      </c>
      <c r="I523" t="s">
        <v>60</v>
      </c>
      <c r="J523" t="s">
        <v>88</v>
      </c>
      <c r="K523">
        <v>3</v>
      </c>
      <c r="L523">
        <v>55092</v>
      </c>
      <c r="M523">
        <v>20</v>
      </c>
      <c r="N523">
        <v>132220.79999999999</v>
      </c>
      <c r="O523">
        <v>126000</v>
      </c>
      <c r="P523">
        <v>6220.8</v>
      </c>
      <c r="Q523" t="s">
        <v>55</v>
      </c>
      <c r="R523" t="s">
        <v>27</v>
      </c>
      <c r="S523" s="3" t="str">
        <f t="shared" si="40"/>
        <v>February</v>
      </c>
      <c r="T523" t="str">
        <f t="shared" si="41"/>
        <v>Q1</v>
      </c>
      <c r="U523">
        <f t="shared" si="42"/>
        <v>2025</v>
      </c>
      <c r="V523" s="4">
        <f t="shared" si="43"/>
        <v>4.7048573295578308E-2</v>
      </c>
      <c r="W523" t="str">
        <f t="shared" si="44"/>
        <v>High</v>
      </c>
    </row>
    <row r="524" spans="1:23" x14ac:dyDescent="0.3">
      <c r="A524">
        <v>104367</v>
      </c>
      <c r="B524" s="1">
        <v>45831</v>
      </c>
      <c r="C524" t="s">
        <v>4503</v>
      </c>
      <c r="D524" t="s">
        <v>205</v>
      </c>
      <c r="E524" t="s">
        <v>20</v>
      </c>
      <c r="F524" t="s">
        <v>21</v>
      </c>
      <c r="G524" t="s">
        <v>22</v>
      </c>
      <c r="H524" t="s">
        <v>47</v>
      </c>
      <c r="I524" t="s">
        <v>60</v>
      </c>
      <c r="J524" t="s">
        <v>88</v>
      </c>
      <c r="K524">
        <v>3</v>
      </c>
      <c r="L524">
        <v>55043</v>
      </c>
      <c r="M524">
        <v>20</v>
      </c>
      <c r="N524">
        <v>132103.20000000001</v>
      </c>
      <c r="O524">
        <v>126000</v>
      </c>
      <c r="P524">
        <v>6103.2</v>
      </c>
      <c r="Q524" t="s">
        <v>26</v>
      </c>
      <c r="R524" t="s">
        <v>27</v>
      </c>
      <c r="S524" s="3" t="str">
        <f t="shared" si="40"/>
        <v>June</v>
      </c>
      <c r="T524" t="str">
        <f t="shared" si="41"/>
        <v>Q2</v>
      </c>
      <c r="U524">
        <f t="shared" si="42"/>
        <v>2025</v>
      </c>
      <c r="V524" s="4">
        <f t="shared" si="43"/>
        <v>4.6200243446033094E-2</v>
      </c>
      <c r="W524" t="str">
        <f t="shared" si="44"/>
        <v>High</v>
      </c>
    </row>
    <row r="525" spans="1:23" x14ac:dyDescent="0.3">
      <c r="A525">
        <v>103318</v>
      </c>
      <c r="B525" s="1">
        <v>45712</v>
      </c>
      <c r="C525" t="s">
        <v>3454</v>
      </c>
      <c r="D525" t="s">
        <v>408</v>
      </c>
      <c r="E525" t="s">
        <v>52</v>
      </c>
      <c r="F525" t="s">
        <v>53</v>
      </c>
      <c r="G525" t="s">
        <v>54</v>
      </c>
      <c r="H525" t="s">
        <v>71</v>
      </c>
      <c r="I525" t="s">
        <v>60</v>
      </c>
      <c r="J525" t="s">
        <v>88</v>
      </c>
      <c r="K525">
        <v>3</v>
      </c>
      <c r="L525">
        <v>55039</v>
      </c>
      <c r="M525">
        <v>20</v>
      </c>
      <c r="N525">
        <v>132093.6</v>
      </c>
      <c r="O525">
        <v>126000</v>
      </c>
      <c r="P525">
        <v>6093.6</v>
      </c>
      <c r="Q525" t="s">
        <v>66</v>
      </c>
      <c r="R525" t="s">
        <v>73</v>
      </c>
      <c r="S525" s="3" t="str">
        <f t="shared" si="40"/>
        <v>February</v>
      </c>
      <c r="T525" t="str">
        <f t="shared" si="41"/>
        <v>Q1</v>
      </c>
      <c r="U525">
        <f t="shared" si="42"/>
        <v>2025</v>
      </c>
      <c r="V525" s="4">
        <f t="shared" si="43"/>
        <v>4.6130925343847093E-2</v>
      </c>
      <c r="W525" t="str">
        <f t="shared" si="44"/>
        <v>High</v>
      </c>
    </row>
    <row r="526" spans="1:23" x14ac:dyDescent="0.3">
      <c r="A526">
        <v>103680</v>
      </c>
      <c r="B526" s="1">
        <v>45908</v>
      </c>
      <c r="C526" t="s">
        <v>3816</v>
      </c>
      <c r="D526" t="s">
        <v>177</v>
      </c>
      <c r="E526" t="s">
        <v>44</v>
      </c>
      <c r="F526" t="s">
        <v>45</v>
      </c>
      <c r="G526" t="s">
        <v>46</v>
      </c>
      <c r="H526" t="s">
        <v>108</v>
      </c>
      <c r="I526" t="s">
        <v>60</v>
      </c>
      <c r="J526" t="s">
        <v>88</v>
      </c>
      <c r="K526">
        <v>3</v>
      </c>
      <c r="L526">
        <v>54926</v>
      </c>
      <c r="M526">
        <v>20</v>
      </c>
      <c r="N526">
        <v>131822.39999999999</v>
      </c>
      <c r="O526">
        <v>126000</v>
      </c>
      <c r="P526">
        <v>5822.4</v>
      </c>
      <c r="Q526" t="s">
        <v>49</v>
      </c>
      <c r="R526" t="s">
        <v>27</v>
      </c>
      <c r="S526" s="3" t="str">
        <f t="shared" si="40"/>
        <v>September</v>
      </c>
      <c r="T526" t="str">
        <f t="shared" si="41"/>
        <v>Q3</v>
      </c>
      <c r="U526">
        <f t="shared" si="42"/>
        <v>2025</v>
      </c>
      <c r="V526" s="4">
        <f t="shared" si="43"/>
        <v>4.4168517641918217E-2</v>
      </c>
      <c r="W526" t="str">
        <f t="shared" si="44"/>
        <v>High</v>
      </c>
    </row>
    <row r="527" spans="1:23" x14ac:dyDescent="0.3">
      <c r="A527">
        <v>101669</v>
      </c>
      <c r="B527" s="1">
        <v>45756</v>
      </c>
      <c r="C527" t="s">
        <v>1805</v>
      </c>
      <c r="D527" t="s">
        <v>194</v>
      </c>
      <c r="E527" t="s">
        <v>52</v>
      </c>
      <c r="F527" t="s">
        <v>69</v>
      </c>
      <c r="G527" t="s">
        <v>70</v>
      </c>
      <c r="H527" t="s">
        <v>38</v>
      </c>
      <c r="I527" t="s">
        <v>60</v>
      </c>
      <c r="J527" t="s">
        <v>88</v>
      </c>
      <c r="K527">
        <v>3</v>
      </c>
      <c r="L527">
        <v>54844</v>
      </c>
      <c r="M527">
        <v>20</v>
      </c>
      <c r="N527">
        <v>131625.60000000001</v>
      </c>
      <c r="O527">
        <v>126000</v>
      </c>
      <c r="P527">
        <v>5625.6</v>
      </c>
      <c r="Q527" t="s">
        <v>66</v>
      </c>
      <c r="R527" t="s">
        <v>27</v>
      </c>
      <c r="S527" s="3" t="str">
        <f t="shared" si="40"/>
        <v>April</v>
      </c>
      <c r="T527" t="str">
        <f t="shared" si="41"/>
        <v>Q2</v>
      </c>
      <c r="U527">
        <f t="shared" si="42"/>
        <v>2025</v>
      </c>
      <c r="V527" s="4">
        <f t="shared" si="43"/>
        <v>4.2739406316096566E-2</v>
      </c>
      <c r="W527" t="str">
        <f t="shared" si="44"/>
        <v>High</v>
      </c>
    </row>
    <row r="528" spans="1:23" x14ac:dyDescent="0.3">
      <c r="A528">
        <v>102384</v>
      </c>
      <c r="B528" s="1">
        <v>45709</v>
      </c>
      <c r="C528" t="s">
        <v>2520</v>
      </c>
      <c r="D528" t="s">
        <v>129</v>
      </c>
      <c r="E528" t="s">
        <v>20</v>
      </c>
      <c r="F528" t="s">
        <v>21</v>
      </c>
      <c r="G528" t="s">
        <v>22</v>
      </c>
      <c r="H528" t="s">
        <v>23</v>
      </c>
      <c r="I528" t="s">
        <v>60</v>
      </c>
      <c r="J528" t="s">
        <v>88</v>
      </c>
      <c r="K528">
        <v>3</v>
      </c>
      <c r="L528">
        <v>54839</v>
      </c>
      <c r="M528">
        <v>20</v>
      </c>
      <c r="N528">
        <v>131613.6</v>
      </c>
      <c r="O528">
        <v>126000</v>
      </c>
      <c r="P528">
        <v>5613.6</v>
      </c>
      <c r="Q528" t="s">
        <v>55</v>
      </c>
      <c r="R528" t="s">
        <v>27</v>
      </c>
      <c r="S528" s="3" t="str">
        <f t="shared" si="40"/>
        <v>February</v>
      </c>
      <c r="T528" t="str">
        <f t="shared" si="41"/>
        <v>Q1</v>
      </c>
      <c r="U528">
        <f t="shared" si="42"/>
        <v>2025</v>
      </c>
      <c r="V528" s="4">
        <f t="shared" si="43"/>
        <v>4.2652127135797517E-2</v>
      </c>
      <c r="W528" t="str">
        <f t="shared" si="44"/>
        <v>High</v>
      </c>
    </row>
    <row r="529" spans="1:23" x14ac:dyDescent="0.3">
      <c r="A529">
        <v>100138</v>
      </c>
      <c r="B529" s="1">
        <v>45856</v>
      </c>
      <c r="C529" t="s">
        <v>268</v>
      </c>
      <c r="D529" t="s">
        <v>144</v>
      </c>
      <c r="E529" t="s">
        <v>52</v>
      </c>
      <c r="F529" t="s">
        <v>69</v>
      </c>
      <c r="G529" t="s">
        <v>70</v>
      </c>
      <c r="H529" t="s">
        <v>59</v>
      </c>
      <c r="I529" t="s">
        <v>60</v>
      </c>
      <c r="J529" t="s">
        <v>78</v>
      </c>
      <c r="K529">
        <v>6</v>
      </c>
      <c r="L529">
        <v>21930</v>
      </c>
      <c r="M529">
        <v>0</v>
      </c>
      <c r="N529">
        <v>131580</v>
      </c>
      <c r="O529">
        <v>102000</v>
      </c>
      <c r="P529">
        <v>29580</v>
      </c>
      <c r="Q529" t="s">
        <v>41</v>
      </c>
      <c r="R529" t="s">
        <v>73</v>
      </c>
      <c r="S529" s="3" t="str">
        <f t="shared" si="40"/>
        <v>July</v>
      </c>
      <c r="T529" t="str">
        <f t="shared" si="41"/>
        <v>Q3</v>
      </c>
      <c r="U529">
        <f t="shared" si="42"/>
        <v>2025</v>
      </c>
      <c r="V529" s="4">
        <f t="shared" si="43"/>
        <v>0.22480620155038761</v>
      </c>
      <c r="W529" t="str">
        <f t="shared" si="44"/>
        <v>High</v>
      </c>
    </row>
    <row r="530" spans="1:23" x14ac:dyDescent="0.3">
      <c r="A530">
        <v>103461</v>
      </c>
      <c r="B530" s="1">
        <v>45724</v>
      </c>
      <c r="C530" t="s">
        <v>3597</v>
      </c>
      <c r="D530" t="s">
        <v>94</v>
      </c>
      <c r="E530" t="s">
        <v>44</v>
      </c>
      <c r="F530" t="s">
        <v>45</v>
      </c>
      <c r="G530" t="s">
        <v>46</v>
      </c>
      <c r="H530" t="s">
        <v>47</v>
      </c>
      <c r="I530" t="s">
        <v>60</v>
      </c>
      <c r="J530" t="s">
        <v>88</v>
      </c>
      <c r="K530">
        <v>3</v>
      </c>
      <c r="L530">
        <v>54822</v>
      </c>
      <c r="M530">
        <v>20</v>
      </c>
      <c r="N530">
        <v>131572.79999999999</v>
      </c>
      <c r="O530">
        <v>126000</v>
      </c>
      <c r="P530">
        <v>5572.8</v>
      </c>
      <c r="Q530" t="s">
        <v>55</v>
      </c>
      <c r="R530" t="s">
        <v>73</v>
      </c>
      <c r="S530" s="3" t="str">
        <f t="shared" si="40"/>
        <v>March</v>
      </c>
      <c r="T530" t="str">
        <f t="shared" si="41"/>
        <v>Q1</v>
      </c>
      <c r="U530">
        <f t="shared" si="42"/>
        <v>2025</v>
      </c>
      <c r="V530" s="4">
        <f t="shared" si="43"/>
        <v>4.2355258837692901E-2</v>
      </c>
      <c r="W530" t="str">
        <f t="shared" si="44"/>
        <v>High</v>
      </c>
    </row>
    <row r="531" spans="1:23" x14ac:dyDescent="0.3">
      <c r="A531">
        <v>103785</v>
      </c>
      <c r="B531" s="1">
        <v>45977</v>
      </c>
      <c r="C531" t="s">
        <v>3921</v>
      </c>
      <c r="D531" t="s">
        <v>140</v>
      </c>
      <c r="E531" t="s">
        <v>52</v>
      </c>
      <c r="F531" t="s">
        <v>53</v>
      </c>
      <c r="G531" t="s">
        <v>54</v>
      </c>
      <c r="H531" t="s">
        <v>33</v>
      </c>
      <c r="I531" t="s">
        <v>24</v>
      </c>
      <c r="J531" t="s">
        <v>72</v>
      </c>
      <c r="K531">
        <v>10</v>
      </c>
      <c r="L531">
        <v>14615</v>
      </c>
      <c r="M531">
        <v>10</v>
      </c>
      <c r="N531">
        <v>131535</v>
      </c>
      <c r="O531">
        <v>110000</v>
      </c>
      <c r="P531">
        <v>21535</v>
      </c>
      <c r="Q531" t="s">
        <v>41</v>
      </c>
      <c r="R531" t="s">
        <v>73</v>
      </c>
      <c r="S531" s="3" t="str">
        <f t="shared" si="40"/>
        <v>November</v>
      </c>
      <c r="T531" t="str">
        <f t="shared" si="41"/>
        <v>Q4</v>
      </c>
      <c r="U531">
        <f t="shared" si="42"/>
        <v>2025</v>
      </c>
      <c r="V531" s="4">
        <f t="shared" si="43"/>
        <v>0.16372068270802448</v>
      </c>
      <c r="W531" t="str">
        <f t="shared" si="44"/>
        <v>High</v>
      </c>
    </row>
    <row r="532" spans="1:23" x14ac:dyDescent="0.3">
      <c r="A532">
        <v>104143</v>
      </c>
      <c r="B532" s="1">
        <v>45956</v>
      </c>
      <c r="C532" t="s">
        <v>4279</v>
      </c>
      <c r="D532" t="s">
        <v>184</v>
      </c>
      <c r="E532" t="s">
        <v>44</v>
      </c>
      <c r="F532" t="s">
        <v>45</v>
      </c>
      <c r="G532" t="s">
        <v>46</v>
      </c>
      <c r="H532" t="s">
        <v>38</v>
      </c>
      <c r="I532" t="s">
        <v>60</v>
      </c>
      <c r="J532" t="s">
        <v>88</v>
      </c>
      <c r="K532">
        <v>3</v>
      </c>
      <c r="L532">
        <v>54780</v>
      </c>
      <c r="M532">
        <v>20</v>
      </c>
      <c r="N532">
        <v>131472</v>
      </c>
      <c r="O532">
        <v>126000</v>
      </c>
      <c r="P532">
        <v>5472</v>
      </c>
      <c r="Q532" t="s">
        <v>66</v>
      </c>
      <c r="R532" t="s">
        <v>73</v>
      </c>
      <c r="S532" s="3" t="str">
        <f t="shared" si="40"/>
        <v>October</v>
      </c>
      <c r="T532" t="str">
        <f t="shared" si="41"/>
        <v>Q4</v>
      </c>
      <c r="U532">
        <f t="shared" si="42"/>
        <v>2025</v>
      </c>
      <c r="V532" s="4">
        <f t="shared" si="43"/>
        <v>4.1621029572836803E-2</v>
      </c>
      <c r="W532" t="str">
        <f t="shared" si="44"/>
        <v>High</v>
      </c>
    </row>
    <row r="533" spans="1:23" x14ac:dyDescent="0.3">
      <c r="A533">
        <v>100421</v>
      </c>
      <c r="B533" s="1">
        <v>45698</v>
      </c>
      <c r="C533" t="s">
        <v>557</v>
      </c>
      <c r="D533" t="s">
        <v>90</v>
      </c>
      <c r="E533" t="s">
        <v>52</v>
      </c>
      <c r="F533" t="s">
        <v>53</v>
      </c>
      <c r="G533" t="s">
        <v>54</v>
      </c>
      <c r="H533" t="s">
        <v>83</v>
      </c>
      <c r="I533" t="s">
        <v>60</v>
      </c>
      <c r="J533" t="s">
        <v>88</v>
      </c>
      <c r="K533">
        <v>3</v>
      </c>
      <c r="L533">
        <v>54768</v>
      </c>
      <c r="M533">
        <v>20</v>
      </c>
      <c r="N533">
        <v>131443.20000000001</v>
      </c>
      <c r="O533">
        <v>126000</v>
      </c>
      <c r="P533">
        <v>5443.2</v>
      </c>
      <c r="Q533" t="s">
        <v>55</v>
      </c>
      <c r="R533" t="s">
        <v>56</v>
      </c>
      <c r="S533" s="3" t="str">
        <f t="shared" si="40"/>
        <v>February</v>
      </c>
      <c r="T533" t="str">
        <f t="shared" si="41"/>
        <v>Q1</v>
      </c>
      <c r="U533">
        <f t="shared" si="42"/>
        <v>2025</v>
      </c>
      <c r="V533" s="4">
        <f t="shared" si="43"/>
        <v>4.1411042944785273E-2</v>
      </c>
      <c r="W533" t="str">
        <f t="shared" si="44"/>
        <v>High</v>
      </c>
    </row>
    <row r="534" spans="1:23" x14ac:dyDescent="0.3">
      <c r="A534">
        <v>104270</v>
      </c>
      <c r="B534" s="1">
        <v>45769</v>
      </c>
      <c r="C534" t="s">
        <v>4406</v>
      </c>
      <c r="D534" t="s">
        <v>58</v>
      </c>
      <c r="E534" t="s">
        <v>44</v>
      </c>
      <c r="F534" t="s">
        <v>64</v>
      </c>
      <c r="G534" t="s">
        <v>65</v>
      </c>
      <c r="H534" t="s">
        <v>71</v>
      </c>
      <c r="I534" t="s">
        <v>60</v>
      </c>
      <c r="J534" t="s">
        <v>88</v>
      </c>
      <c r="K534">
        <v>3</v>
      </c>
      <c r="L534">
        <v>54766</v>
      </c>
      <c r="M534">
        <v>20</v>
      </c>
      <c r="N534">
        <v>131438.39999999999</v>
      </c>
      <c r="O534">
        <v>126000</v>
      </c>
      <c r="P534">
        <v>5438.4</v>
      </c>
      <c r="Q534" t="s">
        <v>66</v>
      </c>
      <c r="R534" t="s">
        <v>56</v>
      </c>
      <c r="S534" s="3" t="str">
        <f t="shared" si="40"/>
        <v>April</v>
      </c>
      <c r="T534" t="str">
        <f t="shared" si="41"/>
        <v>Q2</v>
      </c>
      <c r="U534">
        <f t="shared" si="42"/>
        <v>2025</v>
      </c>
      <c r="V534" s="4">
        <f t="shared" si="43"/>
        <v>4.1376036226856081E-2</v>
      </c>
      <c r="W534" t="str">
        <f t="shared" si="44"/>
        <v>High</v>
      </c>
    </row>
    <row r="535" spans="1:23" x14ac:dyDescent="0.3">
      <c r="A535">
        <v>100086</v>
      </c>
      <c r="B535" s="1">
        <v>45815</v>
      </c>
      <c r="C535" t="s">
        <v>203</v>
      </c>
      <c r="D535" t="s">
        <v>179</v>
      </c>
      <c r="E535" t="s">
        <v>20</v>
      </c>
      <c r="F535" t="s">
        <v>36</v>
      </c>
      <c r="G535" t="s">
        <v>37</v>
      </c>
      <c r="H535" t="s">
        <v>38</v>
      </c>
      <c r="I535" t="s">
        <v>60</v>
      </c>
      <c r="J535" t="s">
        <v>88</v>
      </c>
      <c r="K535">
        <v>3</v>
      </c>
      <c r="L535">
        <v>54750</v>
      </c>
      <c r="M535">
        <v>20</v>
      </c>
      <c r="N535">
        <v>131400</v>
      </c>
      <c r="O535">
        <v>126000</v>
      </c>
      <c r="P535">
        <v>5400</v>
      </c>
      <c r="Q535" t="s">
        <v>49</v>
      </c>
      <c r="R535" t="s">
        <v>27</v>
      </c>
      <c r="S535" s="3" t="str">
        <f t="shared" si="40"/>
        <v>June</v>
      </c>
      <c r="T535" t="str">
        <f t="shared" si="41"/>
        <v>Q2</v>
      </c>
      <c r="U535">
        <f t="shared" si="42"/>
        <v>2025</v>
      </c>
      <c r="V535" s="4">
        <f t="shared" si="43"/>
        <v>4.1095890410958902E-2</v>
      </c>
      <c r="W535" t="str">
        <f t="shared" si="44"/>
        <v>High</v>
      </c>
    </row>
    <row r="536" spans="1:23" x14ac:dyDescent="0.3">
      <c r="A536">
        <v>101449</v>
      </c>
      <c r="B536" s="1">
        <v>45875</v>
      </c>
      <c r="C536" t="s">
        <v>1585</v>
      </c>
      <c r="D536" t="s">
        <v>114</v>
      </c>
      <c r="E536" t="s">
        <v>20</v>
      </c>
      <c r="F536" t="s">
        <v>36</v>
      </c>
      <c r="G536" t="s">
        <v>37</v>
      </c>
      <c r="H536" t="s">
        <v>83</v>
      </c>
      <c r="I536" t="s">
        <v>60</v>
      </c>
      <c r="J536" t="s">
        <v>88</v>
      </c>
      <c r="K536">
        <v>3</v>
      </c>
      <c r="L536">
        <v>54735</v>
      </c>
      <c r="M536">
        <v>20</v>
      </c>
      <c r="N536">
        <v>131364</v>
      </c>
      <c r="O536">
        <v>126000</v>
      </c>
      <c r="P536">
        <v>5364</v>
      </c>
      <c r="Q536" t="s">
        <v>49</v>
      </c>
      <c r="R536" t="s">
        <v>27</v>
      </c>
      <c r="S536" s="3" t="str">
        <f t="shared" si="40"/>
        <v>August</v>
      </c>
      <c r="T536" t="str">
        <f t="shared" si="41"/>
        <v>Q3</v>
      </c>
      <c r="U536">
        <f t="shared" si="42"/>
        <v>2025</v>
      </c>
      <c r="V536" s="4">
        <f t="shared" si="43"/>
        <v>4.0833104960263086E-2</v>
      </c>
      <c r="W536" t="str">
        <f t="shared" si="44"/>
        <v>High</v>
      </c>
    </row>
    <row r="537" spans="1:23" x14ac:dyDescent="0.3">
      <c r="A537">
        <v>103627</v>
      </c>
      <c r="B537" s="1">
        <v>45781</v>
      </c>
      <c r="C537" t="s">
        <v>3763</v>
      </c>
      <c r="D537" t="s">
        <v>207</v>
      </c>
      <c r="E537" t="s">
        <v>44</v>
      </c>
      <c r="F537" t="s">
        <v>45</v>
      </c>
      <c r="G537" t="s">
        <v>46</v>
      </c>
      <c r="H537" t="s">
        <v>33</v>
      </c>
      <c r="I537" t="s">
        <v>60</v>
      </c>
      <c r="J537" t="s">
        <v>88</v>
      </c>
      <c r="K537">
        <v>3</v>
      </c>
      <c r="L537">
        <v>54706</v>
      </c>
      <c r="M537">
        <v>20</v>
      </c>
      <c r="N537">
        <v>131294.39999999999</v>
      </c>
      <c r="O537">
        <v>126000</v>
      </c>
      <c r="P537">
        <v>5294.4</v>
      </c>
      <c r="Q537" t="s">
        <v>55</v>
      </c>
      <c r="R537" t="s">
        <v>27</v>
      </c>
      <c r="S537" s="3" t="str">
        <f t="shared" si="40"/>
        <v>May</v>
      </c>
      <c r="T537" t="str">
        <f t="shared" si="41"/>
        <v>Q2</v>
      </c>
      <c r="U537">
        <f t="shared" si="42"/>
        <v>2025</v>
      </c>
      <c r="V537" s="4">
        <f t="shared" si="43"/>
        <v>4.0324644463130187E-2</v>
      </c>
      <c r="W537" t="str">
        <f t="shared" si="44"/>
        <v>High</v>
      </c>
    </row>
    <row r="538" spans="1:23" x14ac:dyDescent="0.3">
      <c r="A538">
        <v>104469</v>
      </c>
      <c r="B538" s="1">
        <v>45826</v>
      </c>
      <c r="C538" t="s">
        <v>4605</v>
      </c>
      <c r="D538" t="s">
        <v>116</v>
      </c>
      <c r="E538" t="s">
        <v>52</v>
      </c>
      <c r="F538" t="s">
        <v>53</v>
      </c>
      <c r="G538" t="s">
        <v>54</v>
      </c>
      <c r="H538" t="s">
        <v>23</v>
      </c>
      <c r="I538" t="s">
        <v>60</v>
      </c>
      <c r="J538" t="s">
        <v>88</v>
      </c>
      <c r="K538">
        <v>3</v>
      </c>
      <c r="L538">
        <v>54706</v>
      </c>
      <c r="M538">
        <v>20</v>
      </c>
      <c r="N538">
        <v>131294.39999999999</v>
      </c>
      <c r="O538">
        <v>126000</v>
      </c>
      <c r="P538">
        <v>5294.4</v>
      </c>
      <c r="Q538" t="s">
        <v>66</v>
      </c>
      <c r="R538" t="s">
        <v>27</v>
      </c>
      <c r="S538" s="3" t="str">
        <f t="shared" si="40"/>
        <v>June</v>
      </c>
      <c r="T538" t="str">
        <f t="shared" si="41"/>
        <v>Q2</v>
      </c>
      <c r="U538">
        <f t="shared" si="42"/>
        <v>2025</v>
      </c>
      <c r="V538" s="4">
        <f t="shared" si="43"/>
        <v>4.0324644463130187E-2</v>
      </c>
      <c r="W538" t="str">
        <f t="shared" si="44"/>
        <v>High</v>
      </c>
    </row>
    <row r="539" spans="1:23" x14ac:dyDescent="0.3">
      <c r="A539">
        <v>104153</v>
      </c>
      <c r="B539" s="1">
        <v>45753</v>
      </c>
      <c r="C539" t="s">
        <v>4289</v>
      </c>
      <c r="D539" t="s">
        <v>242</v>
      </c>
      <c r="E539" t="s">
        <v>52</v>
      </c>
      <c r="F539" t="s">
        <v>69</v>
      </c>
      <c r="G539" t="s">
        <v>70</v>
      </c>
      <c r="H539" t="s">
        <v>108</v>
      </c>
      <c r="I539" t="s">
        <v>60</v>
      </c>
      <c r="J539" t="s">
        <v>78</v>
      </c>
      <c r="K539">
        <v>6</v>
      </c>
      <c r="L539">
        <v>21880</v>
      </c>
      <c r="M539">
        <v>0</v>
      </c>
      <c r="N539">
        <v>131280</v>
      </c>
      <c r="O539">
        <v>102000</v>
      </c>
      <c r="P539">
        <v>29280</v>
      </c>
      <c r="Q539" t="s">
        <v>55</v>
      </c>
      <c r="R539" t="s">
        <v>27</v>
      </c>
      <c r="S539" s="3" t="str">
        <f t="shared" si="40"/>
        <v>April</v>
      </c>
      <c r="T539" t="str">
        <f t="shared" si="41"/>
        <v>Q2</v>
      </c>
      <c r="U539">
        <f t="shared" si="42"/>
        <v>2025</v>
      </c>
      <c r="V539" s="4">
        <f t="shared" si="43"/>
        <v>0.2230347349177331</v>
      </c>
      <c r="W539" t="str">
        <f t="shared" si="44"/>
        <v>High</v>
      </c>
    </row>
    <row r="540" spans="1:23" x14ac:dyDescent="0.3">
      <c r="A540">
        <v>104822</v>
      </c>
      <c r="B540" s="1">
        <v>45815</v>
      </c>
      <c r="C540" t="s">
        <v>4958</v>
      </c>
      <c r="D540" t="s">
        <v>82</v>
      </c>
      <c r="E540" t="s">
        <v>20</v>
      </c>
      <c r="F540" t="s">
        <v>21</v>
      </c>
      <c r="G540" t="s">
        <v>22</v>
      </c>
      <c r="H540" t="s">
        <v>23</v>
      </c>
      <c r="I540" t="s">
        <v>60</v>
      </c>
      <c r="J540" t="s">
        <v>78</v>
      </c>
      <c r="K540">
        <v>6</v>
      </c>
      <c r="L540">
        <v>21880</v>
      </c>
      <c r="M540">
        <v>0</v>
      </c>
      <c r="N540">
        <v>131280</v>
      </c>
      <c r="O540">
        <v>102000</v>
      </c>
      <c r="P540">
        <v>29280</v>
      </c>
      <c r="Q540" t="s">
        <v>26</v>
      </c>
      <c r="R540" t="s">
        <v>27</v>
      </c>
      <c r="S540" s="3" t="str">
        <f t="shared" si="40"/>
        <v>June</v>
      </c>
      <c r="T540" t="str">
        <f t="shared" si="41"/>
        <v>Q2</v>
      </c>
      <c r="U540">
        <f t="shared" si="42"/>
        <v>2025</v>
      </c>
      <c r="V540" s="4">
        <f t="shared" si="43"/>
        <v>0.2230347349177331</v>
      </c>
      <c r="W540" t="str">
        <f t="shared" si="44"/>
        <v>High</v>
      </c>
    </row>
    <row r="541" spans="1:23" x14ac:dyDescent="0.3">
      <c r="A541">
        <v>102849</v>
      </c>
      <c r="B541" s="1">
        <v>45827</v>
      </c>
      <c r="C541" t="s">
        <v>2985</v>
      </c>
      <c r="D541" t="s">
        <v>375</v>
      </c>
      <c r="E541" t="s">
        <v>30</v>
      </c>
      <c r="F541" t="s">
        <v>31</v>
      </c>
      <c r="G541" t="s">
        <v>32</v>
      </c>
      <c r="H541" t="s">
        <v>59</v>
      </c>
      <c r="I541" t="s">
        <v>60</v>
      </c>
      <c r="J541" t="s">
        <v>88</v>
      </c>
      <c r="K541">
        <v>3</v>
      </c>
      <c r="L541">
        <v>54694</v>
      </c>
      <c r="M541">
        <v>20</v>
      </c>
      <c r="N541">
        <v>131265.60000000001</v>
      </c>
      <c r="O541">
        <v>126000</v>
      </c>
      <c r="P541">
        <v>5265.6</v>
      </c>
      <c r="Q541" t="s">
        <v>26</v>
      </c>
      <c r="R541" t="s">
        <v>73</v>
      </c>
      <c r="S541" s="3" t="str">
        <f t="shared" si="40"/>
        <v>June</v>
      </c>
      <c r="T541" t="str">
        <f t="shared" si="41"/>
        <v>Q2</v>
      </c>
      <c r="U541">
        <f t="shared" si="42"/>
        <v>2025</v>
      </c>
      <c r="V541" s="4">
        <f t="shared" si="43"/>
        <v>4.0114089296815009E-2</v>
      </c>
      <c r="W541" t="str">
        <f t="shared" si="44"/>
        <v>High</v>
      </c>
    </row>
    <row r="542" spans="1:23" x14ac:dyDescent="0.3">
      <c r="A542">
        <v>104929</v>
      </c>
      <c r="B542" s="1">
        <v>45704</v>
      </c>
      <c r="C542" t="s">
        <v>5065</v>
      </c>
      <c r="D542" t="s">
        <v>189</v>
      </c>
      <c r="E542" t="s">
        <v>44</v>
      </c>
      <c r="F542" t="s">
        <v>64</v>
      </c>
      <c r="G542" t="s">
        <v>65</v>
      </c>
      <c r="H542" t="s">
        <v>59</v>
      </c>
      <c r="I542" t="s">
        <v>60</v>
      </c>
      <c r="J542" t="s">
        <v>88</v>
      </c>
      <c r="K542">
        <v>3</v>
      </c>
      <c r="L542">
        <v>54693</v>
      </c>
      <c r="M542">
        <v>20</v>
      </c>
      <c r="N542">
        <v>131263.20000000001</v>
      </c>
      <c r="O542">
        <v>126000</v>
      </c>
      <c r="P542">
        <v>5263.2</v>
      </c>
      <c r="Q542" t="s">
        <v>66</v>
      </c>
      <c r="R542" t="s">
        <v>27</v>
      </c>
      <c r="S542" s="3" t="str">
        <f t="shared" si="40"/>
        <v>February</v>
      </c>
      <c r="T542" t="str">
        <f t="shared" si="41"/>
        <v>Q1</v>
      </c>
      <c r="U542">
        <f t="shared" si="42"/>
        <v>2025</v>
      </c>
      <c r="V542" s="4">
        <f t="shared" si="43"/>
        <v>4.0096538862377268E-2</v>
      </c>
      <c r="W542" t="str">
        <f t="shared" si="44"/>
        <v>High</v>
      </c>
    </row>
    <row r="543" spans="1:23" x14ac:dyDescent="0.3">
      <c r="A543">
        <v>100118</v>
      </c>
      <c r="B543" s="1">
        <v>45694</v>
      </c>
      <c r="C543" t="s">
        <v>246</v>
      </c>
      <c r="D543" t="s">
        <v>166</v>
      </c>
      <c r="E543" t="s">
        <v>52</v>
      </c>
      <c r="F543" t="s">
        <v>69</v>
      </c>
      <c r="G543" t="s">
        <v>70</v>
      </c>
      <c r="H543" t="s">
        <v>33</v>
      </c>
      <c r="I543" t="s">
        <v>60</v>
      </c>
      <c r="J543" t="s">
        <v>88</v>
      </c>
      <c r="K543">
        <v>3</v>
      </c>
      <c r="L543">
        <v>54668</v>
      </c>
      <c r="M543">
        <v>20</v>
      </c>
      <c r="N543">
        <v>131203.20000000001</v>
      </c>
      <c r="O543">
        <v>126000</v>
      </c>
      <c r="P543">
        <v>5203.2</v>
      </c>
      <c r="Q543" t="s">
        <v>26</v>
      </c>
      <c r="R543" t="s">
        <v>73</v>
      </c>
      <c r="S543" s="3" t="str">
        <f t="shared" si="40"/>
        <v>February</v>
      </c>
      <c r="T543" t="str">
        <f t="shared" si="41"/>
        <v>Q1</v>
      </c>
      <c r="U543">
        <f t="shared" si="42"/>
        <v>2025</v>
      </c>
      <c r="V543" s="4">
        <f t="shared" si="43"/>
        <v>3.9657569327577372E-2</v>
      </c>
      <c r="W543" t="str">
        <f t="shared" si="44"/>
        <v>High</v>
      </c>
    </row>
    <row r="544" spans="1:23" x14ac:dyDescent="0.3">
      <c r="A544">
        <v>104650</v>
      </c>
      <c r="B544" s="1">
        <v>45756</v>
      </c>
      <c r="C544" t="s">
        <v>4786</v>
      </c>
      <c r="D544" t="s">
        <v>19</v>
      </c>
      <c r="E544" t="s">
        <v>30</v>
      </c>
      <c r="F544" t="s">
        <v>76</v>
      </c>
      <c r="G544" t="s">
        <v>77</v>
      </c>
      <c r="H544" t="s">
        <v>71</v>
      </c>
      <c r="I544" t="s">
        <v>60</v>
      </c>
      <c r="J544" t="s">
        <v>88</v>
      </c>
      <c r="K544">
        <v>3</v>
      </c>
      <c r="L544">
        <v>54655</v>
      </c>
      <c r="M544">
        <v>20</v>
      </c>
      <c r="N544">
        <v>131172</v>
      </c>
      <c r="O544">
        <v>126000</v>
      </c>
      <c r="P544">
        <v>5172</v>
      </c>
      <c r="Q544" t="s">
        <v>26</v>
      </c>
      <c r="R544" t="s">
        <v>27</v>
      </c>
      <c r="S544" s="3" t="str">
        <f t="shared" si="40"/>
        <v>April</v>
      </c>
      <c r="T544" t="str">
        <f t="shared" si="41"/>
        <v>Q2</v>
      </c>
      <c r="U544">
        <f t="shared" si="42"/>
        <v>2025</v>
      </c>
      <c r="V544" s="4">
        <f t="shared" si="43"/>
        <v>3.9429146464184432E-2</v>
      </c>
      <c r="W544" t="str">
        <f t="shared" si="44"/>
        <v>High</v>
      </c>
    </row>
    <row r="545" spans="1:23" x14ac:dyDescent="0.3">
      <c r="A545">
        <v>103561</v>
      </c>
      <c r="B545" s="1">
        <v>45667</v>
      </c>
      <c r="C545" t="s">
        <v>3697</v>
      </c>
      <c r="D545" t="s">
        <v>75</v>
      </c>
      <c r="E545" t="s">
        <v>52</v>
      </c>
      <c r="F545" t="s">
        <v>69</v>
      </c>
      <c r="G545" t="s">
        <v>70</v>
      </c>
      <c r="H545" t="s">
        <v>59</v>
      </c>
      <c r="I545" t="s">
        <v>60</v>
      </c>
      <c r="J545" t="s">
        <v>88</v>
      </c>
      <c r="K545">
        <v>3</v>
      </c>
      <c r="L545">
        <v>54640</v>
      </c>
      <c r="M545">
        <v>20</v>
      </c>
      <c r="N545">
        <v>131136</v>
      </c>
      <c r="O545">
        <v>126000</v>
      </c>
      <c r="P545">
        <v>5136</v>
      </c>
      <c r="Q545" t="s">
        <v>55</v>
      </c>
      <c r="R545" t="s">
        <v>27</v>
      </c>
      <c r="S545" s="3" t="str">
        <f t="shared" si="40"/>
        <v>January</v>
      </c>
      <c r="T545" t="str">
        <f t="shared" si="41"/>
        <v>Q1</v>
      </c>
      <c r="U545">
        <f t="shared" si="42"/>
        <v>2025</v>
      </c>
      <c r="V545" s="4">
        <f t="shared" si="43"/>
        <v>3.9165446559297219E-2</v>
      </c>
      <c r="W545" t="str">
        <f t="shared" si="44"/>
        <v>High</v>
      </c>
    </row>
    <row r="546" spans="1:23" x14ac:dyDescent="0.3">
      <c r="A546">
        <v>102132</v>
      </c>
      <c r="B546" s="1">
        <v>45973</v>
      </c>
      <c r="C546" t="s">
        <v>2268</v>
      </c>
      <c r="D546" t="s">
        <v>82</v>
      </c>
      <c r="E546" t="s">
        <v>52</v>
      </c>
      <c r="F546" t="s">
        <v>69</v>
      </c>
      <c r="G546" t="s">
        <v>70</v>
      </c>
      <c r="H546" t="s">
        <v>23</v>
      </c>
      <c r="I546" t="s">
        <v>24</v>
      </c>
      <c r="J546" t="s">
        <v>72</v>
      </c>
      <c r="K546">
        <v>9</v>
      </c>
      <c r="L546">
        <v>15320</v>
      </c>
      <c r="M546">
        <v>5</v>
      </c>
      <c r="N546">
        <v>130986</v>
      </c>
      <c r="O546">
        <v>99000</v>
      </c>
      <c r="P546">
        <v>31986</v>
      </c>
      <c r="Q546" t="s">
        <v>49</v>
      </c>
      <c r="R546" t="s">
        <v>27</v>
      </c>
      <c r="S546" s="3" t="str">
        <f t="shared" si="40"/>
        <v>November</v>
      </c>
      <c r="T546" t="str">
        <f t="shared" si="41"/>
        <v>Q4</v>
      </c>
      <c r="U546">
        <f t="shared" si="42"/>
        <v>2025</v>
      </c>
      <c r="V546" s="4">
        <f t="shared" si="43"/>
        <v>0.24419403600384773</v>
      </c>
      <c r="W546" t="str">
        <f t="shared" si="44"/>
        <v>High</v>
      </c>
    </row>
    <row r="547" spans="1:23" x14ac:dyDescent="0.3">
      <c r="A547">
        <v>101252</v>
      </c>
      <c r="B547" s="1">
        <v>45836</v>
      </c>
      <c r="C547" t="s">
        <v>1388</v>
      </c>
      <c r="D547" t="s">
        <v>239</v>
      </c>
      <c r="E547" t="s">
        <v>30</v>
      </c>
      <c r="F547" t="s">
        <v>76</v>
      </c>
      <c r="G547" t="s">
        <v>77</v>
      </c>
      <c r="H547" t="s">
        <v>38</v>
      </c>
      <c r="I547" t="s">
        <v>60</v>
      </c>
      <c r="J547" t="s">
        <v>88</v>
      </c>
      <c r="K547">
        <v>3</v>
      </c>
      <c r="L547">
        <v>54558</v>
      </c>
      <c r="M547">
        <v>20</v>
      </c>
      <c r="N547">
        <v>130939.2</v>
      </c>
      <c r="O547">
        <v>126000</v>
      </c>
      <c r="P547">
        <v>4939.2</v>
      </c>
      <c r="Q547" t="s">
        <v>55</v>
      </c>
      <c r="R547" t="s">
        <v>27</v>
      </c>
      <c r="S547" s="3" t="str">
        <f t="shared" si="40"/>
        <v>June</v>
      </c>
      <c r="T547" t="str">
        <f t="shared" si="41"/>
        <v>Q2</v>
      </c>
      <c r="U547">
        <f t="shared" si="42"/>
        <v>2025</v>
      </c>
      <c r="V547" s="4">
        <f t="shared" si="43"/>
        <v>3.7721324095458045E-2</v>
      </c>
      <c r="W547" t="str">
        <f t="shared" si="44"/>
        <v>High</v>
      </c>
    </row>
    <row r="548" spans="1:23" x14ac:dyDescent="0.3">
      <c r="A548">
        <v>101662</v>
      </c>
      <c r="B548" s="1">
        <v>45919</v>
      </c>
      <c r="C548" t="s">
        <v>1798</v>
      </c>
      <c r="D548" t="s">
        <v>134</v>
      </c>
      <c r="E548" t="s">
        <v>30</v>
      </c>
      <c r="F548" t="s">
        <v>76</v>
      </c>
      <c r="G548" t="s">
        <v>77</v>
      </c>
      <c r="H548" t="s">
        <v>108</v>
      </c>
      <c r="I548" t="s">
        <v>60</v>
      </c>
      <c r="J548" t="s">
        <v>78</v>
      </c>
      <c r="K548">
        <v>6</v>
      </c>
      <c r="L548">
        <v>21755</v>
      </c>
      <c r="M548">
        <v>0</v>
      </c>
      <c r="N548">
        <v>130530</v>
      </c>
      <c r="O548">
        <v>102000</v>
      </c>
      <c r="P548">
        <v>28530</v>
      </c>
      <c r="Q548" t="s">
        <v>49</v>
      </c>
      <c r="R548" t="s">
        <v>27</v>
      </c>
      <c r="S548" s="3" t="str">
        <f t="shared" si="40"/>
        <v>September</v>
      </c>
      <c r="T548" t="str">
        <f t="shared" si="41"/>
        <v>Q3</v>
      </c>
      <c r="U548">
        <f t="shared" si="42"/>
        <v>2025</v>
      </c>
      <c r="V548" s="4">
        <f t="shared" si="43"/>
        <v>0.21857044357618938</v>
      </c>
      <c r="W548" t="str">
        <f t="shared" si="44"/>
        <v>High</v>
      </c>
    </row>
    <row r="549" spans="1:23" x14ac:dyDescent="0.3">
      <c r="A549">
        <v>102447</v>
      </c>
      <c r="B549" s="1">
        <v>45979</v>
      </c>
      <c r="C549" t="s">
        <v>2583</v>
      </c>
      <c r="D549" t="s">
        <v>222</v>
      </c>
      <c r="E549" t="s">
        <v>44</v>
      </c>
      <c r="F549" t="s">
        <v>45</v>
      </c>
      <c r="G549" t="s">
        <v>46</v>
      </c>
      <c r="H549" t="s">
        <v>47</v>
      </c>
      <c r="I549" t="s">
        <v>60</v>
      </c>
      <c r="J549" t="s">
        <v>78</v>
      </c>
      <c r="K549">
        <v>7</v>
      </c>
      <c r="L549">
        <v>21930</v>
      </c>
      <c r="M549">
        <v>15</v>
      </c>
      <c r="N549">
        <v>130483.5</v>
      </c>
      <c r="O549">
        <v>119000</v>
      </c>
      <c r="P549">
        <v>11483.5</v>
      </c>
      <c r="Q549" t="s">
        <v>49</v>
      </c>
      <c r="R549" t="s">
        <v>27</v>
      </c>
      <c r="S549" s="3" t="str">
        <f t="shared" si="40"/>
        <v>November</v>
      </c>
      <c r="T549" t="str">
        <f t="shared" si="41"/>
        <v>Q4</v>
      </c>
      <c r="U549">
        <f t="shared" si="42"/>
        <v>2025</v>
      </c>
      <c r="V549" s="4">
        <f t="shared" si="43"/>
        <v>8.8007295941632466E-2</v>
      </c>
      <c r="W549" t="str">
        <f t="shared" si="44"/>
        <v>High</v>
      </c>
    </row>
    <row r="550" spans="1:23" x14ac:dyDescent="0.3">
      <c r="A550">
        <v>101388</v>
      </c>
      <c r="B550" s="1">
        <v>45887</v>
      </c>
      <c r="C550" t="s">
        <v>1524</v>
      </c>
      <c r="D550" t="s">
        <v>239</v>
      </c>
      <c r="E550" t="s">
        <v>20</v>
      </c>
      <c r="F550" t="s">
        <v>21</v>
      </c>
      <c r="G550" t="s">
        <v>22</v>
      </c>
      <c r="H550" t="s">
        <v>47</v>
      </c>
      <c r="I550" t="s">
        <v>60</v>
      </c>
      <c r="J550" t="s">
        <v>78</v>
      </c>
      <c r="K550">
        <v>6</v>
      </c>
      <c r="L550">
        <v>21672</v>
      </c>
      <c r="M550">
        <v>0</v>
      </c>
      <c r="N550">
        <v>130032</v>
      </c>
      <c r="O550">
        <v>102000</v>
      </c>
      <c r="P550">
        <v>28032</v>
      </c>
      <c r="Q550" t="s">
        <v>66</v>
      </c>
      <c r="R550" t="s">
        <v>56</v>
      </c>
      <c r="S550" s="3" t="str">
        <f t="shared" si="40"/>
        <v>August</v>
      </c>
      <c r="T550" t="str">
        <f t="shared" si="41"/>
        <v>Q3</v>
      </c>
      <c r="U550">
        <f t="shared" si="42"/>
        <v>2025</v>
      </c>
      <c r="V550" s="4">
        <f t="shared" si="43"/>
        <v>0.21557770394979697</v>
      </c>
      <c r="W550" t="str">
        <f t="shared" si="44"/>
        <v>High</v>
      </c>
    </row>
    <row r="551" spans="1:23" x14ac:dyDescent="0.3">
      <c r="A551">
        <v>102601</v>
      </c>
      <c r="B551" s="1">
        <v>45693</v>
      </c>
      <c r="C551" t="s">
        <v>2737</v>
      </c>
      <c r="D551" t="s">
        <v>127</v>
      </c>
      <c r="E551" t="s">
        <v>30</v>
      </c>
      <c r="F551" t="s">
        <v>31</v>
      </c>
      <c r="G551" t="s">
        <v>32</v>
      </c>
      <c r="H551" t="s">
        <v>33</v>
      </c>
      <c r="I551" t="s">
        <v>60</v>
      </c>
      <c r="J551" t="s">
        <v>78</v>
      </c>
      <c r="K551">
        <v>6</v>
      </c>
      <c r="L551">
        <v>21665</v>
      </c>
      <c r="M551">
        <v>0</v>
      </c>
      <c r="N551">
        <v>129990</v>
      </c>
      <c r="O551">
        <v>102000</v>
      </c>
      <c r="P551">
        <v>27990</v>
      </c>
      <c r="Q551" t="s">
        <v>66</v>
      </c>
      <c r="R551" t="s">
        <v>56</v>
      </c>
      <c r="S551" s="3" t="str">
        <f t="shared" si="40"/>
        <v>February</v>
      </c>
      <c r="T551" t="str">
        <f t="shared" si="41"/>
        <v>Q1</v>
      </c>
      <c r="U551">
        <f t="shared" si="42"/>
        <v>2025</v>
      </c>
      <c r="V551" s="4">
        <f t="shared" si="43"/>
        <v>0.21532425571197786</v>
      </c>
      <c r="W551" t="str">
        <f t="shared" si="44"/>
        <v>High</v>
      </c>
    </row>
    <row r="552" spans="1:23" x14ac:dyDescent="0.3">
      <c r="A552">
        <v>104342</v>
      </c>
      <c r="B552" s="1">
        <v>45848</v>
      </c>
      <c r="C552" t="s">
        <v>4478</v>
      </c>
      <c r="D552" t="s">
        <v>98</v>
      </c>
      <c r="E552" t="s">
        <v>30</v>
      </c>
      <c r="F552" t="s">
        <v>76</v>
      </c>
      <c r="G552" t="s">
        <v>77</v>
      </c>
      <c r="H552" t="s">
        <v>71</v>
      </c>
      <c r="I552" t="s">
        <v>60</v>
      </c>
      <c r="J552" t="s">
        <v>78</v>
      </c>
      <c r="K552">
        <v>6</v>
      </c>
      <c r="L552">
        <v>21658</v>
      </c>
      <c r="M552">
        <v>0</v>
      </c>
      <c r="N552">
        <v>129948</v>
      </c>
      <c r="O552">
        <v>102000</v>
      </c>
      <c r="P552">
        <v>27948</v>
      </c>
      <c r="Q552" t="s">
        <v>41</v>
      </c>
      <c r="R552" t="s">
        <v>27</v>
      </c>
      <c r="S552" s="3" t="str">
        <f t="shared" si="40"/>
        <v>July</v>
      </c>
      <c r="T552" t="str">
        <f t="shared" si="41"/>
        <v>Q3</v>
      </c>
      <c r="U552">
        <f t="shared" si="42"/>
        <v>2025</v>
      </c>
      <c r="V552" s="4">
        <f t="shared" si="43"/>
        <v>0.21507064364207221</v>
      </c>
      <c r="W552" t="str">
        <f t="shared" si="44"/>
        <v>High</v>
      </c>
    </row>
    <row r="553" spans="1:23" x14ac:dyDescent="0.3">
      <c r="A553">
        <v>104809</v>
      </c>
      <c r="B553" s="1">
        <v>45836</v>
      </c>
      <c r="C553" t="s">
        <v>4945</v>
      </c>
      <c r="D553" t="s">
        <v>75</v>
      </c>
      <c r="E553" t="s">
        <v>30</v>
      </c>
      <c r="F553" t="s">
        <v>76</v>
      </c>
      <c r="G553" t="s">
        <v>77</v>
      </c>
      <c r="H553" t="s">
        <v>47</v>
      </c>
      <c r="I553" t="s">
        <v>60</v>
      </c>
      <c r="J553" t="s">
        <v>78</v>
      </c>
      <c r="K553">
        <v>6</v>
      </c>
      <c r="L553">
        <v>21594</v>
      </c>
      <c r="M553">
        <v>0</v>
      </c>
      <c r="N553">
        <v>129564</v>
      </c>
      <c r="O553">
        <v>102000</v>
      </c>
      <c r="P553">
        <v>27564</v>
      </c>
      <c r="Q553" t="s">
        <v>66</v>
      </c>
      <c r="R553" t="s">
        <v>27</v>
      </c>
      <c r="S553" s="3" t="str">
        <f t="shared" si="40"/>
        <v>June</v>
      </c>
      <c r="T553" t="str">
        <f t="shared" si="41"/>
        <v>Q2</v>
      </c>
      <c r="U553">
        <f t="shared" si="42"/>
        <v>2025</v>
      </c>
      <c r="V553" s="4">
        <f t="shared" si="43"/>
        <v>0.21274428081874594</v>
      </c>
      <c r="W553" t="str">
        <f t="shared" si="44"/>
        <v>High</v>
      </c>
    </row>
    <row r="554" spans="1:23" x14ac:dyDescent="0.3">
      <c r="A554">
        <v>100518</v>
      </c>
      <c r="B554" s="1">
        <v>45967</v>
      </c>
      <c r="C554" t="s">
        <v>654</v>
      </c>
      <c r="D554" t="s">
        <v>94</v>
      </c>
      <c r="E554" t="s">
        <v>30</v>
      </c>
      <c r="F554" t="s">
        <v>76</v>
      </c>
      <c r="G554" t="s">
        <v>77</v>
      </c>
      <c r="H554" t="s">
        <v>71</v>
      </c>
      <c r="I554" t="s">
        <v>60</v>
      </c>
      <c r="J554" t="s">
        <v>78</v>
      </c>
      <c r="K554">
        <v>6</v>
      </c>
      <c r="L554">
        <v>21521</v>
      </c>
      <c r="M554">
        <v>0</v>
      </c>
      <c r="N554">
        <v>129126</v>
      </c>
      <c r="O554">
        <v>102000</v>
      </c>
      <c r="P554">
        <v>27126</v>
      </c>
      <c r="Q554" t="s">
        <v>49</v>
      </c>
      <c r="R554" t="s">
        <v>27</v>
      </c>
      <c r="S554" s="3" t="str">
        <f t="shared" si="40"/>
        <v>November</v>
      </c>
      <c r="T554" t="str">
        <f t="shared" si="41"/>
        <v>Q4</v>
      </c>
      <c r="U554">
        <f t="shared" si="42"/>
        <v>2025</v>
      </c>
      <c r="V554" s="4">
        <f t="shared" si="43"/>
        <v>0.21007388132521723</v>
      </c>
      <c r="W554" t="str">
        <f t="shared" si="44"/>
        <v>High</v>
      </c>
    </row>
    <row r="555" spans="1:23" x14ac:dyDescent="0.3">
      <c r="A555">
        <v>104721</v>
      </c>
      <c r="B555" s="1">
        <v>45996</v>
      </c>
      <c r="C555" t="s">
        <v>4857</v>
      </c>
      <c r="D555" t="s">
        <v>96</v>
      </c>
      <c r="E555" t="s">
        <v>44</v>
      </c>
      <c r="F555" t="s">
        <v>64</v>
      </c>
      <c r="G555" t="s">
        <v>65</v>
      </c>
      <c r="H555" t="s">
        <v>47</v>
      </c>
      <c r="I555" t="s">
        <v>60</v>
      </c>
      <c r="J555" t="s">
        <v>78</v>
      </c>
      <c r="K555">
        <v>6</v>
      </c>
      <c r="L555">
        <v>21500</v>
      </c>
      <c r="M555">
        <v>0</v>
      </c>
      <c r="N555">
        <v>129000</v>
      </c>
      <c r="O555">
        <v>102000</v>
      </c>
      <c r="P555">
        <v>27000</v>
      </c>
      <c r="Q555" t="s">
        <v>66</v>
      </c>
      <c r="R555" t="s">
        <v>27</v>
      </c>
      <c r="S555" s="3" t="str">
        <f t="shared" si="40"/>
        <v>December</v>
      </c>
      <c r="T555" t="str">
        <f t="shared" si="41"/>
        <v>Q4</v>
      </c>
      <c r="U555">
        <f t="shared" si="42"/>
        <v>2025</v>
      </c>
      <c r="V555" s="4">
        <f t="shared" si="43"/>
        <v>0.20930232558139536</v>
      </c>
      <c r="W555" t="str">
        <f t="shared" si="44"/>
        <v>High</v>
      </c>
    </row>
    <row r="556" spans="1:23" x14ac:dyDescent="0.3">
      <c r="A556">
        <v>101328</v>
      </c>
      <c r="B556" s="1">
        <v>45728</v>
      </c>
      <c r="C556" t="s">
        <v>1464</v>
      </c>
      <c r="D556" t="s">
        <v>98</v>
      </c>
      <c r="E556" t="s">
        <v>30</v>
      </c>
      <c r="F556" t="s">
        <v>76</v>
      </c>
      <c r="G556" t="s">
        <v>77</v>
      </c>
      <c r="H556" t="s">
        <v>38</v>
      </c>
      <c r="I556" t="s">
        <v>60</v>
      </c>
      <c r="J556" t="s">
        <v>78</v>
      </c>
      <c r="K556">
        <v>6</v>
      </c>
      <c r="L556">
        <v>22464</v>
      </c>
      <c r="M556">
        <v>5</v>
      </c>
      <c r="N556">
        <v>128044.8</v>
      </c>
      <c r="O556">
        <v>102000</v>
      </c>
      <c r="P556">
        <v>26044.799999999999</v>
      </c>
      <c r="Q556" t="s">
        <v>26</v>
      </c>
      <c r="R556" t="s">
        <v>56</v>
      </c>
      <c r="S556" s="3" t="str">
        <f t="shared" si="40"/>
        <v>March</v>
      </c>
      <c r="T556" t="str">
        <f t="shared" si="41"/>
        <v>Q1</v>
      </c>
      <c r="U556">
        <f t="shared" si="42"/>
        <v>2025</v>
      </c>
      <c r="V556" s="4">
        <f t="shared" si="43"/>
        <v>0.20340380866696656</v>
      </c>
      <c r="W556" t="str">
        <f t="shared" si="44"/>
        <v>High</v>
      </c>
    </row>
    <row r="557" spans="1:23" x14ac:dyDescent="0.3">
      <c r="A557">
        <v>100165</v>
      </c>
      <c r="B557" s="1">
        <v>45831</v>
      </c>
      <c r="C557" t="s">
        <v>296</v>
      </c>
      <c r="D557" t="s">
        <v>43</v>
      </c>
      <c r="E557" t="s">
        <v>44</v>
      </c>
      <c r="F557" t="s">
        <v>45</v>
      </c>
      <c r="G557" t="s">
        <v>46</v>
      </c>
      <c r="H557" t="s">
        <v>108</v>
      </c>
      <c r="I557" t="s">
        <v>60</v>
      </c>
      <c r="J557" t="s">
        <v>78</v>
      </c>
      <c r="K557">
        <v>6</v>
      </c>
      <c r="L557">
        <v>22319</v>
      </c>
      <c r="M557">
        <v>5</v>
      </c>
      <c r="N557">
        <v>127218.3</v>
      </c>
      <c r="O557">
        <v>102000</v>
      </c>
      <c r="P557">
        <v>25218.3</v>
      </c>
      <c r="Q557" t="s">
        <v>26</v>
      </c>
      <c r="R557" t="s">
        <v>73</v>
      </c>
      <c r="S557" s="3" t="str">
        <f t="shared" si="40"/>
        <v>June</v>
      </c>
      <c r="T557" t="str">
        <f t="shared" si="41"/>
        <v>Q2</v>
      </c>
      <c r="U557">
        <f t="shared" si="42"/>
        <v>2025</v>
      </c>
      <c r="V557" s="4">
        <f t="shared" si="43"/>
        <v>0.19822855674065759</v>
      </c>
      <c r="W557" t="str">
        <f t="shared" si="44"/>
        <v>High</v>
      </c>
    </row>
    <row r="558" spans="1:23" x14ac:dyDescent="0.3">
      <c r="A558">
        <v>104284</v>
      </c>
      <c r="B558" s="1">
        <v>45873</v>
      </c>
      <c r="C558" t="s">
        <v>4420</v>
      </c>
      <c r="D558" t="s">
        <v>147</v>
      </c>
      <c r="E558" t="s">
        <v>44</v>
      </c>
      <c r="F558" t="s">
        <v>45</v>
      </c>
      <c r="G558" t="s">
        <v>46</v>
      </c>
      <c r="H558" t="s">
        <v>83</v>
      </c>
      <c r="I558" t="s">
        <v>60</v>
      </c>
      <c r="J558" t="s">
        <v>78</v>
      </c>
      <c r="K558">
        <v>6</v>
      </c>
      <c r="L558">
        <v>22299</v>
      </c>
      <c r="M558">
        <v>5</v>
      </c>
      <c r="N558">
        <v>127104.3</v>
      </c>
      <c r="O558">
        <v>102000</v>
      </c>
      <c r="P558">
        <v>25104.3</v>
      </c>
      <c r="Q558" t="s">
        <v>55</v>
      </c>
      <c r="R558" t="s">
        <v>27</v>
      </c>
      <c r="S558" s="3" t="str">
        <f t="shared" si="40"/>
        <v>August</v>
      </c>
      <c r="T558" t="str">
        <f t="shared" si="41"/>
        <v>Q3</v>
      </c>
      <c r="U558">
        <f t="shared" si="42"/>
        <v>2025</v>
      </c>
      <c r="V558" s="4">
        <f t="shared" si="43"/>
        <v>0.19750944696599562</v>
      </c>
      <c r="W558" t="str">
        <f t="shared" si="44"/>
        <v>High</v>
      </c>
    </row>
    <row r="559" spans="1:23" x14ac:dyDescent="0.3">
      <c r="A559">
        <v>104175</v>
      </c>
      <c r="B559" s="1">
        <v>45757</v>
      </c>
      <c r="C559" t="s">
        <v>4311</v>
      </c>
      <c r="D559" t="s">
        <v>96</v>
      </c>
      <c r="E559" t="s">
        <v>44</v>
      </c>
      <c r="F559" t="s">
        <v>64</v>
      </c>
      <c r="G559" t="s">
        <v>65</v>
      </c>
      <c r="H559" t="s">
        <v>38</v>
      </c>
      <c r="I559" t="s">
        <v>60</v>
      </c>
      <c r="J559" t="s">
        <v>78</v>
      </c>
      <c r="K559">
        <v>6</v>
      </c>
      <c r="L559">
        <v>22279</v>
      </c>
      <c r="M559">
        <v>5</v>
      </c>
      <c r="N559">
        <v>126990.3</v>
      </c>
      <c r="O559">
        <v>102000</v>
      </c>
      <c r="P559">
        <v>24990.3</v>
      </c>
      <c r="Q559" t="s">
        <v>41</v>
      </c>
      <c r="R559" t="s">
        <v>27</v>
      </c>
      <c r="S559" s="3" t="str">
        <f t="shared" si="40"/>
        <v>April</v>
      </c>
      <c r="T559" t="str">
        <f t="shared" si="41"/>
        <v>Q2</v>
      </c>
      <c r="U559">
        <f t="shared" si="42"/>
        <v>2025</v>
      </c>
      <c r="V559" s="4">
        <f t="shared" si="43"/>
        <v>0.19678904609249681</v>
      </c>
      <c r="W559" t="str">
        <f t="shared" si="44"/>
        <v>High</v>
      </c>
    </row>
    <row r="560" spans="1:23" x14ac:dyDescent="0.3">
      <c r="A560">
        <v>100623</v>
      </c>
      <c r="B560" s="1">
        <v>45942</v>
      </c>
      <c r="C560" t="s">
        <v>759</v>
      </c>
      <c r="D560" t="s">
        <v>179</v>
      </c>
      <c r="E560" t="s">
        <v>20</v>
      </c>
      <c r="F560" t="s">
        <v>36</v>
      </c>
      <c r="G560" t="s">
        <v>37</v>
      </c>
      <c r="H560" t="s">
        <v>23</v>
      </c>
      <c r="I560" t="s">
        <v>60</v>
      </c>
      <c r="J560" t="s">
        <v>78</v>
      </c>
      <c r="K560">
        <v>6</v>
      </c>
      <c r="L560">
        <v>22271</v>
      </c>
      <c r="M560">
        <v>5</v>
      </c>
      <c r="N560">
        <v>126944.7</v>
      </c>
      <c r="O560">
        <v>102000</v>
      </c>
      <c r="P560">
        <v>24944.7</v>
      </c>
      <c r="Q560" t="s">
        <v>49</v>
      </c>
      <c r="R560" t="s">
        <v>73</v>
      </c>
      <c r="S560" s="3" t="str">
        <f t="shared" si="40"/>
        <v>October</v>
      </c>
      <c r="T560" t="str">
        <f t="shared" si="41"/>
        <v>Q4</v>
      </c>
      <c r="U560">
        <f t="shared" si="42"/>
        <v>2025</v>
      </c>
      <c r="V560" s="4">
        <f t="shared" si="43"/>
        <v>0.19650052345627664</v>
      </c>
      <c r="W560" t="str">
        <f t="shared" si="44"/>
        <v>High</v>
      </c>
    </row>
    <row r="561" spans="1:23" x14ac:dyDescent="0.3">
      <c r="A561">
        <v>101016</v>
      </c>
      <c r="B561" s="1">
        <v>45840</v>
      </c>
      <c r="C561" t="s">
        <v>1152</v>
      </c>
      <c r="D561" t="s">
        <v>106</v>
      </c>
      <c r="E561" t="s">
        <v>30</v>
      </c>
      <c r="F561" t="s">
        <v>76</v>
      </c>
      <c r="G561" t="s">
        <v>77</v>
      </c>
      <c r="H561" t="s">
        <v>38</v>
      </c>
      <c r="I561" t="s">
        <v>60</v>
      </c>
      <c r="J561" t="s">
        <v>78</v>
      </c>
      <c r="K561">
        <v>6</v>
      </c>
      <c r="L561">
        <v>22251</v>
      </c>
      <c r="M561">
        <v>5</v>
      </c>
      <c r="N561">
        <v>126830.7</v>
      </c>
      <c r="O561">
        <v>102000</v>
      </c>
      <c r="P561">
        <v>24830.7</v>
      </c>
      <c r="Q561" t="s">
        <v>49</v>
      </c>
      <c r="R561" t="s">
        <v>56</v>
      </c>
      <c r="S561" s="3" t="str">
        <f t="shared" si="40"/>
        <v>July</v>
      </c>
      <c r="T561" t="str">
        <f t="shared" si="41"/>
        <v>Q3</v>
      </c>
      <c r="U561">
        <f t="shared" si="42"/>
        <v>2025</v>
      </c>
      <c r="V561" s="4">
        <f t="shared" si="43"/>
        <v>0.19577830919485584</v>
      </c>
      <c r="W561" t="str">
        <f t="shared" si="44"/>
        <v>High</v>
      </c>
    </row>
    <row r="562" spans="1:23" x14ac:dyDescent="0.3">
      <c r="A562">
        <v>101497</v>
      </c>
      <c r="B562" s="1">
        <v>45940</v>
      </c>
      <c r="C562" t="s">
        <v>1633</v>
      </c>
      <c r="D562" t="s">
        <v>129</v>
      </c>
      <c r="E562" t="s">
        <v>44</v>
      </c>
      <c r="F562" t="s">
        <v>64</v>
      </c>
      <c r="G562" t="s">
        <v>65</v>
      </c>
      <c r="H562" t="s">
        <v>83</v>
      </c>
      <c r="I562" t="s">
        <v>60</v>
      </c>
      <c r="J562" t="s">
        <v>78</v>
      </c>
      <c r="K562">
        <v>6</v>
      </c>
      <c r="L562">
        <v>22170</v>
      </c>
      <c r="M562">
        <v>5</v>
      </c>
      <c r="N562">
        <v>126369</v>
      </c>
      <c r="O562">
        <v>102000</v>
      </c>
      <c r="P562">
        <v>24369</v>
      </c>
      <c r="Q562" t="s">
        <v>55</v>
      </c>
      <c r="R562" t="s">
        <v>56</v>
      </c>
      <c r="S562" s="3" t="str">
        <f t="shared" si="40"/>
        <v>October</v>
      </c>
      <c r="T562" t="str">
        <f t="shared" si="41"/>
        <v>Q4</v>
      </c>
      <c r="U562">
        <f t="shared" si="42"/>
        <v>2025</v>
      </c>
      <c r="V562" s="4">
        <f t="shared" si="43"/>
        <v>0.19284001614319968</v>
      </c>
      <c r="W562" t="str">
        <f t="shared" si="44"/>
        <v>High</v>
      </c>
    </row>
    <row r="563" spans="1:23" x14ac:dyDescent="0.3">
      <c r="A563">
        <v>102334</v>
      </c>
      <c r="B563" s="1">
        <v>45789</v>
      </c>
      <c r="C563" t="s">
        <v>2470</v>
      </c>
      <c r="D563" t="s">
        <v>213</v>
      </c>
      <c r="E563" t="s">
        <v>20</v>
      </c>
      <c r="F563" t="s">
        <v>36</v>
      </c>
      <c r="G563" t="s">
        <v>37</v>
      </c>
      <c r="H563" t="s">
        <v>59</v>
      </c>
      <c r="I563" t="s">
        <v>60</v>
      </c>
      <c r="J563" t="s">
        <v>78</v>
      </c>
      <c r="K563">
        <v>6</v>
      </c>
      <c r="L563">
        <v>22160</v>
      </c>
      <c r="M563">
        <v>5</v>
      </c>
      <c r="N563">
        <v>126312</v>
      </c>
      <c r="O563">
        <v>102000</v>
      </c>
      <c r="P563">
        <v>24312</v>
      </c>
      <c r="Q563" t="s">
        <v>66</v>
      </c>
      <c r="R563" t="s">
        <v>27</v>
      </c>
      <c r="S563" s="3" t="str">
        <f t="shared" si="40"/>
        <v>May</v>
      </c>
      <c r="T563" t="str">
        <f t="shared" si="41"/>
        <v>Q2</v>
      </c>
      <c r="U563">
        <f t="shared" si="42"/>
        <v>2025</v>
      </c>
      <c r="V563" s="4">
        <f t="shared" si="43"/>
        <v>0.19247577427322821</v>
      </c>
      <c r="W563" t="str">
        <f t="shared" si="44"/>
        <v>High</v>
      </c>
    </row>
    <row r="564" spans="1:23" x14ac:dyDescent="0.3">
      <c r="A564">
        <v>101206</v>
      </c>
      <c r="B564" s="1">
        <v>45694</v>
      </c>
      <c r="C564" t="s">
        <v>1342</v>
      </c>
      <c r="D564" t="s">
        <v>118</v>
      </c>
      <c r="E564" t="s">
        <v>44</v>
      </c>
      <c r="F564" t="s">
        <v>64</v>
      </c>
      <c r="G564" t="s">
        <v>65</v>
      </c>
      <c r="H564" t="s">
        <v>83</v>
      </c>
      <c r="I564" t="s">
        <v>60</v>
      </c>
      <c r="J564" t="s">
        <v>78</v>
      </c>
      <c r="K564">
        <v>6</v>
      </c>
      <c r="L564">
        <v>22116</v>
      </c>
      <c r="M564">
        <v>5</v>
      </c>
      <c r="N564">
        <v>126061.2</v>
      </c>
      <c r="O564">
        <v>102000</v>
      </c>
      <c r="P564">
        <v>24061.200000000001</v>
      </c>
      <c r="Q564" t="s">
        <v>49</v>
      </c>
      <c r="R564" t="s">
        <v>27</v>
      </c>
      <c r="S564" s="3" t="str">
        <f t="shared" si="40"/>
        <v>February</v>
      </c>
      <c r="T564" t="str">
        <f t="shared" si="41"/>
        <v>Q1</v>
      </c>
      <c r="U564">
        <f t="shared" si="42"/>
        <v>2025</v>
      </c>
      <c r="V564" s="4">
        <f t="shared" si="43"/>
        <v>0.19086919686628401</v>
      </c>
      <c r="W564" t="str">
        <f t="shared" si="44"/>
        <v>High</v>
      </c>
    </row>
    <row r="565" spans="1:23" x14ac:dyDescent="0.3">
      <c r="A565">
        <v>102824</v>
      </c>
      <c r="B565" s="1">
        <v>45927</v>
      </c>
      <c r="C565" t="s">
        <v>2960</v>
      </c>
      <c r="D565" t="s">
        <v>342</v>
      </c>
      <c r="E565" t="s">
        <v>30</v>
      </c>
      <c r="F565" t="s">
        <v>76</v>
      </c>
      <c r="G565" t="s">
        <v>77</v>
      </c>
      <c r="H565" t="s">
        <v>47</v>
      </c>
      <c r="I565" t="s">
        <v>60</v>
      </c>
      <c r="J565" t="s">
        <v>78</v>
      </c>
      <c r="K565">
        <v>6</v>
      </c>
      <c r="L565">
        <v>22021</v>
      </c>
      <c r="M565">
        <v>5</v>
      </c>
      <c r="N565">
        <v>125519.7</v>
      </c>
      <c r="O565">
        <v>102000</v>
      </c>
      <c r="P565">
        <v>23519.7</v>
      </c>
      <c r="Q565" t="s">
        <v>55</v>
      </c>
      <c r="R565" t="s">
        <v>27</v>
      </c>
      <c r="S565" s="3" t="str">
        <f t="shared" si="40"/>
        <v>September</v>
      </c>
      <c r="T565" t="str">
        <f t="shared" si="41"/>
        <v>Q3</v>
      </c>
      <c r="U565">
        <f t="shared" si="42"/>
        <v>2025</v>
      </c>
      <c r="V565" s="4">
        <f t="shared" si="43"/>
        <v>0.18737855492006436</v>
      </c>
      <c r="W565" t="str">
        <f t="shared" si="44"/>
        <v>High</v>
      </c>
    </row>
    <row r="566" spans="1:23" x14ac:dyDescent="0.3">
      <c r="A566">
        <v>101564</v>
      </c>
      <c r="B566" s="1">
        <v>45963</v>
      </c>
      <c r="C566" t="s">
        <v>1700</v>
      </c>
      <c r="D566" t="s">
        <v>51</v>
      </c>
      <c r="E566" t="s">
        <v>20</v>
      </c>
      <c r="F566" t="s">
        <v>21</v>
      </c>
      <c r="G566" t="s">
        <v>22</v>
      </c>
      <c r="H566" t="s">
        <v>59</v>
      </c>
      <c r="I566" t="s">
        <v>60</v>
      </c>
      <c r="J566" t="s">
        <v>78</v>
      </c>
      <c r="K566">
        <v>6</v>
      </c>
      <c r="L566">
        <v>21988</v>
      </c>
      <c r="M566">
        <v>5</v>
      </c>
      <c r="N566">
        <v>125331.6</v>
      </c>
      <c r="O566">
        <v>102000</v>
      </c>
      <c r="P566">
        <v>23331.599999999999</v>
      </c>
      <c r="Q566" t="s">
        <v>26</v>
      </c>
      <c r="R566" t="s">
        <v>73</v>
      </c>
      <c r="S566" s="3" t="str">
        <f t="shared" si="40"/>
        <v>November</v>
      </c>
      <c r="T566" t="str">
        <f t="shared" si="41"/>
        <v>Q4</v>
      </c>
      <c r="U566">
        <f t="shared" si="42"/>
        <v>2025</v>
      </c>
      <c r="V566" s="4">
        <f t="shared" si="43"/>
        <v>0.18615895751749756</v>
      </c>
      <c r="W566" t="str">
        <f t="shared" si="44"/>
        <v>High</v>
      </c>
    </row>
    <row r="567" spans="1:23" x14ac:dyDescent="0.3">
      <c r="A567">
        <v>100382</v>
      </c>
      <c r="B567" s="1">
        <v>45897</v>
      </c>
      <c r="C567" t="s">
        <v>518</v>
      </c>
      <c r="D567" t="s">
        <v>199</v>
      </c>
      <c r="E567" t="s">
        <v>52</v>
      </c>
      <c r="F567" t="s">
        <v>69</v>
      </c>
      <c r="G567" t="s">
        <v>70</v>
      </c>
      <c r="H567" t="s">
        <v>23</v>
      </c>
      <c r="I567" t="s">
        <v>60</v>
      </c>
      <c r="J567" t="s">
        <v>78</v>
      </c>
      <c r="K567">
        <v>6</v>
      </c>
      <c r="L567">
        <v>21968</v>
      </c>
      <c r="M567">
        <v>5</v>
      </c>
      <c r="N567">
        <v>125217.60000000001</v>
      </c>
      <c r="O567">
        <v>102000</v>
      </c>
      <c r="P567">
        <v>23217.599999999999</v>
      </c>
      <c r="Q567" t="s">
        <v>26</v>
      </c>
      <c r="R567" t="s">
        <v>56</v>
      </c>
      <c r="S567" s="3" t="str">
        <f t="shared" si="40"/>
        <v>August</v>
      </c>
      <c r="T567" t="str">
        <f t="shared" si="41"/>
        <v>Q3</v>
      </c>
      <c r="U567">
        <f t="shared" si="42"/>
        <v>2025</v>
      </c>
      <c r="V567" s="4">
        <f t="shared" si="43"/>
        <v>0.18541802430329279</v>
      </c>
      <c r="W567" t="str">
        <f t="shared" si="44"/>
        <v>High</v>
      </c>
    </row>
    <row r="568" spans="1:23" x14ac:dyDescent="0.3">
      <c r="A568">
        <v>104198</v>
      </c>
      <c r="B568" s="1">
        <v>45863</v>
      </c>
      <c r="C568" t="s">
        <v>4334</v>
      </c>
      <c r="D568" t="s">
        <v>98</v>
      </c>
      <c r="E568" t="s">
        <v>30</v>
      </c>
      <c r="F568" t="s">
        <v>76</v>
      </c>
      <c r="G568" t="s">
        <v>77</v>
      </c>
      <c r="H568" t="s">
        <v>71</v>
      </c>
      <c r="I568" t="s">
        <v>60</v>
      </c>
      <c r="J568" t="s">
        <v>78</v>
      </c>
      <c r="K568">
        <v>6</v>
      </c>
      <c r="L568">
        <v>21955</v>
      </c>
      <c r="M568">
        <v>5</v>
      </c>
      <c r="N568">
        <v>125143.5</v>
      </c>
      <c r="O568">
        <v>102000</v>
      </c>
      <c r="P568">
        <v>23143.5</v>
      </c>
      <c r="Q568" t="s">
        <v>55</v>
      </c>
      <c r="R568" t="s">
        <v>56</v>
      </c>
      <c r="S568" s="3" t="str">
        <f t="shared" si="40"/>
        <v>July</v>
      </c>
      <c r="T568" t="str">
        <f t="shared" si="41"/>
        <v>Q3</v>
      </c>
      <c r="U568">
        <f t="shared" si="42"/>
        <v>2025</v>
      </c>
      <c r="V568" s="4">
        <f t="shared" si="43"/>
        <v>0.18493569382349062</v>
      </c>
      <c r="W568" t="str">
        <f t="shared" si="44"/>
        <v>High</v>
      </c>
    </row>
    <row r="569" spans="1:23" x14ac:dyDescent="0.3">
      <c r="A569">
        <v>100307</v>
      </c>
      <c r="B569" s="1">
        <v>45944</v>
      </c>
      <c r="C569" t="s">
        <v>443</v>
      </c>
      <c r="D569" t="s">
        <v>98</v>
      </c>
      <c r="E569" t="s">
        <v>44</v>
      </c>
      <c r="F569" t="s">
        <v>45</v>
      </c>
      <c r="G569" t="s">
        <v>46</v>
      </c>
      <c r="H569" t="s">
        <v>33</v>
      </c>
      <c r="I569" t="s">
        <v>24</v>
      </c>
      <c r="J569" t="s">
        <v>72</v>
      </c>
      <c r="K569">
        <v>9</v>
      </c>
      <c r="L569">
        <v>15423</v>
      </c>
      <c r="M569">
        <v>10</v>
      </c>
      <c r="N569">
        <v>124926.3</v>
      </c>
      <c r="O569">
        <v>99000</v>
      </c>
      <c r="P569">
        <v>25926.3</v>
      </c>
      <c r="Q569" t="s">
        <v>66</v>
      </c>
      <c r="R569" t="s">
        <v>56</v>
      </c>
      <c r="S569" s="3" t="str">
        <f t="shared" si="40"/>
        <v>October</v>
      </c>
      <c r="T569" t="str">
        <f t="shared" si="41"/>
        <v>Q4</v>
      </c>
      <c r="U569">
        <f t="shared" si="42"/>
        <v>2025</v>
      </c>
      <c r="V569" s="4">
        <f t="shared" si="43"/>
        <v>0.20753276131607196</v>
      </c>
      <c r="W569" t="str">
        <f t="shared" si="44"/>
        <v>High</v>
      </c>
    </row>
    <row r="570" spans="1:23" x14ac:dyDescent="0.3">
      <c r="A570">
        <v>102763</v>
      </c>
      <c r="B570" s="1">
        <v>45986</v>
      </c>
      <c r="C570" t="s">
        <v>2899</v>
      </c>
      <c r="D570" t="s">
        <v>100</v>
      </c>
      <c r="E570" t="s">
        <v>20</v>
      </c>
      <c r="F570" t="s">
        <v>36</v>
      </c>
      <c r="G570" t="s">
        <v>37</v>
      </c>
      <c r="H570" t="s">
        <v>71</v>
      </c>
      <c r="I570" t="s">
        <v>24</v>
      </c>
      <c r="J570" t="s">
        <v>72</v>
      </c>
      <c r="K570">
        <v>9</v>
      </c>
      <c r="L570">
        <v>15403</v>
      </c>
      <c r="M570">
        <v>10</v>
      </c>
      <c r="N570">
        <v>124764.3</v>
      </c>
      <c r="O570">
        <v>99000</v>
      </c>
      <c r="P570">
        <v>25764.3</v>
      </c>
      <c r="Q570" t="s">
        <v>66</v>
      </c>
      <c r="R570" t="s">
        <v>27</v>
      </c>
      <c r="S570" s="3" t="str">
        <f t="shared" si="40"/>
        <v>November</v>
      </c>
      <c r="T570" t="str">
        <f t="shared" si="41"/>
        <v>Q4</v>
      </c>
      <c r="U570">
        <f t="shared" si="42"/>
        <v>2025</v>
      </c>
      <c r="V570" s="4">
        <f t="shared" si="43"/>
        <v>0.20650378353423213</v>
      </c>
      <c r="W570" t="str">
        <f t="shared" si="44"/>
        <v>High</v>
      </c>
    </row>
    <row r="571" spans="1:23" x14ac:dyDescent="0.3">
      <c r="A571">
        <v>100648</v>
      </c>
      <c r="B571" s="1">
        <v>46009</v>
      </c>
      <c r="C571" t="s">
        <v>784</v>
      </c>
      <c r="D571" t="s">
        <v>112</v>
      </c>
      <c r="E571" t="s">
        <v>20</v>
      </c>
      <c r="F571" t="s">
        <v>21</v>
      </c>
      <c r="G571" t="s">
        <v>22</v>
      </c>
      <c r="H571" t="s">
        <v>59</v>
      </c>
      <c r="I571" t="s">
        <v>60</v>
      </c>
      <c r="J571" t="s">
        <v>78</v>
      </c>
      <c r="K571">
        <v>6</v>
      </c>
      <c r="L571">
        <v>21805</v>
      </c>
      <c r="M571">
        <v>5</v>
      </c>
      <c r="N571">
        <v>124288.5</v>
      </c>
      <c r="O571">
        <v>102000</v>
      </c>
      <c r="P571">
        <v>22288.5</v>
      </c>
      <c r="Q571" t="s">
        <v>55</v>
      </c>
      <c r="R571" t="s">
        <v>27</v>
      </c>
      <c r="S571" s="3" t="str">
        <f t="shared" si="40"/>
        <v>December</v>
      </c>
      <c r="T571" t="str">
        <f t="shared" si="41"/>
        <v>Q4</v>
      </c>
      <c r="U571">
        <f t="shared" si="42"/>
        <v>2025</v>
      </c>
      <c r="V571" s="4">
        <f t="shared" si="43"/>
        <v>0.17932873918343209</v>
      </c>
      <c r="W571" t="str">
        <f t="shared" si="44"/>
        <v>High</v>
      </c>
    </row>
    <row r="572" spans="1:23" x14ac:dyDescent="0.3">
      <c r="A572">
        <v>104900</v>
      </c>
      <c r="B572" s="1">
        <v>45971</v>
      </c>
      <c r="C572" t="s">
        <v>5036</v>
      </c>
      <c r="D572" t="s">
        <v>80</v>
      </c>
      <c r="E572" t="s">
        <v>30</v>
      </c>
      <c r="F572" t="s">
        <v>76</v>
      </c>
      <c r="G572" t="s">
        <v>77</v>
      </c>
      <c r="H572" t="s">
        <v>108</v>
      </c>
      <c r="I572" t="s">
        <v>24</v>
      </c>
      <c r="J572" t="s">
        <v>72</v>
      </c>
      <c r="K572">
        <v>8</v>
      </c>
      <c r="L572">
        <v>15490</v>
      </c>
      <c r="M572">
        <v>0</v>
      </c>
      <c r="N572">
        <v>123920</v>
      </c>
      <c r="O572">
        <v>88000</v>
      </c>
      <c r="P572">
        <v>35920</v>
      </c>
      <c r="Q572" t="s">
        <v>41</v>
      </c>
      <c r="R572" t="s">
        <v>73</v>
      </c>
      <c r="S572" s="3" t="str">
        <f t="shared" si="40"/>
        <v>November</v>
      </c>
      <c r="T572" t="str">
        <f t="shared" si="41"/>
        <v>Q4</v>
      </c>
      <c r="U572">
        <f t="shared" si="42"/>
        <v>2025</v>
      </c>
      <c r="V572" s="4">
        <f t="shared" si="43"/>
        <v>0.28986442866365397</v>
      </c>
      <c r="W572" t="str">
        <f t="shared" si="44"/>
        <v>High</v>
      </c>
    </row>
    <row r="573" spans="1:23" x14ac:dyDescent="0.3">
      <c r="A573">
        <v>101817</v>
      </c>
      <c r="B573" s="1">
        <v>45970</v>
      </c>
      <c r="C573" t="s">
        <v>1953</v>
      </c>
      <c r="D573" t="s">
        <v>213</v>
      </c>
      <c r="E573" t="s">
        <v>20</v>
      </c>
      <c r="F573" t="s">
        <v>21</v>
      </c>
      <c r="G573" t="s">
        <v>22</v>
      </c>
      <c r="H573" t="s">
        <v>59</v>
      </c>
      <c r="I573" t="s">
        <v>60</v>
      </c>
      <c r="J573" t="s">
        <v>78</v>
      </c>
      <c r="K573">
        <v>6</v>
      </c>
      <c r="L573">
        <v>21690</v>
      </c>
      <c r="M573">
        <v>5</v>
      </c>
      <c r="N573">
        <v>123633</v>
      </c>
      <c r="O573">
        <v>102000</v>
      </c>
      <c r="P573">
        <v>21633</v>
      </c>
      <c r="Q573" t="s">
        <v>66</v>
      </c>
      <c r="R573" t="s">
        <v>27</v>
      </c>
      <c r="S573" s="3" t="str">
        <f t="shared" si="40"/>
        <v>November</v>
      </c>
      <c r="T573" t="str">
        <f t="shared" si="41"/>
        <v>Q4</v>
      </c>
      <c r="U573">
        <f t="shared" si="42"/>
        <v>2025</v>
      </c>
      <c r="V573" s="4">
        <f t="shared" si="43"/>
        <v>0.17497755453641017</v>
      </c>
      <c r="W573" t="str">
        <f t="shared" si="44"/>
        <v>High</v>
      </c>
    </row>
    <row r="574" spans="1:23" x14ac:dyDescent="0.3">
      <c r="A574">
        <v>102814</v>
      </c>
      <c r="B574" s="1">
        <v>45804</v>
      </c>
      <c r="C574" t="s">
        <v>2950</v>
      </c>
      <c r="D574" t="s">
        <v>138</v>
      </c>
      <c r="E574" t="s">
        <v>30</v>
      </c>
      <c r="F574" t="s">
        <v>31</v>
      </c>
      <c r="G574" t="s">
        <v>32</v>
      </c>
      <c r="H574" t="s">
        <v>83</v>
      </c>
      <c r="I574" t="s">
        <v>60</v>
      </c>
      <c r="J574" t="s">
        <v>78</v>
      </c>
      <c r="K574">
        <v>6</v>
      </c>
      <c r="L574">
        <v>21683</v>
      </c>
      <c r="M574">
        <v>5</v>
      </c>
      <c r="N574">
        <v>123593.1</v>
      </c>
      <c r="O574">
        <v>102000</v>
      </c>
      <c r="P574">
        <v>21593.1</v>
      </c>
      <c r="Q574" t="s">
        <v>49</v>
      </c>
      <c r="R574" t="s">
        <v>27</v>
      </c>
      <c r="S574" s="3" t="str">
        <f t="shared" si="40"/>
        <v>May</v>
      </c>
      <c r="T574" t="str">
        <f t="shared" si="41"/>
        <v>Q2</v>
      </c>
      <c r="U574">
        <f t="shared" si="42"/>
        <v>2025</v>
      </c>
      <c r="V574" s="4">
        <f t="shared" si="43"/>
        <v>0.17471120960636149</v>
      </c>
      <c r="W574" t="str">
        <f t="shared" si="44"/>
        <v>High</v>
      </c>
    </row>
    <row r="575" spans="1:23" x14ac:dyDescent="0.3">
      <c r="A575">
        <v>100622</v>
      </c>
      <c r="B575" s="1">
        <v>45939</v>
      </c>
      <c r="C575" t="s">
        <v>758</v>
      </c>
      <c r="D575" t="s">
        <v>158</v>
      </c>
      <c r="E575" t="s">
        <v>52</v>
      </c>
      <c r="F575" t="s">
        <v>69</v>
      </c>
      <c r="G575" t="s">
        <v>70</v>
      </c>
      <c r="H575" t="s">
        <v>23</v>
      </c>
      <c r="I575" t="s">
        <v>24</v>
      </c>
      <c r="J575" t="s">
        <v>72</v>
      </c>
      <c r="K575">
        <v>9</v>
      </c>
      <c r="L575">
        <v>15246</v>
      </c>
      <c r="M575">
        <v>10</v>
      </c>
      <c r="N575">
        <v>123492.6</v>
      </c>
      <c r="O575">
        <v>99000</v>
      </c>
      <c r="P575">
        <v>24492.6</v>
      </c>
      <c r="Q575" t="s">
        <v>66</v>
      </c>
      <c r="R575" t="s">
        <v>27</v>
      </c>
      <c r="S575" s="3" t="str">
        <f t="shared" si="40"/>
        <v>October</v>
      </c>
      <c r="T575" t="str">
        <f t="shared" si="41"/>
        <v>Q4</v>
      </c>
      <c r="U575">
        <f t="shared" si="42"/>
        <v>2025</v>
      </c>
      <c r="V575" s="4">
        <f t="shared" si="43"/>
        <v>0.19833253166586498</v>
      </c>
      <c r="W575" t="str">
        <f t="shared" si="44"/>
        <v>High</v>
      </c>
    </row>
    <row r="576" spans="1:23" x14ac:dyDescent="0.3">
      <c r="A576">
        <v>103525</v>
      </c>
      <c r="B576" s="1">
        <v>45703</v>
      </c>
      <c r="C576" t="s">
        <v>3661</v>
      </c>
      <c r="D576" t="s">
        <v>82</v>
      </c>
      <c r="E576" t="s">
        <v>44</v>
      </c>
      <c r="F576" t="s">
        <v>64</v>
      </c>
      <c r="G576" t="s">
        <v>65</v>
      </c>
      <c r="H576" t="s">
        <v>59</v>
      </c>
      <c r="I576" t="s">
        <v>60</v>
      </c>
      <c r="J576" t="s">
        <v>78</v>
      </c>
      <c r="K576">
        <v>6</v>
      </c>
      <c r="L576">
        <v>21660</v>
      </c>
      <c r="M576">
        <v>5</v>
      </c>
      <c r="N576">
        <v>123462</v>
      </c>
      <c r="O576">
        <v>102000</v>
      </c>
      <c r="P576">
        <v>21462</v>
      </c>
      <c r="Q576" t="s">
        <v>55</v>
      </c>
      <c r="R576" t="s">
        <v>27</v>
      </c>
      <c r="S576" s="3" t="str">
        <f t="shared" si="40"/>
        <v>February</v>
      </c>
      <c r="T576" t="str">
        <f t="shared" si="41"/>
        <v>Q1</v>
      </c>
      <c r="U576">
        <f t="shared" si="42"/>
        <v>2025</v>
      </c>
      <c r="V576" s="4">
        <f t="shared" si="43"/>
        <v>0.17383486416873209</v>
      </c>
      <c r="W576" t="str">
        <f t="shared" si="44"/>
        <v>High</v>
      </c>
    </row>
    <row r="577" spans="1:23" x14ac:dyDescent="0.3">
      <c r="A577">
        <v>104931</v>
      </c>
      <c r="B577" s="1">
        <v>45841</v>
      </c>
      <c r="C577" t="s">
        <v>5067</v>
      </c>
      <c r="D577" t="s">
        <v>199</v>
      </c>
      <c r="E577" t="s">
        <v>20</v>
      </c>
      <c r="F577" t="s">
        <v>21</v>
      </c>
      <c r="G577" t="s">
        <v>22</v>
      </c>
      <c r="H577" t="s">
        <v>71</v>
      </c>
      <c r="I577" t="s">
        <v>60</v>
      </c>
      <c r="J577" t="s">
        <v>78</v>
      </c>
      <c r="K577">
        <v>6</v>
      </c>
      <c r="L577">
        <v>21572</v>
      </c>
      <c r="M577">
        <v>5</v>
      </c>
      <c r="N577">
        <v>122960.4</v>
      </c>
      <c r="O577">
        <v>102000</v>
      </c>
      <c r="P577">
        <v>20960.400000000001</v>
      </c>
      <c r="Q577" t="s">
        <v>26</v>
      </c>
      <c r="R577" t="s">
        <v>73</v>
      </c>
      <c r="S577" s="3" t="str">
        <f t="shared" si="40"/>
        <v>July</v>
      </c>
      <c r="T577" t="str">
        <f t="shared" si="41"/>
        <v>Q3</v>
      </c>
      <c r="U577">
        <f t="shared" si="42"/>
        <v>2025</v>
      </c>
      <c r="V577" s="4">
        <f t="shared" si="43"/>
        <v>0.17046463739545417</v>
      </c>
      <c r="W577" t="str">
        <f t="shared" si="44"/>
        <v>High</v>
      </c>
    </row>
    <row r="578" spans="1:23" x14ac:dyDescent="0.3">
      <c r="A578">
        <v>100388</v>
      </c>
      <c r="B578" s="1">
        <v>45987</v>
      </c>
      <c r="C578" t="s">
        <v>524</v>
      </c>
      <c r="D578" t="s">
        <v>35</v>
      </c>
      <c r="E578" t="s">
        <v>20</v>
      </c>
      <c r="F578" t="s">
        <v>21</v>
      </c>
      <c r="G578" t="s">
        <v>22</v>
      </c>
      <c r="H578" t="s">
        <v>33</v>
      </c>
      <c r="I578" t="s">
        <v>60</v>
      </c>
      <c r="J578" t="s">
        <v>61</v>
      </c>
      <c r="K578">
        <v>10</v>
      </c>
      <c r="L578">
        <v>12271</v>
      </c>
      <c r="M578">
        <v>0</v>
      </c>
      <c r="N578">
        <v>122710</v>
      </c>
      <c r="O578">
        <v>90000</v>
      </c>
      <c r="P578">
        <v>32710</v>
      </c>
      <c r="Q578" t="s">
        <v>55</v>
      </c>
      <c r="R578" t="s">
        <v>73</v>
      </c>
      <c r="S578" s="3" t="str">
        <f t="shared" ref="S578:S641" si="45">TEXT(B578,"mmmm")</f>
        <v>November</v>
      </c>
      <c r="T578" t="str">
        <f t="shared" ref="T578:T641" si="46">"Q"&amp;ROUNDUP(MONTH(B578)/3,0)</f>
        <v>Q4</v>
      </c>
      <c r="U578">
        <f t="shared" ref="U578:U641" si="47">YEAR(B578)</f>
        <v>2025</v>
      </c>
      <c r="V578" s="4">
        <f t="shared" ref="V578:V641" si="48">P578/N578</f>
        <v>0.26656344226224432</v>
      </c>
      <c r="W578" t="str">
        <f t="shared" ref="W578:W641" si="49">IF(N578&lt;10000,"Low",IF(N578&lt;=50000,"Medium","High"))</f>
        <v>High</v>
      </c>
    </row>
    <row r="579" spans="1:23" x14ac:dyDescent="0.3">
      <c r="A579">
        <v>100537</v>
      </c>
      <c r="B579" s="1">
        <v>45942</v>
      </c>
      <c r="C579" t="s">
        <v>673</v>
      </c>
      <c r="D579" t="s">
        <v>80</v>
      </c>
      <c r="E579" t="s">
        <v>44</v>
      </c>
      <c r="F579" t="s">
        <v>45</v>
      </c>
      <c r="G579" t="s">
        <v>46</v>
      </c>
      <c r="H579" t="s">
        <v>83</v>
      </c>
      <c r="I579" t="s">
        <v>24</v>
      </c>
      <c r="J579" t="s">
        <v>72</v>
      </c>
      <c r="K579">
        <v>9</v>
      </c>
      <c r="L579">
        <v>15104</v>
      </c>
      <c r="M579">
        <v>10</v>
      </c>
      <c r="N579">
        <v>122342.39999999999</v>
      </c>
      <c r="O579">
        <v>99000</v>
      </c>
      <c r="P579">
        <v>23342.400000000001</v>
      </c>
      <c r="Q579" t="s">
        <v>55</v>
      </c>
      <c r="R579" t="s">
        <v>27</v>
      </c>
      <c r="S579" s="3" t="str">
        <f t="shared" si="45"/>
        <v>October</v>
      </c>
      <c r="T579" t="str">
        <f t="shared" si="46"/>
        <v>Q4</v>
      </c>
      <c r="U579">
        <f t="shared" si="47"/>
        <v>2025</v>
      </c>
      <c r="V579" s="4">
        <f t="shared" si="48"/>
        <v>0.19079566854990587</v>
      </c>
      <c r="W579" t="str">
        <f t="shared" si="49"/>
        <v>High</v>
      </c>
    </row>
    <row r="580" spans="1:23" x14ac:dyDescent="0.3">
      <c r="A580">
        <v>103290</v>
      </c>
      <c r="B580" s="1">
        <v>45971</v>
      </c>
      <c r="C580" t="s">
        <v>3426</v>
      </c>
      <c r="D580" t="s">
        <v>140</v>
      </c>
      <c r="E580" t="s">
        <v>30</v>
      </c>
      <c r="F580" t="s">
        <v>31</v>
      </c>
      <c r="G580" t="s">
        <v>32</v>
      </c>
      <c r="H580" t="s">
        <v>83</v>
      </c>
      <c r="I580" t="s">
        <v>24</v>
      </c>
      <c r="J580" t="s">
        <v>72</v>
      </c>
      <c r="K580">
        <v>10</v>
      </c>
      <c r="L580">
        <v>15227</v>
      </c>
      <c r="M580">
        <v>20</v>
      </c>
      <c r="N580">
        <v>121816</v>
      </c>
      <c r="O580">
        <v>110000</v>
      </c>
      <c r="P580">
        <v>11816</v>
      </c>
      <c r="Q580" t="s">
        <v>41</v>
      </c>
      <c r="R580" t="s">
        <v>27</v>
      </c>
      <c r="S580" s="3" t="str">
        <f t="shared" si="45"/>
        <v>November</v>
      </c>
      <c r="T580" t="str">
        <f t="shared" si="46"/>
        <v>Q4</v>
      </c>
      <c r="U580">
        <f t="shared" si="47"/>
        <v>2025</v>
      </c>
      <c r="V580" s="4">
        <f t="shared" si="48"/>
        <v>9.6998752216457609E-2</v>
      </c>
      <c r="W580" t="str">
        <f t="shared" si="49"/>
        <v>High</v>
      </c>
    </row>
    <row r="581" spans="1:23" x14ac:dyDescent="0.3">
      <c r="A581">
        <v>103994</v>
      </c>
      <c r="B581" s="1">
        <v>45952</v>
      </c>
      <c r="C581" t="s">
        <v>4130</v>
      </c>
      <c r="D581" t="s">
        <v>104</v>
      </c>
      <c r="E581" t="s">
        <v>52</v>
      </c>
      <c r="F581" t="s">
        <v>69</v>
      </c>
      <c r="G581" t="s">
        <v>70</v>
      </c>
      <c r="H581" t="s">
        <v>47</v>
      </c>
      <c r="I581" t="s">
        <v>24</v>
      </c>
      <c r="J581" t="s">
        <v>72</v>
      </c>
      <c r="K581">
        <v>10</v>
      </c>
      <c r="L581">
        <v>15209</v>
      </c>
      <c r="M581">
        <v>20</v>
      </c>
      <c r="N581">
        <v>121672</v>
      </c>
      <c r="O581">
        <v>110000</v>
      </c>
      <c r="P581">
        <v>11672</v>
      </c>
      <c r="Q581" t="s">
        <v>26</v>
      </c>
      <c r="R581" t="s">
        <v>27</v>
      </c>
      <c r="S581" s="3" t="str">
        <f t="shared" si="45"/>
        <v>October</v>
      </c>
      <c r="T581" t="str">
        <f t="shared" si="46"/>
        <v>Q4</v>
      </c>
      <c r="U581">
        <f t="shared" si="47"/>
        <v>2025</v>
      </c>
      <c r="V581" s="4">
        <f t="shared" si="48"/>
        <v>9.5930041422841741E-2</v>
      </c>
      <c r="W581" t="str">
        <f t="shared" si="49"/>
        <v>High</v>
      </c>
    </row>
    <row r="582" spans="1:23" x14ac:dyDescent="0.3">
      <c r="A582">
        <v>103276</v>
      </c>
      <c r="B582" s="1">
        <v>45964</v>
      </c>
      <c r="C582" t="s">
        <v>3412</v>
      </c>
      <c r="D582" t="s">
        <v>140</v>
      </c>
      <c r="E582" t="s">
        <v>30</v>
      </c>
      <c r="F582" t="s">
        <v>31</v>
      </c>
      <c r="G582" t="s">
        <v>32</v>
      </c>
      <c r="H582" t="s">
        <v>71</v>
      </c>
      <c r="I582" t="s">
        <v>60</v>
      </c>
      <c r="J582" t="s">
        <v>61</v>
      </c>
      <c r="K582">
        <v>10</v>
      </c>
      <c r="L582">
        <v>12133</v>
      </c>
      <c r="M582">
        <v>0</v>
      </c>
      <c r="N582">
        <v>121330</v>
      </c>
      <c r="O582">
        <v>90000</v>
      </c>
      <c r="P582">
        <v>31330</v>
      </c>
      <c r="Q582" t="s">
        <v>55</v>
      </c>
      <c r="R582" t="s">
        <v>27</v>
      </c>
      <c r="S582" s="3" t="str">
        <f t="shared" si="45"/>
        <v>November</v>
      </c>
      <c r="T582" t="str">
        <f t="shared" si="46"/>
        <v>Q4</v>
      </c>
      <c r="U582">
        <f t="shared" si="47"/>
        <v>2025</v>
      </c>
      <c r="V582" s="4">
        <f t="shared" si="48"/>
        <v>0.25822137970823372</v>
      </c>
      <c r="W582" t="str">
        <f t="shared" si="49"/>
        <v>High</v>
      </c>
    </row>
    <row r="583" spans="1:23" x14ac:dyDescent="0.3">
      <c r="A583">
        <v>100106</v>
      </c>
      <c r="B583" s="1">
        <v>45921</v>
      </c>
      <c r="C583" t="s">
        <v>232</v>
      </c>
      <c r="D583" t="s">
        <v>19</v>
      </c>
      <c r="E583" t="s">
        <v>44</v>
      </c>
      <c r="F583" t="s">
        <v>64</v>
      </c>
      <c r="G583" t="s">
        <v>65</v>
      </c>
      <c r="H583" t="s">
        <v>47</v>
      </c>
      <c r="I583" t="s">
        <v>60</v>
      </c>
      <c r="J583" t="s">
        <v>78</v>
      </c>
      <c r="K583">
        <v>6</v>
      </c>
      <c r="L583">
        <v>22398</v>
      </c>
      <c r="M583">
        <v>10</v>
      </c>
      <c r="N583">
        <v>120949.2</v>
      </c>
      <c r="O583">
        <v>102000</v>
      </c>
      <c r="P583">
        <v>18949.2</v>
      </c>
      <c r="Q583" t="s">
        <v>41</v>
      </c>
      <c r="R583" t="s">
        <v>56</v>
      </c>
      <c r="S583" s="3" t="str">
        <f t="shared" si="45"/>
        <v>September</v>
      </c>
      <c r="T583" t="str">
        <f t="shared" si="46"/>
        <v>Q3</v>
      </c>
      <c r="U583">
        <f t="shared" si="47"/>
        <v>2025</v>
      </c>
      <c r="V583" s="4">
        <f t="shared" si="48"/>
        <v>0.15667073449018268</v>
      </c>
      <c r="W583" t="str">
        <f t="shared" si="49"/>
        <v>High</v>
      </c>
    </row>
    <row r="584" spans="1:23" x14ac:dyDescent="0.3">
      <c r="A584">
        <v>101547</v>
      </c>
      <c r="B584" s="1">
        <v>45744</v>
      </c>
      <c r="C584" t="s">
        <v>1683</v>
      </c>
      <c r="D584" t="s">
        <v>58</v>
      </c>
      <c r="E584" t="s">
        <v>20</v>
      </c>
      <c r="F584" t="s">
        <v>36</v>
      </c>
      <c r="G584" t="s">
        <v>37</v>
      </c>
      <c r="H584" t="s">
        <v>83</v>
      </c>
      <c r="I584" t="s">
        <v>60</v>
      </c>
      <c r="J584" t="s">
        <v>78</v>
      </c>
      <c r="K584">
        <v>6</v>
      </c>
      <c r="L584">
        <v>22380</v>
      </c>
      <c r="M584">
        <v>10</v>
      </c>
      <c r="N584">
        <v>120852</v>
      </c>
      <c r="O584">
        <v>102000</v>
      </c>
      <c r="P584">
        <v>18852</v>
      </c>
      <c r="Q584" t="s">
        <v>55</v>
      </c>
      <c r="R584" t="s">
        <v>27</v>
      </c>
      <c r="S584" s="3" t="str">
        <f t="shared" si="45"/>
        <v>March</v>
      </c>
      <c r="T584" t="str">
        <f t="shared" si="46"/>
        <v>Q1</v>
      </c>
      <c r="U584">
        <f t="shared" si="47"/>
        <v>2025</v>
      </c>
      <c r="V584" s="4">
        <f t="shared" si="48"/>
        <v>0.15599245357958494</v>
      </c>
      <c r="W584" t="str">
        <f t="shared" si="49"/>
        <v>High</v>
      </c>
    </row>
    <row r="585" spans="1:23" x14ac:dyDescent="0.3">
      <c r="A585">
        <v>100557</v>
      </c>
      <c r="B585" s="1">
        <v>45730</v>
      </c>
      <c r="C585" t="s">
        <v>693</v>
      </c>
      <c r="D585" t="s">
        <v>82</v>
      </c>
      <c r="E585" t="s">
        <v>52</v>
      </c>
      <c r="F585" t="s">
        <v>69</v>
      </c>
      <c r="G585" t="s">
        <v>70</v>
      </c>
      <c r="H585" t="s">
        <v>108</v>
      </c>
      <c r="I585" t="s">
        <v>60</v>
      </c>
      <c r="J585" t="s">
        <v>78</v>
      </c>
      <c r="K585">
        <v>6</v>
      </c>
      <c r="L585">
        <v>22364</v>
      </c>
      <c r="M585">
        <v>10</v>
      </c>
      <c r="N585">
        <v>120765.6</v>
      </c>
      <c r="O585">
        <v>102000</v>
      </c>
      <c r="P585">
        <v>18765.599999999999</v>
      </c>
      <c r="Q585" t="s">
        <v>26</v>
      </c>
      <c r="R585" t="s">
        <v>56</v>
      </c>
      <c r="S585" s="3" t="str">
        <f t="shared" si="45"/>
        <v>March</v>
      </c>
      <c r="T585" t="str">
        <f t="shared" si="46"/>
        <v>Q1</v>
      </c>
      <c r="U585">
        <f t="shared" si="47"/>
        <v>2025</v>
      </c>
      <c r="V585" s="4">
        <f t="shared" si="48"/>
        <v>0.15538862060056835</v>
      </c>
      <c r="W585" t="str">
        <f t="shared" si="49"/>
        <v>High</v>
      </c>
    </row>
    <row r="586" spans="1:23" x14ac:dyDescent="0.3">
      <c r="A586">
        <v>103822</v>
      </c>
      <c r="B586" s="1">
        <v>45980</v>
      </c>
      <c r="C586" t="s">
        <v>3958</v>
      </c>
      <c r="D586" t="s">
        <v>125</v>
      </c>
      <c r="E586" t="s">
        <v>30</v>
      </c>
      <c r="F586" t="s">
        <v>31</v>
      </c>
      <c r="G586" t="s">
        <v>32</v>
      </c>
      <c r="H586" t="s">
        <v>23</v>
      </c>
      <c r="I586" t="s">
        <v>60</v>
      </c>
      <c r="J586" t="s">
        <v>78</v>
      </c>
      <c r="K586">
        <v>7</v>
      </c>
      <c r="L586">
        <v>21524</v>
      </c>
      <c r="M586">
        <v>20</v>
      </c>
      <c r="N586">
        <v>120534.39999999999</v>
      </c>
      <c r="O586">
        <v>119000</v>
      </c>
      <c r="P586">
        <v>1534.4</v>
      </c>
      <c r="Q586" t="s">
        <v>41</v>
      </c>
      <c r="R586" t="s">
        <v>73</v>
      </c>
      <c r="S586" s="3" t="str">
        <f t="shared" si="45"/>
        <v>November</v>
      </c>
      <c r="T586" t="str">
        <f t="shared" si="46"/>
        <v>Q4</v>
      </c>
      <c r="U586">
        <f t="shared" si="47"/>
        <v>2025</v>
      </c>
      <c r="V586" s="4">
        <f t="shared" si="48"/>
        <v>1.2729975840921764E-2</v>
      </c>
      <c r="W586" t="str">
        <f t="shared" si="49"/>
        <v>High</v>
      </c>
    </row>
    <row r="587" spans="1:23" x14ac:dyDescent="0.3">
      <c r="A587">
        <v>101701</v>
      </c>
      <c r="B587" s="1">
        <v>45979</v>
      </c>
      <c r="C587" t="s">
        <v>1837</v>
      </c>
      <c r="D587" t="s">
        <v>75</v>
      </c>
      <c r="E587" t="s">
        <v>20</v>
      </c>
      <c r="F587" t="s">
        <v>21</v>
      </c>
      <c r="G587" t="s">
        <v>22</v>
      </c>
      <c r="H587" t="s">
        <v>38</v>
      </c>
      <c r="I587" t="s">
        <v>24</v>
      </c>
      <c r="J587" t="s">
        <v>72</v>
      </c>
      <c r="K587">
        <v>9</v>
      </c>
      <c r="L587">
        <v>14816</v>
      </c>
      <c r="M587">
        <v>10</v>
      </c>
      <c r="N587">
        <v>120009.60000000001</v>
      </c>
      <c r="O587">
        <v>99000</v>
      </c>
      <c r="P587">
        <v>21009.599999999999</v>
      </c>
      <c r="Q587" t="s">
        <v>41</v>
      </c>
      <c r="R587" t="s">
        <v>56</v>
      </c>
      <c r="S587" s="3" t="str">
        <f t="shared" si="45"/>
        <v>November</v>
      </c>
      <c r="T587" t="str">
        <f t="shared" si="46"/>
        <v>Q4</v>
      </c>
      <c r="U587">
        <f t="shared" si="47"/>
        <v>2025</v>
      </c>
      <c r="V587" s="4">
        <f t="shared" si="48"/>
        <v>0.17506599472042234</v>
      </c>
      <c r="W587" t="str">
        <f t="shared" si="49"/>
        <v>High</v>
      </c>
    </row>
    <row r="588" spans="1:23" x14ac:dyDescent="0.3">
      <c r="A588">
        <v>104522</v>
      </c>
      <c r="B588" s="1">
        <v>45813</v>
      </c>
      <c r="C588" t="s">
        <v>4658</v>
      </c>
      <c r="D588" t="s">
        <v>98</v>
      </c>
      <c r="E588" t="s">
        <v>30</v>
      </c>
      <c r="F588" t="s">
        <v>31</v>
      </c>
      <c r="G588" t="s">
        <v>32</v>
      </c>
      <c r="H588" t="s">
        <v>47</v>
      </c>
      <c r="I588" t="s">
        <v>60</v>
      </c>
      <c r="J588" t="s">
        <v>78</v>
      </c>
      <c r="K588">
        <v>6</v>
      </c>
      <c r="L588">
        <v>22196</v>
      </c>
      <c r="M588">
        <v>10</v>
      </c>
      <c r="N588">
        <v>119858.4</v>
      </c>
      <c r="O588">
        <v>102000</v>
      </c>
      <c r="P588">
        <v>17858.400000000001</v>
      </c>
      <c r="Q588" t="s">
        <v>55</v>
      </c>
      <c r="R588" t="s">
        <v>56</v>
      </c>
      <c r="S588" s="3" t="str">
        <f t="shared" si="45"/>
        <v>June</v>
      </c>
      <c r="T588" t="str">
        <f t="shared" si="46"/>
        <v>Q2</v>
      </c>
      <c r="U588">
        <f t="shared" si="47"/>
        <v>2025</v>
      </c>
      <c r="V588" s="4">
        <f t="shared" si="48"/>
        <v>0.14899581506177292</v>
      </c>
      <c r="W588" t="str">
        <f t="shared" si="49"/>
        <v>High</v>
      </c>
    </row>
    <row r="589" spans="1:23" x14ac:dyDescent="0.3">
      <c r="A589">
        <v>101680</v>
      </c>
      <c r="B589" s="1">
        <v>45927</v>
      </c>
      <c r="C589" t="s">
        <v>1816</v>
      </c>
      <c r="D589" t="s">
        <v>144</v>
      </c>
      <c r="E589" t="s">
        <v>44</v>
      </c>
      <c r="F589" t="s">
        <v>64</v>
      </c>
      <c r="G589" t="s">
        <v>65</v>
      </c>
      <c r="H589" t="s">
        <v>23</v>
      </c>
      <c r="I589" t="s">
        <v>60</v>
      </c>
      <c r="J589" t="s">
        <v>78</v>
      </c>
      <c r="K589">
        <v>6</v>
      </c>
      <c r="L589">
        <v>22125</v>
      </c>
      <c r="M589">
        <v>10</v>
      </c>
      <c r="N589">
        <v>119475</v>
      </c>
      <c r="O589">
        <v>102000</v>
      </c>
      <c r="P589">
        <v>17475</v>
      </c>
      <c r="Q589" t="s">
        <v>26</v>
      </c>
      <c r="R589" t="s">
        <v>27</v>
      </c>
      <c r="S589" s="3" t="str">
        <f t="shared" si="45"/>
        <v>September</v>
      </c>
      <c r="T589" t="str">
        <f t="shared" si="46"/>
        <v>Q3</v>
      </c>
      <c r="U589">
        <f t="shared" si="47"/>
        <v>2025</v>
      </c>
      <c r="V589" s="4">
        <f t="shared" si="48"/>
        <v>0.14626490897677338</v>
      </c>
      <c r="W589" t="str">
        <f t="shared" si="49"/>
        <v>High</v>
      </c>
    </row>
    <row r="590" spans="1:23" x14ac:dyDescent="0.3">
      <c r="A590">
        <v>100275</v>
      </c>
      <c r="B590" s="1">
        <v>45815</v>
      </c>
      <c r="C590" t="s">
        <v>411</v>
      </c>
      <c r="D590" t="s">
        <v>140</v>
      </c>
      <c r="E590" t="s">
        <v>44</v>
      </c>
      <c r="F590" t="s">
        <v>45</v>
      </c>
      <c r="G590" t="s">
        <v>46</v>
      </c>
      <c r="H590" t="s">
        <v>108</v>
      </c>
      <c r="I590" t="s">
        <v>60</v>
      </c>
      <c r="J590" t="s">
        <v>78</v>
      </c>
      <c r="K590">
        <v>6</v>
      </c>
      <c r="L590">
        <v>22123</v>
      </c>
      <c r="M590">
        <v>10</v>
      </c>
      <c r="N590">
        <v>119464.2</v>
      </c>
      <c r="O590">
        <v>102000</v>
      </c>
      <c r="P590">
        <v>17464.2</v>
      </c>
      <c r="Q590" t="s">
        <v>26</v>
      </c>
      <c r="R590" t="s">
        <v>56</v>
      </c>
      <c r="S590" s="3" t="str">
        <f t="shared" si="45"/>
        <v>June</v>
      </c>
      <c r="T590" t="str">
        <f t="shared" si="46"/>
        <v>Q2</v>
      </c>
      <c r="U590">
        <f t="shared" si="47"/>
        <v>2025</v>
      </c>
      <c r="V590" s="4">
        <f t="shared" si="48"/>
        <v>0.14618772820644177</v>
      </c>
      <c r="W590" t="str">
        <f t="shared" si="49"/>
        <v>High</v>
      </c>
    </row>
    <row r="591" spans="1:23" x14ac:dyDescent="0.3">
      <c r="A591">
        <v>101529</v>
      </c>
      <c r="B591" s="1">
        <v>45958</v>
      </c>
      <c r="C591" t="s">
        <v>1665</v>
      </c>
      <c r="D591" t="s">
        <v>114</v>
      </c>
      <c r="E591" t="s">
        <v>30</v>
      </c>
      <c r="F591" t="s">
        <v>76</v>
      </c>
      <c r="G591" t="s">
        <v>77</v>
      </c>
      <c r="H591" t="s">
        <v>71</v>
      </c>
      <c r="I591" t="s">
        <v>60</v>
      </c>
      <c r="J591" t="s">
        <v>61</v>
      </c>
      <c r="K591">
        <v>10</v>
      </c>
      <c r="L591">
        <v>11880</v>
      </c>
      <c r="M591">
        <v>0</v>
      </c>
      <c r="N591">
        <v>118800</v>
      </c>
      <c r="O591">
        <v>90000</v>
      </c>
      <c r="P591">
        <v>28800</v>
      </c>
      <c r="Q591" t="s">
        <v>41</v>
      </c>
      <c r="R591" t="s">
        <v>27</v>
      </c>
      <c r="S591" s="3" t="str">
        <f t="shared" si="45"/>
        <v>October</v>
      </c>
      <c r="T591" t="str">
        <f t="shared" si="46"/>
        <v>Q4</v>
      </c>
      <c r="U591">
        <f t="shared" si="47"/>
        <v>2025</v>
      </c>
      <c r="V591" s="4">
        <f t="shared" si="48"/>
        <v>0.24242424242424243</v>
      </c>
      <c r="W591" t="str">
        <f t="shared" si="49"/>
        <v>High</v>
      </c>
    </row>
    <row r="592" spans="1:23" x14ac:dyDescent="0.3">
      <c r="A592">
        <v>102282</v>
      </c>
      <c r="B592" s="1">
        <v>45704</v>
      </c>
      <c r="C592" t="s">
        <v>2418</v>
      </c>
      <c r="D592" t="s">
        <v>281</v>
      </c>
      <c r="E592" t="s">
        <v>30</v>
      </c>
      <c r="F592" t="s">
        <v>76</v>
      </c>
      <c r="G592" t="s">
        <v>77</v>
      </c>
      <c r="H592" t="s">
        <v>23</v>
      </c>
      <c r="I592" t="s">
        <v>60</v>
      </c>
      <c r="J592" t="s">
        <v>78</v>
      </c>
      <c r="K592">
        <v>6</v>
      </c>
      <c r="L592">
        <v>21931</v>
      </c>
      <c r="M592">
        <v>10</v>
      </c>
      <c r="N592">
        <v>118427.4</v>
      </c>
      <c r="O592">
        <v>102000</v>
      </c>
      <c r="P592">
        <v>16427.400000000001</v>
      </c>
      <c r="Q592" t="s">
        <v>66</v>
      </c>
      <c r="R592" t="s">
        <v>27</v>
      </c>
      <c r="S592" s="3" t="str">
        <f t="shared" si="45"/>
        <v>February</v>
      </c>
      <c r="T592" t="str">
        <f t="shared" si="46"/>
        <v>Q1</v>
      </c>
      <c r="U592">
        <f t="shared" si="47"/>
        <v>2025</v>
      </c>
      <c r="V592" s="4">
        <f t="shared" si="48"/>
        <v>0.13871283165888976</v>
      </c>
      <c r="W592" t="str">
        <f t="shared" si="49"/>
        <v>High</v>
      </c>
    </row>
    <row r="593" spans="1:23" x14ac:dyDescent="0.3">
      <c r="A593">
        <v>102870</v>
      </c>
      <c r="B593" s="1">
        <v>45884</v>
      </c>
      <c r="C593" t="s">
        <v>3006</v>
      </c>
      <c r="D593" t="s">
        <v>175</v>
      </c>
      <c r="E593" t="s">
        <v>30</v>
      </c>
      <c r="F593" t="s">
        <v>76</v>
      </c>
      <c r="G593" t="s">
        <v>77</v>
      </c>
      <c r="H593" t="s">
        <v>33</v>
      </c>
      <c r="I593" t="s">
        <v>60</v>
      </c>
      <c r="J593" t="s">
        <v>78</v>
      </c>
      <c r="K593">
        <v>6</v>
      </c>
      <c r="L593">
        <v>21887</v>
      </c>
      <c r="M593">
        <v>10</v>
      </c>
      <c r="N593">
        <v>118189.8</v>
      </c>
      <c r="O593">
        <v>102000</v>
      </c>
      <c r="P593">
        <v>16189.8</v>
      </c>
      <c r="Q593" t="s">
        <v>26</v>
      </c>
      <c r="R593" t="s">
        <v>27</v>
      </c>
      <c r="S593" s="3" t="str">
        <f t="shared" si="45"/>
        <v>August</v>
      </c>
      <c r="T593" t="str">
        <f t="shared" si="46"/>
        <v>Q3</v>
      </c>
      <c r="U593">
        <f t="shared" si="47"/>
        <v>2025</v>
      </c>
      <c r="V593" s="4">
        <f t="shared" si="48"/>
        <v>0.13698136387403989</v>
      </c>
      <c r="W593" t="str">
        <f t="shared" si="49"/>
        <v>High</v>
      </c>
    </row>
    <row r="594" spans="1:23" x14ac:dyDescent="0.3">
      <c r="A594">
        <v>101781</v>
      </c>
      <c r="B594" s="1">
        <v>45816</v>
      </c>
      <c r="C594" t="s">
        <v>1917</v>
      </c>
      <c r="D594" t="s">
        <v>144</v>
      </c>
      <c r="E594" t="s">
        <v>20</v>
      </c>
      <c r="F594" t="s">
        <v>36</v>
      </c>
      <c r="G594" t="s">
        <v>37</v>
      </c>
      <c r="H594" t="s">
        <v>38</v>
      </c>
      <c r="I594" t="s">
        <v>60</v>
      </c>
      <c r="J594" t="s">
        <v>78</v>
      </c>
      <c r="K594">
        <v>6</v>
      </c>
      <c r="L594">
        <v>21814</v>
      </c>
      <c r="M594">
        <v>10</v>
      </c>
      <c r="N594">
        <v>117795.6</v>
      </c>
      <c r="O594">
        <v>102000</v>
      </c>
      <c r="P594">
        <v>15795.6</v>
      </c>
      <c r="Q594" t="s">
        <v>26</v>
      </c>
      <c r="R594" t="s">
        <v>27</v>
      </c>
      <c r="S594" s="3" t="str">
        <f t="shared" si="45"/>
        <v>June</v>
      </c>
      <c r="T594" t="str">
        <f t="shared" si="46"/>
        <v>Q2</v>
      </c>
      <c r="U594">
        <f t="shared" si="47"/>
        <v>2025</v>
      </c>
      <c r="V594" s="4">
        <f t="shared" si="48"/>
        <v>0.13409329380723897</v>
      </c>
      <c r="W594" t="str">
        <f t="shared" si="49"/>
        <v>High</v>
      </c>
    </row>
    <row r="595" spans="1:23" x14ac:dyDescent="0.3">
      <c r="A595">
        <v>101430</v>
      </c>
      <c r="B595" s="1">
        <v>46010</v>
      </c>
      <c r="C595" t="s">
        <v>1566</v>
      </c>
      <c r="D595" t="s">
        <v>63</v>
      </c>
      <c r="E595" t="s">
        <v>20</v>
      </c>
      <c r="F595" t="s">
        <v>36</v>
      </c>
      <c r="G595" t="s">
        <v>37</v>
      </c>
      <c r="H595" t="s">
        <v>33</v>
      </c>
      <c r="I595" t="s">
        <v>60</v>
      </c>
      <c r="J595" t="s">
        <v>78</v>
      </c>
      <c r="K595">
        <v>6</v>
      </c>
      <c r="L595">
        <v>21804</v>
      </c>
      <c r="M595">
        <v>10</v>
      </c>
      <c r="N595">
        <v>117741.6</v>
      </c>
      <c r="O595">
        <v>102000</v>
      </c>
      <c r="P595">
        <v>15741.6</v>
      </c>
      <c r="Q595" t="s">
        <v>26</v>
      </c>
      <c r="R595" t="s">
        <v>73</v>
      </c>
      <c r="S595" s="3" t="str">
        <f t="shared" si="45"/>
        <v>December</v>
      </c>
      <c r="T595" t="str">
        <f t="shared" si="46"/>
        <v>Q4</v>
      </c>
      <c r="U595">
        <f t="shared" si="47"/>
        <v>2025</v>
      </c>
      <c r="V595" s="4">
        <f t="shared" si="48"/>
        <v>0.13369616176440613</v>
      </c>
      <c r="W595" t="str">
        <f t="shared" si="49"/>
        <v>High</v>
      </c>
    </row>
    <row r="596" spans="1:23" x14ac:dyDescent="0.3">
      <c r="A596">
        <v>104230</v>
      </c>
      <c r="B596" s="1">
        <v>45944</v>
      </c>
      <c r="C596" t="s">
        <v>4366</v>
      </c>
      <c r="D596" t="s">
        <v>189</v>
      </c>
      <c r="E596" t="s">
        <v>44</v>
      </c>
      <c r="F596" t="s">
        <v>45</v>
      </c>
      <c r="G596" t="s">
        <v>46</v>
      </c>
      <c r="H596" t="s">
        <v>108</v>
      </c>
      <c r="I596" t="s">
        <v>60</v>
      </c>
      <c r="J596" t="s">
        <v>61</v>
      </c>
      <c r="K596">
        <v>10</v>
      </c>
      <c r="L596">
        <v>11759</v>
      </c>
      <c r="M596">
        <v>0</v>
      </c>
      <c r="N596">
        <v>117590</v>
      </c>
      <c r="O596">
        <v>90000</v>
      </c>
      <c r="P596">
        <v>27590</v>
      </c>
      <c r="Q596" t="s">
        <v>66</v>
      </c>
      <c r="R596" t="s">
        <v>56</v>
      </c>
      <c r="S596" s="3" t="str">
        <f t="shared" si="45"/>
        <v>October</v>
      </c>
      <c r="T596" t="str">
        <f t="shared" si="46"/>
        <v>Q4</v>
      </c>
      <c r="U596">
        <f t="shared" si="47"/>
        <v>2025</v>
      </c>
      <c r="V596" s="4">
        <f t="shared" si="48"/>
        <v>0.2346287949655583</v>
      </c>
      <c r="W596" t="str">
        <f t="shared" si="49"/>
        <v>High</v>
      </c>
    </row>
    <row r="597" spans="1:23" x14ac:dyDescent="0.3">
      <c r="A597">
        <v>100336</v>
      </c>
      <c r="B597" s="1">
        <v>45976</v>
      </c>
      <c r="C597" t="s">
        <v>472</v>
      </c>
      <c r="D597" t="s">
        <v>202</v>
      </c>
      <c r="E597" t="s">
        <v>30</v>
      </c>
      <c r="F597" t="s">
        <v>76</v>
      </c>
      <c r="G597" t="s">
        <v>77</v>
      </c>
      <c r="H597" t="s">
        <v>83</v>
      </c>
      <c r="I597" t="s">
        <v>24</v>
      </c>
      <c r="J597" t="s">
        <v>72</v>
      </c>
      <c r="K597">
        <v>10</v>
      </c>
      <c r="L597">
        <v>14672</v>
      </c>
      <c r="M597">
        <v>20</v>
      </c>
      <c r="N597">
        <v>117376</v>
      </c>
      <c r="O597">
        <v>110000</v>
      </c>
      <c r="P597">
        <v>7376</v>
      </c>
      <c r="Q597" t="s">
        <v>55</v>
      </c>
      <c r="R597" t="s">
        <v>27</v>
      </c>
      <c r="S597" s="3" t="str">
        <f t="shared" si="45"/>
        <v>November</v>
      </c>
      <c r="T597" t="str">
        <f t="shared" si="46"/>
        <v>Q4</v>
      </c>
      <c r="U597">
        <f t="shared" si="47"/>
        <v>2025</v>
      </c>
      <c r="V597" s="4">
        <f t="shared" si="48"/>
        <v>6.2840785169029439E-2</v>
      </c>
      <c r="W597" t="str">
        <f t="shared" si="49"/>
        <v>High</v>
      </c>
    </row>
    <row r="598" spans="1:23" x14ac:dyDescent="0.3">
      <c r="A598">
        <v>100772</v>
      </c>
      <c r="B598" s="1">
        <v>45783</v>
      </c>
      <c r="C598" t="s">
        <v>908</v>
      </c>
      <c r="D598" t="s">
        <v>138</v>
      </c>
      <c r="E598" t="s">
        <v>30</v>
      </c>
      <c r="F598" t="s">
        <v>31</v>
      </c>
      <c r="G598" t="s">
        <v>32</v>
      </c>
      <c r="H598" t="s">
        <v>33</v>
      </c>
      <c r="I598" t="s">
        <v>60</v>
      </c>
      <c r="J598" t="s">
        <v>78</v>
      </c>
      <c r="K598">
        <v>6</v>
      </c>
      <c r="L598">
        <v>21732</v>
      </c>
      <c r="M598">
        <v>10</v>
      </c>
      <c r="N598">
        <v>117352.8</v>
      </c>
      <c r="O598">
        <v>102000</v>
      </c>
      <c r="P598">
        <v>15352.8</v>
      </c>
      <c r="Q598" t="s">
        <v>66</v>
      </c>
      <c r="R598" t="s">
        <v>27</v>
      </c>
      <c r="S598" s="3" t="str">
        <f t="shared" si="45"/>
        <v>May</v>
      </c>
      <c r="T598" t="str">
        <f t="shared" si="46"/>
        <v>Q2</v>
      </c>
      <c r="U598">
        <f t="shared" si="47"/>
        <v>2025</v>
      </c>
      <c r="V598" s="4">
        <f t="shared" si="48"/>
        <v>0.13082602204634231</v>
      </c>
      <c r="W598" t="str">
        <f t="shared" si="49"/>
        <v>High</v>
      </c>
    </row>
    <row r="599" spans="1:23" x14ac:dyDescent="0.3">
      <c r="A599">
        <v>103934</v>
      </c>
      <c r="B599" s="1">
        <v>45938</v>
      </c>
      <c r="C599" t="s">
        <v>4070</v>
      </c>
      <c r="D599" t="s">
        <v>82</v>
      </c>
      <c r="E599" t="s">
        <v>30</v>
      </c>
      <c r="F599" t="s">
        <v>76</v>
      </c>
      <c r="G599" t="s">
        <v>77</v>
      </c>
      <c r="H599" t="s">
        <v>38</v>
      </c>
      <c r="I599" t="s">
        <v>60</v>
      </c>
      <c r="J599" t="s">
        <v>78</v>
      </c>
      <c r="K599">
        <v>6</v>
      </c>
      <c r="L599">
        <v>21724</v>
      </c>
      <c r="M599">
        <v>10</v>
      </c>
      <c r="N599">
        <v>117309.6</v>
      </c>
      <c r="O599">
        <v>102000</v>
      </c>
      <c r="P599">
        <v>15309.6</v>
      </c>
      <c r="Q599" t="s">
        <v>41</v>
      </c>
      <c r="R599" t="s">
        <v>27</v>
      </c>
      <c r="S599" s="3" t="str">
        <f t="shared" si="45"/>
        <v>October</v>
      </c>
      <c r="T599" t="str">
        <f t="shared" si="46"/>
        <v>Q4</v>
      </c>
      <c r="U599">
        <f t="shared" si="47"/>
        <v>2025</v>
      </c>
      <c r="V599" s="4">
        <f t="shared" si="48"/>
        <v>0.13050594324761144</v>
      </c>
      <c r="W599" t="str">
        <f t="shared" si="49"/>
        <v>High</v>
      </c>
    </row>
    <row r="600" spans="1:23" x14ac:dyDescent="0.3">
      <c r="A600">
        <v>103690</v>
      </c>
      <c r="B600" s="1">
        <v>45940</v>
      </c>
      <c r="C600" t="s">
        <v>3826</v>
      </c>
      <c r="D600" t="s">
        <v>85</v>
      </c>
      <c r="E600" t="s">
        <v>44</v>
      </c>
      <c r="F600" t="s">
        <v>45</v>
      </c>
      <c r="G600" t="s">
        <v>46</v>
      </c>
      <c r="H600" t="s">
        <v>108</v>
      </c>
      <c r="I600" t="s">
        <v>24</v>
      </c>
      <c r="J600" t="s">
        <v>72</v>
      </c>
      <c r="K600">
        <v>10</v>
      </c>
      <c r="L600">
        <v>14646</v>
      </c>
      <c r="M600">
        <v>20</v>
      </c>
      <c r="N600">
        <v>117168</v>
      </c>
      <c r="O600">
        <v>110000</v>
      </c>
      <c r="P600">
        <v>7168</v>
      </c>
      <c r="Q600" t="s">
        <v>66</v>
      </c>
      <c r="R600" t="s">
        <v>73</v>
      </c>
      <c r="S600" s="3" t="str">
        <f t="shared" si="45"/>
        <v>October</v>
      </c>
      <c r="T600" t="str">
        <f t="shared" si="46"/>
        <v>Q4</v>
      </c>
      <c r="U600">
        <f t="shared" si="47"/>
        <v>2025</v>
      </c>
      <c r="V600" s="4">
        <f t="shared" si="48"/>
        <v>6.1177113204970643E-2</v>
      </c>
      <c r="W600" t="str">
        <f t="shared" si="49"/>
        <v>High</v>
      </c>
    </row>
    <row r="601" spans="1:23" x14ac:dyDescent="0.3">
      <c r="A601">
        <v>104827</v>
      </c>
      <c r="B601" s="1">
        <v>45895</v>
      </c>
      <c r="C601" t="s">
        <v>4963</v>
      </c>
      <c r="D601" t="s">
        <v>96</v>
      </c>
      <c r="E601" t="s">
        <v>30</v>
      </c>
      <c r="F601" t="s">
        <v>76</v>
      </c>
      <c r="G601" t="s">
        <v>77</v>
      </c>
      <c r="H601" t="s">
        <v>23</v>
      </c>
      <c r="I601" t="s">
        <v>60</v>
      </c>
      <c r="J601" t="s">
        <v>78</v>
      </c>
      <c r="K601">
        <v>6</v>
      </c>
      <c r="L601">
        <v>21695</v>
      </c>
      <c r="M601">
        <v>10</v>
      </c>
      <c r="N601">
        <v>117153</v>
      </c>
      <c r="O601">
        <v>102000</v>
      </c>
      <c r="P601">
        <v>15153</v>
      </c>
      <c r="Q601" t="s">
        <v>49</v>
      </c>
      <c r="R601" t="s">
        <v>56</v>
      </c>
      <c r="S601" s="3" t="str">
        <f t="shared" si="45"/>
        <v>August</v>
      </c>
      <c r="T601" t="str">
        <f t="shared" si="46"/>
        <v>Q3</v>
      </c>
      <c r="U601">
        <f t="shared" si="47"/>
        <v>2025</v>
      </c>
      <c r="V601" s="4">
        <f t="shared" si="48"/>
        <v>0.12934367877903255</v>
      </c>
      <c r="W601" t="str">
        <f t="shared" si="49"/>
        <v>High</v>
      </c>
    </row>
    <row r="602" spans="1:23" x14ac:dyDescent="0.3">
      <c r="A602">
        <v>104856</v>
      </c>
      <c r="B602" s="1">
        <v>45716</v>
      </c>
      <c r="C602" t="s">
        <v>4992</v>
      </c>
      <c r="D602" t="s">
        <v>43</v>
      </c>
      <c r="E602" t="s">
        <v>20</v>
      </c>
      <c r="F602" t="s">
        <v>21</v>
      </c>
      <c r="G602" t="s">
        <v>22</v>
      </c>
      <c r="H602" t="s">
        <v>33</v>
      </c>
      <c r="I602" t="s">
        <v>60</v>
      </c>
      <c r="J602" t="s">
        <v>78</v>
      </c>
      <c r="K602">
        <v>6</v>
      </c>
      <c r="L602">
        <v>21659</v>
      </c>
      <c r="M602">
        <v>10</v>
      </c>
      <c r="N602">
        <v>116958.6</v>
      </c>
      <c r="O602">
        <v>102000</v>
      </c>
      <c r="P602">
        <v>14958.6</v>
      </c>
      <c r="Q602" t="s">
        <v>49</v>
      </c>
      <c r="R602" t="s">
        <v>73</v>
      </c>
      <c r="S602" s="3" t="str">
        <f t="shared" si="45"/>
        <v>February</v>
      </c>
      <c r="T602" t="str">
        <f t="shared" si="46"/>
        <v>Q1</v>
      </c>
      <c r="U602">
        <f t="shared" si="47"/>
        <v>2025</v>
      </c>
      <c r="V602" s="4">
        <f t="shared" si="48"/>
        <v>0.12789653774925486</v>
      </c>
      <c r="W602" t="str">
        <f t="shared" si="49"/>
        <v>High</v>
      </c>
    </row>
    <row r="603" spans="1:23" x14ac:dyDescent="0.3">
      <c r="A603">
        <v>102012</v>
      </c>
      <c r="B603" s="1">
        <v>45985</v>
      </c>
      <c r="C603" t="s">
        <v>2148</v>
      </c>
      <c r="D603" t="s">
        <v>192</v>
      </c>
      <c r="E603" t="s">
        <v>44</v>
      </c>
      <c r="F603" t="s">
        <v>64</v>
      </c>
      <c r="G603" t="s">
        <v>65</v>
      </c>
      <c r="H603" t="s">
        <v>83</v>
      </c>
      <c r="I603" t="s">
        <v>24</v>
      </c>
      <c r="J603" t="s">
        <v>72</v>
      </c>
      <c r="K603">
        <v>8</v>
      </c>
      <c r="L603">
        <v>14615</v>
      </c>
      <c r="M603">
        <v>0</v>
      </c>
      <c r="N603">
        <v>116920</v>
      </c>
      <c r="O603">
        <v>88000</v>
      </c>
      <c r="P603">
        <v>28920</v>
      </c>
      <c r="Q603" t="s">
        <v>55</v>
      </c>
      <c r="R603" t="s">
        <v>27</v>
      </c>
      <c r="S603" s="3" t="str">
        <f t="shared" si="45"/>
        <v>November</v>
      </c>
      <c r="T603" t="str">
        <f t="shared" si="46"/>
        <v>Q4</v>
      </c>
      <c r="U603">
        <f t="shared" si="47"/>
        <v>2025</v>
      </c>
      <c r="V603" s="4">
        <f t="shared" si="48"/>
        <v>0.24734861443722203</v>
      </c>
      <c r="W603" t="str">
        <f t="shared" si="49"/>
        <v>High</v>
      </c>
    </row>
    <row r="604" spans="1:23" x14ac:dyDescent="0.3">
      <c r="A604">
        <v>100328</v>
      </c>
      <c r="B604" s="1">
        <v>45940</v>
      </c>
      <c r="C604" t="s">
        <v>464</v>
      </c>
      <c r="D604" t="s">
        <v>242</v>
      </c>
      <c r="E604" t="s">
        <v>20</v>
      </c>
      <c r="F604" t="s">
        <v>21</v>
      </c>
      <c r="G604" t="s">
        <v>22</v>
      </c>
      <c r="H604" t="s">
        <v>38</v>
      </c>
      <c r="I604" t="s">
        <v>24</v>
      </c>
      <c r="J604" t="s">
        <v>72</v>
      </c>
      <c r="K604">
        <v>10</v>
      </c>
      <c r="L604">
        <v>14573</v>
      </c>
      <c r="M604">
        <v>20</v>
      </c>
      <c r="N604">
        <v>116584</v>
      </c>
      <c r="O604">
        <v>110000</v>
      </c>
      <c r="P604">
        <v>6584</v>
      </c>
      <c r="Q604" t="s">
        <v>66</v>
      </c>
      <c r="R604" t="s">
        <v>73</v>
      </c>
      <c r="S604" s="3" t="str">
        <f t="shared" si="45"/>
        <v>October</v>
      </c>
      <c r="T604" t="str">
        <f t="shared" si="46"/>
        <v>Q4</v>
      </c>
      <c r="U604">
        <f t="shared" si="47"/>
        <v>2025</v>
      </c>
      <c r="V604" s="4">
        <f t="shared" si="48"/>
        <v>5.6474301790983325E-2</v>
      </c>
      <c r="W604" t="str">
        <f t="shared" si="49"/>
        <v>High</v>
      </c>
    </row>
    <row r="605" spans="1:23" x14ac:dyDescent="0.3">
      <c r="A605">
        <v>101693</v>
      </c>
      <c r="B605" s="1">
        <v>45769</v>
      </c>
      <c r="C605" t="s">
        <v>1829</v>
      </c>
      <c r="D605" t="s">
        <v>375</v>
      </c>
      <c r="E605" t="s">
        <v>44</v>
      </c>
      <c r="F605" t="s">
        <v>64</v>
      </c>
      <c r="G605" t="s">
        <v>65</v>
      </c>
      <c r="H605" t="s">
        <v>83</v>
      </c>
      <c r="I605" t="s">
        <v>60</v>
      </c>
      <c r="J605" t="s">
        <v>78</v>
      </c>
      <c r="K605">
        <v>6</v>
      </c>
      <c r="L605">
        <v>21512</v>
      </c>
      <c r="M605">
        <v>10</v>
      </c>
      <c r="N605">
        <v>116164.8</v>
      </c>
      <c r="O605">
        <v>102000</v>
      </c>
      <c r="P605">
        <v>14164.8</v>
      </c>
      <c r="Q605" t="s">
        <v>41</v>
      </c>
      <c r="R605" t="s">
        <v>73</v>
      </c>
      <c r="S605" s="3" t="str">
        <f t="shared" si="45"/>
        <v>April</v>
      </c>
      <c r="T605" t="str">
        <f t="shared" si="46"/>
        <v>Q2</v>
      </c>
      <c r="U605">
        <f t="shared" si="47"/>
        <v>2025</v>
      </c>
      <c r="V605" s="4">
        <f t="shared" si="48"/>
        <v>0.12193711003677533</v>
      </c>
      <c r="W605" t="str">
        <f t="shared" si="49"/>
        <v>High</v>
      </c>
    </row>
    <row r="606" spans="1:23" x14ac:dyDescent="0.3">
      <c r="A606">
        <v>102355</v>
      </c>
      <c r="B606" s="1">
        <v>45943</v>
      </c>
      <c r="C606" t="s">
        <v>2491</v>
      </c>
      <c r="D606" t="s">
        <v>202</v>
      </c>
      <c r="E606" t="s">
        <v>30</v>
      </c>
      <c r="F606" t="s">
        <v>31</v>
      </c>
      <c r="G606" t="s">
        <v>32</v>
      </c>
      <c r="H606" t="s">
        <v>83</v>
      </c>
      <c r="I606" t="s">
        <v>60</v>
      </c>
      <c r="J606" t="s">
        <v>61</v>
      </c>
      <c r="K606">
        <v>10</v>
      </c>
      <c r="L606">
        <v>11553</v>
      </c>
      <c r="M606">
        <v>0</v>
      </c>
      <c r="N606">
        <v>115530</v>
      </c>
      <c r="O606">
        <v>90000</v>
      </c>
      <c r="P606">
        <v>25530</v>
      </c>
      <c r="Q606" t="s">
        <v>41</v>
      </c>
      <c r="R606" t="s">
        <v>73</v>
      </c>
      <c r="S606" s="3" t="str">
        <f t="shared" si="45"/>
        <v>October</v>
      </c>
      <c r="T606" t="str">
        <f t="shared" si="46"/>
        <v>Q4</v>
      </c>
      <c r="U606">
        <f t="shared" si="47"/>
        <v>2025</v>
      </c>
      <c r="V606" s="4">
        <f t="shared" si="48"/>
        <v>0.22098156323032977</v>
      </c>
      <c r="W606" t="str">
        <f t="shared" si="49"/>
        <v>High</v>
      </c>
    </row>
    <row r="607" spans="1:23" x14ac:dyDescent="0.3">
      <c r="A607">
        <v>102438</v>
      </c>
      <c r="B607" s="1">
        <v>45692</v>
      </c>
      <c r="C607" t="s">
        <v>2574</v>
      </c>
      <c r="D607" t="s">
        <v>194</v>
      </c>
      <c r="E607" t="s">
        <v>30</v>
      </c>
      <c r="F607" t="s">
        <v>31</v>
      </c>
      <c r="G607" t="s">
        <v>32</v>
      </c>
      <c r="H607" t="s">
        <v>33</v>
      </c>
      <c r="I607" t="s">
        <v>60</v>
      </c>
      <c r="J607" t="s">
        <v>78</v>
      </c>
      <c r="K607">
        <v>6</v>
      </c>
      <c r="L607">
        <v>22401</v>
      </c>
      <c r="M607">
        <v>15</v>
      </c>
      <c r="N607">
        <v>114245.1</v>
      </c>
      <c r="O607">
        <v>102000</v>
      </c>
      <c r="P607">
        <v>12245.1</v>
      </c>
      <c r="Q607" t="s">
        <v>66</v>
      </c>
      <c r="R607" t="s">
        <v>56</v>
      </c>
      <c r="S607" s="3" t="str">
        <f t="shared" si="45"/>
        <v>February</v>
      </c>
      <c r="T607" t="str">
        <f t="shared" si="46"/>
        <v>Q1</v>
      </c>
      <c r="U607">
        <f t="shared" si="47"/>
        <v>2025</v>
      </c>
      <c r="V607" s="4">
        <f t="shared" si="48"/>
        <v>0.10718271505736351</v>
      </c>
      <c r="W607" t="str">
        <f t="shared" si="49"/>
        <v>High</v>
      </c>
    </row>
    <row r="608" spans="1:23" x14ac:dyDescent="0.3">
      <c r="A608">
        <v>101975</v>
      </c>
      <c r="B608" s="1">
        <v>45690</v>
      </c>
      <c r="C608" t="s">
        <v>2111</v>
      </c>
      <c r="D608" t="s">
        <v>144</v>
      </c>
      <c r="E608" t="s">
        <v>44</v>
      </c>
      <c r="F608" t="s">
        <v>64</v>
      </c>
      <c r="G608" t="s">
        <v>65</v>
      </c>
      <c r="H608" t="s">
        <v>59</v>
      </c>
      <c r="I608" t="s">
        <v>60</v>
      </c>
      <c r="J608" t="s">
        <v>78</v>
      </c>
      <c r="K608">
        <v>6</v>
      </c>
      <c r="L608">
        <v>22373</v>
      </c>
      <c r="M608">
        <v>15</v>
      </c>
      <c r="N608">
        <v>114102.3</v>
      </c>
      <c r="O608">
        <v>102000</v>
      </c>
      <c r="P608">
        <v>12102.3</v>
      </c>
      <c r="Q608" t="s">
        <v>55</v>
      </c>
      <c r="R608" t="s">
        <v>27</v>
      </c>
      <c r="S608" s="3" t="str">
        <f t="shared" si="45"/>
        <v>February</v>
      </c>
      <c r="T608" t="str">
        <f t="shared" si="46"/>
        <v>Q1</v>
      </c>
      <c r="U608">
        <f t="shared" si="47"/>
        <v>2025</v>
      </c>
      <c r="V608" s="4">
        <f t="shared" si="48"/>
        <v>0.10606534662316183</v>
      </c>
      <c r="W608" t="str">
        <f t="shared" si="49"/>
        <v>High</v>
      </c>
    </row>
    <row r="609" spans="1:23" x14ac:dyDescent="0.3">
      <c r="A609">
        <v>101251</v>
      </c>
      <c r="B609" s="1">
        <v>46009</v>
      </c>
      <c r="C609" t="s">
        <v>1387</v>
      </c>
      <c r="D609" t="s">
        <v>127</v>
      </c>
      <c r="E609" t="s">
        <v>30</v>
      </c>
      <c r="F609" t="s">
        <v>76</v>
      </c>
      <c r="G609" t="s">
        <v>77</v>
      </c>
      <c r="H609" t="s">
        <v>47</v>
      </c>
      <c r="I609" t="s">
        <v>60</v>
      </c>
      <c r="J609" t="s">
        <v>78</v>
      </c>
      <c r="K609">
        <v>6</v>
      </c>
      <c r="L609">
        <v>22311</v>
      </c>
      <c r="M609">
        <v>15</v>
      </c>
      <c r="N609">
        <v>113786.1</v>
      </c>
      <c r="O609">
        <v>102000</v>
      </c>
      <c r="P609">
        <v>11786.1</v>
      </c>
      <c r="Q609" t="s">
        <v>49</v>
      </c>
      <c r="R609" t="s">
        <v>27</v>
      </c>
      <c r="S609" s="3" t="str">
        <f t="shared" si="45"/>
        <v>December</v>
      </c>
      <c r="T609" t="str">
        <f t="shared" si="46"/>
        <v>Q4</v>
      </c>
      <c r="U609">
        <f t="shared" si="47"/>
        <v>2025</v>
      </c>
      <c r="V609" s="4">
        <f t="shared" si="48"/>
        <v>0.10358119313343193</v>
      </c>
      <c r="W609" t="str">
        <f t="shared" si="49"/>
        <v>High</v>
      </c>
    </row>
    <row r="610" spans="1:23" x14ac:dyDescent="0.3">
      <c r="A610">
        <v>103349</v>
      </c>
      <c r="B610" s="1">
        <v>45936</v>
      </c>
      <c r="C610" t="s">
        <v>3485</v>
      </c>
      <c r="D610" t="s">
        <v>205</v>
      </c>
      <c r="E610" t="s">
        <v>20</v>
      </c>
      <c r="F610" t="s">
        <v>36</v>
      </c>
      <c r="G610" t="s">
        <v>37</v>
      </c>
      <c r="H610" t="s">
        <v>23</v>
      </c>
      <c r="I610" t="s">
        <v>60</v>
      </c>
      <c r="J610" t="s">
        <v>61</v>
      </c>
      <c r="K610">
        <v>10</v>
      </c>
      <c r="L610">
        <v>11968</v>
      </c>
      <c r="M610">
        <v>5</v>
      </c>
      <c r="N610">
        <v>113696</v>
      </c>
      <c r="O610">
        <v>90000</v>
      </c>
      <c r="P610">
        <v>23696</v>
      </c>
      <c r="Q610" t="s">
        <v>41</v>
      </c>
      <c r="R610" t="s">
        <v>56</v>
      </c>
      <c r="S610" s="3" t="str">
        <f t="shared" si="45"/>
        <v>October</v>
      </c>
      <c r="T610" t="str">
        <f t="shared" si="46"/>
        <v>Q4</v>
      </c>
      <c r="U610">
        <f t="shared" si="47"/>
        <v>2025</v>
      </c>
      <c r="V610" s="4">
        <f t="shared" si="48"/>
        <v>0.20841542358570223</v>
      </c>
      <c r="W610" t="str">
        <f t="shared" si="49"/>
        <v>High</v>
      </c>
    </row>
    <row r="611" spans="1:23" x14ac:dyDescent="0.3">
      <c r="A611">
        <v>104295</v>
      </c>
      <c r="B611" s="1">
        <v>45759</v>
      </c>
      <c r="C611" t="s">
        <v>4431</v>
      </c>
      <c r="D611" t="s">
        <v>375</v>
      </c>
      <c r="E611" t="s">
        <v>52</v>
      </c>
      <c r="F611" t="s">
        <v>53</v>
      </c>
      <c r="G611" t="s">
        <v>54</v>
      </c>
      <c r="H611" t="s">
        <v>83</v>
      </c>
      <c r="I611" t="s">
        <v>60</v>
      </c>
      <c r="J611" t="s">
        <v>78</v>
      </c>
      <c r="K611">
        <v>6</v>
      </c>
      <c r="L611">
        <v>22227</v>
      </c>
      <c r="M611">
        <v>15</v>
      </c>
      <c r="N611">
        <v>113357.7</v>
      </c>
      <c r="O611">
        <v>102000</v>
      </c>
      <c r="P611">
        <v>11357.7</v>
      </c>
      <c r="Q611" t="s">
        <v>66</v>
      </c>
      <c r="R611" t="s">
        <v>27</v>
      </c>
      <c r="S611" s="3" t="str">
        <f t="shared" si="45"/>
        <v>April</v>
      </c>
      <c r="T611" t="str">
        <f t="shared" si="46"/>
        <v>Q2</v>
      </c>
      <c r="U611">
        <f t="shared" si="47"/>
        <v>2025</v>
      </c>
      <c r="V611" s="4">
        <f t="shared" si="48"/>
        <v>0.10019345840644263</v>
      </c>
      <c r="W611" t="str">
        <f t="shared" si="49"/>
        <v>High</v>
      </c>
    </row>
    <row r="612" spans="1:23" x14ac:dyDescent="0.3">
      <c r="A612">
        <v>104944</v>
      </c>
      <c r="B612" s="1">
        <v>45865</v>
      </c>
      <c r="C612" t="s">
        <v>5080</v>
      </c>
      <c r="D612" t="s">
        <v>127</v>
      </c>
      <c r="E612" t="s">
        <v>52</v>
      </c>
      <c r="F612" t="s">
        <v>53</v>
      </c>
      <c r="G612" t="s">
        <v>54</v>
      </c>
      <c r="H612" t="s">
        <v>47</v>
      </c>
      <c r="I612" t="s">
        <v>60</v>
      </c>
      <c r="J612" t="s">
        <v>78</v>
      </c>
      <c r="K612">
        <v>6</v>
      </c>
      <c r="L612">
        <v>22210</v>
      </c>
      <c r="M612">
        <v>15</v>
      </c>
      <c r="N612">
        <v>113271</v>
      </c>
      <c r="O612">
        <v>102000</v>
      </c>
      <c r="P612">
        <v>11271</v>
      </c>
      <c r="Q612" t="s">
        <v>49</v>
      </c>
      <c r="R612" t="s">
        <v>27</v>
      </c>
      <c r="S612" s="3" t="str">
        <f t="shared" si="45"/>
        <v>July</v>
      </c>
      <c r="T612" t="str">
        <f t="shared" si="46"/>
        <v>Q3</v>
      </c>
      <c r="U612">
        <f t="shared" si="47"/>
        <v>2025</v>
      </c>
      <c r="V612" s="4">
        <f t="shared" si="48"/>
        <v>9.9504727600180101E-2</v>
      </c>
      <c r="W612" t="str">
        <f t="shared" si="49"/>
        <v>High</v>
      </c>
    </row>
    <row r="613" spans="1:23" x14ac:dyDescent="0.3">
      <c r="A613">
        <v>103798</v>
      </c>
      <c r="B613" s="1">
        <v>45833</v>
      </c>
      <c r="C613" t="s">
        <v>3934</v>
      </c>
      <c r="D613" t="s">
        <v>149</v>
      </c>
      <c r="E613" t="s">
        <v>20</v>
      </c>
      <c r="F613" t="s">
        <v>21</v>
      </c>
      <c r="G613" t="s">
        <v>22</v>
      </c>
      <c r="H613" t="s">
        <v>47</v>
      </c>
      <c r="I613" t="s">
        <v>60</v>
      </c>
      <c r="J613" t="s">
        <v>78</v>
      </c>
      <c r="K613">
        <v>6</v>
      </c>
      <c r="L613">
        <v>22201</v>
      </c>
      <c r="M613">
        <v>15</v>
      </c>
      <c r="N613">
        <v>113225.1</v>
      </c>
      <c r="O613">
        <v>102000</v>
      </c>
      <c r="P613">
        <v>11225.1</v>
      </c>
      <c r="Q613" t="s">
        <v>49</v>
      </c>
      <c r="R613" t="s">
        <v>27</v>
      </c>
      <c r="S613" s="3" t="str">
        <f t="shared" si="45"/>
        <v>June</v>
      </c>
      <c r="T613" t="str">
        <f t="shared" si="46"/>
        <v>Q2</v>
      </c>
      <c r="U613">
        <f t="shared" si="47"/>
        <v>2025</v>
      </c>
      <c r="V613" s="4">
        <f t="shared" si="48"/>
        <v>9.913967839286518E-2</v>
      </c>
      <c r="W613" t="str">
        <f t="shared" si="49"/>
        <v>High</v>
      </c>
    </row>
    <row r="614" spans="1:23" x14ac:dyDescent="0.3">
      <c r="A614">
        <v>101661</v>
      </c>
      <c r="B614" s="1">
        <v>45741</v>
      </c>
      <c r="C614" t="s">
        <v>1797</v>
      </c>
      <c r="D614" t="s">
        <v>132</v>
      </c>
      <c r="E614" t="s">
        <v>52</v>
      </c>
      <c r="F614" t="s">
        <v>53</v>
      </c>
      <c r="G614" t="s">
        <v>54</v>
      </c>
      <c r="H614" t="s">
        <v>59</v>
      </c>
      <c r="I614" t="s">
        <v>60</v>
      </c>
      <c r="J614" t="s">
        <v>78</v>
      </c>
      <c r="K614">
        <v>6</v>
      </c>
      <c r="L614">
        <v>22199</v>
      </c>
      <c r="M614">
        <v>15</v>
      </c>
      <c r="N614">
        <v>113214.9</v>
      </c>
      <c r="O614">
        <v>102000</v>
      </c>
      <c r="P614">
        <v>11214.9</v>
      </c>
      <c r="Q614" t="s">
        <v>49</v>
      </c>
      <c r="R614" t="s">
        <v>27</v>
      </c>
      <c r="S614" s="3" t="str">
        <f t="shared" si="45"/>
        <v>March</v>
      </c>
      <c r="T614" t="str">
        <f t="shared" si="46"/>
        <v>Q1</v>
      </c>
      <c r="U614">
        <f t="shared" si="47"/>
        <v>2025</v>
      </c>
      <c r="V614" s="4">
        <f t="shared" si="48"/>
        <v>9.9058516149376094E-2</v>
      </c>
      <c r="W614" t="str">
        <f t="shared" si="49"/>
        <v>High</v>
      </c>
    </row>
    <row r="615" spans="1:23" x14ac:dyDescent="0.3">
      <c r="A615">
        <v>104807</v>
      </c>
      <c r="B615" s="1">
        <v>45999</v>
      </c>
      <c r="C615" t="s">
        <v>4943</v>
      </c>
      <c r="D615" t="s">
        <v>138</v>
      </c>
      <c r="E615" t="s">
        <v>20</v>
      </c>
      <c r="F615" t="s">
        <v>36</v>
      </c>
      <c r="G615" t="s">
        <v>37</v>
      </c>
      <c r="H615" t="s">
        <v>83</v>
      </c>
      <c r="I615" t="s">
        <v>60</v>
      </c>
      <c r="J615" t="s">
        <v>78</v>
      </c>
      <c r="K615">
        <v>6</v>
      </c>
      <c r="L615">
        <v>22182</v>
      </c>
      <c r="M615">
        <v>15</v>
      </c>
      <c r="N615">
        <v>113128.2</v>
      </c>
      <c r="O615">
        <v>102000</v>
      </c>
      <c r="P615">
        <v>11128.2</v>
      </c>
      <c r="Q615" t="s">
        <v>66</v>
      </c>
      <c r="R615" t="s">
        <v>27</v>
      </c>
      <c r="S615" s="3" t="str">
        <f t="shared" si="45"/>
        <v>December</v>
      </c>
      <c r="T615" t="str">
        <f t="shared" si="46"/>
        <v>Q4</v>
      </c>
      <c r="U615">
        <f t="shared" si="47"/>
        <v>2025</v>
      </c>
      <c r="V615" s="4">
        <f t="shared" si="48"/>
        <v>9.8368046163556044E-2</v>
      </c>
      <c r="W615" t="str">
        <f t="shared" si="49"/>
        <v>High</v>
      </c>
    </row>
    <row r="616" spans="1:23" x14ac:dyDescent="0.3">
      <c r="A616">
        <v>101121</v>
      </c>
      <c r="B616" s="1">
        <v>45844</v>
      </c>
      <c r="C616" t="s">
        <v>1257</v>
      </c>
      <c r="D616" t="s">
        <v>239</v>
      </c>
      <c r="E616" t="s">
        <v>44</v>
      </c>
      <c r="F616" t="s">
        <v>45</v>
      </c>
      <c r="G616" t="s">
        <v>46</v>
      </c>
      <c r="H616" t="s">
        <v>83</v>
      </c>
      <c r="I616" t="s">
        <v>60</v>
      </c>
      <c r="J616" t="s">
        <v>78</v>
      </c>
      <c r="K616">
        <v>6</v>
      </c>
      <c r="L616">
        <v>22134</v>
      </c>
      <c r="M616">
        <v>15</v>
      </c>
      <c r="N616">
        <v>112883.4</v>
      </c>
      <c r="O616">
        <v>102000</v>
      </c>
      <c r="P616">
        <v>10883.4</v>
      </c>
      <c r="Q616" t="s">
        <v>55</v>
      </c>
      <c r="R616" t="s">
        <v>73</v>
      </c>
      <c r="S616" s="3" t="str">
        <f t="shared" si="45"/>
        <v>July</v>
      </c>
      <c r="T616" t="str">
        <f t="shared" si="46"/>
        <v>Q3</v>
      </c>
      <c r="U616">
        <f t="shared" si="47"/>
        <v>2025</v>
      </c>
      <c r="V616" s="4">
        <f t="shared" si="48"/>
        <v>9.6412758651847841E-2</v>
      </c>
      <c r="W616" t="str">
        <f t="shared" si="49"/>
        <v>High</v>
      </c>
    </row>
    <row r="617" spans="1:23" x14ac:dyDescent="0.3">
      <c r="A617">
        <v>103875</v>
      </c>
      <c r="B617" s="1">
        <v>45936</v>
      </c>
      <c r="C617" t="s">
        <v>4011</v>
      </c>
      <c r="D617" t="s">
        <v>149</v>
      </c>
      <c r="E617" t="s">
        <v>30</v>
      </c>
      <c r="F617" t="s">
        <v>31</v>
      </c>
      <c r="G617" t="s">
        <v>32</v>
      </c>
      <c r="H617" t="s">
        <v>108</v>
      </c>
      <c r="I617" t="s">
        <v>60</v>
      </c>
      <c r="J617" t="s">
        <v>61</v>
      </c>
      <c r="K617">
        <v>10</v>
      </c>
      <c r="L617">
        <v>11839</v>
      </c>
      <c r="M617">
        <v>5</v>
      </c>
      <c r="N617">
        <v>112470.5</v>
      </c>
      <c r="O617">
        <v>90000</v>
      </c>
      <c r="P617">
        <v>22470.5</v>
      </c>
      <c r="Q617" t="s">
        <v>55</v>
      </c>
      <c r="R617" t="s">
        <v>27</v>
      </c>
      <c r="S617" s="3" t="str">
        <f t="shared" si="45"/>
        <v>October</v>
      </c>
      <c r="T617" t="str">
        <f t="shared" si="46"/>
        <v>Q4</v>
      </c>
      <c r="U617">
        <f t="shared" si="47"/>
        <v>2025</v>
      </c>
      <c r="V617" s="4">
        <f t="shared" si="48"/>
        <v>0.19979016719939896</v>
      </c>
      <c r="W617" t="str">
        <f t="shared" si="49"/>
        <v>High</v>
      </c>
    </row>
    <row r="618" spans="1:23" x14ac:dyDescent="0.3">
      <c r="A618">
        <v>102052</v>
      </c>
      <c r="B618" s="1">
        <v>45718</v>
      </c>
      <c r="C618" t="s">
        <v>2188</v>
      </c>
      <c r="D618" t="s">
        <v>158</v>
      </c>
      <c r="E618" t="s">
        <v>20</v>
      </c>
      <c r="F618" t="s">
        <v>21</v>
      </c>
      <c r="G618" t="s">
        <v>22</v>
      </c>
      <c r="H618" t="s">
        <v>59</v>
      </c>
      <c r="I618" t="s">
        <v>60</v>
      </c>
      <c r="J618" t="s">
        <v>78</v>
      </c>
      <c r="K618">
        <v>6</v>
      </c>
      <c r="L618">
        <v>22037</v>
      </c>
      <c r="M618">
        <v>15</v>
      </c>
      <c r="N618">
        <v>112388.7</v>
      </c>
      <c r="O618">
        <v>102000</v>
      </c>
      <c r="P618">
        <v>10388.700000000001</v>
      </c>
      <c r="Q618" t="s">
        <v>41</v>
      </c>
      <c r="R618" t="s">
        <v>56</v>
      </c>
      <c r="S618" s="3" t="str">
        <f t="shared" si="45"/>
        <v>March</v>
      </c>
      <c r="T618" t="str">
        <f t="shared" si="46"/>
        <v>Q1</v>
      </c>
      <c r="U618">
        <f t="shared" si="47"/>
        <v>2025</v>
      </c>
      <c r="V618" s="4">
        <f t="shared" si="48"/>
        <v>9.2435449471343661E-2</v>
      </c>
      <c r="W618" t="str">
        <f t="shared" si="49"/>
        <v>High</v>
      </c>
    </row>
    <row r="619" spans="1:23" x14ac:dyDescent="0.3">
      <c r="A619">
        <v>104745</v>
      </c>
      <c r="B619" s="1">
        <v>45861</v>
      </c>
      <c r="C619" t="s">
        <v>4881</v>
      </c>
      <c r="D619" t="s">
        <v>158</v>
      </c>
      <c r="E619" t="s">
        <v>44</v>
      </c>
      <c r="F619" t="s">
        <v>45</v>
      </c>
      <c r="G619" t="s">
        <v>46</v>
      </c>
      <c r="H619" t="s">
        <v>83</v>
      </c>
      <c r="I619" t="s">
        <v>60</v>
      </c>
      <c r="J619" t="s">
        <v>78</v>
      </c>
      <c r="K619">
        <v>5</v>
      </c>
      <c r="L619">
        <v>22422</v>
      </c>
      <c r="M619">
        <v>0</v>
      </c>
      <c r="N619">
        <v>112110</v>
      </c>
      <c r="O619">
        <v>85000</v>
      </c>
      <c r="P619">
        <v>27110</v>
      </c>
      <c r="Q619" t="s">
        <v>26</v>
      </c>
      <c r="R619" t="s">
        <v>27</v>
      </c>
      <c r="S619" s="3" t="str">
        <f t="shared" si="45"/>
        <v>July</v>
      </c>
      <c r="T619" t="str">
        <f t="shared" si="46"/>
        <v>Q3</v>
      </c>
      <c r="U619">
        <f t="shared" si="47"/>
        <v>2025</v>
      </c>
      <c r="V619" s="4">
        <f t="shared" si="48"/>
        <v>0.24181607349924181</v>
      </c>
      <c r="W619" t="str">
        <f t="shared" si="49"/>
        <v>High</v>
      </c>
    </row>
    <row r="620" spans="1:23" x14ac:dyDescent="0.3">
      <c r="A620">
        <v>102381</v>
      </c>
      <c r="B620" s="1">
        <v>45874</v>
      </c>
      <c r="C620" t="s">
        <v>2517</v>
      </c>
      <c r="D620" t="s">
        <v>43</v>
      </c>
      <c r="E620" t="s">
        <v>44</v>
      </c>
      <c r="F620" t="s">
        <v>45</v>
      </c>
      <c r="G620" t="s">
        <v>46</v>
      </c>
      <c r="H620" t="s">
        <v>47</v>
      </c>
      <c r="I620" t="s">
        <v>60</v>
      </c>
      <c r="J620" t="s">
        <v>78</v>
      </c>
      <c r="K620">
        <v>5</v>
      </c>
      <c r="L620">
        <v>22418</v>
      </c>
      <c r="M620">
        <v>0</v>
      </c>
      <c r="N620">
        <v>112090</v>
      </c>
      <c r="O620">
        <v>85000</v>
      </c>
      <c r="P620">
        <v>27090</v>
      </c>
      <c r="Q620" t="s">
        <v>26</v>
      </c>
      <c r="R620" t="s">
        <v>27</v>
      </c>
      <c r="S620" s="3" t="str">
        <f t="shared" si="45"/>
        <v>August</v>
      </c>
      <c r="T620" t="str">
        <f t="shared" si="46"/>
        <v>Q3</v>
      </c>
      <c r="U620">
        <f t="shared" si="47"/>
        <v>2025</v>
      </c>
      <c r="V620" s="4">
        <f t="shared" si="48"/>
        <v>0.24168079222053707</v>
      </c>
      <c r="W620" t="str">
        <f t="shared" si="49"/>
        <v>High</v>
      </c>
    </row>
    <row r="621" spans="1:23" x14ac:dyDescent="0.3">
      <c r="A621">
        <v>102411</v>
      </c>
      <c r="B621" s="1">
        <v>46012</v>
      </c>
      <c r="C621" t="s">
        <v>2547</v>
      </c>
      <c r="D621" t="s">
        <v>112</v>
      </c>
      <c r="E621" t="s">
        <v>20</v>
      </c>
      <c r="F621" t="s">
        <v>36</v>
      </c>
      <c r="G621" t="s">
        <v>37</v>
      </c>
      <c r="H621" t="s">
        <v>108</v>
      </c>
      <c r="I621" t="s">
        <v>60</v>
      </c>
      <c r="J621" t="s">
        <v>78</v>
      </c>
      <c r="K621">
        <v>6</v>
      </c>
      <c r="L621">
        <v>21881</v>
      </c>
      <c r="M621">
        <v>15</v>
      </c>
      <c r="N621">
        <v>111593.1</v>
      </c>
      <c r="O621">
        <v>102000</v>
      </c>
      <c r="P621">
        <v>9593.1</v>
      </c>
      <c r="Q621" t="s">
        <v>55</v>
      </c>
      <c r="R621" t="s">
        <v>27</v>
      </c>
      <c r="S621" s="3" t="str">
        <f t="shared" si="45"/>
        <v>December</v>
      </c>
      <c r="T621" t="str">
        <f t="shared" si="46"/>
        <v>Q4</v>
      </c>
      <c r="U621">
        <f t="shared" si="47"/>
        <v>2025</v>
      </c>
      <c r="V621" s="4">
        <f t="shared" si="48"/>
        <v>8.5964992459211187E-2</v>
      </c>
      <c r="W621" t="str">
        <f t="shared" si="49"/>
        <v>High</v>
      </c>
    </row>
    <row r="622" spans="1:23" x14ac:dyDescent="0.3">
      <c r="A622">
        <v>100969</v>
      </c>
      <c r="B622" s="1">
        <v>45944</v>
      </c>
      <c r="C622" t="s">
        <v>1105</v>
      </c>
      <c r="D622" t="s">
        <v>63</v>
      </c>
      <c r="E622" t="s">
        <v>44</v>
      </c>
      <c r="F622" t="s">
        <v>45</v>
      </c>
      <c r="G622" t="s">
        <v>46</v>
      </c>
      <c r="H622" t="s">
        <v>38</v>
      </c>
      <c r="I622" t="s">
        <v>60</v>
      </c>
      <c r="J622" t="s">
        <v>78</v>
      </c>
      <c r="K622">
        <v>6</v>
      </c>
      <c r="L622">
        <v>21865</v>
      </c>
      <c r="M622">
        <v>15</v>
      </c>
      <c r="N622">
        <v>111511.5</v>
      </c>
      <c r="O622">
        <v>102000</v>
      </c>
      <c r="P622">
        <v>9511.5</v>
      </c>
      <c r="Q622" t="s">
        <v>66</v>
      </c>
      <c r="R622" t="s">
        <v>27</v>
      </c>
      <c r="S622" s="3" t="str">
        <f t="shared" si="45"/>
        <v>October</v>
      </c>
      <c r="T622" t="str">
        <f t="shared" si="46"/>
        <v>Q4</v>
      </c>
      <c r="U622">
        <f t="shared" si="47"/>
        <v>2025</v>
      </c>
      <c r="V622" s="4">
        <f t="shared" si="48"/>
        <v>8.5296135376171964E-2</v>
      </c>
      <c r="W622" t="str">
        <f t="shared" si="49"/>
        <v>High</v>
      </c>
    </row>
    <row r="623" spans="1:23" x14ac:dyDescent="0.3">
      <c r="A623">
        <v>100234</v>
      </c>
      <c r="B623" s="1">
        <v>45884</v>
      </c>
      <c r="C623" t="s">
        <v>368</v>
      </c>
      <c r="D623" t="s">
        <v>90</v>
      </c>
      <c r="E623" t="s">
        <v>30</v>
      </c>
      <c r="F623" t="s">
        <v>31</v>
      </c>
      <c r="G623" t="s">
        <v>32</v>
      </c>
      <c r="H623" t="s">
        <v>83</v>
      </c>
      <c r="I623" t="s">
        <v>60</v>
      </c>
      <c r="J623" t="s">
        <v>78</v>
      </c>
      <c r="K623">
        <v>6</v>
      </c>
      <c r="L623">
        <v>21801</v>
      </c>
      <c r="M623">
        <v>15</v>
      </c>
      <c r="N623">
        <v>111185.1</v>
      </c>
      <c r="O623">
        <v>102000</v>
      </c>
      <c r="P623">
        <v>9185.1</v>
      </c>
      <c r="Q623" t="s">
        <v>26</v>
      </c>
      <c r="R623" t="s">
        <v>27</v>
      </c>
      <c r="S623" s="3" t="str">
        <f t="shared" si="45"/>
        <v>August</v>
      </c>
      <c r="T623" t="str">
        <f t="shared" si="46"/>
        <v>Q3</v>
      </c>
      <c r="U623">
        <f t="shared" si="47"/>
        <v>2025</v>
      </c>
      <c r="V623" s="4">
        <f t="shared" si="48"/>
        <v>8.2610889408742713E-2</v>
      </c>
      <c r="W623" t="str">
        <f t="shared" si="49"/>
        <v>High</v>
      </c>
    </row>
    <row r="624" spans="1:23" x14ac:dyDescent="0.3">
      <c r="A624">
        <v>102998</v>
      </c>
      <c r="B624" s="1">
        <v>45705</v>
      </c>
      <c r="C624" t="s">
        <v>3134</v>
      </c>
      <c r="D624" t="s">
        <v>257</v>
      </c>
      <c r="E624" t="s">
        <v>30</v>
      </c>
      <c r="F624" t="s">
        <v>31</v>
      </c>
      <c r="G624" t="s">
        <v>32</v>
      </c>
      <c r="H624" t="s">
        <v>71</v>
      </c>
      <c r="I624" t="s">
        <v>60</v>
      </c>
      <c r="J624" t="s">
        <v>78</v>
      </c>
      <c r="K624">
        <v>6</v>
      </c>
      <c r="L624">
        <v>21778</v>
      </c>
      <c r="M624">
        <v>15</v>
      </c>
      <c r="N624">
        <v>111067.8</v>
      </c>
      <c r="O624">
        <v>102000</v>
      </c>
      <c r="P624">
        <v>9067.7999999999993</v>
      </c>
      <c r="Q624" t="s">
        <v>55</v>
      </c>
      <c r="R624" t="s">
        <v>27</v>
      </c>
      <c r="S624" s="3" t="str">
        <f t="shared" si="45"/>
        <v>February</v>
      </c>
      <c r="T624" t="str">
        <f t="shared" si="46"/>
        <v>Q1</v>
      </c>
      <c r="U624">
        <f t="shared" si="47"/>
        <v>2025</v>
      </c>
      <c r="V624" s="4">
        <f t="shared" si="48"/>
        <v>8.1642024060978965E-2</v>
      </c>
      <c r="W624" t="str">
        <f t="shared" si="49"/>
        <v>High</v>
      </c>
    </row>
    <row r="625" spans="1:23" x14ac:dyDescent="0.3">
      <c r="A625">
        <v>104720</v>
      </c>
      <c r="B625" s="1">
        <v>45730</v>
      </c>
      <c r="C625" t="s">
        <v>4856</v>
      </c>
      <c r="D625" t="s">
        <v>102</v>
      </c>
      <c r="E625" t="s">
        <v>44</v>
      </c>
      <c r="F625" t="s">
        <v>45</v>
      </c>
      <c r="G625" t="s">
        <v>46</v>
      </c>
      <c r="H625" t="s">
        <v>71</v>
      </c>
      <c r="I625" t="s">
        <v>60</v>
      </c>
      <c r="J625" t="s">
        <v>78</v>
      </c>
      <c r="K625">
        <v>6</v>
      </c>
      <c r="L625">
        <v>21758</v>
      </c>
      <c r="M625">
        <v>15</v>
      </c>
      <c r="N625">
        <v>110965.8</v>
      </c>
      <c r="O625">
        <v>102000</v>
      </c>
      <c r="P625">
        <v>8965.7999999999993</v>
      </c>
      <c r="Q625" t="s">
        <v>55</v>
      </c>
      <c r="R625" t="s">
        <v>56</v>
      </c>
      <c r="S625" s="3" t="str">
        <f t="shared" si="45"/>
        <v>March</v>
      </c>
      <c r="T625" t="str">
        <f t="shared" si="46"/>
        <v>Q1</v>
      </c>
      <c r="U625">
        <f t="shared" si="47"/>
        <v>2025</v>
      </c>
      <c r="V625" s="4">
        <f t="shared" si="48"/>
        <v>8.0797867451052482E-2</v>
      </c>
      <c r="W625" t="str">
        <f t="shared" si="49"/>
        <v>High</v>
      </c>
    </row>
    <row r="626" spans="1:23" x14ac:dyDescent="0.3">
      <c r="A626">
        <v>101203</v>
      </c>
      <c r="B626" s="1">
        <v>45940</v>
      </c>
      <c r="C626" t="s">
        <v>1339</v>
      </c>
      <c r="D626" t="s">
        <v>166</v>
      </c>
      <c r="E626" t="s">
        <v>20</v>
      </c>
      <c r="F626" t="s">
        <v>36</v>
      </c>
      <c r="G626" t="s">
        <v>37</v>
      </c>
      <c r="H626" t="s">
        <v>47</v>
      </c>
      <c r="I626" t="s">
        <v>60</v>
      </c>
      <c r="J626" t="s">
        <v>61</v>
      </c>
      <c r="K626">
        <v>10</v>
      </c>
      <c r="L626">
        <v>11663</v>
      </c>
      <c r="M626">
        <v>5</v>
      </c>
      <c r="N626">
        <v>110798.5</v>
      </c>
      <c r="O626">
        <v>90000</v>
      </c>
      <c r="P626">
        <v>20798.5</v>
      </c>
      <c r="Q626" t="s">
        <v>41</v>
      </c>
      <c r="R626" t="s">
        <v>27</v>
      </c>
      <c r="S626" s="3" t="str">
        <f t="shared" si="45"/>
        <v>October</v>
      </c>
      <c r="T626" t="str">
        <f t="shared" si="46"/>
        <v>Q4</v>
      </c>
      <c r="U626">
        <f t="shared" si="47"/>
        <v>2025</v>
      </c>
      <c r="V626" s="4">
        <f t="shared" si="48"/>
        <v>0.18771463512592679</v>
      </c>
      <c r="W626" t="str">
        <f t="shared" si="49"/>
        <v>High</v>
      </c>
    </row>
    <row r="627" spans="1:23" x14ac:dyDescent="0.3">
      <c r="A627">
        <v>101628</v>
      </c>
      <c r="B627" s="1">
        <v>45877</v>
      </c>
      <c r="C627" t="s">
        <v>1764</v>
      </c>
      <c r="D627" t="s">
        <v>226</v>
      </c>
      <c r="E627" t="s">
        <v>30</v>
      </c>
      <c r="F627" t="s">
        <v>31</v>
      </c>
      <c r="G627" t="s">
        <v>32</v>
      </c>
      <c r="H627" t="s">
        <v>38</v>
      </c>
      <c r="I627" t="s">
        <v>60</v>
      </c>
      <c r="J627" t="s">
        <v>78</v>
      </c>
      <c r="K627">
        <v>6</v>
      </c>
      <c r="L627">
        <v>21705</v>
      </c>
      <c r="M627">
        <v>15</v>
      </c>
      <c r="N627">
        <v>110695.5</v>
      </c>
      <c r="O627">
        <v>102000</v>
      </c>
      <c r="P627">
        <v>8695.5</v>
      </c>
      <c r="Q627" t="s">
        <v>41</v>
      </c>
      <c r="R627" t="s">
        <v>27</v>
      </c>
      <c r="S627" s="3" t="str">
        <f t="shared" si="45"/>
        <v>August</v>
      </c>
      <c r="T627" t="str">
        <f t="shared" si="46"/>
        <v>Q3</v>
      </c>
      <c r="U627">
        <f t="shared" si="47"/>
        <v>2025</v>
      </c>
      <c r="V627" s="4">
        <f t="shared" si="48"/>
        <v>7.8553328726099977E-2</v>
      </c>
      <c r="W627" t="str">
        <f t="shared" si="49"/>
        <v>High</v>
      </c>
    </row>
    <row r="628" spans="1:23" x14ac:dyDescent="0.3">
      <c r="A628">
        <v>103300</v>
      </c>
      <c r="B628" s="1">
        <v>45676</v>
      </c>
      <c r="C628" t="s">
        <v>3436</v>
      </c>
      <c r="D628" t="s">
        <v>102</v>
      </c>
      <c r="E628" t="s">
        <v>20</v>
      </c>
      <c r="F628" t="s">
        <v>36</v>
      </c>
      <c r="G628" t="s">
        <v>37</v>
      </c>
      <c r="H628" t="s">
        <v>59</v>
      </c>
      <c r="I628" t="s">
        <v>60</v>
      </c>
      <c r="J628" t="s">
        <v>88</v>
      </c>
      <c r="K628">
        <v>2</v>
      </c>
      <c r="L628">
        <v>55334</v>
      </c>
      <c r="M628">
        <v>0</v>
      </c>
      <c r="N628">
        <v>110668</v>
      </c>
      <c r="O628">
        <v>84000</v>
      </c>
      <c r="P628">
        <v>26668</v>
      </c>
      <c r="Q628" t="s">
        <v>49</v>
      </c>
      <c r="R628" t="s">
        <v>27</v>
      </c>
      <c r="S628" s="3" t="str">
        <f t="shared" si="45"/>
        <v>January</v>
      </c>
      <c r="T628" t="str">
        <f t="shared" si="46"/>
        <v>Q1</v>
      </c>
      <c r="U628">
        <f t="shared" si="47"/>
        <v>2025</v>
      </c>
      <c r="V628" s="4">
        <f t="shared" si="48"/>
        <v>0.24097300032529728</v>
      </c>
      <c r="W628" t="str">
        <f t="shared" si="49"/>
        <v>High</v>
      </c>
    </row>
    <row r="629" spans="1:23" x14ac:dyDescent="0.3">
      <c r="A629">
        <v>100129</v>
      </c>
      <c r="B629" s="1">
        <v>45796</v>
      </c>
      <c r="C629" t="s">
        <v>259</v>
      </c>
      <c r="D629" t="s">
        <v>213</v>
      </c>
      <c r="E629" t="s">
        <v>52</v>
      </c>
      <c r="F629" t="s">
        <v>69</v>
      </c>
      <c r="G629" t="s">
        <v>70</v>
      </c>
      <c r="H629" t="s">
        <v>83</v>
      </c>
      <c r="I629" t="s">
        <v>60</v>
      </c>
      <c r="J629" t="s">
        <v>88</v>
      </c>
      <c r="K629">
        <v>2</v>
      </c>
      <c r="L629">
        <v>55318</v>
      </c>
      <c r="M629">
        <v>0</v>
      </c>
      <c r="N629">
        <v>110636</v>
      </c>
      <c r="O629">
        <v>84000</v>
      </c>
      <c r="P629">
        <v>26636</v>
      </c>
      <c r="Q629" t="s">
        <v>55</v>
      </c>
      <c r="R629" t="s">
        <v>27</v>
      </c>
      <c r="S629" s="3" t="str">
        <f t="shared" si="45"/>
        <v>May</v>
      </c>
      <c r="T629" t="str">
        <f t="shared" si="46"/>
        <v>Q2</v>
      </c>
      <c r="U629">
        <f t="shared" si="47"/>
        <v>2025</v>
      </c>
      <c r="V629" s="4">
        <f t="shared" si="48"/>
        <v>0.24075346180266821</v>
      </c>
      <c r="W629" t="str">
        <f t="shared" si="49"/>
        <v>High</v>
      </c>
    </row>
    <row r="630" spans="1:23" x14ac:dyDescent="0.3">
      <c r="A630">
        <v>104841</v>
      </c>
      <c r="B630" s="1">
        <v>45663</v>
      </c>
      <c r="C630" t="s">
        <v>4977</v>
      </c>
      <c r="D630" t="s">
        <v>158</v>
      </c>
      <c r="E630" t="s">
        <v>20</v>
      </c>
      <c r="F630" t="s">
        <v>36</v>
      </c>
      <c r="G630" t="s">
        <v>37</v>
      </c>
      <c r="H630" t="s">
        <v>23</v>
      </c>
      <c r="I630" t="s">
        <v>60</v>
      </c>
      <c r="J630" t="s">
        <v>88</v>
      </c>
      <c r="K630">
        <v>2</v>
      </c>
      <c r="L630">
        <v>55308</v>
      </c>
      <c r="M630">
        <v>0</v>
      </c>
      <c r="N630">
        <v>110616</v>
      </c>
      <c r="O630">
        <v>84000</v>
      </c>
      <c r="P630">
        <v>26616</v>
      </c>
      <c r="Q630" t="s">
        <v>49</v>
      </c>
      <c r="R630" t="s">
        <v>27</v>
      </c>
      <c r="S630" s="3" t="str">
        <f t="shared" si="45"/>
        <v>January</v>
      </c>
      <c r="T630" t="str">
        <f t="shared" si="46"/>
        <v>Q1</v>
      </c>
      <c r="U630">
        <f t="shared" si="47"/>
        <v>2025</v>
      </c>
      <c r="V630" s="4">
        <f t="shared" si="48"/>
        <v>0.24061618572358429</v>
      </c>
      <c r="W630" t="str">
        <f t="shared" si="49"/>
        <v>High</v>
      </c>
    </row>
    <row r="631" spans="1:23" x14ac:dyDescent="0.3">
      <c r="A631">
        <v>101139</v>
      </c>
      <c r="B631" s="1">
        <v>45933</v>
      </c>
      <c r="C631" t="s">
        <v>1275</v>
      </c>
      <c r="D631" t="s">
        <v>98</v>
      </c>
      <c r="E631" t="s">
        <v>52</v>
      </c>
      <c r="F631" t="s">
        <v>69</v>
      </c>
      <c r="G631" t="s">
        <v>70</v>
      </c>
      <c r="H631" t="s">
        <v>59</v>
      </c>
      <c r="I631" t="s">
        <v>60</v>
      </c>
      <c r="J631" t="s">
        <v>78</v>
      </c>
      <c r="K631">
        <v>5</v>
      </c>
      <c r="L631">
        <v>22117</v>
      </c>
      <c r="M631">
        <v>0</v>
      </c>
      <c r="N631">
        <v>110585</v>
      </c>
      <c r="O631">
        <v>85000</v>
      </c>
      <c r="P631">
        <v>25585</v>
      </c>
      <c r="Q631" t="s">
        <v>55</v>
      </c>
      <c r="R631" t="s">
        <v>56</v>
      </c>
      <c r="S631" s="3" t="str">
        <f t="shared" si="45"/>
        <v>October</v>
      </c>
      <c r="T631" t="str">
        <f t="shared" si="46"/>
        <v>Q4</v>
      </c>
      <c r="U631">
        <f t="shared" si="47"/>
        <v>2025</v>
      </c>
      <c r="V631" s="4">
        <f t="shared" si="48"/>
        <v>0.23136049192928518</v>
      </c>
      <c r="W631" t="str">
        <f t="shared" si="49"/>
        <v>High</v>
      </c>
    </row>
    <row r="632" spans="1:23" x14ac:dyDescent="0.3">
      <c r="A632">
        <v>100264</v>
      </c>
      <c r="B632" s="1">
        <v>45757</v>
      </c>
      <c r="C632" t="s">
        <v>399</v>
      </c>
      <c r="D632" t="s">
        <v>132</v>
      </c>
      <c r="E632" t="s">
        <v>30</v>
      </c>
      <c r="F632" t="s">
        <v>31</v>
      </c>
      <c r="G632" t="s">
        <v>32</v>
      </c>
      <c r="H632" t="s">
        <v>83</v>
      </c>
      <c r="I632" t="s">
        <v>60</v>
      </c>
      <c r="J632" t="s">
        <v>78</v>
      </c>
      <c r="K632">
        <v>5</v>
      </c>
      <c r="L632">
        <v>22115</v>
      </c>
      <c r="M632">
        <v>0</v>
      </c>
      <c r="N632">
        <v>110575</v>
      </c>
      <c r="O632">
        <v>85000</v>
      </c>
      <c r="P632">
        <v>25575</v>
      </c>
      <c r="Q632" t="s">
        <v>41</v>
      </c>
      <c r="R632" t="s">
        <v>56</v>
      </c>
      <c r="S632" s="3" t="str">
        <f t="shared" si="45"/>
        <v>April</v>
      </c>
      <c r="T632" t="str">
        <f t="shared" si="46"/>
        <v>Q2</v>
      </c>
      <c r="U632">
        <f t="shared" si="47"/>
        <v>2025</v>
      </c>
      <c r="V632" s="4">
        <f t="shared" si="48"/>
        <v>0.23129097897354736</v>
      </c>
      <c r="W632" t="str">
        <f t="shared" si="49"/>
        <v>High</v>
      </c>
    </row>
    <row r="633" spans="1:23" x14ac:dyDescent="0.3">
      <c r="A633">
        <v>101914</v>
      </c>
      <c r="B633" s="1">
        <v>45911</v>
      </c>
      <c r="C633" t="s">
        <v>2050</v>
      </c>
      <c r="D633" t="s">
        <v>153</v>
      </c>
      <c r="E633" t="s">
        <v>44</v>
      </c>
      <c r="F633" t="s">
        <v>64</v>
      </c>
      <c r="G633" t="s">
        <v>65</v>
      </c>
      <c r="H633" t="s">
        <v>71</v>
      </c>
      <c r="I633" t="s">
        <v>60</v>
      </c>
      <c r="J633" t="s">
        <v>78</v>
      </c>
      <c r="K633">
        <v>6</v>
      </c>
      <c r="L633">
        <v>21671</v>
      </c>
      <c r="M633">
        <v>15</v>
      </c>
      <c r="N633">
        <v>110522.1</v>
      </c>
      <c r="O633">
        <v>102000</v>
      </c>
      <c r="P633">
        <v>8522.1</v>
      </c>
      <c r="Q633" t="s">
        <v>55</v>
      </c>
      <c r="R633" t="s">
        <v>27</v>
      </c>
      <c r="S633" s="3" t="str">
        <f t="shared" si="45"/>
        <v>September</v>
      </c>
      <c r="T633" t="str">
        <f t="shared" si="46"/>
        <v>Q3</v>
      </c>
      <c r="U633">
        <f t="shared" si="47"/>
        <v>2025</v>
      </c>
      <c r="V633" s="4">
        <f t="shared" si="48"/>
        <v>7.7107655391998528E-2</v>
      </c>
      <c r="W633" t="str">
        <f t="shared" si="49"/>
        <v>High</v>
      </c>
    </row>
    <row r="634" spans="1:23" x14ac:dyDescent="0.3">
      <c r="A634">
        <v>103939</v>
      </c>
      <c r="B634" s="1">
        <v>46006</v>
      </c>
      <c r="C634" t="s">
        <v>4075</v>
      </c>
      <c r="D634" t="s">
        <v>184</v>
      </c>
      <c r="E634" t="s">
        <v>52</v>
      </c>
      <c r="F634" t="s">
        <v>69</v>
      </c>
      <c r="G634" t="s">
        <v>70</v>
      </c>
      <c r="H634" t="s">
        <v>47</v>
      </c>
      <c r="I634" t="s">
        <v>60</v>
      </c>
      <c r="J634" t="s">
        <v>88</v>
      </c>
      <c r="K634">
        <v>2</v>
      </c>
      <c r="L634">
        <v>55253</v>
      </c>
      <c r="M634">
        <v>0</v>
      </c>
      <c r="N634">
        <v>110506</v>
      </c>
      <c r="O634">
        <v>84000</v>
      </c>
      <c r="P634">
        <v>26506</v>
      </c>
      <c r="Q634" t="s">
        <v>55</v>
      </c>
      <c r="R634" t="s">
        <v>73</v>
      </c>
      <c r="S634" s="3" t="str">
        <f t="shared" si="45"/>
        <v>December</v>
      </c>
      <c r="T634" t="str">
        <f t="shared" si="46"/>
        <v>Q4</v>
      </c>
      <c r="U634">
        <f t="shared" si="47"/>
        <v>2025</v>
      </c>
      <c r="V634" s="4">
        <f t="shared" si="48"/>
        <v>0.23986027907986895</v>
      </c>
      <c r="W634" t="str">
        <f t="shared" si="49"/>
        <v>High</v>
      </c>
    </row>
    <row r="635" spans="1:23" x14ac:dyDescent="0.3">
      <c r="A635">
        <v>101843</v>
      </c>
      <c r="B635" s="1">
        <v>45983</v>
      </c>
      <c r="C635" t="s">
        <v>1979</v>
      </c>
      <c r="D635" t="s">
        <v>129</v>
      </c>
      <c r="E635" t="s">
        <v>20</v>
      </c>
      <c r="F635" t="s">
        <v>21</v>
      </c>
      <c r="G635" t="s">
        <v>22</v>
      </c>
      <c r="H635" t="s">
        <v>38</v>
      </c>
      <c r="I635" t="s">
        <v>24</v>
      </c>
      <c r="J635" t="s">
        <v>72</v>
      </c>
      <c r="K635">
        <v>9</v>
      </c>
      <c r="L635">
        <v>15347</v>
      </c>
      <c r="M635">
        <v>20</v>
      </c>
      <c r="N635">
        <v>110498.4</v>
      </c>
      <c r="O635">
        <v>99000</v>
      </c>
      <c r="P635">
        <v>11498.4</v>
      </c>
      <c r="Q635" t="s">
        <v>49</v>
      </c>
      <c r="R635" t="s">
        <v>56</v>
      </c>
      <c r="S635" s="3" t="str">
        <f t="shared" si="45"/>
        <v>November</v>
      </c>
      <c r="T635" t="str">
        <f t="shared" si="46"/>
        <v>Q4</v>
      </c>
      <c r="U635">
        <f t="shared" si="47"/>
        <v>2025</v>
      </c>
      <c r="V635" s="4">
        <f t="shared" si="48"/>
        <v>0.10405942529484589</v>
      </c>
      <c r="W635" t="str">
        <f t="shared" si="49"/>
        <v>High</v>
      </c>
    </row>
    <row r="636" spans="1:23" x14ac:dyDescent="0.3">
      <c r="A636">
        <v>103111</v>
      </c>
      <c r="B636" s="1">
        <v>46002</v>
      </c>
      <c r="C636" t="s">
        <v>3247</v>
      </c>
      <c r="D636" t="s">
        <v>19</v>
      </c>
      <c r="E636" t="s">
        <v>44</v>
      </c>
      <c r="F636" t="s">
        <v>64</v>
      </c>
      <c r="G636" t="s">
        <v>65</v>
      </c>
      <c r="H636" t="s">
        <v>23</v>
      </c>
      <c r="I636" t="s">
        <v>60</v>
      </c>
      <c r="J636" t="s">
        <v>88</v>
      </c>
      <c r="K636">
        <v>2</v>
      </c>
      <c r="L636">
        <v>55218</v>
      </c>
      <c r="M636">
        <v>0</v>
      </c>
      <c r="N636">
        <v>110436</v>
      </c>
      <c r="O636">
        <v>84000</v>
      </c>
      <c r="P636">
        <v>26436</v>
      </c>
      <c r="Q636" t="s">
        <v>26</v>
      </c>
      <c r="R636" t="s">
        <v>56</v>
      </c>
      <c r="S636" s="3" t="str">
        <f t="shared" si="45"/>
        <v>December</v>
      </c>
      <c r="T636" t="str">
        <f t="shared" si="46"/>
        <v>Q4</v>
      </c>
      <c r="U636">
        <f t="shared" si="47"/>
        <v>2025</v>
      </c>
      <c r="V636" s="4">
        <f t="shared" si="48"/>
        <v>0.23937846354449635</v>
      </c>
      <c r="W636" t="str">
        <f t="shared" si="49"/>
        <v>High</v>
      </c>
    </row>
    <row r="637" spans="1:23" x14ac:dyDescent="0.3">
      <c r="A637">
        <v>104572</v>
      </c>
      <c r="B637" s="1">
        <v>45835</v>
      </c>
      <c r="C637" t="s">
        <v>4708</v>
      </c>
      <c r="D637" t="s">
        <v>239</v>
      </c>
      <c r="E637" t="s">
        <v>30</v>
      </c>
      <c r="F637" t="s">
        <v>31</v>
      </c>
      <c r="G637" t="s">
        <v>32</v>
      </c>
      <c r="H637" t="s">
        <v>38</v>
      </c>
      <c r="I637" t="s">
        <v>60</v>
      </c>
      <c r="J637" t="s">
        <v>78</v>
      </c>
      <c r="K637">
        <v>5</v>
      </c>
      <c r="L637">
        <v>22085</v>
      </c>
      <c r="M637">
        <v>0</v>
      </c>
      <c r="N637">
        <v>110425</v>
      </c>
      <c r="O637">
        <v>85000</v>
      </c>
      <c r="P637">
        <v>25425</v>
      </c>
      <c r="Q637" t="s">
        <v>41</v>
      </c>
      <c r="R637" t="s">
        <v>27</v>
      </c>
      <c r="S637" s="3" t="str">
        <f t="shared" si="45"/>
        <v>June</v>
      </c>
      <c r="T637" t="str">
        <f t="shared" si="46"/>
        <v>Q2</v>
      </c>
      <c r="U637">
        <f t="shared" si="47"/>
        <v>2025</v>
      </c>
      <c r="V637" s="4">
        <f t="shared" si="48"/>
        <v>0.23024677382839032</v>
      </c>
      <c r="W637" t="str">
        <f t="shared" si="49"/>
        <v>High</v>
      </c>
    </row>
    <row r="638" spans="1:23" x14ac:dyDescent="0.3">
      <c r="A638">
        <v>100993</v>
      </c>
      <c r="B638" s="1">
        <v>45673</v>
      </c>
      <c r="C638" t="s">
        <v>1129</v>
      </c>
      <c r="D638" t="s">
        <v>186</v>
      </c>
      <c r="E638" t="s">
        <v>44</v>
      </c>
      <c r="F638" t="s">
        <v>64</v>
      </c>
      <c r="G638" t="s">
        <v>65</v>
      </c>
      <c r="H638" t="s">
        <v>23</v>
      </c>
      <c r="I638" t="s">
        <v>60</v>
      </c>
      <c r="J638" t="s">
        <v>78</v>
      </c>
      <c r="K638">
        <v>6</v>
      </c>
      <c r="L638">
        <v>21644</v>
      </c>
      <c r="M638">
        <v>15</v>
      </c>
      <c r="N638">
        <v>110384.4</v>
      </c>
      <c r="O638">
        <v>102000</v>
      </c>
      <c r="P638">
        <v>8384.4</v>
      </c>
      <c r="Q638" t="s">
        <v>66</v>
      </c>
      <c r="R638" t="s">
        <v>56</v>
      </c>
      <c r="S638" s="3" t="str">
        <f t="shared" si="45"/>
        <v>January</v>
      </c>
      <c r="T638" t="str">
        <f t="shared" si="46"/>
        <v>Q1</v>
      </c>
      <c r="U638">
        <f t="shared" si="47"/>
        <v>2025</v>
      </c>
      <c r="V638" s="4">
        <f t="shared" si="48"/>
        <v>7.5956385141378674E-2</v>
      </c>
      <c r="W638" t="str">
        <f t="shared" si="49"/>
        <v>High</v>
      </c>
    </row>
    <row r="639" spans="1:23" x14ac:dyDescent="0.3">
      <c r="A639">
        <v>101237</v>
      </c>
      <c r="B639" s="1">
        <v>45818</v>
      </c>
      <c r="C639" t="s">
        <v>1373</v>
      </c>
      <c r="D639" t="s">
        <v>281</v>
      </c>
      <c r="E639" t="s">
        <v>20</v>
      </c>
      <c r="F639" t="s">
        <v>36</v>
      </c>
      <c r="G639" t="s">
        <v>37</v>
      </c>
      <c r="H639" t="s">
        <v>38</v>
      </c>
      <c r="I639" t="s">
        <v>60</v>
      </c>
      <c r="J639" t="s">
        <v>78</v>
      </c>
      <c r="K639">
        <v>6</v>
      </c>
      <c r="L639">
        <v>21636</v>
      </c>
      <c r="M639">
        <v>15</v>
      </c>
      <c r="N639">
        <v>110343.6</v>
      </c>
      <c r="O639">
        <v>102000</v>
      </c>
      <c r="P639">
        <v>8343.6</v>
      </c>
      <c r="Q639" t="s">
        <v>41</v>
      </c>
      <c r="R639" t="s">
        <v>27</v>
      </c>
      <c r="S639" s="3" t="str">
        <f t="shared" si="45"/>
        <v>June</v>
      </c>
      <c r="T639" t="str">
        <f t="shared" si="46"/>
        <v>Q2</v>
      </c>
      <c r="U639">
        <f t="shared" si="47"/>
        <v>2025</v>
      </c>
      <c r="V639" s="4">
        <f t="shared" si="48"/>
        <v>7.5614716213717875E-2</v>
      </c>
      <c r="W639" t="str">
        <f t="shared" si="49"/>
        <v>High</v>
      </c>
    </row>
    <row r="640" spans="1:23" x14ac:dyDescent="0.3">
      <c r="A640">
        <v>100790</v>
      </c>
      <c r="B640" s="1">
        <v>45971</v>
      </c>
      <c r="C640" t="s">
        <v>926</v>
      </c>
      <c r="D640" t="s">
        <v>222</v>
      </c>
      <c r="E640" t="s">
        <v>20</v>
      </c>
      <c r="F640" t="s">
        <v>36</v>
      </c>
      <c r="G640" t="s">
        <v>37</v>
      </c>
      <c r="H640" t="s">
        <v>71</v>
      </c>
      <c r="I640" t="s">
        <v>60</v>
      </c>
      <c r="J640" t="s">
        <v>78</v>
      </c>
      <c r="K640">
        <v>6</v>
      </c>
      <c r="L640">
        <v>21630</v>
      </c>
      <c r="M640">
        <v>15</v>
      </c>
      <c r="N640">
        <v>110313</v>
      </c>
      <c r="O640">
        <v>102000</v>
      </c>
      <c r="P640">
        <v>8313</v>
      </c>
      <c r="Q640" t="s">
        <v>26</v>
      </c>
      <c r="R640" t="s">
        <v>56</v>
      </c>
      <c r="S640" s="3" t="str">
        <f t="shared" si="45"/>
        <v>November</v>
      </c>
      <c r="T640" t="str">
        <f t="shared" si="46"/>
        <v>Q4</v>
      </c>
      <c r="U640">
        <f t="shared" si="47"/>
        <v>2025</v>
      </c>
      <c r="V640" s="4">
        <f t="shared" si="48"/>
        <v>7.5358298659269532E-2</v>
      </c>
      <c r="W640" t="str">
        <f t="shared" si="49"/>
        <v>High</v>
      </c>
    </row>
    <row r="641" spans="1:23" x14ac:dyDescent="0.3">
      <c r="A641">
        <v>102900</v>
      </c>
      <c r="B641" s="1">
        <v>45964</v>
      </c>
      <c r="C641" t="s">
        <v>3036</v>
      </c>
      <c r="D641" t="s">
        <v>102</v>
      </c>
      <c r="E641" t="s">
        <v>52</v>
      </c>
      <c r="F641" t="s">
        <v>53</v>
      </c>
      <c r="G641" t="s">
        <v>54</v>
      </c>
      <c r="H641" t="s">
        <v>47</v>
      </c>
      <c r="I641" t="s">
        <v>24</v>
      </c>
      <c r="J641" t="s">
        <v>72</v>
      </c>
      <c r="K641">
        <v>8</v>
      </c>
      <c r="L641">
        <v>15294</v>
      </c>
      <c r="M641">
        <v>10</v>
      </c>
      <c r="N641">
        <v>110116.8</v>
      </c>
      <c r="O641">
        <v>88000</v>
      </c>
      <c r="P641">
        <v>22116.799999999999</v>
      </c>
      <c r="Q641" t="s">
        <v>66</v>
      </c>
      <c r="R641" t="s">
        <v>56</v>
      </c>
      <c r="S641" s="3" t="str">
        <f t="shared" si="45"/>
        <v>November</v>
      </c>
      <c r="T641" t="str">
        <f t="shared" si="46"/>
        <v>Q4</v>
      </c>
      <c r="U641">
        <f t="shared" si="47"/>
        <v>2025</v>
      </c>
      <c r="V641" s="4">
        <f t="shared" si="48"/>
        <v>0.20084855353588188</v>
      </c>
      <c r="W641" t="str">
        <f t="shared" si="49"/>
        <v>High</v>
      </c>
    </row>
    <row r="642" spans="1:23" x14ac:dyDescent="0.3">
      <c r="A642">
        <v>101630</v>
      </c>
      <c r="B642" s="1">
        <v>45760</v>
      </c>
      <c r="C642" t="s">
        <v>1766</v>
      </c>
      <c r="D642" t="s">
        <v>160</v>
      </c>
      <c r="E642" t="s">
        <v>20</v>
      </c>
      <c r="F642" t="s">
        <v>21</v>
      </c>
      <c r="G642" t="s">
        <v>22</v>
      </c>
      <c r="H642" t="s">
        <v>59</v>
      </c>
      <c r="I642" t="s">
        <v>60</v>
      </c>
      <c r="J642" t="s">
        <v>78</v>
      </c>
      <c r="K642">
        <v>6</v>
      </c>
      <c r="L642">
        <v>21577</v>
      </c>
      <c r="M642">
        <v>15</v>
      </c>
      <c r="N642">
        <v>110042.7</v>
      </c>
      <c r="O642">
        <v>102000</v>
      </c>
      <c r="P642">
        <v>8042.7</v>
      </c>
      <c r="Q642" t="s">
        <v>26</v>
      </c>
      <c r="R642" t="s">
        <v>27</v>
      </c>
      <c r="S642" s="3" t="str">
        <f t="shared" ref="S642:S705" si="50">TEXT(B642,"mmmm")</f>
        <v>April</v>
      </c>
      <c r="T642" t="str">
        <f t="shared" ref="T642:T705" si="51">"Q"&amp;ROUNDUP(MONTH(B642)/3,0)</f>
        <v>Q2</v>
      </c>
      <c r="U642">
        <f t="shared" ref="U642:U705" si="52">YEAR(B642)</f>
        <v>2025</v>
      </c>
      <c r="V642" s="4">
        <f t="shared" ref="V642:V705" si="53">P642/N642</f>
        <v>7.3087083468508132E-2</v>
      </c>
      <c r="W642" t="str">
        <f t="shared" ref="W642:W705" si="54">IF(N642&lt;10000,"Low",IF(N642&lt;=50000,"Medium","High"))</f>
        <v>High</v>
      </c>
    </row>
    <row r="643" spans="1:23" x14ac:dyDescent="0.3">
      <c r="A643">
        <v>102600</v>
      </c>
      <c r="B643" s="1">
        <v>45799</v>
      </c>
      <c r="C643" t="s">
        <v>2736</v>
      </c>
      <c r="D643" t="s">
        <v>58</v>
      </c>
      <c r="E643" t="s">
        <v>30</v>
      </c>
      <c r="F643" t="s">
        <v>31</v>
      </c>
      <c r="G643" t="s">
        <v>32</v>
      </c>
      <c r="H643" t="s">
        <v>38</v>
      </c>
      <c r="I643" t="s">
        <v>60</v>
      </c>
      <c r="J643" t="s">
        <v>78</v>
      </c>
      <c r="K643">
        <v>5</v>
      </c>
      <c r="L643">
        <v>21999</v>
      </c>
      <c r="M643">
        <v>0</v>
      </c>
      <c r="N643">
        <v>109995</v>
      </c>
      <c r="O643">
        <v>85000</v>
      </c>
      <c r="P643">
        <v>24995</v>
      </c>
      <c r="Q643" t="s">
        <v>26</v>
      </c>
      <c r="R643" t="s">
        <v>27</v>
      </c>
      <c r="S643" s="3" t="str">
        <f t="shared" si="50"/>
        <v>May</v>
      </c>
      <c r="T643" t="str">
        <f t="shared" si="51"/>
        <v>Q2</v>
      </c>
      <c r="U643">
        <f t="shared" si="52"/>
        <v>2025</v>
      </c>
      <c r="V643" s="4">
        <f t="shared" si="53"/>
        <v>0.2272376017091686</v>
      </c>
      <c r="W643" t="str">
        <f t="shared" si="54"/>
        <v>High</v>
      </c>
    </row>
    <row r="644" spans="1:23" x14ac:dyDescent="0.3">
      <c r="A644">
        <v>101359</v>
      </c>
      <c r="B644" s="1">
        <v>45795</v>
      </c>
      <c r="C644" t="s">
        <v>1495</v>
      </c>
      <c r="D644" t="s">
        <v>51</v>
      </c>
      <c r="E644" t="s">
        <v>44</v>
      </c>
      <c r="F644" t="s">
        <v>64</v>
      </c>
      <c r="G644" t="s">
        <v>65</v>
      </c>
      <c r="H644" t="s">
        <v>23</v>
      </c>
      <c r="I644" t="s">
        <v>60</v>
      </c>
      <c r="J644" t="s">
        <v>88</v>
      </c>
      <c r="K644">
        <v>2</v>
      </c>
      <c r="L644">
        <v>54877</v>
      </c>
      <c r="M644">
        <v>0</v>
      </c>
      <c r="N644">
        <v>109754</v>
      </c>
      <c r="O644">
        <v>84000</v>
      </c>
      <c r="P644">
        <v>25754</v>
      </c>
      <c r="Q644" t="s">
        <v>49</v>
      </c>
      <c r="R644" t="s">
        <v>27</v>
      </c>
      <c r="S644" s="3" t="str">
        <f t="shared" si="50"/>
        <v>May</v>
      </c>
      <c r="T644" t="str">
        <f t="shared" si="51"/>
        <v>Q2</v>
      </c>
      <c r="U644">
        <f t="shared" si="52"/>
        <v>2025</v>
      </c>
      <c r="V644" s="4">
        <f t="shared" si="53"/>
        <v>0.23465204001676476</v>
      </c>
      <c r="W644" t="str">
        <f t="shared" si="54"/>
        <v>High</v>
      </c>
    </row>
    <row r="645" spans="1:23" x14ac:dyDescent="0.3">
      <c r="A645">
        <v>101021</v>
      </c>
      <c r="B645" s="1">
        <v>45933</v>
      </c>
      <c r="C645" t="s">
        <v>1157</v>
      </c>
      <c r="D645" t="s">
        <v>138</v>
      </c>
      <c r="E645" t="s">
        <v>30</v>
      </c>
      <c r="F645" t="s">
        <v>31</v>
      </c>
      <c r="G645" t="s">
        <v>32</v>
      </c>
      <c r="H645" t="s">
        <v>23</v>
      </c>
      <c r="I645" t="s">
        <v>24</v>
      </c>
      <c r="J645" t="s">
        <v>72</v>
      </c>
      <c r="K645">
        <v>9</v>
      </c>
      <c r="L645">
        <v>15183</v>
      </c>
      <c r="M645">
        <v>20</v>
      </c>
      <c r="N645">
        <v>109317.6</v>
      </c>
      <c r="O645">
        <v>99000</v>
      </c>
      <c r="P645">
        <v>10317.6</v>
      </c>
      <c r="Q645" t="s">
        <v>26</v>
      </c>
      <c r="R645" t="s">
        <v>27</v>
      </c>
      <c r="S645" s="3" t="str">
        <f t="shared" si="50"/>
        <v>October</v>
      </c>
      <c r="T645" t="str">
        <f t="shared" si="51"/>
        <v>Q4</v>
      </c>
      <c r="U645">
        <f t="shared" si="52"/>
        <v>2025</v>
      </c>
      <c r="V645" s="4">
        <f t="shared" si="53"/>
        <v>9.4381874464862014E-2</v>
      </c>
      <c r="W645" t="str">
        <f t="shared" si="54"/>
        <v>High</v>
      </c>
    </row>
    <row r="646" spans="1:23" x14ac:dyDescent="0.3">
      <c r="A646">
        <v>100224</v>
      </c>
      <c r="B646" s="1">
        <v>45780</v>
      </c>
      <c r="C646" t="s">
        <v>358</v>
      </c>
      <c r="D646" t="s">
        <v>186</v>
      </c>
      <c r="E646" t="s">
        <v>52</v>
      </c>
      <c r="F646" t="s">
        <v>53</v>
      </c>
      <c r="G646" t="s">
        <v>54</v>
      </c>
      <c r="H646" t="s">
        <v>59</v>
      </c>
      <c r="I646" t="s">
        <v>60</v>
      </c>
      <c r="J646" t="s">
        <v>88</v>
      </c>
      <c r="K646">
        <v>2</v>
      </c>
      <c r="L646">
        <v>54630</v>
      </c>
      <c r="M646">
        <v>0</v>
      </c>
      <c r="N646">
        <v>109260</v>
      </c>
      <c r="O646">
        <v>84000</v>
      </c>
      <c r="P646">
        <v>25260</v>
      </c>
      <c r="Q646" t="s">
        <v>49</v>
      </c>
      <c r="R646" t="s">
        <v>27</v>
      </c>
      <c r="S646" s="3" t="str">
        <f t="shared" si="50"/>
        <v>May</v>
      </c>
      <c r="T646" t="str">
        <f t="shared" si="51"/>
        <v>Q2</v>
      </c>
      <c r="U646">
        <f t="shared" si="52"/>
        <v>2025</v>
      </c>
      <c r="V646" s="4">
        <f t="shared" si="53"/>
        <v>0.23119165293794619</v>
      </c>
      <c r="W646" t="str">
        <f t="shared" si="54"/>
        <v>High</v>
      </c>
    </row>
    <row r="647" spans="1:23" x14ac:dyDescent="0.3">
      <c r="A647">
        <v>100346</v>
      </c>
      <c r="B647" s="1">
        <v>45701</v>
      </c>
      <c r="C647" t="s">
        <v>482</v>
      </c>
      <c r="D647" t="s">
        <v>35</v>
      </c>
      <c r="E647" t="s">
        <v>52</v>
      </c>
      <c r="F647" t="s">
        <v>53</v>
      </c>
      <c r="G647" t="s">
        <v>54</v>
      </c>
      <c r="H647" t="s">
        <v>23</v>
      </c>
      <c r="I647" t="s">
        <v>60</v>
      </c>
      <c r="J647" t="s">
        <v>88</v>
      </c>
      <c r="K647">
        <v>2</v>
      </c>
      <c r="L647">
        <v>54580</v>
      </c>
      <c r="M647">
        <v>0</v>
      </c>
      <c r="N647">
        <v>109160</v>
      </c>
      <c r="O647">
        <v>84000</v>
      </c>
      <c r="P647">
        <v>25160</v>
      </c>
      <c r="Q647" t="s">
        <v>66</v>
      </c>
      <c r="R647" t="s">
        <v>73</v>
      </c>
      <c r="S647" s="3" t="str">
        <f t="shared" si="50"/>
        <v>February</v>
      </c>
      <c r="T647" t="str">
        <f t="shared" si="51"/>
        <v>Q1</v>
      </c>
      <c r="U647">
        <f t="shared" si="52"/>
        <v>2025</v>
      </c>
      <c r="V647" s="4">
        <f t="shared" si="53"/>
        <v>0.23048735800659581</v>
      </c>
      <c r="W647" t="str">
        <f t="shared" si="54"/>
        <v>High</v>
      </c>
    </row>
    <row r="648" spans="1:23" x14ac:dyDescent="0.3">
      <c r="A648">
        <v>104671</v>
      </c>
      <c r="B648" s="1">
        <v>45954</v>
      </c>
      <c r="C648" t="s">
        <v>4807</v>
      </c>
      <c r="D648" t="s">
        <v>63</v>
      </c>
      <c r="E648" t="s">
        <v>44</v>
      </c>
      <c r="F648" t="s">
        <v>45</v>
      </c>
      <c r="G648" t="s">
        <v>46</v>
      </c>
      <c r="H648" t="s">
        <v>71</v>
      </c>
      <c r="I648" t="s">
        <v>60</v>
      </c>
      <c r="J648" t="s">
        <v>61</v>
      </c>
      <c r="K648">
        <v>9</v>
      </c>
      <c r="L648">
        <v>12123</v>
      </c>
      <c r="M648">
        <v>0</v>
      </c>
      <c r="N648">
        <v>109107</v>
      </c>
      <c r="O648">
        <v>81000</v>
      </c>
      <c r="P648">
        <v>28107</v>
      </c>
      <c r="Q648" t="s">
        <v>66</v>
      </c>
      <c r="R648" t="s">
        <v>56</v>
      </c>
      <c r="S648" s="3" t="str">
        <f t="shared" si="50"/>
        <v>October</v>
      </c>
      <c r="T648" t="str">
        <f t="shared" si="51"/>
        <v>Q4</v>
      </c>
      <c r="U648">
        <f t="shared" si="52"/>
        <v>2025</v>
      </c>
      <c r="V648" s="4">
        <f t="shared" si="53"/>
        <v>0.25760950259836674</v>
      </c>
      <c r="W648" t="str">
        <f t="shared" si="54"/>
        <v>High</v>
      </c>
    </row>
    <row r="649" spans="1:23" x14ac:dyDescent="0.3">
      <c r="A649">
        <v>104555</v>
      </c>
      <c r="B649" s="1">
        <v>45703</v>
      </c>
      <c r="C649" t="s">
        <v>4691</v>
      </c>
      <c r="D649" t="s">
        <v>205</v>
      </c>
      <c r="E649" t="s">
        <v>44</v>
      </c>
      <c r="F649" t="s">
        <v>64</v>
      </c>
      <c r="G649" t="s">
        <v>65</v>
      </c>
      <c r="H649" t="s">
        <v>38</v>
      </c>
      <c r="I649" t="s">
        <v>60</v>
      </c>
      <c r="J649" t="s">
        <v>88</v>
      </c>
      <c r="K649">
        <v>2</v>
      </c>
      <c r="L649">
        <v>54502</v>
      </c>
      <c r="M649">
        <v>0</v>
      </c>
      <c r="N649">
        <v>109004</v>
      </c>
      <c r="O649">
        <v>84000</v>
      </c>
      <c r="P649">
        <v>25004</v>
      </c>
      <c r="Q649" t="s">
        <v>41</v>
      </c>
      <c r="R649" t="s">
        <v>27</v>
      </c>
      <c r="S649" s="3" t="str">
        <f t="shared" si="50"/>
        <v>February</v>
      </c>
      <c r="T649" t="str">
        <f t="shared" si="51"/>
        <v>Q1</v>
      </c>
      <c r="U649">
        <f t="shared" si="52"/>
        <v>2025</v>
      </c>
      <c r="V649" s="4">
        <f t="shared" si="53"/>
        <v>0.22938607757513485</v>
      </c>
      <c r="W649" t="str">
        <f t="shared" si="54"/>
        <v>High</v>
      </c>
    </row>
    <row r="650" spans="1:23" x14ac:dyDescent="0.3">
      <c r="A650">
        <v>103427</v>
      </c>
      <c r="B650" s="1">
        <v>45932</v>
      </c>
      <c r="C650" t="s">
        <v>3563</v>
      </c>
      <c r="D650" t="s">
        <v>90</v>
      </c>
      <c r="E650" t="s">
        <v>52</v>
      </c>
      <c r="F650" t="s">
        <v>69</v>
      </c>
      <c r="G650" t="s">
        <v>70</v>
      </c>
      <c r="H650" t="s">
        <v>108</v>
      </c>
      <c r="I650" t="s">
        <v>60</v>
      </c>
      <c r="J650" t="s">
        <v>61</v>
      </c>
      <c r="K650">
        <v>9</v>
      </c>
      <c r="L650">
        <v>12108</v>
      </c>
      <c r="M650">
        <v>0</v>
      </c>
      <c r="N650">
        <v>108972</v>
      </c>
      <c r="O650">
        <v>81000</v>
      </c>
      <c r="P650">
        <v>27972</v>
      </c>
      <c r="Q650" t="s">
        <v>26</v>
      </c>
      <c r="R650" t="s">
        <v>27</v>
      </c>
      <c r="S650" s="3" t="str">
        <f t="shared" si="50"/>
        <v>October</v>
      </c>
      <c r="T650" t="str">
        <f t="shared" si="51"/>
        <v>Q4</v>
      </c>
      <c r="U650">
        <f t="shared" si="52"/>
        <v>2025</v>
      </c>
      <c r="V650" s="4">
        <f t="shared" si="53"/>
        <v>0.25668979187314173</v>
      </c>
      <c r="W650" t="str">
        <f t="shared" si="54"/>
        <v>High</v>
      </c>
    </row>
    <row r="651" spans="1:23" x14ac:dyDescent="0.3">
      <c r="A651">
        <v>100212</v>
      </c>
      <c r="B651" s="1">
        <v>45719</v>
      </c>
      <c r="C651" t="s">
        <v>346</v>
      </c>
      <c r="D651" t="s">
        <v>127</v>
      </c>
      <c r="E651" t="s">
        <v>44</v>
      </c>
      <c r="F651" t="s">
        <v>45</v>
      </c>
      <c r="G651" t="s">
        <v>46</v>
      </c>
      <c r="H651" t="s">
        <v>83</v>
      </c>
      <c r="I651" t="s">
        <v>60</v>
      </c>
      <c r="J651" t="s">
        <v>78</v>
      </c>
      <c r="K651">
        <v>5</v>
      </c>
      <c r="L651">
        <v>21788</v>
      </c>
      <c r="M651">
        <v>0</v>
      </c>
      <c r="N651">
        <v>108940</v>
      </c>
      <c r="O651">
        <v>85000</v>
      </c>
      <c r="P651">
        <v>23940</v>
      </c>
      <c r="Q651" t="s">
        <v>26</v>
      </c>
      <c r="R651" t="s">
        <v>27</v>
      </c>
      <c r="S651" s="3" t="str">
        <f t="shared" si="50"/>
        <v>March</v>
      </c>
      <c r="T651" t="str">
        <f t="shared" si="51"/>
        <v>Q1</v>
      </c>
      <c r="U651">
        <f t="shared" si="52"/>
        <v>2025</v>
      </c>
      <c r="V651" s="4">
        <f t="shared" si="53"/>
        <v>0.21975399302368276</v>
      </c>
      <c r="W651" t="str">
        <f t="shared" si="54"/>
        <v>High</v>
      </c>
    </row>
    <row r="652" spans="1:23" x14ac:dyDescent="0.3">
      <c r="A652">
        <v>100917</v>
      </c>
      <c r="B652" s="1">
        <v>45866</v>
      </c>
      <c r="C652" t="s">
        <v>1053</v>
      </c>
      <c r="D652" t="s">
        <v>322</v>
      </c>
      <c r="E652" t="s">
        <v>20</v>
      </c>
      <c r="F652" t="s">
        <v>36</v>
      </c>
      <c r="G652" t="s">
        <v>37</v>
      </c>
      <c r="H652" t="s">
        <v>47</v>
      </c>
      <c r="I652" t="s">
        <v>60</v>
      </c>
      <c r="J652" t="s">
        <v>78</v>
      </c>
      <c r="K652">
        <v>5</v>
      </c>
      <c r="L652">
        <v>21778</v>
      </c>
      <c r="M652">
        <v>0</v>
      </c>
      <c r="N652">
        <v>108890</v>
      </c>
      <c r="O652">
        <v>85000</v>
      </c>
      <c r="P652">
        <v>23890</v>
      </c>
      <c r="Q652" t="s">
        <v>66</v>
      </c>
      <c r="R652" t="s">
        <v>27</v>
      </c>
      <c r="S652" s="3" t="str">
        <f t="shared" si="50"/>
        <v>July</v>
      </c>
      <c r="T652" t="str">
        <f t="shared" si="51"/>
        <v>Q3</v>
      </c>
      <c r="U652">
        <f t="shared" si="52"/>
        <v>2025</v>
      </c>
      <c r="V652" s="4">
        <f t="shared" si="53"/>
        <v>0.21939572045183212</v>
      </c>
      <c r="W652" t="str">
        <f t="shared" si="54"/>
        <v>High</v>
      </c>
    </row>
    <row r="653" spans="1:23" x14ac:dyDescent="0.3">
      <c r="A653">
        <v>103149</v>
      </c>
      <c r="B653" s="1">
        <v>45755</v>
      </c>
      <c r="C653" t="s">
        <v>3285</v>
      </c>
      <c r="D653" t="s">
        <v>82</v>
      </c>
      <c r="E653" t="s">
        <v>52</v>
      </c>
      <c r="F653" t="s">
        <v>69</v>
      </c>
      <c r="G653" t="s">
        <v>70</v>
      </c>
      <c r="H653" t="s">
        <v>108</v>
      </c>
      <c r="I653" t="s">
        <v>60</v>
      </c>
      <c r="J653" t="s">
        <v>78</v>
      </c>
      <c r="K653">
        <v>5</v>
      </c>
      <c r="L653">
        <v>21723</v>
      </c>
      <c r="M653">
        <v>0</v>
      </c>
      <c r="N653">
        <v>108615</v>
      </c>
      <c r="O653">
        <v>85000</v>
      </c>
      <c r="P653">
        <v>23615</v>
      </c>
      <c r="Q653" t="s">
        <v>41</v>
      </c>
      <c r="R653" t="s">
        <v>27</v>
      </c>
      <c r="S653" s="3" t="str">
        <f t="shared" si="50"/>
        <v>April</v>
      </c>
      <c r="T653" t="str">
        <f t="shared" si="51"/>
        <v>Q2</v>
      </c>
      <c r="U653">
        <f t="shared" si="52"/>
        <v>2025</v>
      </c>
      <c r="V653" s="4">
        <f t="shared" si="53"/>
        <v>0.21741932513925333</v>
      </c>
      <c r="W653" t="str">
        <f t="shared" si="54"/>
        <v>High</v>
      </c>
    </row>
    <row r="654" spans="1:23" x14ac:dyDescent="0.3">
      <c r="A654">
        <v>101293</v>
      </c>
      <c r="B654" s="1">
        <v>45951</v>
      </c>
      <c r="C654" t="s">
        <v>1429</v>
      </c>
      <c r="D654" t="s">
        <v>82</v>
      </c>
      <c r="E654" t="s">
        <v>44</v>
      </c>
      <c r="F654" t="s">
        <v>45</v>
      </c>
      <c r="G654" t="s">
        <v>46</v>
      </c>
      <c r="H654" t="s">
        <v>59</v>
      </c>
      <c r="I654" t="s">
        <v>60</v>
      </c>
      <c r="J654" t="s">
        <v>61</v>
      </c>
      <c r="K654">
        <v>10</v>
      </c>
      <c r="L654">
        <v>12059</v>
      </c>
      <c r="M654">
        <v>10</v>
      </c>
      <c r="N654">
        <v>108531</v>
      </c>
      <c r="O654">
        <v>90000</v>
      </c>
      <c r="P654">
        <v>18531</v>
      </c>
      <c r="Q654" t="s">
        <v>55</v>
      </c>
      <c r="R654" t="s">
        <v>56</v>
      </c>
      <c r="S654" s="3" t="str">
        <f t="shared" si="50"/>
        <v>October</v>
      </c>
      <c r="T654" t="str">
        <f t="shared" si="51"/>
        <v>Q4</v>
      </c>
      <c r="U654">
        <f t="shared" si="52"/>
        <v>2025</v>
      </c>
      <c r="V654" s="4">
        <f t="shared" si="53"/>
        <v>0.17074384277303259</v>
      </c>
      <c r="W654" t="str">
        <f t="shared" si="54"/>
        <v>High</v>
      </c>
    </row>
    <row r="655" spans="1:23" x14ac:dyDescent="0.3">
      <c r="A655">
        <v>100487</v>
      </c>
      <c r="B655" s="1">
        <v>45937</v>
      </c>
      <c r="C655" t="s">
        <v>623</v>
      </c>
      <c r="D655" t="s">
        <v>147</v>
      </c>
      <c r="E655" t="s">
        <v>20</v>
      </c>
      <c r="F655" t="s">
        <v>36</v>
      </c>
      <c r="G655" t="s">
        <v>37</v>
      </c>
      <c r="H655" t="s">
        <v>33</v>
      </c>
      <c r="I655" t="s">
        <v>60</v>
      </c>
      <c r="J655" t="s">
        <v>78</v>
      </c>
      <c r="K655">
        <v>5</v>
      </c>
      <c r="L655">
        <v>21630</v>
      </c>
      <c r="M655">
        <v>0</v>
      </c>
      <c r="N655">
        <v>108150</v>
      </c>
      <c r="O655">
        <v>85000</v>
      </c>
      <c r="P655">
        <v>23150</v>
      </c>
      <c r="Q655" t="s">
        <v>26</v>
      </c>
      <c r="R655" t="s">
        <v>27</v>
      </c>
      <c r="S655" s="3" t="str">
        <f t="shared" si="50"/>
        <v>October</v>
      </c>
      <c r="T655" t="str">
        <f t="shared" si="51"/>
        <v>Q4</v>
      </c>
      <c r="U655">
        <f t="shared" si="52"/>
        <v>2025</v>
      </c>
      <c r="V655" s="4">
        <f t="shared" si="53"/>
        <v>0.21405455386037911</v>
      </c>
      <c r="W655" t="str">
        <f t="shared" si="54"/>
        <v>High</v>
      </c>
    </row>
    <row r="656" spans="1:23" x14ac:dyDescent="0.3">
      <c r="A656">
        <v>102325</v>
      </c>
      <c r="B656" s="1">
        <v>45666</v>
      </c>
      <c r="C656" t="s">
        <v>2461</v>
      </c>
      <c r="D656" t="s">
        <v>205</v>
      </c>
      <c r="E656" t="s">
        <v>52</v>
      </c>
      <c r="F656" t="s">
        <v>53</v>
      </c>
      <c r="G656" t="s">
        <v>54</v>
      </c>
      <c r="H656" t="s">
        <v>59</v>
      </c>
      <c r="I656" t="s">
        <v>60</v>
      </c>
      <c r="J656" t="s">
        <v>78</v>
      </c>
      <c r="K656">
        <v>5</v>
      </c>
      <c r="L656">
        <v>21591</v>
      </c>
      <c r="M656">
        <v>0</v>
      </c>
      <c r="N656">
        <v>107955</v>
      </c>
      <c r="O656">
        <v>85000</v>
      </c>
      <c r="P656">
        <v>22955</v>
      </c>
      <c r="Q656" t="s">
        <v>41</v>
      </c>
      <c r="R656" t="s">
        <v>56</v>
      </c>
      <c r="S656" s="3" t="str">
        <f t="shared" si="50"/>
        <v>January</v>
      </c>
      <c r="T656" t="str">
        <f t="shared" si="51"/>
        <v>Q1</v>
      </c>
      <c r="U656">
        <f t="shared" si="52"/>
        <v>2025</v>
      </c>
      <c r="V656" s="4">
        <f t="shared" si="53"/>
        <v>0.21263489416886666</v>
      </c>
      <c r="W656" t="str">
        <f t="shared" si="54"/>
        <v>High</v>
      </c>
    </row>
    <row r="657" spans="1:23" x14ac:dyDescent="0.3">
      <c r="A657">
        <v>101205</v>
      </c>
      <c r="B657" s="1">
        <v>45939</v>
      </c>
      <c r="C657" t="s">
        <v>1341</v>
      </c>
      <c r="D657" t="s">
        <v>153</v>
      </c>
      <c r="E657" t="s">
        <v>52</v>
      </c>
      <c r="F657" t="s">
        <v>69</v>
      </c>
      <c r="G657" t="s">
        <v>70</v>
      </c>
      <c r="H657" t="s">
        <v>108</v>
      </c>
      <c r="I657" t="s">
        <v>24</v>
      </c>
      <c r="J657" t="s">
        <v>72</v>
      </c>
      <c r="K657">
        <v>7</v>
      </c>
      <c r="L657">
        <v>15391</v>
      </c>
      <c r="M657">
        <v>0</v>
      </c>
      <c r="N657">
        <v>107737</v>
      </c>
      <c r="O657">
        <v>77000</v>
      </c>
      <c r="P657">
        <v>30737</v>
      </c>
      <c r="Q657" t="s">
        <v>66</v>
      </c>
      <c r="R657" t="s">
        <v>56</v>
      </c>
      <c r="S657" s="3" t="str">
        <f t="shared" si="50"/>
        <v>October</v>
      </c>
      <c r="T657" t="str">
        <f t="shared" si="51"/>
        <v>Q4</v>
      </c>
      <c r="U657">
        <f t="shared" si="52"/>
        <v>2025</v>
      </c>
      <c r="V657" s="4">
        <f t="shared" si="53"/>
        <v>0.28529660191020728</v>
      </c>
      <c r="W657" t="str">
        <f t="shared" si="54"/>
        <v>High</v>
      </c>
    </row>
    <row r="658" spans="1:23" x14ac:dyDescent="0.3">
      <c r="A658">
        <v>103739</v>
      </c>
      <c r="B658" s="1">
        <v>45678</v>
      </c>
      <c r="C658" t="s">
        <v>3875</v>
      </c>
      <c r="D658" t="s">
        <v>114</v>
      </c>
      <c r="E658" t="s">
        <v>44</v>
      </c>
      <c r="F658" t="s">
        <v>45</v>
      </c>
      <c r="G658" t="s">
        <v>46</v>
      </c>
      <c r="H658" t="s">
        <v>23</v>
      </c>
      <c r="I658" t="s">
        <v>60</v>
      </c>
      <c r="J658" t="s">
        <v>78</v>
      </c>
      <c r="K658">
        <v>6</v>
      </c>
      <c r="L658">
        <v>22443</v>
      </c>
      <c r="M658">
        <v>20</v>
      </c>
      <c r="N658">
        <v>107726.39999999999</v>
      </c>
      <c r="O658">
        <v>102000</v>
      </c>
      <c r="P658">
        <v>5726.4</v>
      </c>
      <c r="Q658" t="s">
        <v>55</v>
      </c>
      <c r="R658" t="s">
        <v>56</v>
      </c>
      <c r="S658" s="3" t="str">
        <f t="shared" si="50"/>
        <v>January</v>
      </c>
      <c r="T658" t="str">
        <f t="shared" si="51"/>
        <v>Q1</v>
      </c>
      <c r="U658">
        <f t="shared" si="52"/>
        <v>2025</v>
      </c>
      <c r="V658" s="4">
        <f t="shared" si="53"/>
        <v>5.3156886334269036E-2</v>
      </c>
      <c r="W658" t="str">
        <f t="shared" si="54"/>
        <v>High</v>
      </c>
    </row>
    <row r="659" spans="1:23" x14ac:dyDescent="0.3">
      <c r="A659">
        <v>101644</v>
      </c>
      <c r="B659" s="1">
        <v>45884</v>
      </c>
      <c r="C659" t="s">
        <v>1780</v>
      </c>
      <c r="D659" t="s">
        <v>82</v>
      </c>
      <c r="E659" t="s">
        <v>44</v>
      </c>
      <c r="F659" t="s">
        <v>45</v>
      </c>
      <c r="G659" t="s">
        <v>46</v>
      </c>
      <c r="H659" t="s">
        <v>71</v>
      </c>
      <c r="I659" t="s">
        <v>60</v>
      </c>
      <c r="J659" t="s">
        <v>78</v>
      </c>
      <c r="K659">
        <v>6</v>
      </c>
      <c r="L659">
        <v>22414</v>
      </c>
      <c r="M659">
        <v>20</v>
      </c>
      <c r="N659">
        <v>107587.2</v>
      </c>
      <c r="O659">
        <v>102000</v>
      </c>
      <c r="P659">
        <v>5587.2</v>
      </c>
      <c r="Q659" t="s">
        <v>26</v>
      </c>
      <c r="R659" t="s">
        <v>27</v>
      </c>
      <c r="S659" s="3" t="str">
        <f t="shared" si="50"/>
        <v>August</v>
      </c>
      <c r="T659" t="str">
        <f t="shared" si="51"/>
        <v>Q3</v>
      </c>
      <c r="U659">
        <f t="shared" si="52"/>
        <v>2025</v>
      </c>
      <c r="V659" s="4">
        <f t="shared" si="53"/>
        <v>5.1931828321584723E-2</v>
      </c>
      <c r="W659" t="str">
        <f t="shared" si="54"/>
        <v>High</v>
      </c>
    </row>
    <row r="660" spans="1:23" x14ac:dyDescent="0.3">
      <c r="A660">
        <v>103376</v>
      </c>
      <c r="B660" s="1">
        <v>45998</v>
      </c>
      <c r="C660" t="s">
        <v>3512</v>
      </c>
      <c r="D660" t="s">
        <v>202</v>
      </c>
      <c r="E660" t="s">
        <v>30</v>
      </c>
      <c r="F660" t="s">
        <v>76</v>
      </c>
      <c r="G660" t="s">
        <v>77</v>
      </c>
      <c r="H660" t="s">
        <v>47</v>
      </c>
      <c r="I660" t="s">
        <v>60</v>
      </c>
      <c r="J660" t="s">
        <v>78</v>
      </c>
      <c r="K660">
        <v>5</v>
      </c>
      <c r="L660">
        <v>21506</v>
      </c>
      <c r="M660">
        <v>0</v>
      </c>
      <c r="N660">
        <v>107530</v>
      </c>
      <c r="O660">
        <v>85000</v>
      </c>
      <c r="P660">
        <v>22530</v>
      </c>
      <c r="Q660" t="s">
        <v>41</v>
      </c>
      <c r="R660" t="s">
        <v>27</v>
      </c>
      <c r="S660" s="3" t="str">
        <f t="shared" si="50"/>
        <v>December</v>
      </c>
      <c r="T660" t="str">
        <f t="shared" si="51"/>
        <v>Q4</v>
      </c>
      <c r="U660">
        <f t="shared" si="52"/>
        <v>2025</v>
      </c>
      <c r="V660" s="4">
        <f t="shared" si="53"/>
        <v>0.20952292383520879</v>
      </c>
      <c r="W660" t="str">
        <f t="shared" si="54"/>
        <v>High</v>
      </c>
    </row>
    <row r="661" spans="1:23" x14ac:dyDescent="0.3">
      <c r="A661">
        <v>104769</v>
      </c>
      <c r="B661" s="1">
        <v>45937</v>
      </c>
      <c r="C661" t="s">
        <v>4905</v>
      </c>
      <c r="D661" t="s">
        <v>219</v>
      </c>
      <c r="E661" t="s">
        <v>20</v>
      </c>
      <c r="F661" t="s">
        <v>21</v>
      </c>
      <c r="G661" t="s">
        <v>22</v>
      </c>
      <c r="H661" t="s">
        <v>38</v>
      </c>
      <c r="I661" t="s">
        <v>24</v>
      </c>
      <c r="J661" t="s">
        <v>72</v>
      </c>
      <c r="K661">
        <v>9</v>
      </c>
      <c r="L661">
        <v>14887</v>
      </c>
      <c r="M661">
        <v>20</v>
      </c>
      <c r="N661">
        <v>107186.4</v>
      </c>
      <c r="O661">
        <v>99000</v>
      </c>
      <c r="P661">
        <v>8186.4</v>
      </c>
      <c r="Q661" t="s">
        <v>41</v>
      </c>
      <c r="R661" t="s">
        <v>73</v>
      </c>
      <c r="S661" s="3" t="str">
        <f t="shared" si="50"/>
        <v>October</v>
      </c>
      <c r="T661" t="str">
        <f t="shared" si="51"/>
        <v>Q4</v>
      </c>
      <c r="U661">
        <f t="shared" si="52"/>
        <v>2025</v>
      </c>
      <c r="V661" s="4">
        <f t="shared" si="53"/>
        <v>7.6375361053267948E-2</v>
      </c>
      <c r="W661" t="str">
        <f t="shared" si="54"/>
        <v>High</v>
      </c>
    </row>
    <row r="662" spans="1:23" x14ac:dyDescent="0.3">
      <c r="A662">
        <v>102611</v>
      </c>
      <c r="B662" s="1">
        <v>45852</v>
      </c>
      <c r="C662" t="s">
        <v>2747</v>
      </c>
      <c r="D662" t="s">
        <v>213</v>
      </c>
      <c r="E662" t="s">
        <v>30</v>
      </c>
      <c r="F662" t="s">
        <v>76</v>
      </c>
      <c r="G662" t="s">
        <v>77</v>
      </c>
      <c r="H662" t="s">
        <v>59</v>
      </c>
      <c r="I662" t="s">
        <v>60</v>
      </c>
      <c r="J662" t="s">
        <v>78</v>
      </c>
      <c r="K662">
        <v>6</v>
      </c>
      <c r="L662">
        <v>22327</v>
      </c>
      <c r="M662">
        <v>20</v>
      </c>
      <c r="N662">
        <v>107169.60000000001</v>
      </c>
      <c r="O662">
        <v>102000</v>
      </c>
      <c r="P662">
        <v>5169.6000000000004</v>
      </c>
      <c r="Q662" t="s">
        <v>49</v>
      </c>
      <c r="R662" t="s">
        <v>56</v>
      </c>
      <c r="S662" s="3" t="str">
        <f t="shared" si="50"/>
        <v>July</v>
      </c>
      <c r="T662" t="str">
        <f t="shared" si="51"/>
        <v>Q3</v>
      </c>
      <c r="U662">
        <f t="shared" si="52"/>
        <v>2025</v>
      </c>
      <c r="V662" s="4">
        <f t="shared" si="53"/>
        <v>4.8237559905047703E-2</v>
      </c>
      <c r="W662" t="str">
        <f t="shared" si="54"/>
        <v>High</v>
      </c>
    </row>
    <row r="663" spans="1:23" x14ac:dyDescent="0.3">
      <c r="A663">
        <v>102270</v>
      </c>
      <c r="B663" s="1">
        <v>46002</v>
      </c>
      <c r="C663" t="s">
        <v>2406</v>
      </c>
      <c r="D663" t="s">
        <v>175</v>
      </c>
      <c r="E663" t="s">
        <v>44</v>
      </c>
      <c r="F663" t="s">
        <v>45</v>
      </c>
      <c r="G663" t="s">
        <v>46</v>
      </c>
      <c r="H663" t="s">
        <v>83</v>
      </c>
      <c r="I663" t="s">
        <v>60</v>
      </c>
      <c r="J663" t="s">
        <v>78</v>
      </c>
      <c r="K663">
        <v>6</v>
      </c>
      <c r="L663">
        <v>22299</v>
      </c>
      <c r="M663">
        <v>20</v>
      </c>
      <c r="N663">
        <v>107035.2</v>
      </c>
      <c r="O663">
        <v>102000</v>
      </c>
      <c r="P663">
        <v>5035.2</v>
      </c>
      <c r="Q663" t="s">
        <v>49</v>
      </c>
      <c r="R663" t="s">
        <v>27</v>
      </c>
      <c r="S663" s="3" t="str">
        <f t="shared" si="50"/>
        <v>December</v>
      </c>
      <c r="T663" t="str">
        <f t="shared" si="51"/>
        <v>Q4</v>
      </c>
      <c r="U663">
        <f t="shared" si="52"/>
        <v>2025</v>
      </c>
      <c r="V663" s="4">
        <f t="shared" si="53"/>
        <v>4.7042468272119824E-2</v>
      </c>
      <c r="W663" t="str">
        <f t="shared" si="54"/>
        <v>High</v>
      </c>
    </row>
    <row r="664" spans="1:23" x14ac:dyDescent="0.3">
      <c r="A664">
        <v>101954</v>
      </c>
      <c r="B664" s="1">
        <v>45877</v>
      </c>
      <c r="C664" t="s">
        <v>2090</v>
      </c>
      <c r="D664" t="s">
        <v>186</v>
      </c>
      <c r="E664" t="s">
        <v>30</v>
      </c>
      <c r="F664" t="s">
        <v>31</v>
      </c>
      <c r="G664" t="s">
        <v>32</v>
      </c>
      <c r="H664" t="s">
        <v>71</v>
      </c>
      <c r="I664" t="s">
        <v>60</v>
      </c>
      <c r="J664" t="s">
        <v>78</v>
      </c>
      <c r="K664">
        <v>6</v>
      </c>
      <c r="L664">
        <v>22262</v>
      </c>
      <c r="M664">
        <v>20</v>
      </c>
      <c r="N664">
        <v>106857.60000000001</v>
      </c>
      <c r="O664">
        <v>102000</v>
      </c>
      <c r="P664">
        <v>4857.6000000000004</v>
      </c>
      <c r="Q664" t="s">
        <v>66</v>
      </c>
      <c r="R664" t="s">
        <v>56</v>
      </c>
      <c r="S664" s="3" t="str">
        <f t="shared" si="50"/>
        <v>August</v>
      </c>
      <c r="T664" t="str">
        <f t="shared" si="51"/>
        <v>Q3</v>
      </c>
      <c r="U664">
        <f t="shared" si="52"/>
        <v>2025</v>
      </c>
      <c r="V664" s="4">
        <f t="shared" si="53"/>
        <v>4.5458629053993352E-2</v>
      </c>
      <c r="W664" t="str">
        <f t="shared" si="54"/>
        <v>High</v>
      </c>
    </row>
    <row r="665" spans="1:23" x14ac:dyDescent="0.3">
      <c r="A665">
        <v>104090</v>
      </c>
      <c r="B665" s="1">
        <v>45862</v>
      </c>
      <c r="C665" t="s">
        <v>4226</v>
      </c>
      <c r="D665" t="s">
        <v>210</v>
      </c>
      <c r="E665" t="s">
        <v>44</v>
      </c>
      <c r="F665" t="s">
        <v>64</v>
      </c>
      <c r="G665" t="s">
        <v>65</v>
      </c>
      <c r="H665" t="s">
        <v>23</v>
      </c>
      <c r="I665" t="s">
        <v>60</v>
      </c>
      <c r="J665" t="s">
        <v>78</v>
      </c>
      <c r="K665">
        <v>5</v>
      </c>
      <c r="L665">
        <v>22479</v>
      </c>
      <c r="M665">
        <v>5</v>
      </c>
      <c r="N665">
        <v>106775.25</v>
      </c>
      <c r="O665">
        <v>85000</v>
      </c>
      <c r="P665">
        <v>21775.25</v>
      </c>
      <c r="Q665" t="s">
        <v>66</v>
      </c>
      <c r="R665" t="s">
        <v>27</v>
      </c>
      <c r="S665" s="3" t="str">
        <f t="shared" si="50"/>
        <v>July</v>
      </c>
      <c r="T665" t="str">
        <f t="shared" si="51"/>
        <v>Q3</v>
      </c>
      <c r="U665">
        <f t="shared" si="52"/>
        <v>2025</v>
      </c>
      <c r="V665" s="4">
        <f t="shared" si="53"/>
        <v>0.20393536891742234</v>
      </c>
      <c r="W665" t="str">
        <f t="shared" si="54"/>
        <v>High</v>
      </c>
    </row>
    <row r="666" spans="1:23" x14ac:dyDescent="0.3">
      <c r="A666">
        <v>100173</v>
      </c>
      <c r="B666" s="1">
        <v>45826</v>
      </c>
      <c r="C666" t="s">
        <v>305</v>
      </c>
      <c r="D666" t="s">
        <v>63</v>
      </c>
      <c r="E666" t="s">
        <v>30</v>
      </c>
      <c r="F666" t="s">
        <v>76</v>
      </c>
      <c r="G666" t="s">
        <v>77</v>
      </c>
      <c r="H666" t="s">
        <v>108</v>
      </c>
      <c r="I666" t="s">
        <v>60</v>
      </c>
      <c r="J666" t="s">
        <v>78</v>
      </c>
      <c r="K666">
        <v>5</v>
      </c>
      <c r="L666">
        <v>22456</v>
      </c>
      <c r="M666">
        <v>5</v>
      </c>
      <c r="N666">
        <v>106666</v>
      </c>
      <c r="O666">
        <v>85000</v>
      </c>
      <c r="P666">
        <v>21666</v>
      </c>
      <c r="Q666" t="s">
        <v>55</v>
      </c>
      <c r="R666" t="s">
        <v>27</v>
      </c>
      <c r="S666" s="3" t="str">
        <f t="shared" si="50"/>
        <v>June</v>
      </c>
      <c r="T666" t="str">
        <f t="shared" si="51"/>
        <v>Q2</v>
      </c>
      <c r="U666">
        <f t="shared" si="52"/>
        <v>2025</v>
      </c>
      <c r="V666" s="4">
        <f t="shared" si="53"/>
        <v>0.20312001950012187</v>
      </c>
      <c r="W666" t="str">
        <f t="shared" si="54"/>
        <v>High</v>
      </c>
    </row>
    <row r="667" spans="1:23" x14ac:dyDescent="0.3">
      <c r="A667">
        <v>101681</v>
      </c>
      <c r="B667" s="1">
        <v>45772</v>
      </c>
      <c r="C667" t="s">
        <v>1817</v>
      </c>
      <c r="D667" t="s">
        <v>110</v>
      </c>
      <c r="E667" t="s">
        <v>52</v>
      </c>
      <c r="F667" t="s">
        <v>69</v>
      </c>
      <c r="G667" t="s">
        <v>70</v>
      </c>
      <c r="H667" t="s">
        <v>47</v>
      </c>
      <c r="I667" t="s">
        <v>60</v>
      </c>
      <c r="J667" t="s">
        <v>78</v>
      </c>
      <c r="K667">
        <v>5</v>
      </c>
      <c r="L667">
        <v>22435</v>
      </c>
      <c r="M667">
        <v>5</v>
      </c>
      <c r="N667">
        <v>106566.25</v>
      </c>
      <c r="O667">
        <v>85000</v>
      </c>
      <c r="P667">
        <v>21566.25</v>
      </c>
      <c r="Q667" t="s">
        <v>41</v>
      </c>
      <c r="R667" t="s">
        <v>27</v>
      </c>
      <c r="S667" s="3" t="str">
        <f t="shared" si="50"/>
        <v>April</v>
      </c>
      <c r="T667" t="str">
        <f t="shared" si="51"/>
        <v>Q2</v>
      </c>
      <c r="U667">
        <f t="shared" si="52"/>
        <v>2025</v>
      </c>
      <c r="V667" s="4">
        <f t="shared" si="53"/>
        <v>0.20237411000199407</v>
      </c>
      <c r="W667" t="str">
        <f t="shared" si="54"/>
        <v>High</v>
      </c>
    </row>
    <row r="668" spans="1:23" x14ac:dyDescent="0.3">
      <c r="A668">
        <v>100683</v>
      </c>
      <c r="B668" s="1">
        <v>45921</v>
      </c>
      <c r="C668" t="s">
        <v>819</v>
      </c>
      <c r="D668" t="s">
        <v>186</v>
      </c>
      <c r="E668" t="s">
        <v>30</v>
      </c>
      <c r="F668" t="s">
        <v>31</v>
      </c>
      <c r="G668" t="s">
        <v>32</v>
      </c>
      <c r="H668" t="s">
        <v>38</v>
      </c>
      <c r="I668" t="s">
        <v>60</v>
      </c>
      <c r="J668" t="s">
        <v>78</v>
      </c>
      <c r="K668">
        <v>5</v>
      </c>
      <c r="L668">
        <v>22416</v>
      </c>
      <c r="M668">
        <v>5</v>
      </c>
      <c r="N668">
        <v>106476</v>
      </c>
      <c r="O668">
        <v>85000</v>
      </c>
      <c r="P668">
        <v>21476</v>
      </c>
      <c r="Q668" t="s">
        <v>55</v>
      </c>
      <c r="R668" t="s">
        <v>73</v>
      </c>
      <c r="S668" s="3" t="str">
        <f t="shared" si="50"/>
        <v>September</v>
      </c>
      <c r="T668" t="str">
        <f t="shared" si="51"/>
        <v>Q3</v>
      </c>
      <c r="U668">
        <f t="shared" si="52"/>
        <v>2025</v>
      </c>
      <c r="V668" s="4">
        <f t="shared" si="53"/>
        <v>0.2016980352379879</v>
      </c>
      <c r="W668" t="str">
        <f t="shared" si="54"/>
        <v>High</v>
      </c>
    </row>
    <row r="669" spans="1:23" x14ac:dyDescent="0.3">
      <c r="A669">
        <v>104302</v>
      </c>
      <c r="B669" s="1">
        <v>45719</v>
      </c>
      <c r="C669" t="s">
        <v>4438</v>
      </c>
      <c r="D669" t="s">
        <v>175</v>
      </c>
      <c r="E669" t="s">
        <v>30</v>
      </c>
      <c r="F669" t="s">
        <v>76</v>
      </c>
      <c r="G669" t="s">
        <v>77</v>
      </c>
      <c r="H669" t="s">
        <v>108</v>
      </c>
      <c r="I669" t="s">
        <v>60</v>
      </c>
      <c r="J669" t="s">
        <v>78</v>
      </c>
      <c r="K669">
        <v>6</v>
      </c>
      <c r="L669">
        <v>22179</v>
      </c>
      <c r="M669">
        <v>20</v>
      </c>
      <c r="N669">
        <v>106459.2</v>
      </c>
      <c r="O669">
        <v>102000</v>
      </c>
      <c r="P669">
        <v>4459.2</v>
      </c>
      <c r="Q669" t="s">
        <v>66</v>
      </c>
      <c r="R669" t="s">
        <v>27</v>
      </c>
      <c r="S669" s="3" t="str">
        <f t="shared" si="50"/>
        <v>March</v>
      </c>
      <c r="T669" t="str">
        <f t="shared" si="51"/>
        <v>Q1</v>
      </c>
      <c r="U669">
        <f t="shared" si="52"/>
        <v>2025</v>
      </c>
      <c r="V669" s="4">
        <f t="shared" si="53"/>
        <v>4.1886469182560081E-2</v>
      </c>
      <c r="W669" t="str">
        <f t="shared" si="54"/>
        <v>High</v>
      </c>
    </row>
    <row r="670" spans="1:23" x14ac:dyDescent="0.3">
      <c r="A670">
        <v>102749</v>
      </c>
      <c r="B670" s="1">
        <v>45964</v>
      </c>
      <c r="C670" t="s">
        <v>2885</v>
      </c>
      <c r="D670" t="s">
        <v>75</v>
      </c>
      <c r="E670" t="s">
        <v>30</v>
      </c>
      <c r="F670" t="s">
        <v>31</v>
      </c>
      <c r="G670" t="s">
        <v>32</v>
      </c>
      <c r="H670" t="s">
        <v>38</v>
      </c>
      <c r="I670" t="s">
        <v>60</v>
      </c>
      <c r="J670" t="s">
        <v>61</v>
      </c>
      <c r="K670">
        <v>9</v>
      </c>
      <c r="L670">
        <v>11803</v>
      </c>
      <c r="M670">
        <v>0</v>
      </c>
      <c r="N670">
        <v>106227</v>
      </c>
      <c r="O670">
        <v>81000</v>
      </c>
      <c r="P670">
        <v>25227</v>
      </c>
      <c r="Q670" t="s">
        <v>41</v>
      </c>
      <c r="R670" t="s">
        <v>27</v>
      </c>
      <c r="S670" s="3" t="str">
        <f t="shared" si="50"/>
        <v>November</v>
      </c>
      <c r="T670" t="str">
        <f t="shared" si="51"/>
        <v>Q4</v>
      </c>
      <c r="U670">
        <f t="shared" si="52"/>
        <v>2025</v>
      </c>
      <c r="V670" s="4">
        <f t="shared" si="53"/>
        <v>0.23748199610268575</v>
      </c>
      <c r="W670" t="str">
        <f t="shared" si="54"/>
        <v>High</v>
      </c>
    </row>
    <row r="671" spans="1:23" x14ac:dyDescent="0.3">
      <c r="A671">
        <v>104435</v>
      </c>
      <c r="B671" s="1">
        <v>45974</v>
      </c>
      <c r="C671" t="s">
        <v>4571</v>
      </c>
      <c r="D671" t="s">
        <v>118</v>
      </c>
      <c r="E671" t="s">
        <v>30</v>
      </c>
      <c r="F671" t="s">
        <v>76</v>
      </c>
      <c r="G671" t="s">
        <v>77</v>
      </c>
      <c r="H671" t="s">
        <v>33</v>
      </c>
      <c r="I671" t="s">
        <v>24</v>
      </c>
      <c r="J671" t="s">
        <v>72</v>
      </c>
      <c r="K671">
        <v>9</v>
      </c>
      <c r="L671">
        <v>14732</v>
      </c>
      <c r="M671">
        <v>20</v>
      </c>
      <c r="N671">
        <v>106070.39999999999</v>
      </c>
      <c r="O671">
        <v>99000</v>
      </c>
      <c r="P671">
        <v>7070.4</v>
      </c>
      <c r="Q671" t="s">
        <v>55</v>
      </c>
      <c r="R671" t="s">
        <v>27</v>
      </c>
      <c r="S671" s="3" t="str">
        <f t="shared" si="50"/>
        <v>November</v>
      </c>
      <c r="T671" t="str">
        <f t="shared" si="51"/>
        <v>Q4</v>
      </c>
      <c r="U671">
        <f t="shared" si="52"/>
        <v>2025</v>
      </c>
      <c r="V671" s="4">
        <f t="shared" si="53"/>
        <v>6.6657616073852843E-2</v>
      </c>
      <c r="W671" t="str">
        <f t="shared" si="54"/>
        <v>High</v>
      </c>
    </row>
    <row r="672" spans="1:23" x14ac:dyDescent="0.3">
      <c r="A672">
        <v>103405</v>
      </c>
      <c r="B672" s="1">
        <v>45804</v>
      </c>
      <c r="C672" t="s">
        <v>3541</v>
      </c>
      <c r="D672" t="s">
        <v>104</v>
      </c>
      <c r="E672" t="s">
        <v>52</v>
      </c>
      <c r="F672" t="s">
        <v>69</v>
      </c>
      <c r="G672" t="s">
        <v>70</v>
      </c>
      <c r="H672" t="s">
        <v>33</v>
      </c>
      <c r="I672" t="s">
        <v>60</v>
      </c>
      <c r="J672" t="s">
        <v>78</v>
      </c>
      <c r="K672">
        <v>6</v>
      </c>
      <c r="L672">
        <v>22062</v>
      </c>
      <c r="M672">
        <v>20</v>
      </c>
      <c r="N672">
        <v>105897.60000000001</v>
      </c>
      <c r="O672">
        <v>102000</v>
      </c>
      <c r="P672">
        <v>3897.6</v>
      </c>
      <c r="Q672" t="s">
        <v>26</v>
      </c>
      <c r="R672" t="s">
        <v>27</v>
      </c>
      <c r="S672" s="3" t="str">
        <f t="shared" si="50"/>
        <v>May</v>
      </c>
      <c r="T672" t="str">
        <f t="shared" si="51"/>
        <v>Q2</v>
      </c>
      <c r="U672">
        <f t="shared" si="52"/>
        <v>2025</v>
      </c>
      <c r="V672" s="4">
        <f t="shared" si="53"/>
        <v>3.6805366693862744E-2</v>
      </c>
      <c r="W672" t="str">
        <f t="shared" si="54"/>
        <v>High</v>
      </c>
    </row>
    <row r="673" spans="1:23" x14ac:dyDescent="0.3">
      <c r="A673">
        <v>104694</v>
      </c>
      <c r="B673" s="1">
        <v>45982</v>
      </c>
      <c r="C673" t="s">
        <v>4830</v>
      </c>
      <c r="D673" t="s">
        <v>129</v>
      </c>
      <c r="E673" t="s">
        <v>30</v>
      </c>
      <c r="F673" t="s">
        <v>31</v>
      </c>
      <c r="G673" t="s">
        <v>32</v>
      </c>
      <c r="H673" t="s">
        <v>23</v>
      </c>
      <c r="I673" t="s">
        <v>24</v>
      </c>
      <c r="J673" t="s">
        <v>72</v>
      </c>
      <c r="K673">
        <v>8</v>
      </c>
      <c r="L673">
        <v>14682</v>
      </c>
      <c r="M673">
        <v>10</v>
      </c>
      <c r="N673">
        <v>105710.39999999999</v>
      </c>
      <c r="O673">
        <v>88000</v>
      </c>
      <c r="P673">
        <v>17710.400000000001</v>
      </c>
      <c r="Q673" t="s">
        <v>41</v>
      </c>
      <c r="R673" t="s">
        <v>27</v>
      </c>
      <c r="S673" s="3" t="str">
        <f t="shared" si="50"/>
        <v>November</v>
      </c>
      <c r="T673" t="str">
        <f t="shared" si="51"/>
        <v>Q4</v>
      </c>
      <c r="U673">
        <f t="shared" si="52"/>
        <v>2025</v>
      </c>
      <c r="V673" s="4">
        <f t="shared" si="53"/>
        <v>0.16753696892642542</v>
      </c>
      <c r="W673" t="str">
        <f t="shared" si="54"/>
        <v>High</v>
      </c>
    </row>
    <row r="674" spans="1:23" x14ac:dyDescent="0.3">
      <c r="A674">
        <v>100190</v>
      </c>
      <c r="B674" s="1">
        <v>45689</v>
      </c>
      <c r="C674" t="s">
        <v>323</v>
      </c>
      <c r="D674" t="s">
        <v>322</v>
      </c>
      <c r="E674" t="s">
        <v>52</v>
      </c>
      <c r="F674" t="s">
        <v>53</v>
      </c>
      <c r="G674" t="s">
        <v>54</v>
      </c>
      <c r="H674" t="s">
        <v>108</v>
      </c>
      <c r="I674" t="s">
        <v>60</v>
      </c>
      <c r="J674" t="s">
        <v>78</v>
      </c>
      <c r="K674">
        <v>6</v>
      </c>
      <c r="L674">
        <v>22011</v>
      </c>
      <c r="M674">
        <v>20</v>
      </c>
      <c r="N674">
        <v>105652.8</v>
      </c>
      <c r="O674">
        <v>102000</v>
      </c>
      <c r="P674">
        <v>3652.8</v>
      </c>
      <c r="Q674" t="s">
        <v>26</v>
      </c>
      <c r="R674" t="s">
        <v>73</v>
      </c>
      <c r="S674" s="3" t="str">
        <f t="shared" si="50"/>
        <v>February</v>
      </c>
      <c r="T674" t="str">
        <f t="shared" si="51"/>
        <v>Q1</v>
      </c>
      <c r="U674">
        <f t="shared" si="52"/>
        <v>2025</v>
      </c>
      <c r="V674" s="4">
        <f t="shared" si="53"/>
        <v>3.4573622279769206E-2</v>
      </c>
      <c r="W674" t="str">
        <f t="shared" si="54"/>
        <v>High</v>
      </c>
    </row>
    <row r="675" spans="1:23" x14ac:dyDescent="0.3">
      <c r="A675">
        <v>100820</v>
      </c>
      <c r="B675" s="1">
        <v>45938</v>
      </c>
      <c r="C675" t="s">
        <v>956</v>
      </c>
      <c r="D675" t="s">
        <v>184</v>
      </c>
      <c r="E675" t="s">
        <v>44</v>
      </c>
      <c r="F675" t="s">
        <v>45</v>
      </c>
      <c r="G675" t="s">
        <v>46</v>
      </c>
      <c r="H675" t="s">
        <v>23</v>
      </c>
      <c r="I675" t="s">
        <v>60</v>
      </c>
      <c r="J675" t="s">
        <v>61</v>
      </c>
      <c r="K675">
        <v>9</v>
      </c>
      <c r="L675">
        <v>12334</v>
      </c>
      <c r="M675">
        <v>5</v>
      </c>
      <c r="N675">
        <v>105455.7</v>
      </c>
      <c r="O675">
        <v>81000</v>
      </c>
      <c r="P675">
        <v>24455.7</v>
      </c>
      <c r="Q675" t="s">
        <v>41</v>
      </c>
      <c r="R675" t="s">
        <v>27</v>
      </c>
      <c r="S675" s="3" t="str">
        <f t="shared" si="50"/>
        <v>October</v>
      </c>
      <c r="T675" t="str">
        <f t="shared" si="51"/>
        <v>Q4</v>
      </c>
      <c r="U675">
        <f t="shared" si="52"/>
        <v>2025</v>
      </c>
      <c r="V675" s="4">
        <f t="shared" si="53"/>
        <v>0.23190496104051275</v>
      </c>
      <c r="W675" t="str">
        <f t="shared" si="54"/>
        <v>High</v>
      </c>
    </row>
    <row r="676" spans="1:23" x14ac:dyDescent="0.3">
      <c r="A676">
        <v>102462</v>
      </c>
      <c r="B676" s="1">
        <v>45856</v>
      </c>
      <c r="C676" t="s">
        <v>2598</v>
      </c>
      <c r="D676" t="s">
        <v>58</v>
      </c>
      <c r="E676" t="s">
        <v>20</v>
      </c>
      <c r="F676" t="s">
        <v>21</v>
      </c>
      <c r="G676" t="s">
        <v>22</v>
      </c>
      <c r="H676" t="s">
        <v>108</v>
      </c>
      <c r="I676" t="s">
        <v>60</v>
      </c>
      <c r="J676" t="s">
        <v>88</v>
      </c>
      <c r="K676">
        <v>2</v>
      </c>
      <c r="L676">
        <v>55475</v>
      </c>
      <c r="M676">
        <v>5</v>
      </c>
      <c r="N676">
        <v>105402.5</v>
      </c>
      <c r="O676">
        <v>84000</v>
      </c>
      <c r="P676">
        <v>21402.5</v>
      </c>
      <c r="Q676" t="s">
        <v>41</v>
      </c>
      <c r="R676" t="s">
        <v>27</v>
      </c>
      <c r="S676" s="3" t="str">
        <f t="shared" si="50"/>
        <v>July</v>
      </c>
      <c r="T676" t="str">
        <f t="shared" si="51"/>
        <v>Q3</v>
      </c>
      <c r="U676">
        <f t="shared" si="52"/>
        <v>2025</v>
      </c>
      <c r="V676" s="4">
        <f t="shared" si="53"/>
        <v>0.20305495600199236</v>
      </c>
      <c r="W676" t="str">
        <f t="shared" si="54"/>
        <v>High</v>
      </c>
    </row>
    <row r="677" spans="1:23" x14ac:dyDescent="0.3">
      <c r="A677">
        <v>100516</v>
      </c>
      <c r="B677" s="1">
        <v>45994</v>
      </c>
      <c r="C677" t="s">
        <v>652</v>
      </c>
      <c r="D677" t="s">
        <v>219</v>
      </c>
      <c r="E677" t="s">
        <v>30</v>
      </c>
      <c r="F677" t="s">
        <v>31</v>
      </c>
      <c r="G677" t="s">
        <v>32</v>
      </c>
      <c r="H677" t="s">
        <v>59</v>
      </c>
      <c r="I677" t="s">
        <v>60</v>
      </c>
      <c r="J677" t="s">
        <v>88</v>
      </c>
      <c r="K677">
        <v>2</v>
      </c>
      <c r="L677">
        <v>55469</v>
      </c>
      <c r="M677">
        <v>5</v>
      </c>
      <c r="N677">
        <v>105391.1</v>
      </c>
      <c r="O677">
        <v>84000</v>
      </c>
      <c r="P677">
        <v>21391.1</v>
      </c>
      <c r="Q677" t="s">
        <v>41</v>
      </c>
      <c r="R677" t="s">
        <v>56</v>
      </c>
      <c r="S677" s="3" t="str">
        <f t="shared" si="50"/>
        <v>December</v>
      </c>
      <c r="T677" t="str">
        <f t="shared" si="51"/>
        <v>Q4</v>
      </c>
      <c r="U677">
        <f t="shared" si="52"/>
        <v>2025</v>
      </c>
      <c r="V677" s="4">
        <f t="shared" si="53"/>
        <v>0.20296875163083028</v>
      </c>
      <c r="W677" t="str">
        <f t="shared" si="54"/>
        <v>High</v>
      </c>
    </row>
    <row r="678" spans="1:23" x14ac:dyDescent="0.3">
      <c r="A678">
        <v>104703</v>
      </c>
      <c r="B678" s="1">
        <v>45697</v>
      </c>
      <c r="C678" t="s">
        <v>4839</v>
      </c>
      <c r="D678" t="s">
        <v>63</v>
      </c>
      <c r="E678" t="s">
        <v>30</v>
      </c>
      <c r="F678" t="s">
        <v>31</v>
      </c>
      <c r="G678" t="s">
        <v>32</v>
      </c>
      <c r="H678" t="s">
        <v>38</v>
      </c>
      <c r="I678" t="s">
        <v>60</v>
      </c>
      <c r="J678" t="s">
        <v>88</v>
      </c>
      <c r="K678">
        <v>2</v>
      </c>
      <c r="L678">
        <v>55462</v>
      </c>
      <c r="M678">
        <v>5</v>
      </c>
      <c r="N678">
        <v>105377.8</v>
      </c>
      <c r="O678">
        <v>84000</v>
      </c>
      <c r="P678">
        <v>21377.8</v>
      </c>
      <c r="Q678" t="s">
        <v>41</v>
      </c>
      <c r="R678" t="s">
        <v>27</v>
      </c>
      <c r="S678" s="3" t="str">
        <f t="shared" si="50"/>
        <v>February</v>
      </c>
      <c r="T678" t="str">
        <f t="shared" si="51"/>
        <v>Q1</v>
      </c>
      <c r="U678">
        <f t="shared" si="52"/>
        <v>2025</v>
      </c>
      <c r="V678" s="4">
        <f t="shared" si="53"/>
        <v>0.20286815629098348</v>
      </c>
      <c r="W678" t="str">
        <f t="shared" si="54"/>
        <v>High</v>
      </c>
    </row>
    <row r="679" spans="1:23" x14ac:dyDescent="0.3">
      <c r="A679">
        <v>104666</v>
      </c>
      <c r="B679" s="1">
        <v>45720</v>
      </c>
      <c r="C679" t="s">
        <v>4802</v>
      </c>
      <c r="D679" t="s">
        <v>151</v>
      </c>
      <c r="E679" t="s">
        <v>52</v>
      </c>
      <c r="F679" t="s">
        <v>69</v>
      </c>
      <c r="G679" t="s">
        <v>70</v>
      </c>
      <c r="H679" t="s">
        <v>33</v>
      </c>
      <c r="I679" t="s">
        <v>60</v>
      </c>
      <c r="J679" t="s">
        <v>78</v>
      </c>
      <c r="K679">
        <v>6</v>
      </c>
      <c r="L679">
        <v>21952</v>
      </c>
      <c r="M679">
        <v>20</v>
      </c>
      <c r="N679">
        <v>105369.60000000001</v>
      </c>
      <c r="O679">
        <v>102000</v>
      </c>
      <c r="P679">
        <v>3369.6</v>
      </c>
      <c r="Q679" t="s">
        <v>66</v>
      </c>
      <c r="R679" t="s">
        <v>27</v>
      </c>
      <c r="S679" s="3" t="str">
        <f t="shared" si="50"/>
        <v>March</v>
      </c>
      <c r="T679" t="str">
        <f t="shared" si="51"/>
        <v>Q1</v>
      </c>
      <c r="U679">
        <f t="shared" si="52"/>
        <v>2025</v>
      </c>
      <c r="V679" s="4">
        <f t="shared" si="53"/>
        <v>3.197886297376093E-2</v>
      </c>
      <c r="W679" t="str">
        <f t="shared" si="54"/>
        <v>High</v>
      </c>
    </row>
    <row r="680" spans="1:23" x14ac:dyDescent="0.3">
      <c r="A680">
        <v>103381</v>
      </c>
      <c r="B680" s="1">
        <v>45720</v>
      </c>
      <c r="C680" t="s">
        <v>3517</v>
      </c>
      <c r="D680" t="s">
        <v>210</v>
      </c>
      <c r="E680" t="s">
        <v>44</v>
      </c>
      <c r="F680" t="s">
        <v>64</v>
      </c>
      <c r="G680" t="s">
        <v>65</v>
      </c>
      <c r="H680" t="s">
        <v>83</v>
      </c>
      <c r="I680" t="s">
        <v>60</v>
      </c>
      <c r="J680" t="s">
        <v>78</v>
      </c>
      <c r="K680">
        <v>6</v>
      </c>
      <c r="L680">
        <v>21950</v>
      </c>
      <c r="M680">
        <v>20</v>
      </c>
      <c r="N680">
        <v>105360</v>
      </c>
      <c r="O680">
        <v>102000</v>
      </c>
      <c r="P680">
        <v>3360</v>
      </c>
      <c r="Q680" t="s">
        <v>26</v>
      </c>
      <c r="R680" t="s">
        <v>27</v>
      </c>
      <c r="S680" s="3" t="str">
        <f t="shared" si="50"/>
        <v>March</v>
      </c>
      <c r="T680" t="str">
        <f t="shared" si="51"/>
        <v>Q1</v>
      </c>
      <c r="U680">
        <f t="shared" si="52"/>
        <v>2025</v>
      </c>
      <c r="V680" s="4">
        <f t="shared" si="53"/>
        <v>3.1890660592255128E-2</v>
      </c>
      <c r="W680" t="str">
        <f t="shared" si="54"/>
        <v>High</v>
      </c>
    </row>
    <row r="681" spans="1:23" x14ac:dyDescent="0.3">
      <c r="A681">
        <v>101197</v>
      </c>
      <c r="B681" s="1">
        <v>45685</v>
      </c>
      <c r="C681" t="s">
        <v>1333</v>
      </c>
      <c r="D681" t="s">
        <v>80</v>
      </c>
      <c r="E681" t="s">
        <v>20</v>
      </c>
      <c r="F681" t="s">
        <v>36</v>
      </c>
      <c r="G681" t="s">
        <v>37</v>
      </c>
      <c r="H681" t="s">
        <v>33</v>
      </c>
      <c r="I681" t="s">
        <v>60</v>
      </c>
      <c r="J681" t="s">
        <v>78</v>
      </c>
      <c r="K681">
        <v>6</v>
      </c>
      <c r="L681">
        <v>21949</v>
      </c>
      <c r="M681">
        <v>20</v>
      </c>
      <c r="N681">
        <v>105355.2</v>
      </c>
      <c r="O681">
        <v>102000</v>
      </c>
      <c r="P681">
        <v>3355.2</v>
      </c>
      <c r="Q681" t="s">
        <v>41</v>
      </c>
      <c r="R681" t="s">
        <v>73</v>
      </c>
      <c r="S681" s="3" t="str">
        <f t="shared" si="50"/>
        <v>January</v>
      </c>
      <c r="T681" t="str">
        <f t="shared" si="51"/>
        <v>Q1</v>
      </c>
      <c r="U681">
        <f t="shared" si="52"/>
        <v>2025</v>
      </c>
      <c r="V681" s="4">
        <f t="shared" si="53"/>
        <v>3.1846553373730012E-2</v>
      </c>
      <c r="W681" t="str">
        <f t="shared" si="54"/>
        <v>High</v>
      </c>
    </row>
    <row r="682" spans="1:23" x14ac:dyDescent="0.3">
      <c r="A682">
        <v>104035</v>
      </c>
      <c r="B682" s="1">
        <v>45661</v>
      </c>
      <c r="C682" t="s">
        <v>4171</v>
      </c>
      <c r="D682" t="s">
        <v>106</v>
      </c>
      <c r="E682" t="s">
        <v>52</v>
      </c>
      <c r="F682" t="s">
        <v>69</v>
      </c>
      <c r="G682" t="s">
        <v>70</v>
      </c>
      <c r="H682" t="s">
        <v>47</v>
      </c>
      <c r="I682" t="s">
        <v>60</v>
      </c>
      <c r="J682" t="s">
        <v>78</v>
      </c>
      <c r="K682">
        <v>5</v>
      </c>
      <c r="L682">
        <v>22157</v>
      </c>
      <c r="M682">
        <v>5</v>
      </c>
      <c r="N682">
        <v>105245.75</v>
      </c>
      <c r="O682">
        <v>85000</v>
      </c>
      <c r="P682">
        <v>20245.75</v>
      </c>
      <c r="Q682" t="s">
        <v>55</v>
      </c>
      <c r="R682" t="s">
        <v>73</v>
      </c>
      <c r="S682" s="3" t="str">
        <f t="shared" si="50"/>
        <v>January</v>
      </c>
      <c r="T682" t="str">
        <f t="shared" si="51"/>
        <v>Q1</v>
      </c>
      <c r="U682">
        <f t="shared" si="52"/>
        <v>2025</v>
      </c>
      <c r="V682" s="4">
        <f t="shared" si="53"/>
        <v>0.19236643759961802</v>
      </c>
      <c r="W682" t="str">
        <f t="shared" si="54"/>
        <v>High</v>
      </c>
    </row>
    <row r="683" spans="1:23" x14ac:dyDescent="0.3">
      <c r="A683">
        <v>102967</v>
      </c>
      <c r="B683" s="1">
        <v>45798</v>
      </c>
      <c r="C683" t="s">
        <v>3103</v>
      </c>
      <c r="D683" t="s">
        <v>138</v>
      </c>
      <c r="E683" t="s">
        <v>52</v>
      </c>
      <c r="F683" t="s">
        <v>53</v>
      </c>
      <c r="G683" t="s">
        <v>54</v>
      </c>
      <c r="H683" t="s">
        <v>71</v>
      </c>
      <c r="I683" t="s">
        <v>60</v>
      </c>
      <c r="J683" t="s">
        <v>88</v>
      </c>
      <c r="K683">
        <v>2</v>
      </c>
      <c r="L683">
        <v>55387</v>
      </c>
      <c r="M683">
        <v>5</v>
      </c>
      <c r="N683">
        <v>105235.3</v>
      </c>
      <c r="O683">
        <v>84000</v>
      </c>
      <c r="P683">
        <v>21235.3</v>
      </c>
      <c r="Q683" t="s">
        <v>26</v>
      </c>
      <c r="R683" t="s">
        <v>27</v>
      </c>
      <c r="S683" s="3" t="str">
        <f t="shared" si="50"/>
        <v>May</v>
      </c>
      <c r="T683" t="str">
        <f t="shared" si="51"/>
        <v>Q2</v>
      </c>
      <c r="U683">
        <f t="shared" si="52"/>
        <v>2025</v>
      </c>
      <c r="V683" s="4">
        <f t="shared" si="53"/>
        <v>0.2017887533935856</v>
      </c>
      <c r="W683" t="str">
        <f t="shared" si="54"/>
        <v>High</v>
      </c>
    </row>
    <row r="684" spans="1:23" x14ac:dyDescent="0.3">
      <c r="A684">
        <v>102374</v>
      </c>
      <c r="B684" s="1">
        <v>45918</v>
      </c>
      <c r="C684" t="s">
        <v>2510</v>
      </c>
      <c r="D684" t="s">
        <v>75</v>
      </c>
      <c r="E684" t="s">
        <v>52</v>
      </c>
      <c r="F684" t="s">
        <v>69</v>
      </c>
      <c r="G684" t="s">
        <v>70</v>
      </c>
      <c r="H684" t="s">
        <v>108</v>
      </c>
      <c r="I684" t="s">
        <v>60</v>
      </c>
      <c r="J684" t="s">
        <v>78</v>
      </c>
      <c r="K684">
        <v>6</v>
      </c>
      <c r="L684">
        <v>21914</v>
      </c>
      <c r="M684">
        <v>20</v>
      </c>
      <c r="N684">
        <v>105187.2</v>
      </c>
      <c r="O684">
        <v>102000</v>
      </c>
      <c r="P684">
        <v>3187.2</v>
      </c>
      <c r="Q684" t="s">
        <v>41</v>
      </c>
      <c r="R684" t="s">
        <v>56</v>
      </c>
      <c r="S684" s="3" t="str">
        <f t="shared" si="50"/>
        <v>September</v>
      </c>
      <c r="T684" t="str">
        <f t="shared" si="51"/>
        <v>Q3</v>
      </c>
      <c r="U684">
        <f t="shared" si="52"/>
        <v>2025</v>
      </c>
      <c r="V684" s="4">
        <f t="shared" si="53"/>
        <v>3.0300264670986583E-2</v>
      </c>
      <c r="W684" t="str">
        <f t="shared" si="54"/>
        <v>High</v>
      </c>
    </row>
    <row r="685" spans="1:23" x14ac:dyDescent="0.3">
      <c r="A685">
        <v>100410</v>
      </c>
      <c r="B685" s="1">
        <v>45974</v>
      </c>
      <c r="C685" t="s">
        <v>546</v>
      </c>
      <c r="D685" t="s">
        <v>179</v>
      </c>
      <c r="E685" t="s">
        <v>20</v>
      </c>
      <c r="F685" t="s">
        <v>36</v>
      </c>
      <c r="G685" t="s">
        <v>37</v>
      </c>
      <c r="H685" t="s">
        <v>33</v>
      </c>
      <c r="I685" t="s">
        <v>60</v>
      </c>
      <c r="J685" t="s">
        <v>61</v>
      </c>
      <c r="K685">
        <v>9</v>
      </c>
      <c r="L685">
        <v>12288</v>
      </c>
      <c r="M685">
        <v>5</v>
      </c>
      <c r="N685">
        <v>105062.39999999999</v>
      </c>
      <c r="O685">
        <v>81000</v>
      </c>
      <c r="P685">
        <v>24062.400000000001</v>
      </c>
      <c r="Q685" t="s">
        <v>66</v>
      </c>
      <c r="R685" t="s">
        <v>27</v>
      </c>
      <c r="S685" s="3" t="str">
        <f t="shared" si="50"/>
        <v>November</v>
      </c>
      <c r="T685" t="str">
        <f t="shared" si="51"/>
        <v>Q4</v>
      </c>
      <c r="U685">
        <f t="shared" si="52"/>
        <v>2025</v>
      </c>
      <c r="V685" s="4">
        <f t="shared" si="53"/>
        <v>0.22902960526315791</v>
      </c>
      <c r="W685" t="str">
        <f t="shared" si="54"/>
        <v>High</v>
      </c>
    </row>
    <row r="686" spans="1:23" x14ac:dyDescent="0.3">
      <c r="A686">
        <v>102080</v>
      </c>
      <c r="B686" s="1">
        <v>45677</v>
      </c>
      <c r="C686" t="s">
        <v>2216</v>
      </c>
      <c r="D686" t="s">
        <v>179</v>
      </c>
      <c r="E686" t="s">
        <v>44</v>
      </c>
      <c r="F686" t="s">
        <v>45</v>
      </c>
      <c r="G686" t="s">
        <v>46</v>
      </c>
      <c r="H686" t="s">
        <v>33</v>
      </c>
      <c r="I686" t="s">
        <v>60</v>
      </c>
      <c r="J686" t="s">
        <v>78</v>
      </c>
      <c r="K686">
        <v>6</v>
      </c>
      <c r="L686">
        <v>21886</v>
      </c>
      <c r="M686">
        <v>20</v>
      </c>
      <c r="N686">
        <v>105052.8</v>
      </c>
      <c r="O686">
        <v>102000</v>
      </c>
      <c r="P686">
        <v>3052.8</v>
      </c>
      <c r="Q686" t="s">
        <v>66</v>
      </c>
      <c r="R686" t="s">
        <v>73</v>
      </c>
      <c r="S686" s="3" t="str">
        <f t="shared" si="50"/>
        <v>January</v>
      </c>
      <c r="T686" t="str">
        <f t="shared" si="51"/>
        <v>Q1</v>
      </c>
      <c r="U686">
        <f t="shared" si="52"/>
        <v>2025</v>
      </c>
      <c r="V686" s="4">
        <f t="shared" si="53"/>
        <v>2.9059672850223889E-2</v>
      </c>
      <c r="W686" t="str">
        <f t="shared" si="54"/>
        <v>High</v>
      </c>
    </row>
    <row r="687" spans="1:23" x14ac:dyDescent="0.3">
      <c r="A687">
        <v>100539</v>
      </c>
      <c r="B687" s="1">
        <v>45981</v>
      </c>
      <c r="C687" t="s">
        <v>675</v>
      </c>
      <c r="D687" t="s">
        <v>194</v>
      </c>
      <c r="E687" t="s">
        <v>44</v>
      </c>
      <c r="F687" t="s">
        <v>45</v>
      </c>
      <c r="G687" t="s">
        <v>46</v>
      </c>
      <c r="H687" t="s">
        <v>23</v>
      </c>
      <c r="I687" t="s">
        <v>60</v>
      </c>
      <c r="J687" t="s">
        <v>78</v>
      </c>
      <c r="K687">
        <v>6</v>
      </c>
      <c r="L687">
        <v>21867</v>
      </c>
      <c r="M687">
        <v>20</v>
      </c>
      <c r="N687">
        <v>104961.60000000001</v>
      </c>
      <c r="O687">
        <v>102000</v>
      </c>
      <c r="P687">
        <v>2961.6</v>
      </c>
      <c r="Q687" t="s">
        <v>49</v>
      </c>
      <c r="R687" t="s">
        <v>27</v>
      </c>
      <c r="S687" s="3" t="str">
        <f t="shared" si="50"/>
        <v>November</v>
      </c>
      <c r="T687" t="str">
        <f t="shared" si="51"/>
        <v>Q4</v>
      </c>
      <c r="U687">
        <f t="shared" si="52"/>
        <v>2025</v>
      </c>
      <c r="V687" s="4">
        <f t="shared" si="53"/>
        <v>2.8216033292175421E-2</v>
      </c>
      <c r="W687" t="str">
        <f t="shared" si="54"/>
        <v>High</v>
      </c>
    </row>
    <row r="688" spans="1:23" x14ac:dyDescent="0.3">
      <c r="A688">
        <v>101160</v>
      </c>
      <c r="B688" s="1">
        <v>46008</v>
      </c>
      <c r="C688" t="s">
        <v>1296</v>
      </c>
      <c r="D688" t="s">
        <v>125</v>
      </c>
      <c r="E688" t="s">
        <v>30</v>
      </c>
      <c r="F688" t="s">
        <v>76</v>
      </c>
      <c r="G688" t="s">
        <v>77</v>
      </c>
      <c r="H688" t="s">
        <v>38</v>
      </c>
      <c r="I688" t="s">
        <v>60</v>
      </c>
      <c r="J688" t="s">
        <v>78</v>
      </c>
      <c r="K688">
        <v>5</v>
      </c>
      <c r="L688">
        <v>22097</v>
      </c>
      <c r="M688">
        <v>5</v>
      </c>
      <c r="N688">
        <v>104960.75</v>
      </c>
      <c r="O688">
        <v>85000</v>
      </c>
      <c r="P688">
        <v>19960.75</v>
      </c>
      <c r="Q688" t="s">
        <v>26</v>
      </c>
      <c r="R688" t="s">
        <v>27</v>
      </c>
      <c r="S688" s="3" t="str">
        <f t="shared" si="50"/>
        <v>December</v>
      </c>
      <c r="T688" t="str">
        <f t="shared" si="51"/>
        <v>Q4</v>
      </c>
      <c r="U688">
        <f t="shared" si="52"/>
        <v>2025</v>
      </c>
      <c r="V688" s="4">
        <f t="shared" si="53"/>
        <v>0.19017346960649575</v>
      </c>
      <c r="W688" t="str">
        <f t="shared" si="54"/>
        <v>High</v>
      </c>
    </row>
    <row r="689" spans="1:23" x14ac:dyDescent="0.3">
      <c r="A689">
        <v>101671</v>
      </c>
      <c r="B689" s="1">
        <v>45825</v>
      </c>
      <c r="C689" t="s">
        <v>1807</v>
      </c>
      <c r="D689" t="s">
        <v>299</v>
      </c>
      <c r="E689" t="s">
        <v>30</v>
      </c>
      <c r="F689" t="s">
        <v>76</v>
      </c>
      <c r="G689" t="s">
        <v>77</v>
      </c>
      <c r="H689" t="s">
        <v>83</v>
      </c>
      <c r="I689" t="s">
        <v>60</v>
      </c>
      <c r="J689" t="s">
        <v>78</v>
      </c>
      <c r="K689">
        <v>6</v>
      </c>
      <c r="L689">
        <v>21866</v>
      </c>
      <c r="M689">
        <v>20</v>
      </c>
      <c r="N689">
        <v>104956.8</v>
      </c>
      <c r="O689">
        <v>102000</v>
      </c>
      <c r="P689">
        <v>2956.8</v>
      </c>
      <c r="Q689" t="s">
        <v>49</v>
      </c>
      <c r="R689" t="s">
        <v>56</v>
      </c>
      <c r="S689" s="3" t="str">
        <f t="shared" si="50"/>
        <v>June</v>
      </c>
      <c r="T689" t="str">
        <f t="shared" si="51"/>
        <v>Q2</v>
      </c>
      <c r="U689">
        <f t="shared" si="52"/>
        <v>2025</v>
      </c>
      <c r="V689" s="4">
        <f t="shared" si="53"/>
        <v>2.817159059727431E-2</v>
      </c>
      <c r="W689" t="str">
        <f t="shared" si="54"/>
        <v>High</v>
      </c>
    </row>
    <row r="690" spans="1:23" x14ac:dyDescent="0.3">
      <c r="A690">
        <v>101823</v>
      </c>
      <c r="B690" s="1">
        <v>45887</v>
      </c>
      <c r="C690" t="s">
        <v>1959</v>
      </c>
      <c r="D690" t="s">
        <v>110</v>
      </c>
      <c r="E690" t="s">
        <v>30</v>
      </c>
      <c r="F690" t="s">
        <v>31</v>
      </c>
      <c r="G690" t="s">
        <v>32</v>
      </c>
      <c r="H690" t="s">
        <v>71</v>
      </c>
      <c r="I690" t="s">
        <v>60</v>
      </c>
      <c r="J690" t="s">
        <v>88</v>
      </c>
      <c r="K690">
        <v>2</v>
      </c>
      <c r="L690">
        <v>55203</v>
      </c>
      <c r="M690">
        <v>5</v>
      </c>
      <c r="N690">
        <v>104885.7</v>
      </c>
      <c r="O690">
        <v>84000</v>
      </c>
      <c r="P690">
        <v>20885.7</v>
      </c>
      <c r="Q690" t="s">
        <v>26</v>
      </c>
      <c r="R690" t="s">
        <v>73</v>
      </c>
      <c r="S690" s="3" t="str">
        <f t="shared" si="50"/>
        <v>August</v>
      </c>
      <c r="T690" t="str">
        <f t="shared" si="51"/>
        <v>Q3</v>
      </c>
      <c r="U690">
        <f t="shared" si="52"/>
        <v>2025</v>
      </c>
      <c r="V690" s="4">
        <f t="shared" si="53"/>
        <v>0.19912819383385916</v>
      </c>
      <c r="W690" t="str">
        <f t="shared" si="54"/>
        <v>High</v>
      </c>
    </row>
    <row r="691" spans="1:23" x14ac:dyDescent="0.3">
      <c r="A691">
        <v>103379</v>
      </c>
      <c r="B691" s="1">
        <v>45696</v>
      </c>
      <c r="C691" t="s">
        <v>3515</v>
      </c>
      <c r="D691" t="s">
        <v>94</v>
      </c>
      <c r="E691" t="s">
        <v>20</v>
      </c>
      <c r="F691" t="s">
        <v>36</v>
      </c>
      <c r="G691" t="s">
        <v>37</v>
      </c>
      <c r="H691" t="s">
        <v>108</v>
      </c>
      <c r="I691" t="s">
        <v>60</v>
      </c>
      <c r="J691" t="s">
        <v>88</v>
      </c>
      <c r="K691">
        <v>2</v>
      </c>
      <c r="L691">
        <v>55179</v>
      </c>
      <c r="M691">
        <v>5</v>
      </c>
      <c r="N691">
        <v>104840.1</v>
      </c>
      <c r="O691">
        <v>84000</v>
      </c>
      <c r="P691">
        <v>20840.099999999999</v>
      </c>
      <c r="Q691" t="s">
        <v>49</v>
      </c>
      <c r="R691" t="s">
        <v>56</v>
      </c>
      <c r="S691" s="3" t="str">
        <f t="shared" si="50"/>
        <v>February</v>
      </c>
      <c r="T691" t="str">
        <f t="shared" si="51"/>
        <v>Q1</v>
      </c>
      <c r="U691">
        <f t="shared" si="52"/>
        <v>2025</v>
      </c>
      <c r="V691" s="4">
        <f t="shared" si="53"/>
        <v>0.19877985618098415</v>
      </c>
      <c r="W691" t="str">
        <f t="shared" si="54"/>
        <v>High</v>
      </c>
    </row>
    <row r="692" spans="1:23" x14ac:dyDescent="0.3">
      <c r="A692">
        <v>102759</v>
      </c>
      <c r="B692" s="1">
        <v>45870</v>
      </c>
      <c r="C692" t="s">
        <v>2895</v>
      </c>
      <c r="D692" t="s">
        <v>85</v>
      </c>
      <c r="E692" t="s">
        <v>30</v>
      </c>
      <c r="F692" t="s">
        <v>31</v>
      </c>
      <c r="G692" t="s">
        <v>32</v>
      </c>
      <c r="H692" t="s">
        <v>71</v>
      </c>
      <c r="I692" t="s">
        <v>60</v>
      </c>
      <c r="J692" t="s">
        <v>78</v>
      </c>
      <c r="K692">
        <v>5</v>
      </c>
      <c r="L692">
        <v>22069</v>
      </c>
      <c r="M692">
        <v>5</v>
      </c>
      <c r="N692">
        <v>104827.75</v>
      </c>
      <c r="O692">
        <v>85000</v>
      </c>
      <c r="P692">
        <v>19827.75</v>
      </c>
      <c r="Q692" t="s">
        <v>55</v>
      </c>
      <c r="R692" t="s">
        <v>27</v>
      </c>
      <c r="S692" s="3" t="str">
        <f t="shared" si="50"/>
        <v>August</v>
      </c>
      <c r="T692" t="str">
        <f t="shared" si="51"/>
        <v>Q3</v>
      </c>
      <c r="U692">
        <f t="shared" si="52"/>
        <v>2025</v>
      </c>
      <c r="V692" s="4">
        <f t="shared" si="53"/>
        <v>0.18914600380147431</v>
      </c>
      <c r="W692" t="str">
        <f t="shared" si="54"/>
        <v>High</v>
      </c>
    </row>
    <row r="693" spans="1:23" x14ac:dyDescent="0.3">
      <c r="A693">
        <v>101277</v>
      </c>
      <c r="B693" s="1">
        <v>45844</v>
      </c>
      <c r="C693" t="s">
        <v>1413</v>
      </c>
      <c r="D693" t="s">
        <v>299</v>
      </c>
      <c r="E693" t="s">
        <v>44</v>
      </c>
      <c r="F693" t="s">
        <v>45</v>
      </c>
      <c r="G693" t="s">
        <v>46</v>
      </c>
      <c r="H693" t="s">
        <v>71</v>
      </c>
      <c r="I693" t="s">
        <v>60</v>
      </c>
      <c r="J693" t="s">
        <v>88</v>
      </c>
      <c r="K693">
        <v>2</v>
      </c>
      <c r="L693">
        <v>55165</v>
      </c>
      <c r="M693">
        <v>5</v>
      </c>
      <c r="N693">
        <v>104813.5</v>
      </c>
      <c r="O693">
        <v>84000</v>
      </c>
      <c r="P693">
        <v>20813.5</v>
      </c>
      <c r="Q693" t="s">
        <v>41</v>
      </c>
      <c r="R693" t="s">
        <v>73</v>
      </c>
      <c r="S693" s="3" t="str">
        <f t="shared" si="50"/>
        <v>July</v>
      </c>
      <c r="T693" t="str">
        <f t="shared" si="51"/>
        <v>Q3</v>
      </c>
      <c r="U693">
        <f t="shared" si="52"/>
        <v>2025</v>
      </c>
      <c r="V693" s="4">
        <f t="shared" si="53"/>
        <v>0.19857651924608949</v>
      </c>
      <c r="W693" t="str">
        <f t="shared" si="54"/>
        <v>High</v>
      </c>
    </row>
    <row r="694" spans="1:23" x14ac:dyDescent="0.3">
      <c r="A694">
        <v>103139</v>
      </c>
      <c r="B694" s="1">
        <v>45850</v>
      </c>
      <c r="C694" t="s">
        <v>3275</v>
      </c>
      <c r="D694" t="s">
        <v>202</v>
      </c>
      <c r="E694" t="s">
        <v>52</v>
      </c>
      <c r="F694" t="s">
        <v>69</v>
      </c>
      <c r="G694" t="s">
        <v>70</v>
      </c>
      <c r="H694" t="s">
        <v>83</v>
      </c>
      <c r="I694" t="s">
        <v>60</v>
      </c>
      <c r="J694" t="s">
        <v>78</v>
      </c>
      <c r="K694">
        <v>5</v>
      </c>
      <c r="L694">
        <v>22066</v>
      </c>
      <c r="M694">
        <v>5</v>
      </c>
      <c r="N694">
        <v>104813.5</v>
      </c>
      <c r="O694">
        <v>85000</v>
      </c>
      <c r="P694">
        <v>19813.5</v>
      </c>
      <c r="Q694" t="s">
        <v>55</v>
      </c>
      <c r="R694" t="s">
        <v>56</v>
      </c>
      <c r="S694" s="3" t="str">
        <f t="shared" si="50"/>
        <v>July</v>
      </c>
      <c r="T694" t="str">
        <f t="shared" si="51"/>
        <v>Q3</v>
      </c>
      <c r="U694">
        <f t="shared" si="52"/>
        <v>2025</v>
      </c>
      <c r="V694" s="4">
        <f t="shared" si="53"/>
        <v>0.18903576352282864</v>
      </c>
      <c r="W694" t="str">
        <f t="shared" si="54"/>
        <v>High</v>
      </c>
    </row>
    <row r="695" spans="1:23" x14ac:dyDescent="0.3">
      <c r="A695">
        <v>103927</v>
      </c>
      <c r="B695" s="1">
        <v>45907</v>
      </c>
      <c r="C695" t="s">
        <v>4063</v>
      </c>
      <c r="D695" t="s">
        <v>58</v>
      </c>
      <c r="E695" t="s">
        <v>52</v>
      </c>
      <c r="F695" t="s">
        <v>69</v>
      </c>
      <c r="G695" t="s">
        <v>70</v>
      </c>
      <c r="H695" t="s">
        <v>47</v>
      </c>
      <c r="I695" t="s">
        <v>60</v>
      </c>
      <c r="J695" t="s">
        <v>88</v>
      </c>
      <c r="K695">
        <v>2</v>
      </c>
      <c r="L695">
        <v>55155</v>
      </c>
      <c r="M695">
        <v>5</v>
      </c>
      <c r="N695">
        <v>104794.5</v>
      </c>
      <c r="O695">
        <v>84000</v>
      </c>
      <c r="P695">
        <v>20794.5</v>
      </c>
      <c r="Q695" t="s">
        <v>41</v>
      </c>
      <c r="R695" t="s">
        <v>56</v>
      </c>
      <c r="S695" s="3" t="str">
        <f t="shared" si="50"/>
        <v>September</v>
      </c>
      <c r="T695" t="str">
        <f t="shared" si="51"/>
        <v>Q3</v>
      </c>
      <c r="U695">
        <f t="shared" si="52"/>
        <v>2025</v>
      </c>
      <c r="V695" s="4">
        <f t="shared" si="53"/>
        <v>0.19843121537866967</v>
      </c>
      <c r="W695" t="str">
        <f t="shared" si="54"/>
        <v>High</v>
      </c>
    </row>
    <row r="696" spans="1:23" x14ac:dyDescent="0.3">
      <c r="A696">
        <v>101165</v>
      </c>
      <c r="B696" s="1">
        <v>45810</v>
      </c>
      <c r="C696" t="s">
        <v>1301</v>
      </c>
      <c r="D696" t="s">
        <v>94</v>
      </c>
      <c r="E696" t="s">
        <v>20</v>
      </c>
      <c r="F696" t="s">
        <v>21</v>
      </c>
      <c r="G696" t="s">
        <v>22</v>
      </c>
      <c r="H696" t="s">
        <v>33</v>
      </c>
      <c r="I696" t="s">
        <v>60</v>
      </c>
      <c r="J696" t="s">
        <v>78</v>
      </c>
      <c r="K696">
        <v>5</v>
      </c>
      <c r="L696">
        <v>22062</v>
      </c>
      <c r="M696">
        <v>5</v>
      </c>
      <c r="N696">
        <v>104794.5</v>
      </c>
      <c r="O696">
        <v>85000</v>
      </c>
      <c r="P696">
        <v>19794.5</v>
      </c>
      <c r="Q696" t="s">
        <v>41</v>
      </c>
      <c r="R696" t="s">
        <v>73</v>
      </c>
      <c r="S696" s="3" t="str">
        <f t="shared" si="50"/>
        <v>June</v>
      </c>
      <c r="T696" t="str">
        <f t="shared" si="51"/>
        <v>Q2</v>
      </c>
      <c r="U696">
        <f t="shared" si="52"/>
        <v>2025</v>
      </c>
      <c r="V696" s="4">
        <f t="shared" si="53"/>
        <v>0.18888872984746338</v>
      </c>
      <c r="W696" t="str">
        <f t="shared" si="54"/>
        <v>High</v>
      </c>
    </row>
    <row r="697" spans="1:23" x14ac:dyDescent="0.3">
      <c r="A697">
        <v>102242</v>
      </c>
      <c r="B697" s="1">
        <v>45939</v>
      </c>
      <c r="C697" t="s">
        <v>2378</v>
      </c>
      <c r="D697" t="s">
        <v>166</v>
      </c>
      <c r="E697" t="s">
        <v>52</v>
      </c>
      <c r="F697" t="s">
        <v>53</v>
      </c>
      <c r="G697" t="s">
        <v>54</v>
      </c>
      <c r="H697" t="s">
        <v>83</v>
      </c>
      <c r="I697" t="s">
        <v>60</v>
      </c>
      <c r="J697" t="s">
        <v>61</v>
      </c>
      <c r="K697">
        <v>9</v>
      </c>
      <c r="L697">
        <v>12256</v>
      </c>
      <c r="M697">
        <v>5</v>
      </c>
      <c r="N697">
        <v>104788.8</v>
      </c>
      <c r="O697">
        <v>81000</v>
      </c>
      <c r="P697">
        <v>23788.799999999999</v>
      </c>
      <c r="Q697" t="s">
        <v>26</v>
      </c>
      <c r="R697" t="s">
        <v>56</v>
      </c>
      <c r="S697" s="3" t="str">
        <f t="shared" si="50"/>
        <v>October</v>
      </c>
      <c r="T697" t="str">
        <f t="shared" si="51"/>
        <v>Q4</v>
      </c>
      <c r="U697">
        <f t="shared" si="52"/>
        <v>2025</v>
      </c>
      <c r="V697" s="4">
        <f t="shared" si="53"/>
        <v>0.2270166277312079</v>
      </c>
      <c r="W697" t="str">
        <f t="shared" si="54"/>
        <v>High</v>
      </c>
    </row>
    <row r="698" spans="1:23" x14ac:dyDescent="0.3">
      <c r="A698">
        <v>101683</v>
      </c>
      <c r="B698" s="1">
        <v>45973</v>
      </c>
      <c r="C698" t="s">
        <v>1819</v>
      </c>
      <c r="D698" t="s">
        <v>213</v>
      </c>
      <c r="E698" t="s">
        <v>30</v>
      </c>
      <c r="F698" t="s">
        <v>31</v>
      </c>
      <c r="G698" t="s">
        <v>32</v>
      </c>
      <c r="H698" t="s">
        <v>38</v>
      </c>
      <c r="I698" t="s">
        <v>24</v>
      </c>
      <c r="J698" t="s">
        <v>72</v>
      </c>
      <c r="K698">
        <v>8</v>
      </c>
      <c r="L698">
        <v>15405</v>
      </c>
      <c r="M698">
        <v>15</v>
      </c>
      <c r="N698">
        <v>104754</v>
      </c>
      <c r="O698">
        <v>88000</v>
      </c>
      <c r="P698">
        <v>16754</v>
      </c>
      <c r="Q698" t="s">
        <v>66</v>
      </c>
      <c r="R698" t="s">
        <v>27</v>
      </c>
      <c r="S698" s="3" t="str">
        <f t="shared" si="50"/>
        <v>November</v>
      </c>
      <c r="T698" t="str">
        <f t="shared" si="51"/>
        <v>Q4</v>
      </c>
      <c r="U698">
        <f t="shared" si="52"/>
        <v>2025</v>
      </c>
      <c r="V698" s="4">
        <f t="shared" si="53"/>
        <v>0.15993661339901102</v>
      </c>
      <c r="W698" t="str">
        <f t="shared" si="54"/>
        <v>High</v>
      </c>
    </row>
    <row r="699" spans="1:23" x14ac:dyDescent="0.3">
      <c r="A699">
        <v>101947</v>
      </c>
      <c r="B699" s="1">
        <v>45740</v>
      </c>
      <c r="C699" t="s">
        <v>2083</v>
      </c>
      <c r="D699" t="s">
        <v>186</v>
      </c>
      <c r="E699" t="s">
        <v>20</v>
      </c>
      <c r="F699" t="s">
        <v>21</v>
      </c>
      <c r="G699" t="s">
        <v>22</v>
      </c>
      <c r="H699" t="s">
        <v>33</v>
      </c>
      <c r="I699" t="s">
        <v>60</v>
      </c>
      <c r="J699" t="s">
        <v>88</v>
      </c>
      <c r="K699">
        <v>2</v>
      </c>
      <c r="L699">
        <v>55063</v>
      </c>
      <c r="M699">
        <v>5</v>
      </c>
      <c r="N699">
        <v>104619.7</v>
      </c>
      <c r="O699">
        <v>84000</v>
      </c>
      <c r="P699">
        <v>20619.7</v>
      </c>
      <c r="Q699" t="s">
        <v>49</v>
      </c>
      <c r="R699" t="s">
        <v>27</v>
      </c>
      <c r="S699" s="3" t="str">
        <f t="shared" si="50"/>
        <v>March</v>
      </c>
      <c r="T699" t="str">
        <f t="shared" si="51"/>
        <v>Q1</v>
      </c>
      <c r="U699">
        <f t="shared" si="52"/>
        <v>2025</v>
      </c>
      <c r="V699" s="4">
        <f t="shared" si="53"/>
        <v>0.19709194348674294</v>
      </c>
      <c r="W699" t="str">
        <f t="shared" si="54"/>
        <v>High</v>
      </c>
    </row>
    <row r="700" spans="1:23" x14ac:dyDescent="0.3">
      <c r="A700">
        <v>100763</v>
      </c>
      <c r="B700" s="1">
        <v>45862</v>
      </c>
      <c r="C700" t="s">
        <v>899</v>
      </c>
      <c r="D700" t="s">
        <v>184</v>
      </c>
      <c r="E700" t="s">
        <v>30</v>
      </c>
      <c r="F700" t="s">
        <v>76</v>
      </c>
      <c r="G700" t="s">
        <v>77</v>
      </c>
      <c r="H700" t="s">
        <v>38</v>
      </c>
      <c r="I700" t="s">
        <v>60</v>
      </c>
      <c r="J700" t="s">
        <v>88</v>
      </c>
      <c r="K700">
        <v>2</v>
      </c>
      <c r="L700">
        <v>55052</v>
      </c>
      <c r="M700">
        <v>5</v>
      </c>
      <c r="N700">
        <v>104598.8</v>
      </c>
      <c r="O700">
        <v>84000</v>
      </c>
      <c r="P700">
        <v>20598.8</v>
      </c>
      <c r="Q700" t="s">
        <v>55</v>
      </c>
      <c r="R700" t="s">
        <v>27</v>
      </c>
      <c r="S700" s="3" t="str">
        <f t="shared" si="50"/>
        <v>July</v>
      </c>
      <c r="T700" t="str">
        <f t="shared" si="51"/>
        <v>Q3</v>
      </c>
      <c r="U700">
        <f t="shared" si="52"/>
        <v>2025</v>
      </c>
      <c r="V700" s="4">
        <f t="shared" si="53"/>
        <v>0.1969315135546488</v>
      </c>
      <c r="W700" t="str">
        <f t="shared" si="54"/>
        <v>High</v>
      </c>
    </row>
    <row r="701" spans="1:23" x14ac:dyDescent="0.3">
      <c r="A701">
        <v>104262</v>
      </c>
      <c r="B701" s="1">
        <v>45976</v>
      </c>
      <c r="C701" t="s">
        <v>4398</v>
      </c>
      <c r="D701" t="s">
        <v>98</v>
      </c>
      <c r="E701" t="s">
        <v>30</v>
      </c>
      <c r="F701" t="s">
        <v>31</v>
      </c>
      <c r="G701" t="s">
        <v>32</v>
      </c>
      <c r="H701" t="s">
        <v>33</v>
      </c>
      <c r="I701" t="s">
        <v>60</v>
      </c>
      <c r="J701" t="s">
        <v>61</v>
      </c>
      <c r="K701">
        <v>9</v>
      </c>
      <c r="L701">
        <v>12229</v>
      </c>
      <c r="M701">
        <v>5</v>
      </c>
      <c r="N701">
        <v>104557.95</v>
      </c>
      <c r="O701">
        <v>81000</v>
      </c>
      <c r="P701">
        <v>23557.95</v>
      </c>
      <c r="Q701" t="s">
        <v>26</v>
      </c>
      <c r="R701" t="s">
        <v>27</v>
      </c>
      <c r="S701" s="3" t="str">
        <f t="shared" si="50"/>
        <v>November</v>
      </c>
      <c r="T701" t="str">
        <f t="shared" si="51"/>
        <v>Q4</v>
      </c>
      <c r="U701">
        <f t="shared" si="52"/>
        <v>2025</v>
      </c>
      <c r="V701" s="4">
        <f t="shared" si="53"/>
        <v>0.22530998360239465</v>
      </c>
      <c r="W701" t="str">
        <f t="shared" si="54"/>
        <v>High</v>
      </c>
    </row>
    <row r="702" spans="1:23" x14ac:dyDescent="0.3">
      <c r="A702">
        <v>101561</v>
      </c>
      <c r="B702" s="1">
        <v>45986</v>
      </c>
      <c r="C702" t="s">
        <v>1697</v>
      </c>
      <c r="D702" t="s">
        <v>63</v>
      </c>
      <c r="E702" t="s">
        <v>44</v>
      </c>
      <c r="F702" t="s">
        <v>64</v>
      </c>
      <c r="G702" t="s">
        <v>65</v>
      </c>
      <c r="H702" t="s">
        <v>59</v>
      </c>
      <c r="I702" t="s">
        <v>24</v>
      </c>
      <c r="J702" t="s">
        <v>72</v>
      </c>
      <c r="K702">
        <v>8</v>
      </c>
      <c r="L702">
        <v>15365</v>
      </c>
      <c r="M702">
        <v>15</v>
      </c>
      <c r="N702">
        <v>104482</v>
      </c>
      <c r="O702">
        <v>88000</v>
      </c>
      <c r="P702">
        <v>16482</v>
      </c>
      <c r="Q702" t="s">
        <v>66</v>
      </c>
      <c r="R702" t="s">
        <v>56</v>
      </c>
      <c r="S702" s="3" t="str">
        <f t="shared" si="50"/>
        <v>November</v>
      </c>
      <c r="T702" t="str">
        <f t="shared" si="51"/>
        <v>Q4</v>
      </c>
      <c r="U702">
        <f t="shared" si="52"/>
        <v>2025</v>
      </c>
      <c r="V702" s="4">
        <f t="shared" si="53"/>
        <v>0.1577496602285561</v>
      </c>
      <c r="W702" t="str">
        <f t="shared" si="54"/>
        <v>High</v>
      </c>
    </row>
    <row r="703" spans="1:23" x14ac:dyDescent="0.3">
      <c r="A703">
        <v>103457</v>
      </c>
      <c r="B703" s="1">
        <v>45788</v>
      </c>
      <c r="C703" t="s">
        <v>3593</v>
      </c>
      <c r="D703" t="s">
        <v>68</v>
      </c>
      <c r="E703" t="s">
        <v>30</v>
      </c>
      <c r="F703" t="s">
        <v>31</v>
      </c>
      <c r="G703" t="s">
        <v>32</v>
      </c>
      <c r="H703" t="s">
        <v>23</v>
      </c>
      <c r="I703" t="s">
        <v>60</v>
      </c>
      <c r="J703" t="s">
        <v>88</v>
      </c>
      <c r="K703">
        <v>2</v>
      </c>
      <c r="L703">
        <v>54957</v>
      </c>
      <c r="M703">
        <v>5</v>
      </c>
      <c r="N703">
        <v>104418.3</v>
      </c>
      <c r="O703">
        <v>84000</v>
      </c>
      <c r="P703">
        <v>20418.3</v>
      </c>
      <c r="Q703" t="s">
        <v>26</v>
      </c>
      <c r="R703" t="s">
        <v>27</v>
      </c>
      <c r="S703" s="3" t="str">
        <f t="shared" si="50"/>
        <v>May</v>
      </c>
      <c r="T703" t="str">
        <f t="shared" si="51"/>
        <v>Q2</v>
      </c>
      <c r="U703">
        <f t="shared" si="52"/>
        <v>2025</v>
      </c>
      <c r="V703" s="4">
        <f t="shared" si="53"/>
        <v>0.19554330993705124</v>
      </c>
      <c r="W703" t="str">
        <f t="shared" si="54"/>
        <v>High</v>
      </c>
    </row>
    <row r="704" spans="1:23" x14ac:dyDescent="0.3">
      <c r="A704">
        <v>104422</v>
      </c>
      <c r="B704" s="1">
        <v>45947</v>
      </c>
      <c r="C704" t="s">
        <v>4558</v>
      </c>
      <c r="D704" t="s">
        <v>68</v>
      </c>
      <c r="E704" t="s">
        <v>30</v>
      </c>
      <c r="F704" t="s">
        <v>31</v>
      </c>
      <c r="G704" t="s">
        <v>32</v>
      </c>
      <c r="H704" t="s">
        <v>33</v>
      </c>
      <c r="I704" t="s">
        <v>60</v>
      </c>
      <c r="J704" t="s">
        <v>78</v>
      </c>
      <c r="K704">
        <v>6</v>
      </c>
      <c r="L704">
        <v>21752</v>
      </c>
      <c r="M704">
        <v>20</v>
      </c>
      <c r="N704">
        <v>104409.60000000001</v>
      </c>
      <c r="O704">
        <v>102000</v>
      </c>
      <c r="P704">
        <v>2409.6</v>
      </c>
      <c r="Q704" t="s">
        <v>55</v>
      </c>
      <c r="R704" t="s">
        <v>27</v>
      </c>
      <c r="S704" s="3" t="str">
        <f t="shared" si="50"/>
        <v>October</v>
      </c>
      <c r="T704" t="str">
        <f t="shared" si="51"/>
        <v>Q4</v>
      </c>
      <c r="U704">
        <f t="shared" si="52"/>
        <v>2025</v>
      </c>
      <c r="V704" s="4">
        <f t="shared" si="53"/>
        <v>2.3078337624126515E-2</v>
      </c>
      <c r="W704" t="str">
        <f t="shared" si="54"/>
        <v>High</v>
      </c>
    </row>
    <row r="705" spans="1:23" x14ac:dyDescent="0.3">
      <c r="A705">
        <v>100972</v>
      </c>
      <c r="B705" s="1">
        <v>45950</v>
      </c>
      <c r="C705" t="s">
        <v>1108</v>
      </c>
      <c r="D705" t="s">
        <v>100</v>
      </c>
      <c r="E705" t="s">
        <v>52</v>
      </c>
      <c r="F705" t="s">
        <v>69</v>
      </c>
      <c r="G705" t="s">
        <v>70</v>
      </c>
      <c r="H705" t="s">
        <v>59</v>
      </c>
      <c r="I705" t="s">
        <v>60</v>
      </c>
      <c r="J705" t="s">
        <v>61</v>
      </c>
      <c r="K705">
        <v>9</v>
      </c>
      <c r="L705">
        <v>11599</v>
      </c>
      <c r="M705">
        <v>0</v>
      </c>
      <c r="N705">
        <v>104391</v>
      </c>
      <c r="O705">
        <v>81000</v>
      </c>
      <c r="P705">
        <v>23391</v>
      </c>
      <c r="Q705" t="s">
        <v>49</v>
      </c>
      <c r="R705" t="s">
        <v>27</v>
      </c>
      <c r="S705" s="3" t="str">
        <f t="shared" si="50"/>
        <v>October</v>
      </c>
      <c r="T705" t="str">
        <f t="shared" si="51"/>
        <v>Q4</v>
      </c>
      <c r="U705">
        <f t="shared" si="52"/>
        <v>2025</v>
      </c>
      <c r="V705" s="4">
        <f t="shared" si="53"/>
        <v>0.22407104060694888</v>
      </c>
      <c r="W705" t="str">
        <f t="shared" si="54"/>
        <v>High</v>
      </c>
    </row>
    <row r="706" spans="1:23" x14ac:dyDescent="0.3">
      <c r="A706">
        <v>103481</v>
      </c>
      <c r="B706" s="1">
        <v>45993</v>
      </c>
      <c r="C706" t="s">
        <v>3617</v>
      </c>
      <c r="D706" t="s">
        <v>158</v>
      </c>
      <c r="E706" t="s">
        <v>20</v>
      </c>
      <c r="F706" t="s">
        <v>36</v>
      </c>
      <c r="G706" t="s">
        <v>37</v>
      </c>
      <c r="H706" t="s">
        <v>108</v>
      </c>
      <c r="I706" t="s">
        <v>60</v>
      </c>
      <c r="J706" t="s">
        <v>78</v>
      </c>
      <c r="K706">
        <v>5</v>
      </c>
      <c r="L706">
        <v>21975</v>
      </c>
      <c r="M706">
        <v>5</v>
      </c>
      <c r="N706">
        <v>104381.25</v>
      </c>
      <c r="O706">
        <v>85000</v>
      </c>
      <c r="P706">
        <v>19381.25</v>
      </c>
      <c r="Q706" t="s">
        <v>66</v>
      </c>
      <c r="R706" t="s">
        <v>27</v>
      </c>
      <c r="S706" s="3" t="str">
        <f t="shared" ref="S706:S769" si="55">TEXT(B706,"mmmm")</f>
        <v>December</v>
      </c>
      <c r="T706" t="str">
        <f t="shared" ref="T706:T769" si="56">"Q"&amp;ROUNDUP(MONTH(B706)/3,0)</f>
        <v>Q4</v>
      </c>
      <c r="U706">
        <f t="shared" ref="U706:U769" si="57">YEAR(B706)</f>
        <v>2025</v>
      </c>
      <c r="V706" s="4">
        <f t="shared" ref="V706:V769" si="58">P706/N706</f>
        <v>0.18567750434105743</v>
      </c>
      <c r="W706" t="str">
        <f t="shared" ref="W706:W769" si="59">IF(N706&lt;10000,"Low",IF(N706&lt;=50000,"Medium","High"))</f>
        <v>High</v>
      </c>
    </row>
    <row r="707" spans="1:23" x14ac:dyDescent="0.3">
      <c r="A707">
        <v>103848</v>
      </c>
      <c r="B707" s="1">
        <v>45915</v>
      </c>
      <c r="C707" t="s">
        <v>3984</v>
      </c>
      <c r="D707" t="s">
        <v>51</v>
      </c>
      <c r="E707" t="s">
        <v>20</v>
      </c>
      <c r="F707" t="s">
        <v>36</v>
      </c>
      <c r="G707" t="s">
        <v>37</v>
      </c>
      <c r="H707" t="s">
        <v>59</v>
      </c>
      <c r="I707" t="s">
        <v>60</v>
      </c>
      <c r="J707" t="s">
        <v>88</v>
      </c>
      <c r="K707">
        <v>2</v>
      </c>
      <c r="L707">
        <v>54932</v>
      </c>
      <c r="M707">
        <v>5</v>
      </c>
      <c r="N707">
        <v>104370.8</v>
      </c>
      <c r="O707">
        <v>84000</v>
      </c>
      <c r="P707">
        <v>20370.8</v>
      </c>
      <c r="Q707" t="s">
        <v>55</v>
      </c>
      <c r="R707" t="s">
        <v>27</v>
      </c>
      <c r="S707" s="3" t="str">
        <f t="shared" si="55"/>
        <v>September</v>
      </c>
      <c r="T707" t="str">
        <f t="shared" si="56"/>
        <v>Q3</v>
      </c>
      <c r="U707">
        <f t="shared" si="57"/>
        <v>2025</v>
      </c>
      <c r="V707" s="4">
        <f t="shared" si="58"/>
        <v>0.19517719515420021</v>
      </c>
      <c r="W707" t="str">
        <f t="shared" si="59"/>
        <v>High</v>
      </c>
    </row>
    <row r="708" spans="1:23" x14ac:dyDescent="0.3">
      <c r="A708">
        <v>102044</v>
      </c>
      <c r="B708" s="1">
        <v>45756</v>
      </c>
      <c r="C708" t="s">
        <v>2180</v>
      </c>
      <c r="D708" t="s">
        <v>281</v>
      </c>
      <c r="E708" t="s">
        <v>52</v>
      </c>
      <c r="F708" t="s">
        <v>53</v>
      </c>
      <c r="G708" t="s">
        <v>54</v>
      </c>
      <c r="H708" t="s">
        <v>83</v>
      </c>
      <c r="I708" t="s">
        <v>60</v>
      </c>
      <c r="J708" t="s">
        <v>88</v>
      </c>
      <c r="K708">
        <v>2</v>
      </c>
      <c r="L708">
        <v>54835</v>
      </c>
      <c r="M708">
        <v>5</v>
      </c>
      <c r="N708">
        <v>104186.5</v>
      </c>
      <c r="O708">
        <v>84000</v>
      </c>
      <c r="P708">
        <v>20186.5</v>
      </c>
      <c r="Q708" t="s">
        <v>41</v>
      </c>
      <c r="R708" t="s">
        <v>27</v>
      </c>
      <c r="S708" s="3" t="str">
        <f t="shared" si="55"/>
        <v>April</v>
      </c>
      <c r="T708" t="str">
        <f t="shared" si="56"/>
        <v>Q2</v>
      </c>
      <c r="U708">
        <f t="shared" si="57"/>
        <v>2025</v>
      </c>
      <c r="V708" s="4">
        <f t="shared" si="58"/>
        <v>0.19375350933182323</v>
      </c>
      <c r="W708" t="str">
        <f t="shared" si="59"/>
        <v>High</v>
      </c>
    </row>
    <row r="709" spans="1:23" x14ac:dyDescent="0.3">
      <c r="A709">
        <v>103004</v>
      </c>
      <c r="B709" s="1">
        <v>45849</v>
      </c>
      <c r="C709" t="s">
        <v>3140</v>
      </c>
      <c r="D709" t="s">
        <v>153</v>
      </c>
      <c r="E709" t="s">
        <v>20</v>
      </c>
      <c r="F709" t="s">
        <v>21</v>
      </c>
      <c r="G709" t="s">
        <v>22</v>
      </c>
      <c r="H709" t="s">
        <v>23</v>
      </c>
      <c r="I709" t="s">
        <v>60</v>
      </c>
      <c r="J709" t="s">
        <v>88</v>
      </c>
      <c r="K709">
        <v>2</v>
      </c>
      <c r="L709">
        <v>54786</v>
      </c>
      <c r="M709">
        <v>5</v>
      </c>
      <c r="N709">
        <v>104093.4</v>
      </c>
      <c r="O709">
        <v>84000</v>
      </c>
      <c r="P709">
        <v>20093.400000000001</v>
      </c>
      <c r="Q709" t="s">
        <v>66</v>
      </c>
      <c r="R709" t="s">
        <v>27</v>
      </c>
      <c r="S709" s="3" t="str">
        <f t="shared" si="55"/>
        <v>July</v>
      </c>
      <c r="T709" t="str">
        <f t="shared" si="56"/>
        <v>Q3</v>
      </c>
      <c r="U709">
        <f t="shared" si="57"/>
        <v>2025</v>
      </c>
      <c r="V709" s="4">
        <f t="shared" si="58"/>
        <v>0.19303241127679568</v>
      </c>
      <c r="W709" t="str">
        <f t="shared" si="59"/>
        <v>High</v>
      </c>
    </row>
    <row r="710" spans="1:23" x14ac:dyDescent="0.3">
      <c r="A710">
        <v>103715</v>
      </c>
      <c r="B710" s="1">
        <v>45749</v>
      </c>
      <c r="C710" t="s">
        <v>3851</v>
      </c>
      <c r="D710" t="s">
        <v>87</v>
      </c>
      <c r="E710" t="s">
        <v>30</v>
      </c>
      <c r="F710" t="s">
        <v>31</v>
      </c>
      <c r="G710" t="s">
        <v>32</v>
      </c>
      <c r="H710" t="s">
        <v>59</v>
      </c>
      <c r="I710" t="s">
        <v>60</v>
      </c>
      <c r="J710" t="s">
        <v>78</v>
      </c>
      <c r="K710">
        <v>5</v>
      </c>
      <c r="L710">
        <v>21909</v>
      </c>
      <c r="M710">
        <v>5</v>
      </c>
      <c r="N710">
        <v>104067.75</v>
      </c>
      <c r="O710">
        <v>85000</v>
      </c>
      <c r="P710">
        <v>19067.75</v>
      </c>
      <c r="Q710" t="s">
        <v>41</v>
      </c>
      <c r="R710" t="s">
        <v>56</v>
      </c>
      <c r="S710" s="3" t="str">
        <f t="shared" si="55"/>
        <v>April</v>
      </c>
      <c r="T710" t="str">
        <f t="shared" si="56"/>
        <v>Q2</v>
      </c>
      <c r="U710">
        <f t="shared" si="57"/>
        <v>2025</v>
      </c>
      <c r="V710" s="4">
        <f t="shared" si="58"/>
        <v>0.18322438988063064</v>
      </c>
      <c r="W710" t="str">
        <f t="shared" si="59"/>
        <v>High</v>
      </c>
    </row>
    <row r="711" spans="1:23" x14ac:dyDescent="0.3">
      <c r="A711">
        <v>101390</v>
      </c>
      <c r="B711" s="1">
        <v>45896</v>
      </c>
      <c r="C711" t="s">
        <v>1526</v>
      </c>
      <c r="D711" t="s">
        <v>179</v>
      </c>
      <c r="E711" t="s">
        <v>20</v>
      </c>
      <c r="F711" t="s">
        <v>36</v>
      </c>
      <c r="G711" t="s">
        <v>37</v>
      </c>
      <c r="H711" t="s">
        <v>59</v>
      </c>
      <c r="I711" t="s">
        <v>60</v>
      </c>
      <c r="J711" t="s">
        <v>78</v>
      </c>
      <c r="K711">
        <v>6</v>
      </c>
      <c r="L711">
        <v>21667</v>
      </c>
      <c r="M711">
        <v>20</v>
      </c>
      <c r="N711">
        <v>104001.60000000001</v>
      </c>
      <c r="O711">
        <v>102000</v>
      </c>
      <c r="P711">
        <v>2001.6</v>
      </c>
      <c r="Q711" t="s">
        <v>26</v>
      </c>
      <c r="R711" t="s">
        <v>27</v>
      </c>
      <c r="S711" s="3" t="str">
        <f t="shared" si="55"/>
        <v>August</v>
      </c>
      <c r="T711" t="str">
        <f t="shared" si="56"/>
        <v>Q3</v>
      </c>
      <c r="U711">
        <f t="shared" si="57"/>
        <v>2025</v>
      </c>
      <c r="V711" s="4">
        <f t="shared" si="58"/>
        <v>1.9245857756034521E-2</v>
      </c>
      <c r="W711" t="str">
        <f t="shared" si="59"/>
        <v>High</v>
      </c>
    </row>
    <row r="712" spans="1:23" x14ac:dyDescent="0.3">
      <c r="A712">
        <v>101220</v>
      </c>
      <c r="B712" s="1">
        <v>45861</v>
      </c>
      <c r="C712" t="s">
        <v>1356</v>
      </c>
      <c r="D712" t="s">
        <v>94</v>
      </c>
      <c r="E712" t="s">
        <v>52</v>
      </c>
      <c r="F712" t="s">
        <v>69</v>
      </c>
      <c r="G712" t="s">
        <v>70</v>
      </c>
      <c r="H712" t="s">
        <v>108</v>
      </c>
      <c r="I712" t="s">
        <v>60</v>
      </c>
      <c r="J712" t="s">
        <v>88</v>
      </c>
      <c r="K712">
        <v>2</v>
      </c>
      <c r="L712">
        <v>54730</v>
      </c>
      <c r="M712">
        <v>5</v>
      </c>
      <c r="N712">
        <v>103987</v>
      </c>
      <c r="O712">
        <v>84000</v>
      </c>
      <c r="P712">
        <v>19987</v>
      </c>
      <c r="Q712" t="s">
        <v>55</v>
      </c>
      <c r="R712" t="s">
        <v>27</v>
      </c>
      <c r="S712" s="3" t="str">
        <f t="shared" si="55"/>
        <v>July</v>
      </c>
      <c r="T712" t="str">
        <f t="shared" si="56"/>
        <v>Q3</v>
      </c>
      <c r="U712">
        <f t="shared" si="57"/>
        <v>2025</v>
      </c>
      <c r="V712" s="4">
        <f t="shared" si="58"/>
        <v>0.19220671814746074</v>
      </c>
      <c r="W712" t="str">
        <f t="shared" si="59"/>
        <v>High</v>
      </c>
    </row>
    <row r="713" spans="1:23" x14ac:dyDescent="0.3">
      <c r="A713">
        <v>104975</v>
      </c>
      <c r="B713" s="1">
        <v>45757</v>
      </c>
      <c r="C713" t="s">
        <v>5111</v>
      </c>
      <c r="D713" t="s">
        <v>144</v>
      </c>
      <c r="E713" t="s">
        <v>30</v>
      </c>
      <c r="F713" t="s">
        <v>31</v>
      </c>
      <c r="G713" t="s">
        <v>32</v>
      </c>
      <c r="H713" t="s">
        <v>108</v>
      </c>
      <c r="I713" t="s">
        <v>60</v>
      </c>
      <c r="J713" t="s">
        <v>78</v>
      </c>
      <c r="K713">
        <v>5</v>
      </c>
      <c r="L713">
        <v>21867</v>
      </c>
      <c r="M713">
        <v>5</v>
      </c>
      <c r="N713">
        <v>103868.25</v>
      </c>
      <c r="O713">
        <v>85000</v>
      </c>
      <c r="P713">
        <v>18868.25</v>
      </c>
      <c r="Q713" t="s">
        <v>41</v>
      </c>
      <c r="R713" t="s">
        <v>73</v>
      </c>
      <c r="S713" s="3" t="str">
        <f t="shared" si="55"/>
        <v>April</v>
      </c>
      <c r="T713" t="str">
        <f t="shared" si="56"/>
        <v>Q2</v>
      </c>
      <c r="U713">
        <f t="shared" si="57"/>
        <v>2025</v>
      </c>
      <c r="V713" s="4">
        <f t="shared" si="58"/>
        <v>0.18165560698288458</v>
      </c>
      <c r="W713" t="str">
        <f t="shared" si="59"/>
        <v>High</v>
      </c>
    </row>
    <row r="714" spans="1:23" x14ac:dyDescent="0.3">
      <c r="A714">
        <v>101125</v>
      </c>
      <c r="B714" s="1">
        <v>45845</v>
      </c>
      <c r="C714" t="s">
        <v>1261</v>
      </c>
      <c r="D714" t="s">
        <v>138</v>
      </c>
      <c r="E714" t="s">
        <v>44</v>
      </c>
      <c r="F714" t="s">
        <v>45</v>
      </c>
      <c r="G714" t="s">
        <v>46</v>
      </c>
      <c r="H714" t="s">
        <v>23</v>
      </c>
      <c r="I714" t="s">
        <v>60</v>
      </c>
      <c r="J714" t="s">
        <v>88</v>
      </c>
      <c r="K714">
        <v>2</v>
      </c>
      <c r="L714">
        <v>54663</v>
      </c>
      <c r="M714">
        <v>5</v>
      </c>
      <c r="N714">
        <v>103859.7</v>
      </c>
      <c r="O714">
        <v>84000</v>
      </c>
      <c r="P714">
        <v>19859.7</v>
      </c>
      <c r="Q714" t="s">
        <v>49</v>
      </c>
      <c r="R714" t="s">
        <v>27</v>
      </c>
      <c r="S714" s="3" t="str">
        <f t="shared" si="55"/>
        <v>July</v>
      </c>
      <c r="T714" t="str">
        <f t="shared" si="56"/>
        <v>Q3</v>
      </c>
      <c r="U714">
        <f t="shared" si="57"/>
        <v>2025</v>
      </c>
      <c r="V714" s="4">
        <f t="shared" si="58"/>
        <v>0.19121661241078108</v>
      </c>
      <c r="W714" t="str">
        <f t="shared" si="59"/>
        <v>High</v>
      </c>
    </row>
    <row r="715" spans="1:23" x14ac:dyDescent="0.3">
      <c r="A715">
        <v>103108</v>
      </c>
      <c r="B715" s="1">
        <v>45827</v>
      </c>
      <c r="C715" t="s">
        <v>3244</v>
      </c>
      <c r="D715" t="s">
        <v>85</v>
      </c>
      <c r="E715" t="s">
        <v>44</v>
      </c>
      <c r="F715" t="s">
        <v>64</v>
      </c>
      <c r="G715" t="s">
        <v>65</v>
      </c>
      <c r="H715" t="s">
        <v>23</v>
      </c>
      <c r="I715" t="s">
        <v>60</v>
      </c>
      <c r="J715" t="s">
        <v>78</v>
      </c>
      <c r="K715">
        <v>5</v>
      </c>
      <c r="L715">
        <v>21856</v>
      </c>
      <c r="M715">
        <v>5</v>
      </c>
      <c r="N715">
        <v>103816</v>
      </c>
      <c r="O715">
        <v>85000</v>
      </c>
      <c r="P715">
        <v>18816</v>
      </c>
      <c r="Q715" t="s">
        <v>66</v>
      </c>
      <c r="R715" t="s">
        <v>27</v>
      </c>
      <c r="S715" s="3" t="str">
        <f t="shared" si="55"/>
        <v>June</v>
      </c>
      <c r="T715" t="str">
        <f t="shared" si="56"/>
        <v>Q2</v>
      </c>
      <c r="U715">
        <f t="shared" si="57"/>
        <v>2025</v>
      </c>
      <c r="V715" s="4">
        <f t="shared" si="58"/>
        <v>0.1812437389227094</v>
      </c>
      <c r="W715" t="str">
        <f t="shared" si="59"/>
        <v>High</v>
      </c>
    </row>
    <row r="716" spans="1:23" x14ac:dyDescent="0.3">
      <c r="A716">
        <v>100885</v>
      </c>
      <c r="B716" s="1">
        <v>45831</v>
      </c>
      <c r="C716" t="s">
        <v>1021</v>
      </c>
      <c r="D716" t="s">
        <v>68</v>
      </c>
      <c r="E716" t="s">
        <v>52</v>
      </c>
      <c r="F716" t="s">
        <v>53</v>
      </c>
      <c r="G716" t="s">
        <v>54</v>
      </c>
      <c r="H716" t="s">
        <v>108</v>
      </c>
      <c r="I716" t="s">
        <v>60</v>
      </c>
      <c r="J716" t="s">
        <v>88</v>
      </c>
      <c r="K716">
        <v>2</v>
      </c>
      <c r="L716">
        <v>54637</v>
      </c>
      <c r="M716">
        <v>5</v>
      </c>
      <c r="N716">
        <v>103810.3</v>
      </c>
      <c r="O716">
        <v>84000</v>
      </c>
      <c r="P716">
        <v>19810.3</v>
      </c>
      <c r="Q716" t="s">
        <v>26</v>
      </c>
      <c r="R716" t="s">
        <v>27</v>
      </c>
      <c r="S716" s="3" t="str">
        <f t="shared" si="55"/>
        <v>June</v>
      </c>
      <c r="T716" t="str">
        <f t="shared" si="56"/>
        <v>Q2</v>
      </c>
      <c r="U716">
        <f t="shared" si="57"/>
        <v>2025</v>
      </c>
      <c r="V716" s="4">
        <f t="shared" si="58"/>
        <v>0.19083173827645233</v>
      </c>
      <c r="W716" t="str">
        <f t="shared" si="59"/>
        <v>High</v>
      </c>
    </row>
    <row r="717" spans="1:23" x14ac:dyDescent="0.3">
      <c r="A717">
        <v>103975</v>
      </c>
      <c r="B717" s="1">
        <v>45855</v>
      </c>
      <c r="C717" t="s">
        <v>4111</v>
      </c>
      <c r="D717" t="s">
        <v>242</v>
      </c>
      <c r="E717" t="s">
        <v>30</v>
      </c>
      <c r="F717" t="s">
        <v>31</v>
      </c>
      <c r="G717" t="s">
        <v>32</v>
      </c>
      <c r="H717" t="s">
        <v>47</v>
      </c>
      <c r="I717" t="s">
        <v>60</v>
      </c>
      <c r="J717" t="s">
        <v>78</v>
      </c>
      <c r="K717">
        <v>5</v>
      </c>
      <c r="L717">
        <v>21853</v>
      </c>
      <c r="M717">
        <v>5</v>
      </c>
      <c r="N717">
        <v>103801.75</v>
      </c>
      <c r="O717">
        <v>85000</v>
      </c>
      <c r="P717">
        <v>18801.75</v>
      </c>
      <c r="Q717" t="s">
        <v>55</v>
      </c>
      <c r="R717" t="s">
        <v>27</v>
      </c>
      <c r="S717" s="3" t="str">
        <f t="shared" si="55"/>
        <v>July</v>
      </c>
      <c r="T717" t="str">
        <f t="shared" si="56"/>
        <v>Q3</v>
      </c>
      <c r="U717">
        <f t="shared" si="57"/>
        <v>2025</v>
      </c>
      <c r="V717" s="4">
        <f t="shared" si="58"/>
        <v>0.18113133930786332</v>
      </c>
      <c r="W717" t="str">
        <f t="shared" si="59"/>
        <v>High</v>
      </c>
    </row>
    <row r="718" spans="1:23" x14ac:dyDescent="0.3">
      <c r="A718">
        <v>100121</v>
      </c>
      <c r="B718" s="1">
        <v>45882</v>
      </c>
      <c r="C718" t="s">
        <v>249</v>
      </c>
      <c r="D718" t="s">
        <v>250</v>
      </c>
      <c r="E718" t="s">
        <v>52</v>
      </c>
      <c r="F718" t="s">
        <v>53</v>
      </c>
      <c r="G718" t="s">
        <v>54</v>
      </c>
      <c r="H718" t="s">
        <v>38</v>
      </c>
      <c r="I718" t="s">
        <v>60</v>
      </c>
      <c r="J718" t="s">
        <v>78</v>
      </c>
      <c r="K718">
        <v>6</v>
      </c>
      <c r="L718">
        <v>21611</v>
      </c>
      <c r="M718">
        <v>20</v>
      </c>
      <c r="N718">
        <v>103732.8</v>
      </c>
      <c r="O718">
        <v>102000</v>
      </c>
      <c r="P718">
        <v>1732.8</v>
      </c>
      <c r="Q718" t="s">
        <v>55</v>
      </c>
      <c r="R718" t="s">
        <v>56</v>
      </c>
      <c r="S718" s="3" t="str">
        <f t="shared" si="55"/>
        <v>August</v>
      </c>
      <c r="T718" t="str">
        <f t="shared" si="56"/>
        <v>Q3</v>
      </c>
      <c r="U718">
        <f t="shared" si="57"/>
        <v>2025</v>
      </c>
      <c r="V718" s="4">
        <f t="shared" si="58"/>
        <v>1.6704456064041459E-2</v>
      </c>
      <c r="W718" t="str">
        <f t="shared" si="59"/>
        <v>High</v>
      </c>
    </row>
    <row r="719" spans="1:23" x14ac:dyDescent="0.3">
      <c r="A719">
        <v>100089</v>
      </c>
      <c r="B719" s="1">
        <v>45781</v>
      </c>
      <c r="C719" t="s">
        <v>208</v>
      </c>
      <c r="D719" t="s">
        <v>189</v>
      </c>
      <c r="E719" t="s">
        <v>30</v>
      </c>
      <c r="F719" t="s">
        <v>76</v>
      </c>
      <c r="G719" t="s">
        <v>77</v>
      </c>
      <c r="H719" t="s">
        <v>71</v>
      </c>
      <c r="I719" t="s">
        <v>60</v>
      </c>
      <c r="J719" t="s">
        <v>78</v>
      </c>
      <c r="K719">
        <v>6</v>
      </c>
      <c r="L719">
        <v>21597</v>
      </c>
      <c r="M719">
        <v>20</v>
      </c>
      <c r="N719">
        <v>103665.60000000001</v>
      </c>
      <c r="O719">
        <v>102000</v>
      </c>
      <c r="P719">
        <v>1665.6</v>
      </c>
      <c r="Q719" t="s">
        <v>41</v>
      </c>
      <c r="R719" t="s">
        <v>56</v>
      </c>
      <c r="S719" s="3" t="str">
        <f t="shared" si="55"/>
        <v>May</v>
      </c>
      <c r="T719" t="str">
        <f t="shared" si="56"/>
        <v>Q2</v>
      </c>
      <c r="U719">
        <f t="shared" si="57"/>
        <v>2025</v>
      </c>
      <c r="V719" s="4">
        <f t="shared" si="58"/>
        <v>1.6067046349029956E-2</v>
      </c>
      <c r="W719" t="str">
        <f t="shared" si="59"/>
        <v>High</v>
      </c>
    </row>
    <row r="720" spans="1:23" x14ac:dyDescent="0.3">
      <c r="A720">
        <v>103985</v>
      </c>
      <c r="B720" s="1">
        <v>45980</v>
      </c>
      <c r="C720" t="s">
        <v>4121</v>
      </c>
      <c r="D720" t="s">
        <v>112</v>
      </c>
      <c r="E720" t="s">
        <v>52</v>
      </c>
      <c r="F720" t="s">
        <v>53</v>
      </c>
      <c r="G720" t="s">
        <v>54</v>
      </c>
      <c r="H720" t="s">
        <v>33</v>
      </c>
      <c r="I720" t="s">
        <v>24</v>
      </c>
      <c r="J720" t="s">
        <v>72</v>
      </c>
      <c r="K720">
        <v>7</v>
      </c>
      <c r="L720">
        <v>14809</v>
      </c>
      <c r="M720">
        <v>0</v>
      </c>
      <c r="N720">
        <v>103663</v>
      </c>
      <c r="O720">
        <v>77000</v>
      </c>
      <c r="P720">
        <v>26663</v>
      </c>
      <c r="Q720" t="s">
        <v>41</v>
      </c>
      <c r="R720" t="s">
        <v>27</v>
      </c>
      <c r="S720" s="3" t="str">
        <f t="shared" si="55"/>
        <v>November</v>
      </c>
      <c r="T720" t="str">
        <f t="shared" si="56"/>
        <v>Q4</v>
      </c>
      <c r="U720">
        <f t="shared" si="57"/>
        <v>2025</v>
      </c>
      <c r="V720" s="4">
        <f t="shared" si="58"/>
        <v>0.25720845431831996</v>
      </c>
      <c r="W720" t="str">
        <f t="shared" si="59"/>
        <v>High</v>
      </c>
    </row>
    <row r="721" spans="1:23" x14ac:dyDescent="0.3">
      <c r="A721">
        <v>103610</v>
      </c>
      <c r="B721" s="1">
        <v>45888</v>
      </c>
      <c r="C721" t="s">
        <v>3746</v>
      </c>
      <c r="D721" t="s">
        <v>144</v>
      </c>
      <c r="E721" t="s">
        <v>52</v>
      </c>
      <c r="F721" t="s">
        <v>69</v>
      </c>
      <c r="G721" t="s">
        <v>70</v>
      </c>
      <c r="H721" t="s">
        <v>47</v>
      </c>
      <c r="I721" t="s">
        <v>60</v>
      </c>
      <c r="J721" t="s">
        <v>88</v>
      </c>
      <c r="K721">
        <v>2</v>
      </c>
      <c r="L721">
        <v>54553</v>
      </c>
      <c r="M721">
        <v>5</v>
      </c>
      <c r="N721">
        <v>103650.7</v>
      </c>
      <c r="O721">
        <v>84000</v>
      </c>
      <c r="P721">
        <v>19650.7</v>
      </c>
      <c r="Q721" t="s">
        <v>66</v>
      </c>
      <c r="R721" t="s">
        <v>27</v>
      </c>
      <c r="S721" s="3" t="str">
        <f t="shared" si="55"/>
        <v>August</v>
      </c>
      <c r="T721" t="str">
        <f t="shared" si="56"/>
        <v>Q3</v>
      </c>
      <c r="U721">
        <f t="shared" si="57"/>
        <v>2025</v>
      </c>
      <c r="V721" s="4">
        <f t="shared" si="58"/>
        <v>0.18958579150936752</v>
      </c>
      <c r="W721" t="str">
        <f t="shared" si="59"/>
        <v>High</v>
      </c>
    </row>
    <row r="722" spans="1:23" x14ac:dyDescent="0.3">
      <c r="A722">
        <v>100009</v>
      </c>
      <c r="B722" s="1">
        <v>45798</v>
      </c>
      <c r="C722" t="s">
        <v>74</v>
      </c>
      <c r="D722" t="s">
        <v>75</v>
      </c>
      <c r="E722" t="s">
        <v>30</v>
      </c>
      <c r="F722" t="s">
        <v>76</v>
      </c>
      <c r="G722" t="s">
        <v>77</v>
      </c>
      <c r="H722" t="s">
        <v>47</v>
      </c>
      <c r="I722" t="s">
        <v>60</v>
      </c>
      <c r="J722" t="s">
        <v>78</v>
      </c>
      <c r="K722">
        <v>5</v>
      </c>
      <c r="L722">
        <v>21781</v>
      </c>
      <c r="M722">
        <v>5</v>
      </c>
      <c r="N722">
        <v>103459.75</v>
      </c>
      <c r="O722">
        <v>85000</v>
      </c>
      <c r="P722">
        <v>18459.75</v>
      </c>
      <c r="Q722" t="s">
        <v>66</v>
      </c>
      <c r="R722" t="s">
        <v>56</v>
      </c>
      <c r="S722" s="3" t="str">
        <f t="shared" si="55"/>
        <v>May</v>
      </c>
      <c r="T722" t="str">
        <f t="shared" si="56"/>
        <v>Q2</v>
      </c>
      <c r="U722">
        <f t="shared" si="57"/>
        <v>2025</v>
      </c>
      <c r="V722" s="4">
        <f t="shared" si="58"/>
        <v>0.17842445975367233</v>
      </c>
      <c r="W722" t="str">
        <f t="shared" si="59"/>
        <v>High</v>
      </c>
    </row>
    <row r="723" spans="1:23" x14ac:dyDescent="0.3">
      <c r="A723">
        <v>102734</v>
      </c>
      <c r="B723" s="1">
        <v>45880</v>
      </c>
      <c r="C723" t="s">
        <v>2870</v>
      </c>
      <c r="D723" t="s">
        <v>175</v>
      </c>
      <c r="E723" t="s">
        <v>20</v>
      </c>
      <c r="F723" t="s">
        <v>21</v>
      </c>
      <c r="G723" t="s">
        <v>22</v>
      </c>
      <c r="H723" t="s">
        <v>47</v>
      </c>
      <c r="I723" t="s">
        <v>60</v>
      </c>
      <c r="J723" t="s">
        <v>78</v>
      </c>
      <c r="K723">
        <v>5</v>
      </c>
      <c r="L723">
        <v>21726</v>
      </c>
      <c r="M723">
        <v>5</v>
      </c>
      <c r="N723">
        <v>103198.5</v>
      </c>
      <c r="O723">
        <v>85000</v>
      </c>
      <c r="P723">
        <v>18198.5</v>
      </c>
      <c r="Q723" t="s">
        <v>49</v>
      </c>
      <c r="R723" t="s">
        <v>73</v>
      </c>
      <c r="S723" s="3" t="str">
        <f t="shared" si="55"/>
        <v>August</v>
      </c>
      <c r="T723" t="str">
        <f t="shared" si="56"/>
        <v>Q3</v>
      </c>
      <c r="U723">
        <f t="shared" si="57"/>
        <v>2025</v>
      </c>
      <c r="V723" s="4">
        <f t="shared" si="58"/>
        <v>0.1763446174120748</v>
      </c>
      <c r="W723" t="str">
        <f t="shared" si="59"/>
        <v>High</v>
      </c>
    </row>
    <row r="724" spans="1:23" x14ac:dyDescent="0.3">
      <c r="A724">
        <v>103233</v>
      </c>
      <c r="B724" s="1">
        <v>45703</v>
      </c>
      <c r="C724" t="s">
        <v>3369</v>
      </c>
      <c r="D724" t="s">
        <v>90</v>
      </c>
      <c r="E724" t="s">
        <v>52</v>
      </c>
      <c r="F724" t="s">
        <v>53</v>
      </c>
      <c r="G724" t="s">
        <v>54</v>
      </c>
      <c r="H724" t="s">
        <v>108</v>
      </c>
      <c r="I724" t="s">
        <v>60</v>
      </c>
      <c r="J724" t="s">
        <v>78</v>
      </c>
      <c r="K724">
        <v>5</v>
      </c>
      <c r="L724">
        <v>21695</v>
      </c>
      <c r="M724">
        <v>5</v>
      </c>
      <c r="N724">
        <v>103051.25</v>
      </c>
      <c r="O724">
        <v>85000</v>
      </c>
      <c r="P724">
        <v>18051.25</v>
      </c>
      <c r="Q724" t="s">
        <v>49</v>
      </c>
      <c r="R724" t="s">
        <v>27</v>
      </c>
      <c r="S724" s="3" t="str">
        <f t="shared" si="55"/>
        <v>February</v>
      </c>
      <c r="T724" t="str">
        <f t="shared" si="56"/>
        <v>Q1</v>
      </c>
      <c r="U724">
        <f t="shared" si="57"/>
        <v>2025</v>
      </c>
      <c r="V724" s="4">
        <f t="shared" si="58"/>
        <v>0.17516769568539925</v>
      </c>
      <c r="W724" t="str">
        <f t="shared" si="59"/>
        <v>High</v>
      </c>
    </row>
    <row r="725" spans="1:23" x14ac:dyDescent="0.3">
      <c r="A725">
        <v>100012</v>
      </c>
      <c r="B725" s="1">
        <v>45829</v>
      </c>
      <c r="C725" t="s">
        <v>84</v>
      </c>
      <c r="D725" t="s">
        <v>85</v>
      </c>
      <c r="E725" t="s">
        <v>20</v>
      </c>
      <c r="F725" t="s">
        <v>21</v>
      </c>
      <c r="G725" t="s">
        <v>22</v>
      </c>
      <c r="H725" t="s">
        <v>83</v>
      </c>
      <c r="I725" t="s">
        <v>60</v>
      </c>
      <c r="J725" t="s">
        <v>78</v>
      </c>
      <c r="K725">
        <v>5</v>
      </c>
      <c r="L725">
        <v>21677</v>
      </c>
      <c r="M725">
        <v>5</v>
      </c>
      <c r="N725">
        <v>102965.75</v>
      </c>
      <c r="O725">
        <v>85000</v>
      </c>
      <c r="P725">
        <v>17965.75</v>
      </c>
      <c r="Q725" t="s">
        <v>41</v>
      </c>
      <c r="R725" t="s">
        <v>27</v>
      </c>
      <c r="S725" s="3" t="str">
        <f t="shared" si="55"/>
        <v>June</v>
      </c>
      <c r="T725" t="str">
        <f t="shared" si="56"/>
        <v>Q2</v>
      </c>
      <c r="U725">
        <f t="shared" si="57"/>
        <v>2025</v>
      </c>
      <c r="V725" s="4">
        <f t="shared" si="58"/>
        <v>0.17448277703993803</v>
      </c>
      <c r="W725" t="str">
        <f t="shared" si="59"/>
        <v>High</v>
      </c>
    </row>
    <row r="726" spans="1:23" x14ac:dyDescent="0.3">
      <c r="A726">
        <v>101406</v>
      </c>
      <c r="B726" s="1">
        <v>45731</v>
      </c>
      <c r="C726" t="s">
        <v>1542</v>
      </c>
      <c r="D726" t="s">
        <v>153</v>
      </c>
      <c r="E726" t="s">
        <v>44</v>
      </c>
      <c r="F726" t="s">
        <v>64</v>
      </c>
      <c r="G726" t="s">
        <v>65</v>
      </c>
      <c r="H726" t="s">
        <v>108</v>
      </c>
      <c r="I726" t="s">
        <v>60</v>
      </c>
      <c r="J726" t="s">
        <v>78</v>
      </c>
      <c r="K726">
        <v>5</v>
      </c>
      <c r="L726">
        <v>21674</v>
      </c>
      <c r="M726">
        <v>5</v>
      </c>
      <c r="N726">
        <v>102951.5</v>
      </c>
      <c r="O726">
        <v>85000</v>
      </c>
      <c r="P726">
        <v>17951.5</v>
      </c>
      <c r="Q726" t="s">
        <v>26</v>
      </c>
      <c r="R726" t="s">
        <v>73</v>
      </c>
      <c r="S726" s="3" t="str">
        <f t="shared" si="55"/>
        <v>March</v>
      </c>
      <c r="T726" t="str">
        <f t="shared" si="56"/>
        <v>Q1</v>
      </c>
      <c r="U726">
        <f t="shared" si="57"/>
        <v>2025</v>
      </c>
      <c r="V726" s="4">
        <f t="shared" si="58"/>
        <v>0.17436851332909187</v>
      </c>
      <c r="W726" t="str">
        <f t="shared" si="59"/>
        <v>High</v>
      </c>
    </row>
    <row r="727" spans="1:23" x14ac:dyDescent="0.3">
      <c r="A727">
        <v>103679</v>
      </c>
      <c r="B727" s="1">
        <v>45977</v>
      </c>
      <c r="C727" t="s">
        <v>3815</v>
      </c>
      <c r="D727" t="s">
        <v>149</v>
      </c>
      <c r="E727" t="s">
        <v>44</v>
      </c>
      <c r="F727" t="s">
        <v>64</v>
      </c>
      <c r="G727" t="s">
        <v>65</v>
      </c>
      <c r="H727" t="s">
        <v>83</v>
      </c>
      <c r="I727" t="s">
        <v>24</v>
      </c>
      <c r="J727" t="s">
        <v>72</v>
      </c>
      <c r="K727">
        <v>8</v>
      </c>
      <c r="L727">
        <v>15124</v>
      </c>
      <c r="M727">
        <v>15</v>
      </c>
      <c r="N727">
        <v>102843.2</v>
      </c>
      <c r="O727">
        <v>88000</v>
      </c>
      <c r="P727">
        <v>14843.2</v>
      </c>
      <c r="Q727" t="s">
        <v>66</v>
      </c>
      <c r="R727" t="s">
        <v>73</v>
      </c>
      <c r="S727" s="3" t="str">
        <f t="shared" si="55"/>
        <v>November</v>
      </c>
      <c r="T727" t="str">
        <f t="shared" si="56"/>
        <v>Q4</v>
      </c>
      <c r="U727">
        <f t="shared" si="57"/>
        <v>2025</v>
      </c>
      <c r="V727" s="4">
        <f t="shared" si="58"/>
        <v>0.14432845341257372</v>
      </c>
      <c r="W727" t="str">
        <f t="shared" si="59"/>
        <v>High</v>
      </c>
    </row>
    <row r="728" spans="1:23" x14ac:dyDescent="0.3">
      <c r="A728">
        <v>104347</v>
      </c>
      <c r="B728" s="1">
        <v>45850</v>
      </c>
      <c r="C728" t="s">
        <v>4483</v>
      </c>
      <c r="D728" t="s">
        <v>158</v>
      </c>
      <c r="E728" t="s">
        <v>44</v>
      </c>
      <c r="F728" t="s">
        <v>45</v>
      </c>
      <c r="G728" t="s">
        <v>46</v>
      </c>
      <c r="H728" t="s">
        <v>23</v>
      </c>
      <c r="I728" t="s">
        <v>60</v>
      </c>
      <c r="J728" t="s">
        <v>78</v>
      </c>
      <c r="K728">
        <v>5</v>
      </c>
      <c r="L728">
        <v>21616</v>
      </c>
      <c r="M728">
        <v>5</v>
      </c>
      <c r="N728">
        <v>102676</v>
      </c>
      <c r="O728">
        <v>85000</v>
      </c>
      <c r="P728">
        <v>17676</v>
      </c>
      <c r="Q728" t="s">
        <v>55</v>
      </c>
      <c r="R728" t="s">
        <v>73</v>
      </c>
      <c r="S728" s="3" t="str">
        <f t="shared" si="55"/>
        <v>July</v>
      </c>
      <c r="T728" t="str">
        <f t="shared" si="56"/>
        <v>Q3</v>
      </c>
      <c r="U728">
        <f t="shared" si="57"/>
        <v>2025</v>
      </c>
      <c r="V728" s="4">
        <f t="shared" si="58"/>
        <v>0.17215318087966028</v>
      </c>
      <c r="W728" t="str">
        <f t="shared" si="59"/>
        <v>High</v>
      </c>
    </row>
    <row r="729" spans="1:23" x14ac:dyDescent="0.3">
      <c r="A729">
        <v>100812</v>
      </c>
      <c r="B729" s="1">
        <v>45784</v>
      </c>
      <c r="C729" t="s">
        <v>948</v>
      </c>
      <c r="D729" t="s">
        <v>114</v>
      </c>
      <c r="E729" t="s">
        <v>20</v>
      </c>
      <c r="F729" t="s">
        <v>36</v>
      </c>
      <c r="G729" t="s">
        <v>37</v>
      </c>
      <c r="H729" t="s">
        <v>71</v>
      </c>
      <c r="I729" t="s">
        <v>60</v>
      </c>
      <c r="J729" t="s">
        <v>78</v>
      </c>
      <c r="K729">
        <v>5</v>
      </c>
      <c r="L729">
        <v>21610</v>
      </c>
      <c r="M729">
        <v>5</v>
      </c>
      <c r="N729">
        <v>102647.5</v>
      </c>
      <c r="O729">
        <v>85000</v>
      </c>
      <c r="P729">
        <v>17647.5</v>
      </c>
      <c r="Q729" t="s">
        <v>66</v>
      </c>
      <c r="R729" t="s">
        <v>27</v>
      </c>
      <c r="S729" s="3" t="str">
        <f t="shared" si="55"/>
        <v>May</v>
      </c>
      <c r="T729" t="str">
        <f t="shared" si="56"/>
        <v>Q2</v>
      </c>
      <c r="U729">
        <f t="shared" si="57"/>
        <v>2025</v>
      </c>
      <c r="V729" s="4">
        <f t="shared" si="58"/>
        <v>0.17192332984242187</v>
      </c>
      <c r="W729" t="str">
        <f t="shared" si="59"/>
        <v>High</v>
      </c>
    </row>
    <row r="730" spans="1:23" x14ac:dyDescent="0.3">
      <c r="A730">
        <v>100362</v>
      </c>
      <c r="B730" s="1">
        <v>45994</v>
      </c>
      <c r="C730" t="s">
        <v>498</v>
      </c>
      <c r="D730" t="s">
        <v>192</v>
      </c>
      <c r="E730" t="s">
        <v>20</v>
      </c>
      <c r="F730" t="s">
        <v>36</v>
      </c>
      <c r="G730" t="s">
        <v>37</v>
      </c>
      <c r="H730" t="s">
        <v>33</v>
      </c>
      <c r="I730" t="s">
        <v>60</v>
      </c>
      <c r="J730" t="s">
        <v>78</v>
      </c>
      <c r="K730">
        <v>5</v>
      </c>
      <c r="L730">
        <v>21587</v>
      </c>
      <c r="M730">
        <v>5</v>
      </c>
      <c r="N730">
        <v>102538.25</v>
      </c>
      <c r="O730">
        <v>85000</v>
      </c>
      <c r="P730">
        <v>17538.25</v>
      </c>
      <c r="Q730" t="s">
        <v>66</v>
      </c>
      <c r="R730" t="s">
        <v>56</v>
      </c>
      <c r="S730" s="3" t="str">
        <f t="shared" si="55"/>
        <v>December</v>
      </c>
      <c r="T730" t="str">
        <f t="shared" si="56"/>
        <v>Q4</v>
      </c>
      <c r="U730">
        <f t="shared" si="57"/>
        <v>2025</v>
      </c>
      <c r="V730" s="4">
        <f t="shared" si="58"/>
        <v>0.17104105053480043</v>
      </c>
      <c r="W730" t="str">
        <f t="shared" si="59"/>
        <v>High</v>
      </c>
    </row>
    <row r="731" spans="1:23" x14ac:dyDescent="0.3">
      <c r="A731">
        <v>104268</v>
      </c>
      <c r="B731" s="1">
        <v>45762</v>
      </c>
      <c r="C731" t="s">
        <v>4404</v>
      </c>
      <c r="D731" t="s">
        <v>116</v>
      </c>
      <c r="E731" t="s">
        <v>30</v>
      </c>
      <c r="F731" t="s">
        <v>76</v>
      </c>
      <c r="G731" t="s">
        <v>77</v>
      </c>
      <c r="H731" t="s">
        <v>71</v>
      </c>
      <c r="I731" t="s">
        <v>60</v>
      </c>
      <c r="J731" t="s">
        <v>78</v>
      </c>
      <c r="K731">
        <v>5</v>
      </c>
      <c r="L731">
        <v>21579</v>
      </c>
      <c r="M731">
        <v>5</v>
      </c>
      <c r="N731">
        <v>102500.25</v>
      </c>
      <c r="O731">
        <v>85000</v>
      </c>
      <c r="P731">
        <v>17500.25</v>
      </c>
      <c r="Q731" t="s">
        <v>49</v>
      </c>
      <c r="R731" t="s">
        <v>73</v>
      </c>
      <c r="S731" s="3" t="str">
        <f t="shared" si="55"/>
        <v>April</v>
      </c>
      <c r="T731" t="str">
        <f t="shared" si="56"/>
        <v>Q2</v>
      </c>
      <c r="U731">
        <f t="shared" si="57"/>
        <v>2025</v>
      </c>
      <c r="V731" s="4">
        <f t="shared" si="58"/>
        <v>0.17073372991773192</v>
      </c>
      <c r="W731" t="str">
        <f t="shared" si="59"/>
        <v>High</v>
      </c>
    </row>
    <row r="732" spans="1:23" x14ac:dyDescent="0.3">
      <c r="A732">
        <v>100719</v>
      </c>
      <c r="B732" s="1">
        <v>45939</v>
      </c>
      <c r="C732" t="s">
        <v>855</v>
      </c>
      <c r="D732" t="s">
        <v>29</v>
      </c>
      <c r="E732" t="s">
        <v>52</v>
      </c>
      <c r="F732" t="s">
        <v>69</v>
      </c>
      <c r="G732" t="s">
        <v>70</v>
      </c>
      <c r="H732" t="s">
        <v>83</v>
      </c>
      <c r="I732" t="s">
        <v>60</v>
      </c>
      <c r="J732" t="s">
        <v>78</v>
      </c>
      <c r="K732">
        <v>5</v>
      </c>
      <c r="L732">
        <v>21567</v>
      </c>
      <c r="M732">
        <v>5</v>
      </c>
      <c r="N732">
        <v>102443.25</v>
      </c>
      <c r="O732">
        <v>85000</v>
      </c>
      <c r="P732">
        <v>17443.25</v>
      </c>
      <c r="Q732" t="s">
        <v>26</v>
      </c>
      <c r="R732" t="s">
        <v>73</v>
      </c>
      <c r="S732" s="3" t="str">
        <f t="shared" si="55"/>
        <v>October</v>
      </c>
      <c r="T732" t="str">
        <f t="shared" si="56"/>
        <v>Q4</v>
      </c>
      <c r="U732">
        <f t="shared" si="57"/>
        <v>2025</v>
      </c>
      <c r="V732" s="4">
        <f t="shared" si="58"/>
        <v>0.17027232150483315</v>
      </c>
      <c r="W732" t="str">
        <f t="shared" si="59"/>
        <v>High</v>
      </c>
    </row>
    <row r="733" spans="1:23" x14ac:dyDescent="0.3">
      <c r="A733">
        <v>104344</v>
      </c>
      <c r="B733" s="1">
        <v>45891</v>
      </c>
      <c r="C733" t="s">
        <v>4480</v>
      </c>
      <c r="D733" t="s">
        <v>210</v>
      </c>
      <c r="E733" t="s">
        <v>52</v>
      </c>
      <c r="F733" t="s">
        <v>69</v>
      </c>
      <c r="G733" t="s">
        <v>70</v>
      </c>
      <c r="H733" t="s">
        <v>83</v>
      </c>
      <c r="I733" t="s">
        <v>60</v>
      </c>
      <c r="J733" t="s">
        <v>78</v>
      </c>
      <c r="K733">
        <v>5</v>
      </c>
      <c r="L733">
        <v>21556</v>
      </c>
      <c r="M733">
        <v>5</v>
      </c>
      <c r="N733">
        <v>102391</v>
      </c>
      <c r="O733">
        <v>85000</v>
      </c>
      <c r="P733">
        <v>17391</v>
      </c>
      <c r="Q733" t="s">
        <v>26</v>
      </c>
      <c r="R733" t="s">
        <v>56</v>
      </c>
      <c r="S733" s="3" t="str">
        <f t="shared" si="55"/>
        <v>August</v>
      </c>
      <c r="T733" t="str">
        <f t="shared" si="56"/>
        <v>Q3</v>
      </c>
      <c r="U733">
        <f t="shared" si="57"/>
        <v>2025</v>
      </c>
      <c r="V733" s="4">
        <f t="shared" si="58"/>
        <v>0.16984891250207537</v>
      </c>
      <c r="W733" t="str">
        <f t="shared" si="59"/>
        <v>High</v>
      </c>
    </row>
    <row r="734" spans="1:23" x14ac:dyDescent="0.3">
      <c r="A734">
        <v>102857</v>
      </c>
      <c r="B734" s="1">
        <v>45983</v>
      </c>
      <c r="C734" t="s">
        <v>2993</v>
      </c>
      <c r="D734" t="s">
        <v>213</v>
      </c>
      <c r="E734" t="s">
        <v>52</v>
      </c>
      <c r="F734" t="s">
        <v>53</v>
      </c>
      <c r="G734" t="s">
        <v>54</v>
      </c>
      <c r="H734" t="s">
        <v>83</v>
      </c>
      <c r="I734" t="s">
        <v>24</v>
      </c>
      <c r="J734" t="s">
        <v>72</v>
      </c>
      <c r="K734">
        <v>7</v>
      </c>
      <c r="L734">
        <v>15319</v>
      </c>
      <c r="M734">
        <v>5</v>
      </c>
      <c r="N734">
        <v>101871.35</v>
      </c>
      <c r="O734">
        <v>77000</v>
      </c>
      <c r="P734">
        <v>24871.35</v>
      </c>
      <c r="Q734" t="s">
        <v>26</v>
      </c>
      <c r="R734" t="s">
        <v>56</v>
      </c>
      <c r="S734" s="3" t="str">
        <f t="shared" si="55"/>
        <v>November</v>
      </c>
      <c r="T734" t="str">
        <f t="shared" si="56"/>
        <v>Q4</v>
      </c>
      <c r="U734">
        <f t="shared" si="57"/>
        <v>2025</v>
      </c>
      <c r="V734" s="4">
        <f t="shared" si="58"/>
        <v>0.24414469819041368</v>
      </c>
      <c r="W734" t="str">
        <f t="shared" si="59"/>
        <v>High</v>
      </c>
    </row>
    <row r="735" spans="1:23" x14ac:dyDescent="0.3">
      <c r="A735">
        <v>101288</v>
      </c>
      <c r="B735" s="1">
        <v>45849</v>
      </c>
      <c r="C735" t="s">
        <v>1424</v>
      </c>
      <c r="D735" t="s">
        <v>112</v>
      </c>
      <c r="E735" t="s">
        <v>44</v>
      </c>
      <c r="F735" t="s">
        <v>64</v>
      </c>
      <c r="G735" t="s">
        <v>65</v>
      </c>
      <c r="H735" t="s">
        <v>59</v>
      </c>
      <c r="I735" t="s">
        <v>60</v>
      </c>
      <c r="J735" t="s">
        <v>78</v>
      </c>
      <c r="K735">
        <v>5</v>
      </c>
      <c r="L735">
        <v>22495</v>
      </c>
      <c r="M735">
        <v>10</v>
      </c>
      <c r="N735">
        <v>101227.5</v>
      </c>
      <c r="O735">
        <v>85000</v>
      </c>
      <c r="P735">
        <v>16227.5</v>
      </c>
      <c r="Q735" t="s">
        <v>26</v>
      </c>
      <c r="R735" t="s">
        <v>27</v>
      </c>
      <c r="S735" s="3" t="str">
        <f t="shared" si="55"/>
        <v>July</v>
      </c>
      <c r="T735" t="str">
        <f t="shared" si="56"/>
        <v>Q3</v>
      </c>
      <c r="U735">
        <f t="shared" si="57"/>
        <v>2025</v>
      </c>
      <c r="V735" s="4">
        <f t="shared" si="58"/>
        <v>0.16030722876688647</v>
      </c>
      <c r="W735" t="str">
        <f t="shared" si="59"/>
        <v>High</v>
      </c>
    </row>
    <row r="736" spans="1:23" x14ac:dyDescent="0.3">
      <c r="A736">
        <v>100921</v>
      </c>
      <c r="B736" s="1">
        <v>45717</v>
      </c>
      <c r="C736" t="s">
        <v>1057</v>
      </c>
      <c r="D736" t="s">
        <v>122</v>
      </c>
      <c r="E736" t="s">
        <v>44</v>
      </c>
      <c r="F736" t="s">
        <v>64</v>
      </c>
      <c r="G736" t="s">
        <v>65</v>
      </c>
      <c r="H736" t="s">
        <v>33</v>
      </c>
      <c r="I736" t="s">
        <v>60</v>
      </c>
      <c r="J736" t="s">
        <v>78</v>
      </c>
      <c r="K736">
        <v>5</v>
      </c>
      <c r="L736">
        <v>22489</v>
      </c>
      <c r="M736">
        <v>10</v>
      </c>
      <c r="N736">
        <v>101200.5</v>
      </c>
      <c r="O736">
        <v>85000</v>
      </c>
      <c r="P736">
        <v>16200.5</v>
      </c>
      <c r="Q736" t="s">
        <v>55</v>
      </c>
      <c r="R736" t="s">
        <v>73</v>
      </c>
      <c r="S736" s="3" t="str">
        <f t="shared" si="55"/>
        <v>March</v>
      </c>
      <c r="T736" t="str">
        <f t="shared" si="56"/>
        <v>Q1</v>
      </c>
      <c r="U736">
        <f t="shared" si="57"/>
        <v>2025</v>
      </c>
      <c r="V736" s="4">
        <f t="shared" si="58"/>
        <v>0.1600832011699547</v>
      </c>
      <c r="W736" t="str">
        <f t="shared" si="59"/>
        <v>High</v>
      </c>
    </row>
    <row r="737" spans="1:23" x14ac:dyDescent="0.3">
      <c r="A737">
        <v>103772</v>
      </c>
      <c r="B737" s="1">
        <v>45947</v>
      </c>
      <c r="C737" t="s">
        <v>3908</v>
      </c>
      <c r="D737" t="s">
        <v>129</v>
      </c>
      <c r="E737" t="s">
        <v>52</v>
      </c>
      <c r="F737" t="s">
        <v>53</v>
      </c>
      <c r="G737" t="s">
        <v>54</v>
      </c>
      <c r="H737" t="s">
        <v>71</v>
      </c>
      <c r="I737" t="s">
        <v>24</v>
      </c>
      <c r="J737" t="s">
        <v>72</v>
      </c>
      <c r="K737">
        <v>8</v>
      </c>
      <c r="L737">
        <v>14863</v>
      </c>
      <c r="M737">
        <v>15</v>
      </c>
      <c r="N737">
        <v>101068.4</v>
      </c>
      <c r="O737">
        <v>88000</v>
      </c>
      <c r="P737">
        <v>13068.4</v>
      </c>
      <c r="Q737" t="s">
        <v>41</v>
      </c>
      <c r="R737" t="s">
        <v>27</v>
      </c>
      <c r="S737" s="3" t="str">
        <f t="shared" si="55"/>
        <v>October</v>
      </c>
      <c r="T737" t="str">
        <f t="shared" si="56"/>
        <v>Q4</v>
      </c>
      <c r="U737">
        <f t="shared" si="57"/>
        <v>2025</v>
      </c>
      <c r="V737" s="4">
        <f t="shared" si="58"/>
        <v>0.12930253175077472</v>
      </c>
      <c r="W737" t="str">
        <f t="shared" si="59"/>
        <v>High</v>
      </c>
    </row>
    <row r="738" spans="1:23" x14ac:dyDescent="0.3">
      <c r="A738">
        <v>104385</v>
      </c>
      <c r="B738" s="1">
        <v>45866</v>
      </c>
      <c r="C738" t="s">
        <v>4521</v>
      </c>
      <c r="D738" t="s">
        <v>75</v>
      </c>
      <c r="E738" t="s">
        <v>20</v>
      </c>
      <c r="F738" t="s">
        <v>21</v>
      </c>
      <c r="G738" t="s">
        <v>22</v>
      </c>
      <c r="H738" t="s">
        <v>33</v>
      </c>
      <c r="I738" t="s">
        <v>60</v>
      </c>
      <c r="J738" t="s">
        <v>78</v>
      </c>
      <c r="K738">
        <v>5</v>
      </c>
      <c r="L738">
        <v>22394</v>
      </c>
      <c r="M738">
        <v>10</v>
      </c>
      <c r="N738">
        <v>100773</v>
      </c>
      <c r="O738">
        <v>85000</v>
      </c>
      <c r="P738">
        <v>15773</v>
      </c>
      <c r="Q738" t="s">
        <v>49</v>
      </c>
      <c r="R738" t="s">
        <v>56</v>
      </c>
      <c r="S738" s="3" t="str">
        <f t="shared" si="55"/>
        <v>July</v>
      </c>
      <c r="T738" t="str">
        <f t="shared" si="56"/>
        <v>Q3</v>
      </c>
      <c r="U738">
        <f t="shared" si="57"/>
        <v>2025</v>
      </c>
      <c r="V738" s="4">
        <f t="shared" si="58"/>
        <v>0.15652009962986119</v>
      </c>
      <c r="W738" t="str">
        <f t="shared" si="59"/>
        <v>High</v>
      </c>
    </row>
    <row r="739" spans="1:23" x14ac:dyDescent="0.3">
      <c r="A739">
        <v>101727</v>
      </c>
      <c r="B739" s="1">
        <v>45971</v>
      </c>
      <c r="C739" t="s">
        <v>1863</v>
      </c>
      <c r="D739" t="s">
        <v>210</v>
      </c>
      <c r="E739" t="s">
        <v>52</v>
      </c>
      <c r="F739" t="s">
        <v>69</v>
      </c>
      <c r="G739" t="s">
        <v>70</v>
      </c>
      <c r="H739" t="s">
        <v>83</v>
      </c>
      <c r="I739" t="s">
        <v>24</v>
      </c>
      <c r="J739" t="s">
        <v>72</v>
      </c>
      <c r="K739">
        <v>8</v>
      </c>
      <c r="L739">
        <v>14807</v>
      </c>
      <c r="M739">
        <v>15</v>
      </c>
      <c r="N739">
        <v>100687.6</v>
      </c>
      <c r="O739">
        <v>88000</v>
      </c>
      <c r="P739">
        <v>12687.6</v>
      </c>
      <c r="Q739" t="s">
        <v>26</v>
      </c>
      <c r="R739" t="s">
        <v>73</v>
      </c>
      <c r="S739" s="3" t="str">
        <f t="shared" si="55"/>
        <v>November</v>
      </c>
      <c r="T739" t="str">
        <f t="shared" si="56"/>
        <v>Q4</v>
      </c>
      <c r="U739">
        <f t="shared" si="57"/>
        <v>2025</v>
      </c>
      <c r="V739" s="4">
        <f t="shared" si="58"/>
        <v>0.12600955827728538</v>
      </c>
      <c r="W739" t="str">
        <f t="shared" si="59"/>
        <v>High</v>
      </c>
    </row>
    <row r="740" spans="1:23" x14ac:dyDescent="0.3">
      <c r="A740">
        <v>101009</v>
      </c>
      <c r="B740" s="1">
        <v>45972</v>
      </c>
      <c r="C740" t="s">
        <v>1145</v>
      </c>
      <c r="D740" t="s">
        <v>199</v>
      </c>
      <c r="E740" t="s">
        <v>30</v>
      </c>
      <c r="F740" t="s">
        <v>76</v>
      </c>
      <c r="G740" t="s">
        <v>77</v>
      </c>
      <c r="H740" t="s">
        <v>38</v>
      </c>
      <c r="I740" t="s">
        <v>60</v>
      </c>
      <c r="J740" t="s">
        <v>61</v>
      </c>
      <c r="K740">
        <v>10</v>
      </c>
      <c r="L740">
        <v>11832</v>
      </c>
      <c r="M740">
        <v>15</v>
      </c>
      <c r="N740">
        <v>100572</v>
      </c>
      <c r="O740">
        <v>90000</v>
      </c>
      <c r="P740">
        <v>10572</v>
      </c>
      <c r="Q740" t="s">
        <v>66</v>
      </c>
      <c r="R740" t="s">
        <v>73</v>
      </c>
      <c r="S740" s="3" t="str">
        <f t="shared" si="55"/>
        <v>November</v>
      </c>
      <c r="T740" t="str">
        <f t="shared" si="56"/>
        <v>Q4</v>
      </c>
      <c r="U740">
        <f t="shared" si="57"/>
        <v>2025</v>
      </c>
      <c r="V740" s="4">
        <f t="shared" si="58"/>
        <v>0.10511872091635843</v>
      </c>
      <c r="W740" t="str">
        <f t="shared" si="59"/>
        <v>High</v>
      </c>
    </row>
    <row r="741" spans="1:23" x14ac:dyDescent="0.3">
      <c r="A741">
        <v>100503</v>
      </c>
      <c r="B741" s="1">
        <v>45967</v>
      </c>
      <c r="C741" t="s">
        <v>639</v>
      </c>
      <c r="D741" t="s">
        <v>98</v>
      </c>
      <c r="E741" t="s">
        <v>52</v>
      </c>
      <c r="F741" t="s">
        <v>53</v>
      </c>
      <c r="G741" t="s">
        <v>54</v>
      </c>
      <c r="H741" t="s">
        <v>108</v>
      </c>
      <c r="I741" t="s">
        <v>60</v>
      </c>
      <c r="J741" t="s">
        <v>78</v>
      </c>
      <c r="K741">
        <v>5</v>
      </c>
      <c r="L741">
        <v>22334</v>
      </c>
      <c r="M741">
        <v>10</v>
      </c>
      <c r="N741">
        <v>100503</v>
      </c>
      <c r="O741">
        <v>85000</v>
      </c>
      <c r="P741">
        <v>15503</v>
      </c>
      <c r="Q741" t="s">
        <v>41</v>
      </c>
      <c r="R741" t="s">
        <v>56</v>
      </c>
      <c r="S741" s="3" t="str">
        <f t="shared" si="55"/>
        <v>November</v>
      </c>
      <c r="T741" t="str">
        <f t="shared" si="56"/>
        <v>Q4</v>
      </c>
      <c r="U741">
        <f t="shared" si="57"/>
        <v>2025</v>
      </c>
      <c r="V741" s="4">
        <f t="shared" si="58"/>
        <v>0.15425410186760594</v>
      </c>
      <c r="W741" t="str">
        <f t="shared" si="59"/>
        <v>High</v>
      </c>
    </row>
    <row r="742" spans="1:23" x14ac:dyDescent="0.3">
      <c r="A742">
        <v>103347</v>
      </c>
      <c r="B742" s="1">
        <v>45967</v>
      </c>
      <c r="C742" t="s">
        <v>3483</v>
      </c>
      <c r="D742" t="s">
        <v>75</v>
      </c>
      <c r="E742" t="s">
        <v>44</v>
      </c>
      <c r="F742" t="s">
        <v>45</v>
      </c>
      <c r="G742" t="s">
        <v>46</v>
      </c>
      <c r="H742" t="s">
        <v>83</v>
      </c>
      <c r="I742" t="s">
        <v>24</v>
      </c>
      <c r="J742" t="s">
        <v>72</v>
      </c>
      <c r="K742">
        <v>7</v>
      </c>
      <c r="L742">
        <v>15109</v>
      </c>
      <c r="M742">
        <v>5</v>
      </c>
      <c r="N742">
        <v>100474.85</v>
      </c>
      <c r="O742">
        <v>77000</v>
      </c>
      <c r="P742">
        <v>23474.85</v>
      </c>
      <c r="Q742" t="s">
        <v>41</v>
      </c>
      <c r="R742" t="s">
        <v>27</v>
      </c>
      <c r="S742" s="3" t="str">
        <f t="shared" si="55"/>
        <v>November</v>
      </c>
      <c r="T742" t="str">
        <f t="shared" si="56"/>
        <v>Q4</v>
      </c>
      <c r="U742">
        <f t="shared" si="57"/>
        <v>2025</v>
      </c>
      <c r="V742" s="4">
        <f t="shared" si="58"/>
        <v>0.2336390649003208</v>
      </c>
      <c r="W742" t="str">
        <f t="shared" si="59"/>
        <v>High</v>
      </c>
    </row>
    <row r="743" spans="1:23" x14ac:dyDescent="0.3">
      <c r="A743">
        <v>102577</v>
      </c>
      <c r="B743" s="1">
        <v>45848</v>
      </c>
      <c r="C743" t="s">
        <v>2713</v>
      </c>
      <c r="D743" t="s">
        <v>207</v>
      </c>
      <c r="E743" t="s">
        <v>30</v>
      </c>
      <c r="F743" t="s">
        <v>31</v>
      </c>
      <c r="G743" t="s">
        <v>32</v>
      </c>
      <c r="H743" t="s">
        <v>23</v>
      </c>
      <c r="I743" t="s">
        <v>60</v>
      </c>
      <c r="J743" t="s">
        <v>78</v>
      </c>
      <c r="K743">
        <v>5</v>
      </c>
      <c r="L743">
        <v>22307</v>
      </c>
      <c r="M743">
        <v>10</v>
      </c>
      <c r="N743">
        <v>100381.5</v>
      </c>
      <c r="O743">
        <v>85000</v>
      </c>
      <c r="P743">
        <v>15381.5</v>
      </c>
      <c r="Q743" t="s">
        <v>41</v>
      </c>
      <c r="R743" t="s">
        <v>73</v>
      </c>
      <c r="S743" s="3" t="str">
        <f t="shared" si="55"/>
        <v>July</v>
      </c>
      <c r="T743" t="str">
        <f t="shared" si="56"/>
        <v>Q3</v>
      </c>
      <c r="U743">
        <f t="shared" si="57"/>
        <v>2025</v>
      </c>
      <c r="V743" s="4">
        <f t="shared" si="58"/>
        <v>0.15323042592509575</v>
      </c>
      <c r="W743" t="str">
        <f t="shared" si="59"/>
        <v>High</v>
      </c>
    </row>
    <row r="744" spans="1:23" x14ac:dyDescent="0.3">
      <c r="A744">
        <v>102789</v>
      </c>
      <c r="B744" s="1">
        <v>45719</v>
      </c>
      <c r="C744" t="s">
        <v>2925</v>
      </c>
      <c r="D744" t="s">
        <v>129</v>
      </c>
      <c r="E744" t="s">
        <v>52</v>
      </c>
      <c r="F744" t="s">
        <v>69</v>
      </c>
      <c r="G744" t="s">
        <v>70</v>
      </c>
      <c r="H744" t="s">
        <v>108</v>
      </c>
      <c r="I744" t="s">
        <v>60</v>
      </c>
      <c r="J744" t="s">
        <v>78</v>
      </c>
      <c r="K744">
        <v>5</v>
      </c>
      <c r="L744">
        <v>22249</v>
      </c>
      <c r="M744">
        <v>10</v>
      </c>
      <c r="N744">
        <v>100120.5</v>
      </c>
      <c r="O744">
        <v>85000</v>
      </c>
      <c r="P744">
        <v>15120.5</v>
      </c>
      <c r="Q744" t="s">
        <v>26</v>
      </c>
      <c r="R744" t="s">
        <v>73</v>
      </c>
      <c r="S744" s="3" t="str">
        <f t="shared" si="55"/>
        <v>March</v>
      </c>
      <c r="T744" t="str">
        <f t="shared" si="56"/>
        <v>Q1</v>
      </c>
      <c r="U744">
        <f t="shared" si="57"/>
        <v>2025</v>
      </c>
      <c r="V744" s="4">
        <f t="shared" si="58"/>
        <v>0.15102301726419665</v>
      </c>
      <c r="W744" t="str">
        <f t="shared" si="59"/>
        <v>High</v>
      </c>
    </row>
    <row r="745" spans="1:23" x14ac:dyDescent="0.3">
      <c r="A745">
        <v>102820</v>
      </c>
      <c r="B745" s="1">
        <v>45873</v>
      </c>
      <c r="C745" t="s">
        <v>2956</v>
      </c>
      <c r="D745" t="s">
        <v>322</v>
      </c>
      <c r="E745" t="s">
        <v>52</v>
      </c>
      <c r="F745" t="s">
        <v>69</v>
      </c>
      <c r="G745" t="s">
        <v>70</v>
      </c>
      <c r="H745" t="s">
        <v>23</v>
      </c>
      <c r="I745" t="s">
        <v>60</v>
      </c>
      <c r="J745" t="s">
        <v>78</v>
      </c>
      <c r="K745">
        <v>5</v>
      </c>
      <c r="L745">
        <v>22215</v>
      </c>
      <c r="M745">
        <v>10</v>
      </c>
      <c r="N745">
        <v>99967.5</v>
      </c>
      <c r="O745">
        <v>85000</v>
      </c>
      <c r="P745">
        <v>14967.5</v>
      </c>
      <c r="Q745" t="s">
        <v>41</v>
      </c>
      <c r="R745" t="s">
        <v>27</v>
      </c>
      <c r="S745" s="3" t="str">
        <f t="shared" si="55"/>
        <v>August</v>
      </c>
      <c r="T745" t="str">
        <f t="shared" si="56"/>
        <v>Q3</v>
      </c>
      <c r="U745">
        <f t="shared" si="57"/>
        <v>2025</v>
      </c>
      <c r="V745" s="4">
        <f t="shared" si="58"/>
        <v>0.1497236601895616</v>
      </c>
      <c r="W745" t="str">
        <f t="shared" si="59"/>
        <v>High</v>
      </c>
    </row>
    <row r="746" spans="1:23" x14ac:dyDescent="0.3">
      <c r="A746">
        <v>100757</v>
      </c>
      <c r="B746" s="1">
        <v>45788</v>
      </c>
      <c r="C746" t="s">
        <v>893</v>
      </c>
      <c r="D746" t="s">
        <v>19</v>
      </c>
      <c r="E746" t="s">
        <v>20</v>
      </c>
      <c r="F746" t="s">
        <v>21</v>
      </c>
      <c r="G746" t="s">
        <v>22</v>
      </c>
      <c r="H746" t="s">
        <v>23</v>
      </c>
      <c r="I746" t="s">
        <v>60</v>
      </c>
      <c r="J746" t="s">
        <v>88</v>
      </c>
      <c r="K746">
        <v>2</v>
      </c>
      <c r="L746">
        <v>55407</v>
      </c>
      <c r="M746">
        <v>10</v>
      </c>
      <c r="N746">
        <v>99732.6</v>
      </c>
      <c r="O746">
        <v>84000</v>
      </c>
      <c r="P746">
        <v>15732.6</v>
      </c>
      <c r="Q746" t="s">
        <v>55</v>
      </c>
      <c r="R746" t="s">
        <v>27</v>
      </c>
      <c r="S746" s="3" t="str">
        <f t="shared" si="55"/>
        <v>May</v>
      </c>
      <c r="T746" t="str">
        <f t="shared" si="56"/>
        <v>Q2</v>
      </c>
      <c r="U746">
        <f t="shared" si="57"/>
        <v>2025</v>
      </c>
      <c r="V746" s="4">
        <f t="shared" si="58"/>
        <v>0.15774781766443469</v>
      </c>
      <c r="W746" t="str">
        <f t="shared" si="59"/>
        <v>High</v>
      </c>
    </row>
    <row r="747" spans="1:23" x14ac:dyDescent="0.3">
      <c r="A747">
        <v>102609</v>
      </c>
      <c r="B747" s="1">
        <v>45851</v>
      </c>
      <c r="C747" t="s">
        <v>2745</v>
      </c>
      <c r="D747" t="s">
        <v>153</v>
      </c>
      <c r="E747" t="s">
        <v>30</v>
      </c>
      <c r="F747" t="s">
        <v>31</v>
      </c>
      <c r="G747" t="s">
        <v>32</v>
      </c>
      <c r="H747" t="s">
        <v>33</v>
      </c>
      <c r="I747" t="s">
        <v>60</v>
      </c>
      <c r="J747" t="s">
        <v>78</v>
      </c>
      <c r="K747">
        <v>5</v>
      </c>
      <c r="L747">
        <v>22099</v>
      </c>
      <c r="M747">
        <v>10</v>
      </c>
      <c r="N747">
        <v>99445.5</v>
      </c>
      <c r="O747">
        <v>85000</v>
      </c>
      <c r="P747">
        <v>14445.5</v>
      </c>
      <c r="Q747" t="s">
        <v>55</v>
      </c>
      <c r="R747" t="s">
        <v>27</v>
      </c>
      <c r="S747" s="3" t="str">
        <f t="shared" si="55"/>
        <v>July</v>
      </c>
      <c r="T747" t="str">
        <f t="shared" si="56"/>
        <v>Q3</v>
      </c>
      <c r="U747">
        <f t="shared" si="57"/>
        <v>2025</v>
      </c>
      <c r="V747" s="4">
        <f t="shared" si="58"/>
        <v>0.14526046930228115</v>
      </c>
      <c r="W747" t="str">
        <f t="shared" si="59"/>
        <v>High</v>
      </c>
    </row>
    <row r="748" spans="1:23" x14ac:dyDescent="0.3">
      <c r="A748">
        <v>102675</v>
      </c>
      <c r="B748" s="1">
        <v>45703</v>
      </c>
      <c r="C748" t="s">
        <v>2811</v>
      </c>
      <c r="D748" t="s">
        <v>158</v>
      </c>
      <c r="E748" t="s">
        <v>44</v>
      </c>
      <c r="F748" t="s">
        <v>64</v>
      </c>
      <c r="G748" t="s">
        <v>65</v>
      </c>
      <c r="H748" t="s">
        <v>33</v>
      </c>
      <c r="I748" t="s">
        <v>60</v>
      </c>
      <c r="J748" t="s">
        <v>88</v>
      </c>
      <c r="K748">
        <v>2</v>
      </c>
      <c r="L748">
        <v>55226</v>
      </c>
      <c r="M748">
        <v>10</v>
      </c>
      <c r="N748">
        <v>99406.8</v>
      </c>
      <c r="O748">
        <v>84000</v>
      </c>
      <c r="P748">
        <v>15406.8</v>
      </c>
      <c r="Q748" t="s">
        <v>26</v>
      </c>
      <c r="R748" t="s">
        <v>27</v>
      </c>
      <c r="S748" s="3" t="str">
        <f t="shared" si="55"/>
        <v>February</v>
      </c>
      <c r="T748" t="str">
        <f t="shared" si="56"/>
        <v>Q1</v>
      </c>
      <c r="U748">
        <f t="shared" si="57"/>
        <v>2025</v>
      </c>
      <c r="V748" s="4">
        <f t="shared" si="58"/>
        <v>0.15498738516882143</v>
      </c>
      <c r="W748" t="str">
        <f t="shared" si="59"/>
        <v>High</v>
      </c>
    </row>
    <row r="749" spans="1:23" x14ac:dyDescent="0.3">
      <c r="A749">
        <v>100495</v>
      </c>
      <c r="B749" s="1">
        <v>45727</v>
      </c>
      <c r="C749" t="s">
        <v>631</v>
      </c>
      <c r="D749" t="s">
        <v>96</v>
      </c>
      <c r="E749" t="s">
        <v>20</v>
      </c>
      <c r="F749" t="s">
        <v>36</v>
      </c>
      <c r="G749" t="s">
        <v>37</v>
      </c>
      <c r="H749" t="s">
        <v>23</v>
      </c>
      <c r="I749" t="s">
        <v>60</v>
      </c>
      <c r="J749" t="s">
        <v>78</v>
      </c>
      <c r="K749">
        <v>5</v>
      </c>
      <c r="L749">
        <v>22088</v>
      </c>
      <c r="M749">
        <v>10</v>
      </c>
      <c r="N749">
        <v>99396</v>
      </c>
      <c r="O749">
        <v>85000</v>
      </c>
      <c r="P749">
        <v>14396</v>
      </c>
      <c r="Q749" t="s">
        <v>66</v>
      </c>
      <c r="R749" t="s">
        <v>56</v>
      </c>
      <c r="S749" s="3" t="str">
        <f t="shared" si="55"/>
        <v>March</v>
      </c>
      <c r="T749" t="str">
        <f t="shared" si="56"/>
        <v>Q1</v>
      </c>
      <c r="U749">
        <f t="shared" si="57"/>
        <v>2025</v>
      </c>
      <c r="V749" s="4">
        <f t="shared" si="58"/>
        <v>0.14483480220532013</v>
      </c>
      <c r="W749" t="str">
        <f t="shared" si="59"/>
        <v>High</v>
      </c>
    </row>
    <row r="750" spans="1:23" x14ac:dyDescent="0.3">
      <c r="A750">
        <v>103535</v>
      </c>
      <c r="B750" s="1">
        <v>45813</v>
      </c>
      <c r="C750" t="s">
        <v>3671</v>
      </c>
      <c r="D750" t="s">
        <v>98</v>
      </c>
      <c r="E750" t="s">
        <v>30</v>
      </c>
      <c r="F750" t="s">
        <v>31</v>
      </c>
      <c r="G750" t="s">
        <v>32</v>
      </c>
      <c r="H750" t="s">
        <v>71</v>
      </c>
      <c r="I750" t="s">
        <v>60</v>
      </c>
      <c r="J750" t="s">
        <v>88</v>
      </c>
      <c r="K750">
        <v>2</v>
      </c>
      <c r="L750">
        <v>55166</v>
      </c>
      <c r="M750">
        <v>10</v>
      </c>
      <c r="N750">
        <v>99298.8</v>
      </c>
      <c r="O750">
        <v>84000</v>
      </c>
      <c r="P750">
        <v>15298.8</v>
      </c>
      <c r="Q750" t="s">
        <v>26</v>
      </c>
      <c r="R750" t="s">
        <v>56</v>
      </c>
      <c r="S750" s="3" t="str">
        <f t="shared" si="55"/>
        <v>June</v>
      </c>
      <c r="T750" t="str">
        <f t="shared" si="56"/>
        <v>Q2</v>
      </c>
      <c r="U750">
        <f t="shared" si="57"/>
        <v>2025</v>
      </c>
      <c r="V750" s="4">
        <f t="shared" si="58"/>
        <v>0.15406832710969315</v>
      </c>
      <c r="W750" t="str">
        <f t="shared" si="59"/>
        <v>High</v>
      </c>
    </row>
    <row r="751" spans="1:23" x14ac:dyDescent="0.3">
      <c r="A751">
        <v>104172</v>
      </c>
      <c r="B751" s="1">
        <v>45711</v>
      </c>
      <c r="C751" t="s">
        <v>4308</v>
      </c>
      <c r="D751" t="s">
        <v>207</v>
      </c>
      <c r="E751" t="s">
        <v>30</v>
      </c>
      <c r="F751" t="s">
        <v>76</v>
      </c>
      <c r="G751" t="s">
        <v>77</v>
      </c>
      <c r="H751" t="s">
        <v>59</v>
      </c>
      <c r="I751" t="s">
        <v>60</v>
      </c>
      <c r="J751" t="s">
        <v>88</v>
      </c>
      <c r="K751">
        <v>2</v>
      </c>
      <c r="L751">
        <v>55153</v>
      </c>
      <c r="M751">
        <v>10</v>
      </c>
      <c r="N751">
        <v>99275.4</v>
      </c>
      <c r="O751">
        <v>84000</v>
      </c>
      <c r="P751">
        <v>15275.4</v>
      </c>
      <c r="Q751" t="s">
        <v>66</v>
      </c>
      <c r="R751" t="s">
        <v>27</v>
      </c>
      <c r="S751" s="3" t="str">
        <f t="shared" si="55"/>
        <v>February</v>
      </c>
      <c r="T751" t="str">
        <f t="shared" si="56"/>
        <v>Q1</v>
      </c>
      <c r="U751">
        <f t="shared" si="57"/>
        <v>2025</v>
      </c>
      <c r="V751" s="4">
        <f t="shared" si="58"/>
        <v>0.15386893429792275</v>
      </c>
      <c r="W751" t="str">
        <f t="shared" si="59"/>
        <v>High</v>
      </c>
    </row>
    <row r="752" spans="1:23" x14ac:dyDescent="0.3">
      <c r="A752">
        <v>101092</v>
      </c>
      <c r="B752" s="1">
        <v>45782</v>
      </c>
      <c r="C752" t="s">
        <v>1228</v>
      </c>
      <c r="D752" t="s">
        <v>100</v>
      </c>
      <c r="E752" t="s">
        <v>30</v>
      </c>
      <c r="F752" t="s">
        <v>31</v>
      </c>
      <c r="G752" t="s">
        <v>32</v>
      </c>
      <c r="H752" t="s">
        <v>47</v>
      </c>
      <c r="I752" t="s">
        <v>60</v>
      </c>
      <c r="J752" t="s">
        <v>88</v>
      </c>
      <c r="K752">
        <v>2</v>
      </c>
      <c r="L752">
        <v>55122</v>
      </c>
      <c r="M752">
        <v>10</v>
      </c>
      <c r="N752">
        <v>99219.6</v>
      </c>
      <c r="O752">
        <v>84000</v>
      </c>
      <c r="P752">
        <v>15219.6</v>
      </c>
      <c r="Q752" t="s">
        <v>55</v>
      </c>
      <c r="R752" t="s">
        <v>27</v>
      </c>
      <c r="S752" s="3" t="str">
        <f t="shared" si="55"/>
        <v>May</v>
      </c>
      <c r="T752" t="str">
        <f t="shared" si="56"/>
        <v>Q2</v>
      </c>
      <c r="U752">
        <f t="shared" si="57"/>
        <v>2025</v>
      </c>
      <c r="V752" s="4">
        <f t="shared" si="58"/>
        <v>0.15339307959314491</v>
      </c>
      <c r="W752" t="str">
        <f t="shared" si="59"/>
        <v>High</v>
      </c>
    </row>
    <row r="753" spans="1:23" x14ac:dyDescent="0.3">
      <c r="A753">
        <v>105000</v>
      </c>
      <c r="B753" s="1">
        <v>45983</v>
      </c>
      <c r="C753" t="s">
        <v>5136</v>
      </c>
      <c r="D753" t="s">
        <v>217</v>
      </c>
      <c r="E753" t="s">
        <v>44</v>
      </c>
      <c r="F753" t="s">
        <v>45</v>
      </c>
      <c r="G753" t="s">
        <v>46</v>
      </c>
      <c r="H753" t="s">
        <v>47</v>
      </c>
      <c r="I753" t="s">
        <v>24</v>
      </c>
      <c r="J753" t="s">
        <v>72</v>
      </c>
      <c r="K753">
        <v>8</v>
      </c>
      <c r="L753">
        <v>14585</v>
      </c>
      <c r="M753">
        <v>15</v>
      </c>
      <c r="N753">
        <v>99178</v>
      </c>
      <c r="O753">
        <v>88000</v>
      </c>
      <c r="P753">
        <v>11178</v>
      </c>
      <c r="Q753" t="s">
        <v>41</v>
      </c>
      <c r="R753" t="s">
        <v>73</v>
      </c>
      <c r="S753" s="3" t="str">
        <f t="shared" si="55"/>
        <v>November</v>
      </c>
      <c r="T753" t="str">
        <f t="shared" si="56"/>
        <v>Q4</v>
      </c>
      <c r="U753">
        <f t="shared" si="57"/>
        <v>2025</v>
      </c>
      <c r="V753" s="4">
        <f t="shared" si="58"/>
        <v>0.11270644699429309</v>
      </c>
      <c r="W753" t="str">
        <f t="shared" si="59"/>
        <v>High</v>
      </c>
    </row>
    <row r="754" spans="1:23" x14ac:dyDescent="0.3">
      <c r="A754">
        <v>101685</v>
      </c>
      <c r="B754" s="1">
        <v>45809</v>
      </c>
      <c r="C754" t="s">
        <v>1821</v>
      </c>
      <c r="D754" t="s">
        <v>87</v>
      </c>
      <c r="E754" t="s">
        <v>30</v>
      </c>
      <c r="F754" t="s">
        <v>76</v>
      </c>
      <c r="G754" t="s">
        <v>77</v>
      </c>
      <c r="H754" t="s">
        <v>38</v>
      </c>
      <c r="I754" t="s">
        <v>60</v>
      </c>
      <c r="J754" t="s">
        <v>88</v>
      </c>
      <c r="K754">
        <v>2</v>
      </c>
      <c r="L754">
        <v>55091</v>
      </c>
      <c r="M754">
        <v>10</v>
      </c>
      <c r="N754">
        <v>99163.8</v>
      </c>
      <c r="O754">
        <v>84000</v>
      </c>
      <c r="P754">
        <v>15163.8</v>
      </c>
      <c r="Q754" t="s">
        <v>49</v>
      </c>
      <c r="R754" t="s">
        <v>56</v>
      </c>
      <c r="S754" s="3" t="str">
        <f t="shared" si="55"/>
        <v>June</v>
      </c>
      <c r="T754" t="str">
        <f t="shared" si="56"/>
        <v>Q2</v>
      </c>
      <c r="U754">
        <f t="shared" si="57"/>
        <v>2025</v>
      </c>
      <c r="V754" s="4">
        <f t="shared" si="58"/>
        <v>0.15291668935639818</v>
      </c>
      <c r="W754" t="str">
        <f t="shared" si="59"/>
        <v>High</v>
      </c>
    </row>
    <row r="755" spans="1:23" x14ac:dyDescent="0.3">
      <c r="A755">
        <v>104376</v>
      </c>
      <c r="B755" s="1">
        <v>45948</v>
      </c>
      <c r="C755" t="s">
        <v>4512</v>
      </c>
      <c r="D755" t="s">
        <v>160</v>
      </c>
      <c r="E755" t="s">
        <v>20</v>
      </c>
      <c r="F755" t="s">
        <v>21</v>
      </c>
      <c r="G755" t="s">
        <v>22</v>
      </c>
      <c r="H755" t="s">
        <v>33</v>
      </c>
      <c r="I755" t="s">
        <v>60</v>
      </c>
      <c r="J755" t="s">
        <v>61</v>
      </c>
      <c r="K755">
        <v>8</v>
      </c>
      <c r="L755">
        <v>12393</v>
      </c>
      <c r="M755">
        <v>0</v>
      </c>
      <c r="N755">
        <v>99144</v>
      </c>
      <c r="O755">
        <v>72000</v>
      </c>
      <c r="P755">
        <v>27144</v>
      </c>
      <c r="Q755" t="s">
        <v>41</v>
      </c>
      <c r="R755" t="s">
        <v>27</v>
      </c>
      <c r="S755" s="3" t="str">
        <f t="shared" si="55"/>
        <v>October</v>
      </c>
      <c r="T755" t="str">
        <f t="shared" si="56"/>
        <v>Q4</v>
      </c>
      <c r="U755">
        <f t="shared" si="57"/>
        <v>2025</v>
      </c>
      <c r="V755" s="4">
        <f t="shared" si="58"/>
        <v>0.27378358750907772</v>
      </c>
      <c r="W755" t="str">
        <f t="shared" si="59"/>
        <v>High</v>
      </c>
    </row>
    <row r="756" spans="1:23" x14ac:dyDescent="0.3">
      <c r="A756">
        <v>104530</v>
      </c>
      <c r="B756" s="1">
        <v>45878</v>
      </c>
      <c r="C756" t="s">
        <v>4666</v>
      </c>
      <c r="D756" t="s">
        <v>239</v>
      </c>
      <c r="E756" t="s">
        <v>44</v>
      </c>
      <c r="F756" t="s">
        <v>45</v>
      </c>
      <c r="G756" t="s">
        <v>46</v>
      </c>
      <c r="H756" t="s">
        <v>23</v>
      </c>
      <c r="I756" t="s">
        <v>60</v>
      </c>
      <c r="J756" t="s">
        <v>88</v>
      </c>
      <c r="K756">
        <v>2</v>
      </c>
      <c r="L756">
        <v>55041</v>
      </c>
      <c r="M756">
        <v>10</v>
      </c>
      <c r="N756">
        <v>99073.8</v>
      </c>
      <c r="O756">
        <v>84000</v>
      </c>
      <c r="P756">
        <v>15073.8</v>
      </c>
      <c r="Q756" t="s">
        <v>41</v>
      </c>
      <c r="R756" t="s">
        <v>27</v>
      </c>
      <c r="S756" s="3" t="str">
        <f t="shared" si="55"/>
        <v>August</v>
      </c>
      <c r="T756" t="str">
        <f t="shared" si="56"/>
        <v>Q3</v>
      </c>
      <c r="U756">
        <f t="shared" si="57"/>
        <v>2025</v>
      </c>
      <c r="V756" s="4">
        <f t="shared" si="58"/>
        <v>0.15214718724829368</v>
      </c>
      <c r="W756" t="str">
        <f t="shared" si="59"/>
        <v>High</v>
      </c>
    </row>
    <row r="757" spans="1:23" x14ac:dyDescent="0.3">
      <c r="A757">
        <v>100662</v>
      </c>
      <c r="B757" s="1">
        <v>45831</v>
      </c>
      <c r="C757" t="s">
        <v>798</v>
      </c>
      <c r="D757" t="s">
        <v>226</v>
      </c>
      <c r="E757" t="s">
        <v>30</v>
      </c>
      <c r="F757" t="s">
        <v>76</v>
      </c>
      <c r="G757" t="s">
        <v>77</v>
      </c>
      <c r="H757" t="s">
        <v>47</v>
      </c>
      <c r="I757" t="s">
        <v>60</v>
      </c>
      <c r="J757" t="s">
        <v>88</v>
      </c>
      <c r="K757">
        <v>2</v>
      </c>
      <c r="L757">
        <v>54992</v>
      </c>
      <c r="M757">
        <v>10</v>
      </c>
      <c r="N757">
        <v>98985.600000000006</v>
      </c>
      <c r="O757">
        <v>84000</v>
      </c>
      <c r="P757">
        <v>14985.6</v>
      </c>
      <c r="Q757" t="s">
        <v>55</v>
      </c>
      <c r="R757" t="s">
        <v>56</v>
      </c>
      <c r="S757" s="3" t="str">
        <f t="shared" si="55"/>
        <v>June</v>
      </c>
      <c r="T757" t="str">
        <f t="shared" si="56"/>
        <v>Q2</v>
      </c>
      <c r="U757">
        <f t="shared" si="57"/>
        <v>2025</v>
      </c>
      <c r="V757" s="4">
        <f t="shared" si="58"/>
        <v>0.15139171758316361</v>
      </c>
      <c r="W757" t="str">
        <f t="shared" si="59"/>
        <v>High</v>
      </c>
    </row>
    <row r="758" spans="1:23" x14ac:dyDescent="0.3">
      <c r="A758">
        <v>103539</v>
      </c>
      <c r="B758" s="1">
        <v>45692</v>
      </c>
      <c r="C758" t="s">
        <v>3675</v>
      </c>
      <c r="D758" t="s">
        <v>134</v>
      </c>
      <c r="E758" t="s">
        <v>44</v>
      </c>
      <c r="F758" t="s">
        <v>45</v>
      </c>
      <c r="G758" t="s">
        <v>46</v>
      </c>
      <c r="H758" t="s">
        <v>59</v>
      </c>
      <c r="I758" t="s">
        <v>60</v>
      </c>
      <c r="J758" t="s">
        <v>88</v>
      </c>
      <c r="K758">
        <v>2</v>
      </c>
      <c r="L758">
        <v>54916</v>
      </c>
      <c r="M758">
        <v>10</v>
      </c>
      <c r="N758">
        <v>98848.8</v>
      </c>
      <c r="O758">
        <v>84000</v>
      </c>
      <c r="P758">
        <v>14848.8</v>
      </c>
      <c r="Q758" t="s">
        <v>26</v>
      </c>
      <c r="R758" t="s">
        <v>73</v>
      </c>
      <c r="S758" s="3" t="str">
        <f t="shared" si="55"/>
        <v>February</v>
      </c>
      <c r="T758" t="str">
        <f t="shared" si="56"/>
        <v>Q1</v>
      </c>
      <c r="U758">
        <f t="shared" si="57"/>
        <v>2025</v>
      </c>
      <c r="V758" s="4">
        <f t="shared" si="58"/>
        <v>0.1502173015757399</v>
      </c>
      <c r="W758" t="str">
        <f t="shared" si="59"/>
        <v>High</v>
      </c>
    </row>
    <row r="759" spans="1:23" x14ac:dyDescent="0.3">
      <c r="A759">
        <v>101389</v>
      </c>
      <c r="B759" s="1">
        <v>45999</v>
      </c>
      <c r="C759" t="s">
        <v>1525</v>
      </c>
      <c r="D759" t="s">
        <v>192</v>
      </c>
      <c r="E759" t="s">
        <v>44</v>
      </c>
      <c r="F759" t="s">
        <v>64</v>
      </c>
      <c r="G759" t="s">
        <v>65</v>
      </c>
      <c r="H759" t="s">
        <v>38</v>
      </c>
      <c r="I759" t="s">
        <v>60</v>
      </c>
      <c r="J759" t="s">
        <v>78</v>
      </c>
      <c r="K759">
        <v>5</v>
      </c>
      <c r="L759">
        <v>21962</v>
      </c>
      <c r="M759">
        <v>10</v>
      </c>
      <c r="N759">
        <v>98829</v>
      </c>
      <c r="O759">
        <v>85000</v>
      </c>
      <c r="P759">
        <v>13829</v>
      </c>
      <c r="Q759" t="s">
        <v>66</v>
      </c>
      <c r="R759" t="s">
        <v>56</v>
      </c>
      <c r="S759" s="3" t="str">
        <f t="shared" si="55"/>
        <v>December</v>
      </c>
      <c r="T759" t="str">
        <f t="shared" si="56"/>
        <v>Q4</v>
      </c>
      <c r="U759">
        <f t="shared" si="57"/>
        <v>2025</v>
      </c>
      <c r="V759" s="4">
        <f t="shared" si="58"/>
        <v>0.13992856347833127</v>
      </c>
      <c r="W759" t="str">
        <f t="shared" si="59"/>
        <v>High</v>
      </c>
    </row>
    <row r="760" spans="1:23" x14ac:dyDescent="0.3">
      <c r="A760">
        <v>100375</v>
      </c>
      <c r="B760" s="1">
        <v>45727</v>
      </c>
      <c r="C760" t="s">
        <v>511</v>
      </c>
      <c r="D760" t="s">
        <v>158</v>
      </c>
      <c r="E760" t="s">
        <v>52</v>
      </c>
      <c r="F760" t="s">
        <v>69</v>
      </c>
      <c r="G760" t="s">
        <v>70</v>
      </c>
      <c r="H760" t="s">
        <v>23</v>
      </c>
      <c r="I760" t="s">
        <v>60</v>
      </c>
      <c r="J760" t="s">
        <v>88</v>
      </c>
      <c r="K760">
        <v>2</v>
      </c>
      <c r="L760">
        <v>54834</v>
      </c>
      <c r="M760">
        <v>10</v>
      </c>
      <c r="N760">
        <v>98701.2</v>
      </c>
      <c r="O760">
        <v>84000</v>
      </c>
      <c r="P760">
        <v>14701.2</v>
      </c>
      <c r="Q760" t="s">
        <v>49</v>
      </c>
      <c r="R760" t="s">
        <v>27</v>
      </c>
      <c r="S760" s="3" t="str">
        <f t="shared" si="55"/>
        <v>March</v>
      </c>
      <c r="T760" t="str">
        <f t="shared" si="56"/>
        <v>Q1</v>
      </c>
      <c r="U760">
        <f t="shared" si="57"/>
        <v>2025</v>
      </c>
      <c r="V760" s="4">
        <f t="shared" si="58"/>
        <v>0.14894651736757</v>
      </c>
      <c r="W760" t="str">
        <f t="shared" si="59"/>
        <v>High</v>
      </c>
    </row>
    <row r="761" spans="1:23" x14ac:dyDescent="0.3">
      <c r="A761">
        <v>102457</v>
      </c>
      <c r="B761" s="1">
        <v>45843</v>
      </c>
      <c r="C761" t="s">
        <v>2593</v>
      </c>
      <c r="D761" t="s">
        <v>35</v>
      </c>
      <c r="E761" t="s">
        <v>52</v>
      </c>
      <c r="F761" t="s">
        <v>53</v>
      </c>
      <c r="G761" t="s">
        <v>54</v>
      </c>
      <c r="H761" t="s">
        <v>108</v>
      </c>
      <c r="I761" t="s">
        <v>60</v>
      </c>
      <c r="J761" t="s">
        <v>88</v>
      </c>
      <c r="K761">
        <v>2</v>
      </c>
      <c r="L761">
        <v>54829</v>
      </c>
      <c r="M761">
        <v>10</v>
      </c>
      <c r="N761">
        <v>98692.2</v>
      </c>
      <c r="O761">
        <v>84000</v>
      </c>
      <c r="P761">
        <v>14692.2</v>
      </c>
      <c r="Q761" t="s">
        <v>66</v>
      </c>
      <c r="R761" t="s">
        <v>27</v>
      </c>
      <c r="S761" s="3" t="str">
        <f t="shared" si="55"/>
        <v>July</v>
      </c>
      <c r="T761" t="str">
        <f t="shared" si="56"/>
        <v>Q3</v>
      </c>
      <c r="U761">
        <f t="shared" si="57"/>
        <v>2025</v>
      </c>
      <c r="V761" s="4">
        <f t="shared" si="58"/>
        <v>0.14886890757324289</v>
      </c>
      <c r="W761" t="str">
        <f t="shared" si="59"/>
        <v>High</v>
      </c>
    </row>
    <row r="762" spans="1:23" x14ac:dyDescent="0.3">
      <c r="A762">
        <v>104287</v>
      </c>
      <c r="B762" s="1">
        <v>45826</v>
      </c>
      <c r="C762" t="s">
        <v>4423</v>
      </c>
      <c r="D762" t="s">
        <v>342</v>
      </c>
      <c r="E762" t="s">
        <v>30</v>
      </c>
      <c r="F762" t="s">
        <v>31</v>
      </c>
      <c r="G762" t="s">
        <v>32</v>
      </c>
      <c r="H762" t="s">
        <v>47</v>
      </c>
      <c r="I762" t="s">
        <v>60</v>
      </c>
      <c r="J762" t="s">
        <v>88</v>
      </c>
      <c r="K762">
        <v>2</v>
      </c>
      <c r="L762">
        <v>54826</v>
      </c>
      <c r="M762">
        <v>10</v>
      </c>
      <c r="N762">
        <v>98686.8</v>
      </c>
      <c r="O762">
        <v>84000</v>
      </c>
      <c r="P762">
        <v>14686.8</v>
      </c>
      <c r="Q762" t="s">
        <v>55</v>
      </c>
      <c r="R762" t="s">
        <v>27</v>
      </c>
      <c r="S762" s="3" t="str">
        <f t="shared" si="55"/>
        <v>June</v>
      </c>
      <c r="T762" t="str">
        <f t="shared" si="56"/>
        <v>Q2</v>
      </c>
      <c r="U762">
        <f t="shared" si="57"/>
        <v>2025</v>
      </c>
      <c r="V762" s="4">
        <f t="shared" si="58"/>
        <v>0.14882233490193217</v>
      </c>
      <c r="W762" t="str">
        <f t="shared" si="59"/>
        <v>High</v>
      </c>
    </row>
    <row r="763" spans="1:23" x14ac:dyDescent="0.3">
      <c r="A763">
        <v>103858</v>
      </c>
      <c r="B763" s="1">
        <v>45690</v>
      </c>
      <c r="C763" t="s">
        <v>3994</v>
      </c>
      <c r="D763" t="s">
        <v>202</v>
      </c>
      <c r="E763" t="s">
        <v>52</v>
      </c>
      <c r="F763" t="s">
        <v>69</v>
      </c>
      <c r="G763" t="s">
        <v>70</v>
      </c>
      <c r="H763" t="s">
        <v>38</v>
      </c>
      <c r="I763" t="s">
        <v>60</v>
      </c>
      <c r="J763" t="s">
        <v>78</v>
      </c>
      <c r="K763">
        <v>5</v>
      </c>
      <c r="L763">
        <v>21925</v>
      </c>
      <c r="M763">
        <v>10</v>
      </c>
      <c r="N763">
        <v>98662.5</v>
      </c>
      <c r="O763">
        <v>85000</v>
      </c>
      <c r="P763">
        <v>13662.5</v>
      </c>
      <c r="Q763" t="s">
        <v>55</v>
      </c>
      <c r="R763" t="s">
        <v>27</v>
      </c>
      <c r="S763" s="3" t="str">
        <f t="shared" si="55"/>
        <v>February</v>
      </c>
      <c r="T763" t="str">
        <f t="shared" si="56"/>
        <v>Q1</v>
      </c>
      <c r="U763">
        <f t="shared" si="57"/>
        <v>2025</v>
      </c>
      <c r="V763" s="4">
        <f t="shared" si="58"/>
        <v>0.1384771316356265</v>
      </c>
      <c r="W763" t="str">
        <f t="shared" si="59"/>
        <v>High</v>
      </c>
    </row>
    <row r="764" spans="1:23" x14ac:dyDescent="0.3">
      <c r="A764">
        <v>101051</v>
      </c>
      <c r="B764" s="1">
        <v>45735</v>
      </c>
      <c r="C764" t="s">
        <v>1187</v>
      </c>
      <c r="D764" t="s">
        <v>207</v>
      </c>
      <c r="E764" t="s">
        <v>44</v>
      </c>
      <c r="F764" t="s">
        <v>45</v>
      </c>
      <c r="G764" t="s">
        <v>46</v>
      </c>
      <c r="H764" t="s">
        <v>47</v>
      </c>
      <c r="I764" t="s">
        <v>60</v>
      </c>
      <c r="J764" t="s">
        <v>88</v>
      </c>
      <c r="K764">
        <v>2</v>
      </c>
      <c r="L764">
        <v>54786</v>
      </c>
      <c r="M764">
        <v>10</v>
      </c>
      <c r="N764">
        <v>98614.8</v>
      </c>
      <c r="O764">
        <v>84000</v>
      </c>
      <c r="P764">
        <v>14614.8</v>
      </c>
      <c r="Q764" t="s">
        <v>66</v>
      </c>
      <c r="R764" t="s">
        <v>73</v>
      </c>
      <c r="S764" s="3" t="str">
        <f t="shared" si="55"/>
        <v>March</v>
      </c>
      <c r="T764" t="str">
        <f t="shared" si="56"/>
        <v>Q1</v>
      </c>
      <c r="U764">
        <f t="shared" si="57"/>
        <v>2025</v>
      </c>
      <c r="V764" s="4">
        <f t="shared" si="58"/>
        <v>0.14820087856995096</v>
      </c>
      <c r="W764" t="str">
        <f t="shared" si="59"/>
        <v>High</v>
      </c>
    </row>
    <row r="765" spans="1:23" x14ac:dyDescent="0.3">
      <c r="A765">
        <v>104410</v>
      </c>
      <c r="B765" s="1">
        <v>45887</v>
      </c>
      <c r="C765" t="s">
        <v>4546</v>
      </c>
      <c r="D765" t="s">
        <v>257</v>
      </c>
      <c r="E765" t="s">
        <v>52</v>
      </c>
      <c r="F765" t="s">
        <v>53</v>
      </c>
      <c r="G765" t="s">
        <v>54</v>
      </c>
      <c r="H765" t="s">
        <v>38</v>
      </c>
      <c r="I765" t="s">
        <v>60</v>
      </c>
      <c r="J765" t="s">
        <v>88</v>
      </c>
      <c r="K765">
        <v>2</v>
      </c>
      <c r="L765">
        <v>54777</v>
      </c>
      <c r="M765">
        <v>10</v>
      </c>
      <c r="N765">
        <v>98598.6</v>
      </c>
      <c r="O765">
        <v>84000</v>
      </c>
      <c r="P765">
        <v>14598.6</v>
      </c>
      <c r="Q765" t="s">
        <v>66</v>
      </c>
      <c r="R765" t="s">
        <v>73</v>
      </c>
      <c r="S765" s="3" t="str">
        <f t="shared" si="55"/>
        <v>August</v>
      </c>
      <c r="T765" t="str">
        <f t="shared" si="56"/>
        <v>Q3</v>
      </c>
      <c r="U765">
        <f t="shared" si="57"/>
        <v>2025</v>
      </c>
      <c r="V765" s="4">
        <f t="shared" si="58"/>
        <v>0.14806092581436248</v>
      </c>
      <c r="W765" t="str">
        <f t="shared" si="59"/>
        <v>High</v>
      </c>
    </row>
    <row r="766" spans="1:23" x14ac:dyDescent="0.3">
      <c r="A766">
        <v>100657</v>
      </c>
      <c r="B766" s="1">
        <v>45853</v>
      </c>
      <c r="C766" t="s">
        <v>793</v>
      </c>
      <c r="D766" t="s">
        <v>375</v>
      </c>
      <c r="E766" t="s">
        <v>44</v>
      </c>
      <c r="F766" t="s">
        <v>45</v>
      </c>
      <c r="G766" t="s">
        <v>46</v>
      </c>
      <c r="H766" t="s">
        <v>83</v>
      </c>
      <c r="I766" t="s">
        <v>60</v>
      </c>
      <c r="J766" t="s">
        <v>88</v>
      </c>
      <c r="K766">
        <v>2</v>
      </c>
      <c r="L766">
        <v>54772</v>
      </c>
      <c r="M766">
        <v>10</v>
      </c>
      <c r="N766">
        <v>98589.6</v>
      </c>
      <c r="O766">
        <v>84000</v>
      </c>
      <c r="P766">
        <v>14589.6</v>
      </c>
      <c r="Q766" t="s">
        <v>55</v>
      </c>
      <c r="R766" t="s">
        <v>27</v>
      </c>
      <c r="S766" s="3" t="str">
        <f t="shared" si="55"/>
        <v>July</v>
      </c>
      <c r="T766" t="str">
        <f t="shared" si="56"/>
        <v>Q3</v>
      </c>
      <c r="U766">
        <f t="shared" si="57"/>
        <v>2025</v>
      </c>
      <c r="V766" s="4">
        <f t="shared" si="58"/>
        <v>0.14798315440979576</v>
      </c>
      <c r="W766" t="str">
        <f t="shared" si="59"/>
        <v>High</v>
      </c>
    </row>
    <row r="767" spans="1:23" x14ac:dyDescent="0.3">
      <c r="A767">
        <v>104662</v>
      </c>
      <c r="B767" s="1">
        <v>46011</v>
      </c>
      <c r="C767" t="s">
        <v>4798</v>
      </c>
      <c r="D767" t="s">
        <v>192</v>
      </c>
      <c r="E767" t="s">
        <v>20</v>
      </c>
      <c r="F767" t="s">
        <v>21</v>
      </c>
      <c r="G767" t="s">
        <v>22</v>
      </c>
      <c r="H767" t="s">
        <v>108</v>
      </c>
      <c r="I767" t="s">
        <v>60</v>
      </c>
      <c r="J767" t="s">
        <v>88</v>
      </c>
      <c r="K767">
        <v>2</v>
      </c>
      <c r="L767">
        <v>54750</v>
      </c>
      <c r="M767">
        <v>10</v>
      </c>
      <c r="N767">
        <v>98550</v>
      </c>
      <c r="O767">
        <v>84000</v>
      </c>
      <c r="P767">
        <v>14550</v>
      </c>
      <c r="Q767" t="s">
        <v>55</v>
      </c>
      <c r="R767" t="s">
        <v>73</v>
      </c>
      <c r="S767" s="3" t="str">
        <f t="shared" si="55"/>
        <v>December</v>
      </c>
      <c r="T767" t="str">
        <f t="shared" si="56"/>
        <v>Q4</v>
      </c>
      <c r="U767">
        <f t="shared" si="57"/>
        <v>2025</v>
      </c>
      <c r="V767" s="4">
        <f t="shared" si="58"/>
        <v>0.14764079147640791</v>
      </c>
      <c r="W767" t="str">
        <f t="shared" si="59"/>
        <v>High</v>
      </c>
    </row>
    <row r="768" spans="1:23" x14ac:dyDescent="0.3">
      <c r="A768">
        <v>103365</v>
      </c>
      <c r="B768" s="1">
        <v>45955</v>
      </c>
      <c r="C768" t="s">
        <v>3501</v>
      </c>
      <c r="D768" t="s">
        <v>205</v>
      </c>
      <c r="E768" t="s">
        <v>44</v>
      </c>
      <c r="F768" t="s">
        <v>64</v>
      </c>
      <c r="G768" t="s">
        <v>65</v>
      </c>
      <c r="H768" t="s">
        <v>38</v>
      </c>
      <c r="I768" t="s">
        <v>60</v>
      </c>
      <c r="J768" t="s">
        <v>61</v>
      </c>
      <c r="K768">
        <v>10</v>
      </c>
      <c r="L768">
        <v>12317</v>
      </c>
      <c r="M768">
        <v>20</v>
      </c>
      <c r="N768">
        <v>98536</v>
      </c>
      <c r="O768">
        <v>90000</v>
      </c>
      <c r="P768">
        <v>8536</v>
      </c>
      <c r="Q768" t="s">
        <v>55</v>
      </c>
      <c r="R768" t="s">
        <v>27</v>
      </c>
      <c r="S768" s="3" t="str">
        <f t="shared" si="55"/>
        <v>October</v>
      </c>
      <c r="T768" t="str">
        <f t="shared" si="56"/>
        <v>Q4</v>
      </c>
      <c r="U768">
        <f t="shared" si="57"/>
        <v>2025</v>
      </c>
      <c r="V768" s="4">
        <f t="shared" si="58"/>
        <v>8.6628237395469682E-2</v>
      </c>
      <c r="W768" t="str">
        <f t="shared" si="59"/>
        <v>High</v>
      </c>
    </row>
    <row r="769" spans="1:23" x14ac:dyDescent="0.3">
      <c r="A769">
        <v>100580</v>
      </c>
      <c r="B769" s="1">
        <v>45822</v>
      </c>
      <c r="C769" t="s">
        <v>716</v>
      </c>
      <c r="D769" t="s">
        <v>80</v>
      </c>
      <c r="E769" t="s">
        <v>30</v>
      </c>
      <c r="F769" t="s">
        <v>31</v>
      </c>
      <c r="G769" t="s">
        <v>32</v>
      </c>
      <c r="H769" t="s">
        <v>59</v>
      </c>
      <c r="I769" t="s">
        <v>60</v>
      </c>
      <c r="J769" t="s">
        <v>88</v>
      </c>
      <c r="K769">
        <v>2</v>
      </c>
      <c r="L769">
        <v>54739</v>
      </c>
      <c r="M769">
        <v>10</v>
      </c>
      <c r="N769">
        <v>98530.2</v>
      </c>
      <c r="O769">
        <v>84000</v>
      </c>
      <c r="P769">
        <v>14530.2</v>
      </c>
      <c r="Q769" t="s">
        <v>49</v>
      </c>
      <c r="R769" t="s">
        <v>27</v>
      </c>
      <c r="S769" s="3" t="str">
        <f t="shared" si="55"/>
        <v>June</v>
      </c>
      <c r="T769" t="str">
        <f t="shared" si="56"/>
        <v>Q2</v>
      </c>
      <c r="U769">
        <f t="shared" si="57"/>
        <v>2025</v>
      </c>
      <c r="V769" s="4">
        <f t="shared" si="58"/>
        <v>0.14746950681110971</v>
      </c>
      <c r="W769" t="str">
        <f t="shared" si="59"/>
        <v>High</v>
      </c>
    </row>
    <row r="770" spans="1:23" x14ac:dyDescent="0.3">
      <c r="A770">
        <v>101067</v>
      </c>
      <c r="B770" s="1">
        <v>45840</v>
      </c>
      <c r="C770" t="s">
        <v>1203</v>
      </c>
      <c r="D770" t="s">
        <v>166</v>
      </c>
      <c r="E770" t="s">
        <v>52</v>
      </c>
      <c r="F770" t="s">
        <v>69</v>
      </c>
      <c r="G770" t="s">
        <v>70</v>
      </c>
      <c r="H770" t="s">
        <v>33</v>
      </c>
      <c r="I770" t="s">
        <v>60</v>
      </c>
      <c r="J770" t="s">
        <v>88</v>
      </c>
      <c r="K770">
        <v>2</v>
      </c>
      <c r="L770">
        <v>54638</v>
      </c>
      <c r="M770">
        <v>10</v>
      </c>
      <c r="N770">
        <v>98348.4</v>
      </c>
      <c r="O770">
        <v>84000</v>
      </c>
      <c r="P770">
        <v>14348.4</v>
      </c>
      <c r="Q770" t="s">
        <v>55</v>
      </c>
      <c r="R770" t="s">
        <v>56</v>
      </c>
      <c r="S770" s="3" t="str">
        <f t="shared" ref="S770:S833" si="60">TEXT(B770,"mmmm")</f>
        <v>July</v>
      </c>
      <c r="T770" t="str">
        <f t="shared" ref="T770:T833" si="61">"Q"&amp;ROUNDUP(MONTH(B770)/3,0)</f>
        <v>Q3</v>
      </c>
      <c r="U770">
        <f t="shared" ref="U770:U833" si="62">YEAR(B770)</f>
        <v>2025</v>
      </c>
      <c r="V770" s="4">
        <f t="shared" ref="V770:V833" si="63">P770/N770</f>
        <v>0.14589357833986116</v>
      </c>
      <c r="W770" t="str">
        <f t="shared" ref="W770:W833" si="64">IF(N770&lt;10000,"Low",IF(N770&lt;=50000,"Medium","High"))</f>
        <v>High</v>
      </c>
    </row>
    <row r="771" spans="1:23" x14ac:dyDescent="0.3">
      <c r="A771">
        <v>101833</v>
      </c>
      <c r="B771" s="1">
        <v>45942</v>
      </c>
      <c r="C771" t="s">
        <v>1969</v>
      </c>
      <c r="D771" t="s">
        <v>98</v>
      </c>
      <c r="E771" t="s">
        <v>52</v>
      </c>
      <c r="F771" t="s">
        <v>69</v>
      </c>
      <c r="G771" t="s">
        <v>70</v>
      </c>
      <c r="H771" t="s">
        <v>83</v>
      </c>
      <c r="I771" t="s">
        <v>60</v>
      </c>
      <c r="J771" t="s">
        <v>78</v>
      </c>
      <c r="K771">
        <v>5</v>
      </c>
      <c r="L771">
        <v>21830</v>
      </c>
      <c r="M771">
        <v>10</v>
      </c>
      <c r="N771">
        <v>98235</v>
      </c>
      <c r="O771">
        <v>85000</v>
      </c>
      <c r="P771">
        <v>13235</v>
      </c>
      <c r="Q771" t="s">
        <v>66</v>
      </c>
      <c r="R771" t="s">
        <v>27</v>
      </c>
      <c r="S771" s="3" t="str">
        <f t="shared" si="60"/>
        <v>October</v>
      </c>
      <c r="T771" t="str">
        <f t="shared" si="61"/>
        <v>Q4</v>
      </c>
      <c r="U771">
        <f t="shared" si="62"/>
        <v>2025</v>
      </c>
      <c r="V771" s="4">
        <f t="shared" si="63"/>
        <v>0.13472794828727033</v>
      </c>
      <c r="W771" t="str">
        <f t="shared" si="64"/>
        <v>High</v>
      </c>
    </row>
    <row r="772" spans="1:23" x14ac:dyDescent="0.3">
      <c r="A772">
        <v>102768</v>
      </c>
      <c r="B772" s="1">
        <v>45765</v>
      </c>
      <c r="C772" t="s">
        <v>2904</v>
      </c>
      <c r="D772" t="s">
        <v>153</v>
      </c>
      <c r="E772" t="s">
        <v>20</v>
      </c>
      <c r="F772" t="s">
        <v>21</v>
      </c>
      <c r="G772" t="s">
        <v>22</v>
      </c>
      <c r="H772" t="s">
        <v>38</v>
      </c>
      <c r="I772" t="s">
        <v>60</v>
      </c>
      <c r="J772" t="s">
        <v>88</v>
      </c>
      <c r="K772">
        <v>2</v>
      </c>
      <c r="L772">
        <v>54572</v>
      </c>
      <c r="M772">
        <v>10</v>
      </c>
      <c r="N772">
        <v>98229.6</v>
      </c>
      <c r="O772">
        <v>84000</v>
      </c>
      <c r="P772">
        <v>14229.6</v>
      </c>
      <c r="Q772" t="s">
        <v>49</v>
      </c>
      <c r="R772" t="s">
        <v>56</v>
      </c>
      <c r="S772" s="3" t="str">
        <f t="shared" si="60"/>
        <v>April</v>
      </c>
      <c r="T772" t="str">
        <f t="shared" si="61"/>
        <v>Q2</v>
      </c>
      <c r="U772">
        <f t="shared" si="62"/>
        <v>2025</v>
      </c>
      <c r="V772" s="4">
        <f t="shared" si="63"/>
        <v>0.1448606122798016</v>
      </c>
      <c r="W772" t="str">
        <f t="shared" si="64"/>
        <v>High</v>
      </c>
    </row>
    <row r="773" spans="1:23" x14ac:dyDescent="0.3">
      <c r="A773">
        <v>104836</v>
      </c>
      <c r="B773" s="1">
        <v>45742</v>
      </c>
      <c r="C773" t="s">
        <v>4972</v>
      </c>
      <c r="D773" t="s">
        <v>250</v>
      </c>
      <c r="E773" t="s">
        <v>30</v>
      </c>
      <c r="F773" t="s">
        <v>31</v>
      </c>
      <c r="G773" t="s">
        <v>32</v>
      </c>
      <c r="H773" t="s">
        <v>108</v>
      </c>
      <c r="I773" t="s">
        <v>60</v>
      </c>
      <c r="J773" t="s">
        <v>88</v>
      </c>
      <c r="K773">
        <v>2</v>
      </c>
      <c r="L773">
        <v>54566</v>
      </c>
      <c r="M773">
        <v>10</v>
      </c>
      <c r="N773">
        <v>98218.8</v>
      </c>
      <c r="O773">
        <v>84000</v>
      </c>
      <c r="P773">
        <v>14218.8</v>
      </c>
      <c r="Q773" t="s">
        <v>66</v>
      </c>
      <c r="R773" t="s">
        <v>27</v>
      </c>
      <c r="S773" s="3" t="str">
        <f t="shared" si="60"/>
        <v>March</v>
      </c>
      <c r="T773" t="str">
        <f t="shared" si="61"/>
        <v>Q1</v>
      </c>
      <c r="U773">
        <f t="shared" si="62"/>
        <v>2025</v>
      </c>
      <c r="V773" s="4">
        <f t="shared" si="63"/>
        <v>0.14476658236508691</v>
      </c>
      <c r="W773" t="str">
        <f t="shared" si="64"/>
        <v>High</v>
      </c>
    </row>
    <row r="774" spans="1:23" x14ac:dyDescent="0.3">
      <c r="A774">
        <v>104113</v>
      </c>
      <c r="B774" s="1">
        <v>45726</v>
      </c>
      <c r="C774" t="s">
        <v>4249</v>
      </c>
      <c r="D774" t="s">
        <v>43</v>
      </c>
      <c r="E774" t="s">
        <v>30</v>
      </c>
      <c r="F774" t="s">
        <v>31</v>
      </c>
      <c r="G774" t="s">
        <v>32</v>
      </c>
      <c r="H774" t="s">
        <v>71</v>
      </c>
      <c r="I774" t="s">
        <v>60</v>
      </c>
      <c r="J774" t="s">
        <v>88</v>
      </c>
      <c r="K774">
        <v>2</v>
      </c>
      <c r="L774">
        <v>54564</v>
      </c>
      <c r="M774">
        <v>10</v>
      </c>
      <c r="N774">
        <v>98215.2</v>
      </c>
      <c r="O774">
        <v>84000</v>
      </c>
      <c r="P774">
        <v>14215.2</v>
      </c>
      <c r="Q774" t="s">
        <v>49</v>
      </c>
      <c r="R774" t="s">
        <v>27</v>
      </c>
      <c r="S774" s="3" t="str">
        <f t="shared" si="60"/>
        <v>March</v>
      </c>
      <c r="T774" t="str">
        <f t="shared" si="61"/>
        <v>Q1</v>
      </c>
      <c r="U774">
        <f t="shared" si="62"/>
        <v>2025</v>
      </c>
      <c r="V774" s="4">
        <f t="shared" si="63"/>
        <v>0.14473523446472644</v>
      </c>
      <c r="W774" t="str">
        <f t="shared" si="64"/>
        <v>High</v>
      </c>
    </row>
    <row r="775" spans="1:23" x14ac:dyDescent="0.3">
      <c r="A775">
        <v>101746</v>
      </c>
      <c r="B775" s="1">
        <v>45761</v>
      </c>
      <c r="C775" t="s">
        <v>1882</v>
      </c>
      <c r="D775" t="s">
        <v>110</v>
      </c>
      <c r="E775" t="s">
        <v>30</v>
      </c>
      <c r="F775" t="s">
        <v>31</v>
      </c>
      <c r="G775" t="s">
        <v>32</v>
      </c>
      <c r="H775" t="s">
        <v>83</v>
      </c>
      <c r="I775" t="s">
        <v>60</v>
      </c>
      <c r="J775" t="s">
        <v>78</v>
      </c>
      <c r="K775">
        <v>5</v>
      </c>
      <c r="L775">
        <v>21822</v>
      </c>
      <c r="M775">
        <v>10</v>
      </c>
      <c r="N775">
        <v>98199</v>
      </c>
      <c r="O775">
        <v>85000</v>
      </c>
      <c r="P775">
        <v>13199</v>
      </c>
      <c r="Q775" t="s">
        <v>49</v>
      </c>
      <c r="R775" t="s">
        <v>73</v>
      </c>
      <c r="S775" s="3" t="str">
        <f t="shared" si="60"/>
        <v>April</v>
      </c>
      <c r="T775" t="str">
        <f t="shared" si="61"/>
        <v>Q2</v>
      </c>
      <c r="U775">
        <f t="shared" si="62"/>
        <v>2025</v>
      </c>
      <c r="V775" s="4">
        <f t="shared" si="63"/>
        <v>0.13441073738021772</v>
      </c>
      <c r="W775" t="str">
        <f t="shared" si="64"/>
        <v>High</v>
      </c>
    </row>
    <row r="776" spans="1:23" x14ac:dyDescent="0.3">
      <c r="A776">
        <v>101137</v>
      </c>
      <c r="B776" s="1">
        <v>45735</v>
      </c>
      <c r="C776" t="s">
        <v>1273</v>
      </c>
      <c r="D776" t="s">
        <v>239</v>
      </c>
      <c r="E776" t="s">
        <v>20</v>
      </c>
      <c r="F776" t="s">
        <v>36</v>
      </c>
      <c r="G776" t="s">
        <v>37</v>
      </c>
      <c r="H776" t="s">
        <v>47</v>
      </c>
      <c r="I776" t="s">
        <v>60</v>
      </c>
      <c r="J776" t="s">
        <v>78</v>
      </c>
      <c r="K776">
        <v>5</v>
      </c>
      <c r="L776">
        <v>21815</v>
      </c>
      <c r="M776">
        <v>10</v>
      </c>
      <c r="N776">
        <v>98167.5</v>
      </c>
      <c r="O776">
        <v>85000</v>
      </c>
      <c r="P776">
        <v>13167.5</v>
      </c>
      <c r="Q776" t="s">
        <v>49</v>
      </c>
      <c r="R776" t="s">
        <v>56</v>
      </c>
      <c r="S776" s="3" t="str">
        <f t="shared" si="60"/>
        <v>March</v>
      </c>
      <c r="T776" t="str">
        <f t="shared" si="61"/>
        <v>Q1</v>
      </c>
      <c r="U776">
        <f t="shared" si="62"/>
        <v>2025</v>
      </c>
      <c r="V776" s="4">
        <f t="shared" si="63"/>
        <v>0.13413298698652812</v>
      </c>
      <c r="W776" t="str">
        <f t="shared" si="64"/>
        <v>High</v>
      </c>
    </row>
    <row r="777" spans="1:23" x14ac:dyDescent="0.3">
      <c r="A777">
        <v>103630</v>
      </c>
      <c r="B777" s="1">
        <v>45749</v>
      </c>
      <c r="C777" t="s">
        <v>3766</v>
      </c>
      <c r="D777" t="s">
        <v>112</v>
      </c>
      <c r="E777" t="s">
        <v>20</v>
      </c>
      <c r="F777" t="s">
        <v>36</v>
      </c>
      <c r="G777" t="s">
        <v>37</v>
      </c>
      <c r="H777" t="s">
        <v>83</v>
      </c>
      <c r="I777" t="s">
        <v>60</v>
      </c>
      <c r="J777" t="s">
        <v>78</v>
      </c>
      <c r="K777">
        <v>5</v>
      </c>
      <c r="L777">
        <v>21799</v>
      </c>
      <c r="M777">
        <v>10</v>
      </c>
      <c r="N777">
        <v>98095.5</v>
      </c>
      <c r="O777">
        <v>85000</v>
      </c>
      <c r="P777">
        <v>13095.5</v>
      </c>
      <c r="Q777" t="s">
        <v>26</v>
      </c>
      <c r="R777" t="s">
        <v>27</v>
      </c>
      <c r="S777" s="3" t="str">
        <f t="shared" si="60"/>
        <v>April</v>
      </c>
      <c r="T777" t="str">
        <f t="shared" si="61"/>
        <v>Q2</v>
      </c>
      <c r="U777">
        <f t="shared" si="62"/>
        <v>2025</v>
      </c>
      <c r="V777" s="4">
        <f t="shared" si="63"/>
        <v>0.13349745910872568</v>
      </c>
      <c r="W777" t="str">
        <f t="shared" si="64"/>
        <v>High</v>
      </c>
    </row>
    <row r="778" spans="1:23" x14ac:dyDescent="0.3">
      <c r="A778">
        <v>104147</v>
      </c>
      <c r="B778" s="1">
        <v>45925</v>
      </c>
      <c r="C778" t="s">
        <v>4283</v>
      </c>
      <c r="D778" t="s">
        <v>151</v>
      </c>
      <c r="E778" t="s">
        <v>44</v>
      </c>
      <c r="F778" t="s">
        <v>64</v>
      </c>
      <c r="G778" t="s">
        <v>65</v>
      </c>
      <c r="H778" t="s">
        <v>108</v>
      </c>
      <c r="I778" t="s">
        <v>60</v>
      </c>
      <c r="J778" t="s">
        <v>78</v>
      </c>
      <c r="K778">
        <v>5</v>
      </c>
      <c r="L778">
        <v>21717</v>
      </c>
      <c r="M778">
        <v>10</v>
      </c>
      <c r="N778">
        <v>97726.5</v>
      </c>
      <c r="O778">
        <v>85000</v>
      </c>
      <c r="P778">
        <v>12726.5</v>
      </c>
      <c r="Q778" t="s">
        <v>66</v>
      </c>
      <c r="R778" t="s">
        <v>27</v>
      </c>
      <c r="S778" s="3" t="str">
        <f t="shared" si="60"/>
        <v>September</v>
      </c>
      <c r="T778" t="str">
        <f t="shared" si="61"/>
        <v>Q3</v>
      </c>
      <c r="U778">
        <f t="shared" si="62"/>
        <v>2025</v>
      </c>
      <c r="V778" s="4">
        <f t="shared" si="63"/>
        <v>0.1302256808542207</v>
      </c>
      <c r="W778" t="str">
        <f t="shared" si="64"/>
        <v>High</v>
      </c>
    </row>
    <row r="779" spans="1:23" x14ac:dyDescent="0.3">
      <c r="A779">
        <v>103367</v>
      </c>
      <c r="B779" s="1">
        <v>45832</v>
      </c>
      <c r="C779" t="s">
        <v>3503</v>
      </c>
      <c r="D779" t="s">
        <v>250</v>
      </c>
      <c r="E779" t="s">
        <v>52</v>
      </c>
      <c r="F779" t="s">
        <v>69</v>
      </c>
      <c r="G779" t="s">
        <v>70</v>
      </c>
      <c r="H779" t="s">
        <v>59</v>
      </c>
      <c r="I779" t="s">
        <v>60</v>
      </c>
      <c r="J779" t="s">
        <v>78</v>
      </c>
      <c r="K779">
        <v>5</v>
      </c>
      <c r="L779">
        <v>21707</v>
      </c>
      <c r="M779">
        <v>10</v>
      </c>
      <c r="N779">
        <v>97681.5</v>
      </c>
      <c r="O779">
        <v>85000</v>
      </c>
      <c r="P779">
        <v>12681.5</v>
      </c>
      <c r="Q779" t="s">
        <v>41</v>
      </c>
      <c r="R779" t="s">
        <v>27</v>
      </c>
      <c r="S779" s="3" t="str">
        <f t="shared" si="60"/>
        <v>June</v>
      </c>
      <c r="T779" t="str">
        <f t="shared" si="61"/>
        <v>Q2</v>
      </c>
      <c r="U779">
        <f t="shared" si="62"/>
        <v>2025</v>
      </c>
      <c r="V779" s="4">
        <f t="shared" si="63"/>
        <v>0.12982499244995213</v>
      </c>
      <c r="W779" t="str">
        <f t="shared" si="64"/>
        <v>High</v>
      </c>
    </row>
    <row r="780" spans="1:23" x14ac:dyDescent="0.3">
      <c r="A780">
        <v>103401</v>
      </c>
      <c r="B780" s="1">
        <v>45839</v>
      </c>
      <c r="C780" t="s">
        <v>3537</v>
      </c>
      <c r="D780" t="s">
        <v>217</v>
      </c>
      <c r="E780" t="s">
        <v>44</v>
      </c>
      <c r="F780" t="s">
        <v>45</v>
      </c>
      <c r="G780" t="s">
        <v>46</v>
      </c>
      <c r="H780" t="s">
        <v>71</v>
      </c>
      <c r="I780" t="s">
        <v>60</v>
      </c>
      <c r="J780" t="s">
        <v>78</v>
      </c>
      <c r="K780">
        <v>5</v>
      </c>
      <c r="L780">
        <v>21679</v>
      </c>
      <c r="M780">
        <v>10</v>
      </c>
      <c r="N780">
        <v>97555.5</v>
      </c>
      <c r="O780">
        <v>85000</v>
      </c>
      <c r="P780">
        <v>12555.5</v>
      </c>
      <c r="Q780" t="s">
        <v>66</v>
      </c>
      <c r="R780" t="s">
        <v>27</v>
      </c>
      <c r="S780" s="3" t="str">
        <f t="shared" si="60"/>
        <v>July</v>
      </c>
      <c r="T780" t="str">
        <f t="shared" si="61"/>
        <v>Q3</v>
      </c>
      <c r="U780">
        <f t="shared" si="62"/>
        <v>2025</v>
      </c>
      <c r="V780" s="4">
        <f t="shared" si="63"/>
        <v>0.12870109834914484</v>
      </c>
      <c r="W780" t="str">
        <f t="shared" si="64"/>
        <v>High</v>
      </c>
    </row>
    <row r="781" spans="1:23" x14ac:dyDescent="0.3">
      <c r="A781">
        <v>100337</v>
      </c>
      <c r="B781" s="1">
        <v>45932</v>
      </c>
      <c r="C781" t="s">
        <v>473</v>
      </c>
      <c r="D781" t="s">
        <v>239</v>
      </c>
      <c r="E781" t="s">
        <v>30</v>
      </c>
      <c r="F781" t="s">
        <v>31</v>
      </c>
      <c r="G781" t="s">
        <v>32</v>
      </c>
      <c r="H781" t="s">
        <v>23</v>
      </c>
      <c r="I781" t="s">
        <v>60</v>
      </c>
      <c r="J781" t="s">
        <v>61</v>
      </c>
      <c r="K781">
        <v>9</v>
      </c>
      <c r="L781">
        <v>12035</v>
      </c>
      <c r="M781">
        <v>10</v>
      </c>
      <c r="N781">
        <v>97483.5</v>
      </c>
      <c r="O781">
        <v>81000</v>
      </c>
      <c r="P781">
        <v>16483.5</v>
      </c>
      <c r="Q781" t="s">
        <v>55</v>
      </c>
      <c r="R781" t="s">
        <v>73</v>
      </c>
      <c r="S781" s="3" t="str">
        <f t="shared" si="60"/>
        <v>October</v>
      </c>
      <c r="T781" t="str">
        <f t="shared" si="61"/>
        <v>Q4</v>
      </c>
      <c r="U781">
        <f t="shared" si="62"/>
        <v>2025</v>
      </c>
      <c r="V781" s="4">
        <f t="shared" si="63"/>
        <v>0.16909015371832156</v>
      </c>
      <c r="W781" t="str">
        <f t="shared" si="64"/>
        <v>High</v>
      </c>
    </row>
    <row r="782" spans="1:23" x14ac:dyDescent="0.3">
      <c r="A782">
        <v>102905</v>
      </c>
      <c r="B782" s="1">
        <v>45966</v>
      </c>
      <c r="C782" t="s">
        <v>3041</v>
      </c>
      <c r="D782" t="s">
        <v>408</v>
      </c>
      <c r="E782" t="s">
        <v>44</v>
      </c>
      <c r="F782" t="s">
        <v>64</v>
      </c>
      <c r="G782" t="s">
        <v>65</v>
      </c>
      <c r="H782" t="s">
        <v>47</v>
      </c>
      <c r="I782" t="s">
        <v>24</v>
      </c>
      <c r="J782" t="s">
        <v>72</v>
      </c>
      <c r="K782">
        <v>7</v>
      </c>
      <c r="L782">
        <v>15468</v>
      </c>
      <c r="M782">
        <v>10</v>
      </c>
      <c r="N782">
        <v>97448.4</v>
      </c>
      <c r="O782">
        <v>77000</v>
      </c>
      <c r="P782">
        <v>20448.400000000001</v>
      </c>
      <c r="Q782" t="s">
        <v>41</v>
      </c>
      <c r="R782" t="s">
        <v>56</v>
      </c>
      <c r="S782" s="3" t="str">
        <f t="shared" si="60"/>
        <v>November</v>
      </c>
      <c r="T782" t="str">
        <f t="shared" si="61"/>
        <v>Q4</v>
      </c>
      <c r="U782">
        <f t="shared" si="62"/>
        <v>2025</v>
      </c>
      <c r="V782" s="4">
        <f t="shared" si="63"/>
        <v>0.20983823233629287</v>
      </c>
      <c r="W782" t="str">
        <f t="shared" si="64"/>
        <v>High</v>
      </c>
    </row>
    <row r="783" spans="1:23" x14ac:dyDescent="0.3">
      <c r="A783">
        <v>103155</v>
      </c>
      <c r="B783" s="1">
        <v>45729</v>
      </c>
      <c r="C783" t="s">
        <v>3291</v>
      </c>
      <c r="D783" t="s">
        <v>114</v>
      </c>
      <c r="E783" t="s">
        <v>30</v>
      </c>
      <c r="F783" t="s">
        <v>76</v>
      </c>
      <c r="G783" t="s">
        <v>77</v>
      </c>
      <c r="H783" t="s">
        <v>59</v>
      </c>
      <c r="I783" t="s">
        <v>60</v>
      </c>
      <c r="J783" t="s">
        <v>78</v>
      </c>
      <c r="K783">
        <v>5</v>
      </c>
      <c r="L783">
        <v>21623</v>
      </c>
      <c r="M783">
        <v>10</v>
      </c>
      <c r="N783">
        <v>97303.5</v>
      </c>
      <c r="O783">
        <v>85000</v>
      </c>
      <c r="P783">
        <v>12303.5</v>
      </c>
      <c r="Q783" t="s">
        <v>49</v>
      </c>
      <c r="R783" t="s">
        <v>73</v>
      </c>
      <c r="S783" s="3" t="str">
        <f t="shared" si="60"/>
        <v>March</v>
      </c>
      <c r="T783" t="str">
        <f t="shared" si="61"/>
        <v>Q1</v>
      </c>
      <c r="U783">
        <f t="shared" si="62"/>
        <v>2025</v>
      </c>
      <c r="V783" s="4">
        <f t="shared" si="63"/>
        <v>0.1264445780470384</v>
      </c>
      <c r="W783" t="str">
        <f t="shared" si="64"/>
        <v>High</v>
      </c>
    </row>
    <row r="784" spans="1:23" x14ac:dyDescent="0.3">
      <c r="A784">
        <v>102507</v>
      </c>
      <c r="B784" s="1">
        <v>45949</v>
      </c>
      <c r="C784" t="s">
        <v>2643</v>
      </c>
      <c r="D784" t="s">
        <v>100</v>
      </c>
      <c r="E784" t="s">
        <v>52</v>
      </c>
      <c r="F784" t="s">
        <v>69</v>
      </c>
      <c r="G784" t="s">
        <v>70</v>
      </c>
      <c r="H784" t="s">
        <v>71</v>
      </c>
      <c r="I784" t="s">
        <v>60</v>
      </c>
      <c r="J784" t="s">
        <v>78</v>
      </c>
      <c r="K784">
        <v>5</v>
      </c>
      <c r="L784">
        <v>21609</v>
      </c>
      <c r="M784">
        <v>10</v>
      </c>
      <c r="N784">
        <v>97240.5</v>
      </c>
      <c r="O784">
        <v>85000</v>
      </c>
      <c r="P784">
        <v>12240.5</v>
      </c>
      <c r="Q784" t="s">
        <v>55</v>
      </c>
      <c r="R784" t="s">
        <v>73</v>
      </c>
      <c r="S784" s="3" t="str">
        <f t="shared" si="60"/>
        <v>October</v>
      </c>
      <c r="T784" t="str">
        <f t="shared" si="61"/>
        <v>Q4</v>
      </c>
      <c r="U784">
        <f t="shared" si="62"/>
        <v>2025</v>
      </c>
      <c r="V784" s="4">
        <f t="shared" si="63"/>
        <v>0.12587862053362539</v>
      </c>
      <c r="W784" t="str">
        <f t="shared" si="64"/>
        <v>High</v>
      </c>
    </row>
    <row r="785" spans="1:23" x14ac:dyDescent="0.3">
      <c r="A785">
        <v>100358</v>
      </c>
      <c r="B785" s="1">
        <v>45954</v>
      </c>
      <c r="C785" t="s">
        <v>494</v>
      </c>
      <c r="D785" t="s">
        <v>217</v>
      </c>
      <c r="E785" t="s">
        <v>20</v>
      </c>
      <c r="F785" t="s">
        <v>36</v>
      </c>
      <c r="G785" t="s">
        <v>37</v>
      </c>
      <c r="H785" t="s">
        <v>38</v>
      </c>
      <c r="I785" t="s">
        <v>24</v>
      </c>
      <c r="J785" t="s">
        <v>72</v>
      </c>
      <c r="K785">
        <v>8</v>
      </c>
      <c r="L785">
        <v>15190</v>
      </c>
      <c r="M785">
        <v>20</v>
      </c>
      <c r="N785">
        <v>97216</v>
      </c>
      <c r="O785">
        <v>88000</v>
      </c>
      <c r="P785">
        <v>9216</v>
      </c>
      <c r="Q785" t="s">
        <v>66</v>
      </c>
      <c r="R785" t="s">
        <v>27</v>
      </c>
      <c r="S785" s="3" t="str">
        <f t="shared" si="60"/>
        <v>October</v>
      </c>
      <c r="T785" t="str">
        <f t="shared" si="61"/>
        <v>Q4</v>
      </c>
      <c r="U785">
        <f t="shared" si="62"/>
        <v>2025</v>
      </c>
      <c r="V785" s="4">
        <f t="shared" si="63"/>
        <v>9.4799210006583284E-2</v>
      </c>
      <c r="W785" t="str">
        <f t="shared" si="64"/>
        <v>High</v>
      </c>
    </row>
    <row r="786" spans="1:23" x14ac:dyDescent="0.3">
      <c r="A786">
        <v>103145</v>
      </c>
      <c r="B786" s="1">
        <v>45893</v>
      </c>
      <c r="C786" t="s">
        <v>3281</v>
      </c>
      <c r="D786" t="s">
        <v>118</v>
      </c>
      <c r="E786" t="s">
        <v>30</v>
      </c>
      <c r="F786" t="s">
        <v>31</v>
      </c>
      <c r="G786" t="s">
        <v>32</v>
      </c>
      <c r="H786" t="s">
        <v>33</v>
      </c>
      <c r="I786" t="s">
        <v>60</v>
      </c>
      <c r="J786" t="s">
        <v>78</v>
      </c>
      <c r="K786">
        <v>5</v>
      </c>
      <c r="L786">
        <v>21601</v>
      </c>
      <c r="M786">
        <v>10</v>
      </c>
      <c r="N786">
        <v>97204.5</v>
      </c>
      <c r="O786">
        <v>85000</v>
      </c>
      <c r="P786">
        <v>12204.5</v>
      </c>
      <c r="Q786" t="s">
        <v>26</v>
      </c>
      <c r="R786" t="s">
        <v>27</v>
      </c>
      <c r="S786" s="3" t="str">
        <f t="shared" si="60"/>
        <v>August</v>
      </c>
      <c r="T786" t="str">
        <f t="shared" si="61"/>
        <v>Q3</v>
      </c>
      <c r="U786">
        <f t="shared" si="62"/>
        <v>2025</v>
      </c>
      <c r="V786" s="4">
        <f t="shared" si="63"/>
        <v>0.12555488686223373</v>
      </c>
      <c r="W786" t="str">
        <f t="shared" si="64"/>
        <v>High</v>
      </c>
    </row>
    <row r="787" spans="1:23" x14ac:dyDescent="0.3">
      <c r="A787">
        <v>103096</v>
      </c>
      <c r="B787" s="1">
        <v>45721</v>
      </c>
      <c r="C787" t="s">
        <v>3232</v>
      </c>
      <c r="D787" t="s">
        <v>102</v>
      </c>
      <c r="E787" t="s">
        <v>44</v>
      </c>
      <c r="F787" t="s">
        <v>64</v>
      </c>
      <c r="G787" t="s">
        <v>65</v>
      </c>
      <c r="H787" t="s">
        <v>47</v>
      </c>
      <c r="I787" t="s">
        <v>60</v>
      </c>
      <c r="J787" t="s">
        <v>78</v>
      </c>
      <c r="K787">
        <v>5</v>
      </c>
      <c r="L787">
        <v>21532</v>
      </c>
      <c r="M787">
        <v>10</v>
      </c>
      <c r="N787">
        <v>96894</v>
      </c>
      <c r="O787">
        <v>85000</v>
      </c>
      <c r="P787">
        <v>11894</v>
      </c>
      <c r="Q787" t="s">
        <v>26</v>
      </c>
      <c r="R787" t="s">
        <v>73</v>
      </c>
      <c r="S787" s="3" t="str">
        <f t="shared" si="60"/>
        <v>March</v>
      </c>
      <c r="T787" t="str">
        <f t="shared" si="61"/>
        <v>Q1</v>
      </c>
      <c r="U787">
        <f t="shared" si="62"/>
        <v>2025</v>
      </c>
      <c r="V787" s="4">
        <f t="shared" si="63"/>
        <v>0.12275269882552067</v>
      </c>
      <c r="W787" t="str">
        <f t="shared" si="64"/>
        <v>High</v>
      </c>
    </row>
    <row r="788" spans="1:23" x14ac:dyDescent="0.3">
      <c r="A788">
        <v>101820</v>
      </c>
      <c r="B788" s="1">
        <v>45894</v>
      </c>
      <c r="C788" t="s">
        <v>1956</v>
      </c>
      <c r="D788" t="s">
        <v>140</v>
      </c>
      <c r="E788" t="s">
        <v>20</v>
      </c>
      <c r="F788" t="s">
        <v>21</v>
      </c>
      <c r="G788" t="s">
        <v>22</v>
      </c>
      <c r="H788" t="s">
        <v>38</v>
      </c>
      <c r="I788" t="s">
        <v>60</v>
      </c>
      <c r="J788" t="s">
        <v>78</v>
      </c>
      <c r="K788">
        <v>5</v>
      </c>
      <c r="L788">
        <v>21514</v>
      </c>
      <c r="M788">
        <v>10</v>
      </c>
      <c r="N788">
        <v>96813</v>
      </c>
      <c r="O788">
        <v>85000</v>
      </c>
      <c r="P788">
        <v>11813</v>
      </c>
      <c r="Q788" t="s">
        <v>26</v>
      </c>
      <c r="R788" t="s">
        <v>27</v>
      </c>
      <c r="S788" s="3" t="str">
        <f t="shared" si="60"/>
        <v>August</v>
      </c>
      <c r="T788" t="str">
        <f t="shared" si="61"/>
        <v>Q3</v>
      </c>
      <c r="U788">
        <f t="shared" si="62"/>
        <v>2025</v>
      </c>
      <c r="V788" s="4">
        <f t="shared" si="63"/>
        <v>0.12201873715306828</v>
      </c>
      <c r="W788" t="str">
        <f t="shared" si="64"/>
        <v>High</v>
      </c>
    </row>
    <row r="789" spans="1:23" x14ac:dyDescent="0.3">
      <c r="A789">
        <v>102933</v>
      </c>
      <c r="B789" s="1">
        <v>45957</v>
      </c>
      <c r="C789" t="s">
        <v>3069</v>
      </c>
      <c r="D789" t="s">
        <v>184</v>
      </c>
      <c r="E789" t="s">
        <v>52</v>
      </c>
      <c r="F789" t="s">
        <v>69</v>
      </c>
      <c r="G789" t="s">
        <v>70</v>
      </c>
      <c r="H789" t="s">
        <v>33</v>
      </c>
      <c r="I789" t="s">
        <v>60</v>
      </c>
      <c r="J789" t="s">
        <v>61</v>
      </c>
      <c r="K789">
        <v>9</v>
      </c>
      <c r="L789">
        <v>11913</v>
      </c>
      <c r="M789">
        <v>10</v>
      </c>
      <c r="N789">
        <v>96495.3</v>
      </c>
      <c r="O789">
        <v>81000</v>
      </c>
      <c r="P789">
        <v>15495.3</v>
      </c>
      <c r="Q789" t="s">
        <v>66</v>
      </c>
      <c r="R789" t="s">
        <v>27</v>
      </c>
      <c r="S789" s="3" t="str">
        <f t="shared" si="60"/>
        <v>October</v>
      </c>
      <c r="T789" t="str">
        <f t="shared" si="61"/>
        <v>Q4</v>
      </c>
      <c r="U789">
        <f t="shared" si="62"/>
        <v>2025</v>
      </c>
      <c r="V789" s="4">
        <f t="shared" si="63"/>
        <v>0.16058087803240156</v>
      </c>
      <c r="W789" t="str">
        <f t="shared" si="64"/>
        <v>High</v>
      </c>
    </row>
    <row r="790" spans="1:23" x14ac:dyDescent="0.3">
      <c r="A790">
        <v>100881</v>
      </c>
      <c r="B790" s="1">
        <v>45974</v>
      </c>
      <c r="C790" t="s">
        <v>1017</v>
      </c>
      <c r="D790" t="s">
        <v>127</v>
      </c>
      <c r="E790" t="s">
        <v>20</v>
      </c>
      <c r="F790" t="s">
        <v>21</v>
      </c>
      <c r="G790" t="s">
        <v>22</v>
      </c>
      <c r="H790" t="s">
        <v>83</v>
      </c>
      <c r="I790" t="s">
        <v>24</v>
      </c>
      <c r="J790" t="s">
        <v>72</v>
      </c>
      <c r="K790">
        <v>8</v>
      </c>
      <c r="L790">
        <v>15030</v>
      </c>
      <c r="M790">
        <v>20</v>
      </c>
      <c r="N790">
        <v>96192</v>
      </c>
      <c r="O790">
        <v>88000</v>
      </c>
      <c r="P790">
        <v>8192</v>
      </c>
      <c r="Q790" t="s">
        <v>49</v>
      </c>
      <c r="R790" t="s">
        <v>56</v>
      </c>
      <c r="S790" s="3" t="str">
        <f t="shared" si="60"/>
        <v>November</v>
      </c>
      <c r="T790" t="str">
        <f t="shared" si="61"/>
        <v>Q4</v>
      </c>
      <c r="U790">
        <f t="shared" si="62"/>
        <v>2025</v>
      </c>
      <c r="V790" s="4">
        <f t="shared" si="63"/>
        <v>8.5163007318695944E-2</v>
      </c>
      <c r="W790" t="str">
        <f t="shared" si="64"/>
        <v>High</v>
      </c>
    </row>
    <row r="791" spans="1:23" x14ac:dyDescent="0.3">
      <c r="A791">
        <v>101747</v>
      </c>
      <c r="B791" s="1">
        <v>45736</v>
      </c>
      <c r="C791" t="s">
        <v>1883</v>
      </c>
      <c r="D791" t="s">
        <v>35</v>
      </c>
      <c r="E791" t="s">
        <v>44</v>
      </c>
      <c r="F791" t="s">
        <v>45</v>
      </c>
      <c r="G791" t="s">
        <v>46</v>
      </c>
      <c r="H791" t="s">
        <v>23</v>
      </c>
      <c r="I791" t="s">
        <v>60</v>
      </c>
      <c r="J791" t="s">
        <v>78</v>
      </c>
      <c r="K791">
        <v>5</v>
      </c>
      <c r="L791">
        <v>22406</v>
      </c>
      <c r="M791">
        <v>15</v>
      </c>
      <c r="N791">
        <v>95225.5</v>
      </c>
      <c r="O791">
        <v>85000</v>
      </c>
      <c r="P791">
        <v>10225.5</v>
      </c>
      <c r="Q791" t="s">
        <v>26</v>
      </c>
      <c r="R791" t="s">
        <v>27</v>
      </c>
      <c r="S791" s="3" t="str">
        <f t="shared" si="60"/>
        <v>March</v>
      </c>
      <c r="T791" t="str">
        <f t="shared" si="61"/>
        <v>Q1</v>
      </c>
      <c r="U791">
        <f t="shared" si="62"/>
        <v>2025</v>
      </c>
      <c r="V791" s="4">
        <f t="shared" si="63"/>
        <v>0.10738195126305454</v>
      </c>
      <c r="W791" t="str">
        <f t="shared" si="64"/>
        <v>High</v>
      </c>
    </row>
    <row r="792" spans="1:23" x14ac:dyDescent="0.3">
      <c r="A792">
        <v>103665</v>
      </c>
      <c r="B792" s="1">
        <v>45798</v>
      </c>
      <c r="C792" t="s">
        <v>3801</v>
      </c>
      <c r="D792" t="s">
        <v>194</v>
      </c>
      <c r="E792" t="s">
        <v>20</v>
      </c>
      <c r="F792" t="s">
        <v>21</v>
      </c>
      <c r="G792" t="s">
        <v>22</v>
      </c>
      <c r="H792" t="s">
        <v>47</v>
      </c>
      <c r="I792" t="s">
        <v>60</v>
      </c>
      <c r="J792" t="s">
        <v>78</v>
      </c>
      <c r="K792">
        <v>5</v>
      </c>
      <c r="L792">
        <v>22389</v>
      </c>
      <c r="M792">
        <v>15</v>
      </c>
      <c r="N792">
        <v>95153.25</v>
      </c>
      <c r="O792">
        <v>85000</v>
      </c>
      <c r="P792">
        <v>10153.25</v>
      </c>
      <c r="Q792" t="s">
        <v>55</v>
      </c>
      <c r="R792" t="s">
        <v>27</v>
      </c>
      <c r="S792" s="3" t="str">
        <f t="shared" si="60"/>
        <v>May</v>
      </c>
      <c r="T792" t="str">
        <f t="shared" si="61"/>
        <v>Q2</v>
      </c>
      <c r="U792">
        <f t="shared" si="62"/>
        <v>2025</v>
      </c>
      <c r="V792" s="4">
        <f t="shared" si="63"/>
        <v>0.10670418509089286</v>
      </c>
      <c r="W792" t="str">
        <f t="shared" si="64"/>
        <v>High</v>
      </c>
    </row>
    <row r="793" spans="1:23" x14ac:dyDescent="0.3">
      <c r="A793">
        <v>102811</v>
      </c>
      <c r="B793" s="1">
        <v>45802</v>
      </c>
      <c r="C793" t="s">
        <v>2947</v>
      </c>
      <c r="D793" t="s">
        <v>112</v>
      </c>
      <c r="E793" t="s">
        <v>52</v>
      </c>
      <c r="F793" t="s">
        <v>53</v>
      </c>
      <c r="G793" t="s">
        <v>54</v>
      </c>
      <c r="H793" t="s">
        <v>38</v>
      </c>
      <c r="I793" t="s">
        <v>60</v>
      </c>
      <c r="J793" t="s">
        <v>78</v>
      </c>
      <c r="K793">
        <v>5</v>
      </c>
      <c r="L793">
        <v>22350</v>
      </c>
      <c r="M793">
        <v>15</v>
      </c>
      <c r="N793">
        <v>94987.5</v>
      </c>
      <c r="O793">
        <v>85000</v>
      </c>
      <c r="P793">
        <v>9987.5</v>
      </c>
      <c r="Q793" t="s">
        <v>41</v>
      </c>
      <c r="R793" t="s">
        <v>73</v>
      </c>
      <c r="S793" s="3" t="str">
        <f t="shared" si="60"/>
        <v>May</v>
      </c>
      <c r="T793" t="str">
        <f t="shared" si="61"/>
        <v>Q2</v>
      </c>
      <c r="U793">
        <f t="shared" si="62"/>
        <v>2025</v>
      </c>
      <c r="V793" s="4">
        <f t="shared" si="63"/>
        <v>0.10514541387024609</v>
      </c>
      <c r="W793" t="str">
        <f t="shared" si="64"/>
        <v>High</v>
      </c>
    </row>
    <row r="794" spans="1:23" x14ac:dyDescent="0.3">
      <c r="A794">
        <v>101174</v>
      </c>
      <c r="B794" s="1">
        <v>45949</v>
      </c>
      <c r="C794" t="s">
        <v>1310</v>
      </c>
      <c r="D794" t="s">
        <v>85</v>
      </c>
      <c r="E794" t="s">
        <v>20</v>
      </c>
      <c r="F794" t="s">
        <v>21</v>
      </c>
      <c r="G794" t="s">
        <v>22</v>
      </c>
      <c r="H794" t="s">
        <v>33</v>
      </c>
      <c r="I794" t="s">
        <v>24</v>
      </c>
      <c r="J794" t="s">
        <v>72</v>
      </c>
      <c r="K794">
        <v>7</v>
      </c>
      <c r="L794">
        <v>15064</v>
      </c>
      <c r="M794">
        <v>10</v>
      </c>
      <c r="N794">
        <v>94903.2</v>
      </c>
      <c r="O794">
        <v>77000</v>
      </c>
      <c r="P794">
        <v>17903.2</v>
      </c>
      <c r="Q794" t="s">
        <v>55</v>
      </c>
      <c r="R794" t="s">
        <v>27</v>
      </c>
      <c r="S794" s="3" t="str">
        <f t="shared" si="60"/>
        <v>October</v>
      </c>
      <c r="T794" t="str">
        <f t="shared" si="61"/>
        <v>Q4</v>
      </c>
      <c r="U794">
        <f t="shared" si="62"/>
        <v>2025</v>
      </c>
      <c r="V794" s="4">
        <f t="shared" si="63"/>
        <v>0.18864695816368679</v>
      </c>
      <c r="W794" t="str">
        <f t="shared" si="64"/>
        <v>High</v>
      </c>
    </row>
    <row r="795" spans="1:23" x14ac:dyDescent="0.3">
      <c r="A795">
        <v>104761</v>
      </c>
      <c r="B795" s="1">
        <v>45957</v>
      </c>
      <c r="C795" t="s">
        <v>4897</v>
      </c>
      <c r="D795" t="s">
        <v>342</v>
      </c>
      <c r="E795" t="s">
        <v>20</v>
      </c>
      <c r="F795" t="s">
        <v>21</v>
      </c>
      <c r="G795" t="s">
        <v>22</v>
      </c>
      <c r="H795" t="s">
        <v>33</v>
      </c>
      <c r="I795" t="s">
        <v>60</v>
      </c>
      <c r="J795" t="s">
        <v>61</v>
      </c>
      <c r="K795">
        <v>8</v>
      </c>
      <c r="L795">
        <v>12443</v>
      </c>
      <c r="M795">
        <v>5</v>
      </c>
      <c r="N795">
        <v>94566.8</v>
      </c>
      <c r="O795">
        <v>72000</v>
      </c>
      <c r="P795">
        <v>22566.799999999999</v>
      </c>
      <c r="Q795" t="s">
        <v>49</v>
      </c>
      <c r="R795" t="s">
        <v>27</v>
      </c>
      <c r="S795" s="3" t="str">
        <f t="shared" si="60"/>
        <v>October</v>
      </c>
      <c r="T795" t="str">
        <f t="shared" si="61"/>
        <v>Q4</v>
      </c>
      <c r="U795">
        <f t="shared" si="62"/>
        <v>2025</v>
      </c>
      <c r="V795" s="4">
        <f t="shared" si="63"/>
        <v>0.23863343160601816</v>
      </c>
      <c r="W795" t="str">
        <f t="shared" si="64"/>
        <v>High</v>
      </c>
    </row>
    <row r="796" spans="1:23" x14ac:dyDescent="0.3">
      <c r="A796">
        <v>104978</v>
      </c>
      <c r="B796" s="1">
        <v>45762</v>
      </c>
      <c r="C796" t="s">
        <v>5114</v>
      </c>
      <c r="D796" t="s">
        <v>125</v>
      </c>
      <c r="E796" t="s">
        <v>52</v>
      </c>
      <c r="F796" t="s">
        <v>53</v>
      </c>
      <c r="G796" t="s">
        <v>54</v>
      </c>
      <c r="H796" t="s">
        <v>83</v>
      </c>
      <c r="I796" t="s">
        <v>60</v>
      </c>
      <c r="J796" t="s">
        <v>78</v>
      </c>
      <c r="K796">
        <v>5</v>
      </c>
      <c r="L796">
        <v>22208</v>
      </c>
      <c r="M796">
        <v>15</v>
      </c>
      <c r="N796">
        <v>94384</v>
      </c>
      <c r="O796">
        <v>85000</v>
      </c>
      <c r="P796">
        <v>9384</v>
      </c>
      <c r="Q796" t="s">
        <v>66</v>
      </c>
      <c r="R796" t="s">
        <v>27</v>
      </c>
      <c r="S796" s="3" t="str">
        <f t="shared" si="60"/>
        <v>April</v>
      </c>
      <c r="T796" t="str">
        <f t="shared" si="61"/>
        <v>Q2</v>
      </c>
      <c r="U796">
        <f t="shared" si="62"/>
        <v>2025</v>
      </c>
      <c r="V796" s="4">
        <f t="shared" si="63"/>
        <v>9.9423631123919304E-2</v>
      </c>
      <c r="W796" t="str">
        <f t="shared" si="64"/>
        <v>High</v>
      </c>
    </row>
    <row r="797" spans="1:23" x14ac:dyDescent="0.3">
      <c r="A797">
        <v>104128</v>
      </c>
      <c r="B797" s="1">
        <v>45801</v>
      </c>
      <c r="C797" t="s">
        <v>4264</v>
      </c>
      <c r="D797" t="s">
        <v>213</v>
      </c>
      <c r="E797" t="s">
        <v>30</v>
      </c>
      <c r="F797" t="s">
        <v>31</v>
      </c>
      <c r="G797" t="s">
        <v>32</v>
      </c>
      <c r="H797" t="s">
        <v>71</v>
      </c>
      <c r="I797" t="s">
        <v>60</v>
      </c>
      <c r="J797" t="s">
        <v>78</v>
      </c>
      <c r="K797">
        <v>5</v>
      </c>
      <c r="L797">
        <v>22191</v>
      </c>
      <c r="M797">
        <v>15</v>
      </c>
      <c r="N797">
        <v>94311.75</v>
      </c>
      <c r="O797">
        <v>85000</v>
      </c>
      <c r="P797">
        <v>9311.75</v>
      </c>
      <c r="Q797" t="s">
        <v>41</v>
      </c>
      <c r="R797" t="s">
        <v>27</v>
      </c>
      <c r="S797" s="3" t="str">
        <f t="shared" si="60"/>
        <v>May</v>
      </c>
      <c r="T797" t="str">
        <f t="shared" si="61"/>
        <v>Q2</v>
      </c>
      <c r="U797">
        <f t="shared" si="62"/>
        <v>2025</v>
      </c>
      <c r="V797" s="4">
        <f t="shared" si="63"/>
        <v>9.8733720877833359E-2</v>
      </c>
      <c r="W797" t="str">
        <f t="shared" si="64"/>
        <v>High</v>
      </c>
    </row>
    <row r="798" spans="1:23" x14ac:dyDescent="0.3">
      <c r="A798">
        <v>104232</v>
      </c>
      <c r="B798" s="1">
        <v>45917</v>
      </c>
      <c r="C798" t="s">
        <v>4368</v>
      </c>
      <c r="D798" t="s">
        <v>90</v>
      </c>
      <c r="E798" t="s">
        <v>52</v>
      </c>
      <c r="F798" t="s">
        <v>69</v>
      </c>
      <c r="G798" t="s">
        <v>70</v>
      </c>
      <c r="H798" t="s">
        <v>108</v>
      </c>
      <c r="I798" t="s">
        <v>60</v>
      </c>
      <c r="J798" t="s">
        <v>88</v>
      </c>
      <c r="K798">
        <v>2</v>
      </c>
      <c r="L798">
        <v>55462</v>
      </c>
      <c r="M798">
        <v>15</v>
      </c>
      <c r="N798">
        <v>94285.4</v>
      </c>
      <c r="O798">
        <v>84000</v>
      </c>
      <c r="P798">
        <v>10285.4</v>
      </c>
      <c r="Q798" t="s">
        <v>26</v>
      </c>
      <c r="R798" t="s">
        <v>27</v>
      </c>
      <c r="S798" s="3" t="str">
        <f t="shared" si="60"/>
        <v>September</v>
      </c>
      <c r="T798" t="str">
        <f t="shared" si="61"/>
        <v>Q3</v>
      </c>
      <c r="U798">
        <f t="shared" si="62"/>
        <v>2025</v>
      </c>
      <c r="V798" s="4">
        <f t="shared" si="63"/>
        <v>0.10908793938404038</v>
      </c>
      <c r="W798" t="str">
        <f t="shared" si="64"/>
        <v>High</v>
      </c>
    </row>
    <row r="799" spans="1:23" x14ac:dyDescent="0.3">
      <c r="A799">
        <v>104205</v>
      </c>
      <c r="B799" s="1">
        <v>45875</v>
      </c>
      <c r="C799" t="s">
        <v>4341</v>
      </c>
      <c r="D799" t="s">
        <v>226</v>
      </c>
      <c r="E799" t="s">
        <v>44</v>
      </c>
      <c r="F799" t="s">
        <v>64</v>
      </c>
      <c r="G799" t="s">
        <v>65</v>
      </c>
      <c r="H799" t="s">
        <v>47</v>
      </c>
      <c r="I799" t="s">
        <v>60</v>
      </c>
      <c r="J799" t="s">
        <v>88</v>
      </c>
      <c r="K799">
        <v>2</v>
      </c>
      <c r="L799">
        <v>55450</v>
      </c>
      <c r="M799">
        <v>15</v>
      </c>
      <c r="N799">
        <v>94265</v>
      </c>
      <c r="O799">
        <v>84000</v>
      </c>
      <c r="P799">
        <v>10265</v>
      </c>
      <c r="Q799" t="s">
        <v>55</v>
      </c>
      <c r="R799" t="s">
        <v>27</v>
      </c>
      <c r="S799" s="3" t="str">
        <f t="shared" si="60"/>
        <v>August</v>
      </c>
      <c r="T799" t="str">
        <f t="shared" si="61"/>
        <v>Q3</v>
      </c>
      <c r="U799">
        <f t="shared" si="62"/>
        <v>2025</v>
      </c>
      <c r="V799" s="4">
        <f t="shared" si="63"/>
        <v>0.10889513605261762</v>
      </c>
      <c r="W799" t="str">
        <f t="shared" si="64"/>
        <v>High</v>
      </c>
    </row>
    <row r="800" spans="1:23" x14ac:dyDescent="0.3">
      <c r="A800">
        <v>102090</v>
      </c>
      <c r="B800" s="1">
        <v>45909</v>
      </c>
      <c r="C800" t="s">
        <v>2226</v>
      </c>
      <c r="D800" t="s">
        <v>80</v>
      </c>
      <c r="E800" t="s">
        <v>44</v>
      </c>
      <c r="F800" t="s">
        <v>45</v>
      </c>
      <c r="G800" t="s">
        <v>46</v>
      </c>
      <c r="H800" t="s">
        <v>108</v>
      </c>
      <c r="I800" t="s">
        <v>60</v>
      </c>
      <c r="J800" t="s">
        <v>88</v>
      </c>
      <c r="K800">
        <v>2</v>
      </c>
      <c r="L800">
        <v>55432</v>
      </c>
      <c r="M800">
        <v>15</v>
      </c>
      <c r="N800">
        <v>94234.4</v>
      </c>
      <c r="O800">
        <v>84000</v>
      </c>
      <c r="P800">
        <v>10234.4</v>
      </c>
      <c r="Q800" t="s">
        <v>41</v>
      </c>
      <c r="R800" t="s">
        <v>56</v>
      </c>
      <c r="S800" s="3" t="str">
        <f t="shared" si="60"/>
        <v>September</v>
      </c>
      <c r="T800" t="str">
        <f t="shared" si="61"/>
        <v>Q3</v>
      </c>
      <c r="U800">
        <f t="shared" si="62"/>
        <v>2025</v>
      </c>
      <c r="V800" s="4">
        <f t="shared" si="63"/>
        <v>0.10860577453668724</v>
      </c>
      <c r="W800" t="str">
        <f t="shared" si="64"/>
        <v>High</v>
      </c>
    </row>
    <row r="801" spans="1:23" x14ac:dyDescent="0.3">
      <c r="A801">
        <v>104478</v>
      </c>
      <c r="B801" s="1">
        <v>45886</v>
      </c>
      <c r="C801" t="s">
        <v>4614</v>
      </c>
      <c r="D801" t="s">
        <v>219</v>
      </c>
      <c r="E801" t="s">
        <v>30</v>
      </c>
      <c r="F801" t="s">
        <v>76</v>
      </c>
      <c r="G801" t="s">
        <v>77</v>
      </c>
      <c r="H801" t="s">
        <v>38</v>
      </c>
      <c r="I801" t="s">
        <v>60</v>
      </c>
      <c r="J801" t="s">
        <v>88</v>
      </c>
      <c r="K801">
        <v>2</v>
      </c>
      <c r="L801">
        <v>55408</v>
      </c>
      <c r="M801">
        <v>15</v>
      </c>
      <c r="N801">
        <v>94193.600000000006</v>
      </c>
      <c r="O801">
        <v>84000</v>
      </c>
      <c r="P801">
        <v>10193.6</v>
      </c>
      <c r="Q801" t="s">
        <v>26</v>
      </c>
      <c r="R801" t="s">
        <v>27</v>
      </c>
      <c r="S801" s="3" t="str">
        <f t="shared" si="60"/>
        <v>August</v>
      </c>
      <c r="T801" t="str">
        <f t="shared" si="61"/>
        <v>Q3</v>
      </c>
      <c r="U801">
        <f t="shared" si="62"/>
        <v>2025</v>
      </c>
      <c r="V801" s="4">
        <f t="shared" si="63"/>
        <v>0.10821966672894974</v>
      </c>
      <c r="W801" t="str">
        <f t="shared" si="64"/>
        <v>High</v>
      </c>
    </row>
    <row r="802" spans="1:23" x14ac:dyDescent="0.3">
      <c r="A802">
        <v>100344</v>
      </c>
      <c r="B802" s="1">
        <v>45666</v>
      </c>
      <c r="C802" t="s">
        <v>480</v>
      </c>
      <c r="D802" t="s">
        <v>179</v>
      </c>
      <c r="E802" t="s">
        <v>52</v>
      </c>
      <c r="F802" t="s">
        <v>53</v>
      </c>
      <c r="G802" t="s">
        <v>54</v>
      </c>
      <c r="H802" t="s">
        <v>108</v>
      </c>
      <c r="I802" t="s">
        <v>60</v>
      </c>
      <c r="J802" t="s">
        <v>88</v>
      </c>
      <c r="K802">
        <v>2</v>
      </c>
      <c r="L802">
        <v>55405</v>
      </c>
      <c r="M802">
        <v>15</v>
      </c>
      <c r="N802">
        <v>94188.5</v>
      </c>
      <c r="O802">
        <v>84000</v>
      </c>
      <c r="P802">
        <v>10188.5</v>
      </c>
      <c r="Q802" t="s">
        <v>66</v>
      </c>
      <c r="R802" t="s">
        <v>27</v>
      </c>
      <c r="S802" s="3" t="str">
        <f t="shared" si="60"/>
        <v>January</v>
      </c>
      <c r="T802" t="str">
        <f t="shared" si="61"/>
        <v>Q1</v>
      </c>
      <c r="U802">
        <f t="shared" si="62"/>
        <v>2025</v>
      </c>
      <c r="V802" s="4">
        <f t="shared" si="63"/>
        <v>0.1081713797331946</v>
      </c>
      <c r="W802" t="str">
        <f t="shared" si="64"/>
        <v>High</v>
      </c>
    </row>
    <row r="803" spans="1:23" x14ac:dyDescent="0.3">
      <c r="A803">
        <v>103882</v>
      </c>
      <c r="B803" s="1">
        <v>45843</v>
      </c>
      <c r="C803" t="s">
        <v>4018</v>
      </c>
      <c r="D803" t="s">
        <v>125</v>
      </c>
      <c r="E803" t="s">
        <v>52</v>
      </c>
      <c r="F803" t="s">
        <v>69</v>
      </c>
      <c r="G803" t="s">
        <v>70</v>
      </c>
      <c r="H803" t="s">
        <v>38</v>
      </c>
      <c r="I803" t="s">
        <v>60</v>
      </c>
      <c r="J803" t="s">
        <v>88</v>
      </c>
      <c r="K803">
        <v>2</v>
      </c>
      <c r="L803">
        <v>55401</v>
      </c>
      <c r="M803">
        <v>15</v>
      </c>
      <c r="N803">
        <v>94181.7</v>
      </c>
      <c r="O803">
        <v>84000</v>
      </c>
      <c r="P803">
        <v>10181.700000000001</v>
      </c>
      <c r="Q803" t="s">
        <v>41</v>
      </c>
      <c r="R803" t="s">
        <v>27</v>
      </c>
      <c r="S803" s="3" t="str">
        <f t="shared" si="60"/>
        <v>July</v>
      </c>
      <c r="T803" t="str">
        <f t="shared" si="61"/>
        <v>Q3</v>
      </c>
      <c r="U803">
        <f t="shared" si="62"/>
        <v>2025</v>
      </c>
      <c r="V803" s="4">
        <f t="shared" si="63"/>
        <v>0.10810698893734134</v>
      </c>
      <c r="W803" t="str">
        <f t="shared" si="64"/>
        <v>High</v>
      </c>
    </row>
    <row r="804" spans="1:23" x14ac:dyDescent="0.3">
      <c r="A804">
        <v>104668</v>
      </c>
      <c r="B804" s="1">
        <v>45705</v>
      </c>
      <c r="C804" t="s">
        <v>4804</v>
      </c>
      <c r="D804" t="s">
        <v>125</v>
      </c>
      <c r="E804" t="s">
        <v>30</v>
      </c>
      <c r="F804" t="s">
        <v>76</v>
      </c>
      <c r="G804" t="s">
        <v>77</v>
      </c>
      <c r="H804" t="s">
        <v>83</v>
      </c>
      <c r="I804" t="s">
        <v>60</v>
      </c>
      <c r="J804" t="s">
        <v>88</v>
      </c>
      <c r="K804">
        <v>2</v>
      </c>
      <c r="L804">
        <v>55366</v>
      </c>
      <c r="M804">
        <v>15</v>
      </c>
      <c r="N804">
        <v>94122.2</v>
      </c>
      <c r="O804">
        <v>84000</v>
      </c>
      <c r="P804">
        <v>10122.200000000001</v>
      </c>
      <c r="Q804" t="s">
        <v>66</v>
      </c>
      <c r="R804" t="s">
        <v>27</v>
      </c>
      <c r="S804" s="3" t="str">
        <f t="shared" si="60"/>
        <v>February</v>
      </c>
      <c r="T804" t="str">
        <f t="shared" si="61"/>
        <v>Q1</v>
      </c>
      <c r="U804">
        <f t="shared" si="62"/>
        <v>2025</v>
      </c>
      <c r="V804" s="4">
        <f t="shared" si="63"/>
        <v>0.10754317259902553</v>
      </c>
      <c r="W804" t="str">
        <f t="shared" si="64"/>
        <v>High</v>
      </c>
    </row>
    <row r="805" spans="1:23" x14ac:dyDescent="0.3">
      <c r="A805">
        <v>101088</v>
      </c>
      <c r="B805" s="1">
        <v>46002</v>
      </c>
      <c r="C805" t="s">
        <v>1224</v>
      </c>
      <c r="D805" t="s">
        <v>342</v>
      </c>
      <c r="E805" t="s">
        <v>30</v>
      </c>
      <c r="F805" t="s">
        <v>31</v>
      </c>
      <c r="G805" t="s">
        <v>32</v>
      </c>
      <c r="H805" t="s">
        <v>83</v>
      </c>
      <c r="I805" t="s">
        <v>60</v>
      </c>
      <c r="J805" t="s">
        <v>88</v>
      </c>
      <c r="K805">
        <v>2</v>
      </c>
      <c r="L805">
        <v>55325</v>
      </c>
      <c r="M805">
        <v>15</v>
      </c>
      <c r="N805">
        <v>94052.5</v>
      </c>
      <c r="O805">
        <v>84000</v>
      </c>
      <c r="P805">
        <v>10052.5</v>
      </c>
      <c r="Q805" t="s">
        <v>66</v>
      </c>
      <c r="R805" t="s">
        <v>73</v>
      </c>
      <c r="S805" s="3" t="str">
        <f t="shared" si="60"/>
        <v>December</v>
      </c>
      <c r="T805" t="str">
        <f t="shared" si="61"/>
        <v>Q4</v>
      </c>
      <c r="U805">
        <f t="shared" si="62"/>
        <v>2025</v>
      </c>
      <c r="V805" s="4">
        <f t="shared" si="63"/>
        <v>0.10688179474229818</v>
      </c>
      <c r="W805" t="str">
        <f t="shared" si="64"/>
        <v>High</v>
      </c>
    </row>
    <row r="806" spans="1:23" x14ac:dyDescent="0.3">
      <c r="A806">
        <v>103255</v>
      </c>
      <c r="B806" s="1">
        <v>45945</v>
      </c>
      <c r="C806" t="s">
        <v>3391</v>
      </c>
      <c r="D806" t="s">
        <v>29</v>
      </c>
      <c r="E806" t="s">
        <v>52</v>
      </c>
      <c r="F806" t="s">
        <v>69</v>
      </c>
      <c r="G806" t="s">
        <v>70</v>
      </c>
      <c r="H806" t="s">
        <v>38</v>
      </c>
      <c r="I806" t="s">
        <v>60</v>
      </c>
      <c r="J806" t="s">
        <v>61</v>
      </c>
      <c r="K806">
        <v>9</v>
      </c>
      <c r="L806">
        <v>12286</v>
      </c>
      <c r="M806">
        <v>15</v>
      </c>
      <c r="N806">
        <v>93987.9</v>
      </c>
      <c r="O806">
        <v>81000</v>
      </c>
      <c r="P806">
        <v>12987.9</v>
      </c>
      <c r="Q806" t="s">
        <v>49</v>
      </c>
      <c r="R806" t="s">
        <v>56</v>
      </c>
      <c r="S806" s="3" t="str">
        <f t="shared" si="60"/>
        <v>October</v>
      </c>
      <c r="T806" t="str">
        <f t="shared" si="61"/>
        <v>Q4</v>
      </c>
      <c r="U806">
        <f t="shared" si="62"/>
        <v>2025</v>
      </c>
      <c r="V806" s="4">
        <f t="shared" si="63"/>
        <v>0.13818693682910246</v>
      </c>
      <c r="W806" t="str">
        <f t="shared" si="64"/>
        <v>High</v>
      </c>
    </row>
    <row r="807" spans="1:23" x14ac:dyDescent="0.3">
      <c r="A807">
        <v>104206</v>
      </c>
      <c r="B807" s="1">
        <v>45974</v>
      </c>
      <c r="C807" t="s">
        <v>4342</v>
      </c>
      <c r="D807" t="s">
        <v>250</v>
      </c>
      <c r="E807" t="s">
        <v>44</v>
      </c>
      <c r="F807" t="s">
        <v>64</v>
      </c>
      <c r="G807" t="s">
        <v>65</v>
      </c>
      <c r="H807" t="s">
        <v>33</v>
      </c>
      <c r="I807" t="s">
        <v>60</v>
      </c>
      <c r="J807" t="s">
        <v>78</v>
      </c>
      <c r="K807">
        <v>5</v>
      </c>
      <c r="L807">
        <v>22107</v>
      </c>
      <c r="M807">
        <v>15</v>
      </c>
      <c r="N807">
        <v>93954.75</v>
      </c>
      <c r="O807">
        <v>85000</v>
      </c>
      <c r="P807">
        <v>8954.75</v>
      </c>
      <c r="Q807" t="s">
        <v>55</v>
      </c>
      <c r="R807" t="s">
        <v>27</v>
      </c>
      <c r="S807" s="3" t="str">
        <f t="shared" si="60"/>
        <v>November</v>
      </c>
      <c r="T807" t="str">
        <f t="shared" si="61"/>
        <v>Q4</v>
      </c>
      <c r="U807">
        <f t="shared" si="62"/>
        <v>2025</v>
      </c>
      <c r="V807" s="4">
        <f t="shared" si="63"/>
        <v>9.5309178088388291E-2</v>
      </c>
      <c r="W807" t="str">
        <f t="shared" si="64"/>
        <v>High</v>
      </c>
    </row>
    <row r="808" spans="1:23" x14ac:dyDescent="0.3">
      <c r="A808">
        <v>104127</v>
      </c>
      <c r="B808" s="1">
        <v>45987</v>
      </c>
      <c r="C808" t="s">
        <v>4263</v>
      </c>
      <c r="D808" t="s">
        <v>35</v>
      </c>
      <c r="E808" t="s">
        <v>52</v>
      </c>
      <c r="F808" t="s">
        <v>69</v>
      </c>
      <c r="G808" t="s">
        <v>70</v>
      </c>
      <c r="H808" t="s">
        <v>59</v>
      </c>
      <c r="I808" t="s">
        <v>60</v>
      </c>
      <c r="J808" t="s">
        <v>61</v>
      </c>
      <c r="K808">
        <v>10</v>
      </c>
      <c r="L808">
        <v>11740</v>
      </c>
      <c r="M808">
        <v>20</v>
      </c>
      <c r="N808">
        <v>93920</v>
      </c>
      <c r="O808">
        <v>90000</v>
      </c>
      <c r="P808">
        <v>3920</v>
      </c>
      <c r="Q808" t="s">
        <v>41</v>
      </c>
      <c r="R808" t="s">
        <v>56</v>
      </c>
      <c r="S808" s="3" t="str">
        <f t="shared" si="60"/>
        <v>November</v>
      </c>
      <c r="T808" t="str">
        <f t="shared" si="61"/>
        <v>Q4</v>
      </c>
      <c r="U808">
        <f t="shared" si="62"/>
        <v>2025</v>
      </c>
      <c r="V808" s="4">
        <f t="shared" si="63"/>
        <v>4.1737649063032366E-2</v>
      </c>
      <c r="W808" t="str">
        <f t="shared" si="64"/>
        <v>High</v>
      </c>
    </row>
    <row r="809" spans="1:23" x14ac:dyDescent="0.3">
      <c r="A809">
        <v>102990</v>
      </c>
      <c r="B809" s="1">
        <v>45909</v>
      </c>
      <c r="C809" t="s">
        <v>3126</v>
      </c>
      <c r="D809" t="s">
        <v>408</v>
      </c>
      <c r="E809" t="s">
        <v>20</v>
      </c>
      <c r="F809" t="s">
        <v>36</v>
      </c>
      <c r="G809" t="s">
        <v>37</v>
      </c>
      <c r="H809" t="s">
        <v>71</v>
      </c>
      <c r="I809" t="s">
        <v>60</v>
      </c>
      <c r="J809" t="s">
        <v>78</v>
      </c>
      <c r="K809">
        <v>5</v>
      </c>
      <c r="L809">
        <v>22089</v>
      </c>
      <c r="M809">
        <v>15</v>
      </c>
      <c r="N809">
        <v>93878.25</v>
      </c>
      <c r="O809">
        <v>85000</v>
      </c>
      <c r="P809">
        <v>8878.25</v>
      </c>
      <c r="Q809" t="s">
        <v>26</v>
      </c>
      <c r="R809" t="s">
        <v>27</v>
      </c>
      <c r="S809" s="3" t="str">
        <f t="shared" si="60"/>
        <v>September</v>
      </c>
      <c r="T809" t="str">
        <f t="shared" si="61"/>
        <v>Q3</v>
      </c>
      <c r="U809">
        <f t="shared" si="62"/>
        <v>2025</v>
      </c>
      <c r="V809" s="4">
        <f t="shared" si="63"/>
        <v>9.457195889356694E-2</v>
      </c>
      <c r="W809" t="str">
        <f t="shared" si="64"/>
        <v>High</v>
      </c>
    </row>
    <row r="810" spans="1:23" x14ac:dyDescent="0.3">
      <c r="A810">
        <v>100835</v>
      </c>
      <c r="B810" s="1">
        <v>45664</v>
      </c>
      <c r="C810" t="s">
        <v>971</v>
      </c>
      <c r="D810" t="s">
        <v>242</v>
      </c>
      <c r="E810" t="s">
        <v>52</v>
      </c>
      <c r="F810" t="s">
        <v>53</v>
      </c>
      <c r="G810" t="s">
        <v>54</v>
      </c>
      <c r="H810" t="s">
        <v>33</v>
      </c>
      <c r="I810" t="s">
        <v>60</v>
      </c>
      <c r="J810" t="s">
        <v>88</v>
      </c>
      <c r="K810">
        <v>2</v>
      </c>
      <c r="L810">
        <v>55138</v>
      </c>
      <c r="M810">
        <v>15</v>
      </c>
      <c r="N810">
        <v>93734.6</v>
      </c>
      <c r="O810">
        <v>84000</v>
      </c>
      <c r="P810">
        <v>9734.6</v>
      </c>
      <c r="Q810" t="s">
        <v>55</v>
      </c>
      <c r="R810" t="s">
        <v>27</v>
      </c>
      <c r="S810" s="3" t="str">
        <f t="shared" si="60"/>
        <v>January</v>
      </c>
      <c r="T810" t="str">
        <f t="shared" si="61"/>
        <v>Q1</v>
      </c>
      <c r="U810">
        <f t="shared" si="62"/>
        <v>2025</v>
      </c>
      <c r="V810" s="4">
        <f t="shared" si="63"/>
        <v>0.10385279288544465</v>
      </c>
      <c r="W810" t="str">
        <f t="shared" si="64"/>
        <v>High</v>
      </c>
    </row>
    <row r="811" spans="1:23" x14ac:dyDescent="0.3">
      <c r="A811">
        <v>101018</v>
      </c>
      <c r="B811" s="1">
        <v>45724</v>
      </c>
      <c r="C811" t="s">
        <v>1154</v>
      </c>
      <c r="D811" t="s">
        <v>158</v>
      </c>
      <c r="E811" t="s">
        <v>52</v>
      </c>
      <c r="F811" t="s">
        <v>69</v>
      </c>
      <c r="G811" t="s">
        <v>70</v>
      </c>
      <c r="H811" t="s">
        <v>108</v>
      </c>
      <c r="I811" t="s">
        <v>60</v>
      </c>
      <c r="J811" t="s">
        <v>88</v>
      </c>
      <c r="K811">
        <v>2</v>
      </c>
      <c r="L811">
        <v>55066</v>
      </c>
      <c r="M811">
        <v>15</v>
      </c>
      <c r="N811">
        <v>93612.2</v>
      </c>
      <c r="O811">
        <v>84000</v>
      </c>
      <c r="P811">
        <v>9612.2000000000007</v>
      </c>
      <c r="Q811" t="s">
        <v>26</v>
      </c>
      <c r="R811" t="s">
        <v>56</v>
      </c>
      <c r="S811" s="3" t="str">
        <f t="shared" si="60"/>
        <v>March</v>
      </c>
      <c r="T811" t="str">
        <f t="shared" si="61"/>
        <v>Q1</v>
      </c>
      <c r="U811">
        <f t="shared" si="62"/>
        <v>2025</v>
      </c>
      <c r="V811" s="4">
        <f t="shared" si="63"/>
        <v>0.10268106080190403</v>
      </c>
      <c r="W811" t="str">
        <f t="shared" si="64"/>
        <v>High</v>
      </c>
    </row>
    <row r="812" spans="1:23" x14ac:dyDescent="0.3">
      <c r="A812">
        <v>104397</v>
      </c>
      <c r="B812" s="1">
        <v>46010</v>
      </c>
      <c r="C812" t="s">
        <v>4533</v>
      </c>
      <c r="D812" t="s">
        <v>122</v>
      </c>
      <c r="E812" t="s">
        <v>44</v>
      </c>
      <c r="F812" t="s">
        <v>64</v>
      </c>
      <c r="G812" t="s">
        <v>65</v>
      </c>
      <c r="H812" t="s">
        <v>47</v>
      </c>
      <c r="I812" t="s">
        <v>60</v>
      </c>
      <c r="J812" t="s">
        <v>88</v>
      </c>
      <c r="K812">
        <v>2</v>
      </c>
      <c r="L812">
        <v>54973</v>
      </c>
      <c r="M812">
        <v>15</v>
      </c>
      <c r="N812">
        <v>93454.1</v>
      </c>
      <c r="O812">
        <v>84000</v>
      </c>
      <c r="P812">
        <v>9454.1</v>
      </c>
      <c r="Q812" t="s">
        <v>49</v>
      </c>
      <c r="R812" t="s">
        <v>27</v>
      </c>
      <c r="S812" s="3" t="str">
        <f t="shared" si="60"/>
        <v>December</v>
      </c>
      <c r="T812" t="str">
        <f t="shared" si="61"/>
        <v>Q4</v>
      </c>
      <c r="U812">
        <f t="shared" si="62"/>
        <v>2025</v>
      </c>
      <c r="V812" s="4">
        <f t="shared" si="63"/>
        <v>0.10116303083545826</v>
      </c>
      <c r="W812" t="str">
        <f t="shared" si="64"/>
        <v>High</v>
      </c>
    </row>
    <row r="813" spans="1:23" x14ac:dyDescent="0.3">
      <c r="A813">
        <v>103348</v>
      </c>
      <c r="B813" s="1">
        <v>45907</v>
      </c>
      <c r="C813" t="s">
        <v>3484</v>
      </c>
      <c r="D813" t="s">
        <v>194</v>
      </c>
      <c r="E813" t="s">
        <v>44</v>
      </c>
      <c r="F813" t="s">
        <v>64</v>
      </c>
      <c r="G813" t="s">
        <v>65</v>
      </c>
      <c r="H813" t="s">
        <v>33</v>
      </c>
      <c r="I813" t="s">
        <v>60</v>
      </c>
      <c r="J813" t="s">
        <v>88</v>
      </c>
      <c r="K813">
        <v>2</v>
      </c>
      <c r="L813">
        <v>54958</v>
      </c>
      <c r="M813">
        <v>15</v>
      </c>
      <c r="N813">
        <v>93428.6</v>
      </c>
      <c r="O813">
        <v>84000</v>
      </c>
      <c r="P813">
        <v>9428.6</v>
      </c>
      <c r="Q813" t="s">
        <v>26</v>
      </c>
      <c r="R813" t="s">
        <v>73</v>
      </c>
      <c r="S813" s="3" t="str">
        <f t="shared" si="60"/>
        <v>September</v>
      </c>
      <c r="T813" t="str">
        <f t="shared" si="61"/>
        <v>Q3</v>
      </c>
      <c r="U813">
        <f t="shared" si="62"/>
        <v>2025</v>
      </c>
      <c r="V813" s="4">
        <f t="shared" si="63"/>
        <v>0.10091770614137427</v>
      </c>
      <c r="W813" t="str">
        <f t="shared" si="64"/>
        <v>High</v>
      </c>
    </row>
    <row r="814" spans="1:23" x14ac:dyDescent="0.3">
      <c r="A814">
        <v>103315</v>
      </c>
      <c r="B814" s="1">
        <v>45982</v>
      </c>
      <c r="C814" t="s">
        <v>3451</v>
      </c>
      <c r="D814" t="s">
        <v>127</v>
      </c>
      <c r="E814" t="s">
        <v>44</v>
      </c>
      <c r="F814" t="s">
        <v>64</v>
      </c>
      <c r="G814" t="s">
        <v>65</v>
      </c>
      <c r="H814" t="s">
        <v>23</v>
      </c>
      <c r="I814" t="s">
        <v>60</v>
      </c>
      <c r="J814" t="s">
        <v>61</v>
      </c>
      <c r="K814">
        <v>10</v>
      </c>
      <c r="L814">
        <v>11676</v>
      </c>
      <c r="M814">
        <v>20</v>
      </c>
      <c r="N814">
        <v>93408</v>
      </c>
      <c r="O814">
        <v>90000</v>
      </c>
      <c r="P814">
        <v>3408</v>
      </c>
      <c r="Q814" t="s">
        <v>41</v>
      </c>
      <c r="R814" t="s">
        <v>27</v>
      </c>
      <c r="S814" s="3" t="str">
        <f t="shared" si="60"/>
        <v>November</v>
      </c>
      <c r="T814" t="str">
        <f t="shared" si="61"/>
        <v>Q4</v>
      </c>
      <c r="U814">
        <f t="shared" si="62"/>
        <v>2025</v>
      </c>
      <c r="V814" s="4">
        <f t="shared" si="63"/>
        <v>3.6485097636176772E-2</v>
      </c>
      <c r="W814" t="str">
        <f t="shared" si="64"/>
        <v>High</v>
      </c>
    </row>
    <row r="815" spans="1:23" x14ac:dyDescent="0.3">
      <c r="A815">
        <v>103104</v>
      </c>
      <c r="B815" s="1">
        <v>45919</v>
      </c>
      <c r="C815" t="s">
        <v>3240</v>
      </c>
      <c r="D815" t="s">
        <v>186</v>
      </c>
      <c r="E815" t="s">
        <v>30</v>
      </c>
      <c r="F815" t="s">
        <v>31</v>
      </c>
      <c r="G815" t="s">
        <v>32</v>
      </c>
      <c r="H815" t="s">
        <v>83</v>
      </c>
      <c r="I815" t="s">
        <v>60</v>
      </c>
      <c r="J815" t="s">
        <v>88</v>
      </c>
      <c r="K815">
        <v>2</v>
      </c>
      <c r="L815">
        <v>54926</v>
      </c>
      <c r="M815">
        <v>15</v>
      </c>
      <c r="N815">
        <v>93374.2</v>
      </c>
      <c r="O815">
        <v>84000</v>
      </c>
      <c r="P815">
        <v>9374.2000000000007</v>
      </c>
      <c r="Q815" t="s">
        <v>26</v>
      </c>
      <c r="R815" t="s">
        <v>56</v>
      </c>
      <c r="S815" s="3" t="str">
        <f t="shared" si="60"/>
        <v>September</v>
      </c>
      <c r="T815" t="str">
        <f t="shared" si="61"/>
        <v>Q3</v>
      </c>
      <c r="U815">
        <f t="shared" si="62"/>
        <v>2025</v>
      </c>
      <c r="V815" s="4">
        <f t="shared" si="63"/>
        <v>0.10039389895709951</v>
      </c>
      <c r="W815" t="str">
        <f t="shared" si="64"/>
        <v>High</v>
      </c>
    </row>
    <row r="816" spans="1:23" x14ac:dyDescent="0.3">
      <c r="A816">
        <v>100521</v>
      </c>
      <c r="B816" s="1">
        <v>45988</v>
      </c>
      <c r="C816" t="s">
        <v>657</v>
      </c>
      <c r="D816" t="s">
        <v>217</v>
      </c>
      <c r="E816" t="s">
        <v>52</v>
      </c>
      <c r="F816" t="s">
        <v>53</v>
      </c>
      <c r="G816" t="s">
        <v>54</v>
      </c>
      <c r="H816" t="s">
        <v>23</v>
      </c>
      <c r="I816" t="s">
        <v>60</v>
      </c>
      <c r="J816" t="s">
        <v>61</v>
      </c>
      <c r="K816">
        <v>9</v>
      </c>
      <c r="L816">
        <v>12179</v>
      </c>
      <c r="M816">
        <v>15</v>
      </c>
      <c r="N816">
        <v>93169.35</v>
      </c>
      <c r="O816">
        <v>81000</v>
      </c>
      <c r="P816">
        <v>12169.35</v>
      </c>
      <c r="Q816" t="s">
        <v>41</v>
      </c>
      <c r="R816" t="s">
        <v>56</v>
      </c>
      <c r="S816" s="3" t="str">
        <f t="shared" si="60"/>
        <v>November</v>
      </c>
      <c r="T816" t="str">
        <f t="shared" si="61"/>
        <v>Q4</v>
      </c>
      <c r="U816">
        <f t="shared" si="62"/>
        <v>2025</v>
      </c>
      <c r="V816" s="4">
        <f t="shared" si="63"/>
        <v>0.13061537941393817</v>
      </c>
      <c r="W816" t="str">
        <f t="shared" si="64"/>
        <v>High</v>
      </c>
    </row>
    <row r="817" spans="1:23" x14ac:dyDescent="0.3">
      <c r="A817">
        <v>103087</v>
      </c>
      <c r="B817" s="1">
        <v>45813</v>
      </c>
      <c r="C817" t="s">
        <v>3223</v>
      </c>
      <c r="D817" t="s">
        <v>149</v>
      </c>
      <c r="E817" t="s">
        <v>52</v>
      </c>
      <c r="F817" t="s">
        <v>53</v>
      </c>
      <c r="G817" t="s">
        <v>54</v>
      </c>
      <c r="H817" t="s">
        <v>38</v>
      </c>
      <c r="I817" t="s">
        <v>60</v>
      </c>
      <c r="J817" t="s">
        <v>88</v>
      </c>
      <c r="K817">
        <v>2</v>
      </c>
      <c r="L817">
        <v>54787</v>
      </c>
      <c r="M817">
        <v>15</v>
      </c>
      <c r="N817">
        <v>93137.9</v>
      </c>
      <c r="O817">
        <v>84000</v>
      </c>
      <c r="P817">
        <v>9137.9</v>
      </c>
      <c r="Q817" t="s">
        <v>26</v>
      </c>
      <c r="R817" t="s">
        <v>73</v>
      </c>
      <c r="S817" s="3" t="str">
        <f t="shared" si="60"/>
        <v>June</v>
      </c>
      <c r="T817" t="str">
        <f t="shared" si="61"/>
        <v>Q2</v>
      </c>
      <c r="U817">
        <f t="shared" si="62"/>
        <v>2025</v>
      </c>
      <c r="V817" s="4">
        <f t="shared" si="63"/>
        <v>9.8111509922383905E-2</v>
      </c>
      <c r="W817" t="str">
        <f t="shared" si="64"/>
        <v>High</v>
      </c>
    </row>
    <row r="818" spans="1:23" x14ac:dyDescent="0.3">
      <c r="A818">
        <v>103812</v>
      </c>
      <c r="B818" s="1">
        <v>45891</v>
      </c>
      <c r="C818" t="s">
        <v>3948</v>
      </c>
      <c r="D818" t="s">
        <v>68</v>
      </c>
      <c r="E818" t="s">
        <v>44</v>
      </c>
      <c r="F818" t="s">
        <v>45</v>
      </c>
      <c r="G818" t="s">
        <v>46</v>
      </c>
      <c r="H818" t="s">
        <v>83</v>
      </c>
      <c r="I818" t="s">
        <v>60</v>
      </c>
      <c r="J818" t="s">
        <v>78</v>
      </c>
      <c r="K818">
        <v>5</v>
      </c>
      <c r="L818">
        <v>21906</v>
      </c>
      <c r="M818">
        <v>15</v>
      </c>
      <c r="N818">
        <v>93100.5</v>
      </c>
      <c r="O818">
        <v>85000</v>
      </c>
      <c r="P818">
        <v>8100.5</v>
      </c>
      <c r="Q818" t="s">
        <v>55</v>
      </c>
      <c r="R818" t="s">
        <v>27</v>
      </c>
      <c r="S818" s="3" t="str">
        <f t="shared" si="60"/>
        <v>August</v>
      </c>
      <c r="T818" t="str">
        <f t="shared" si="61"/>
        <v>Q3</v>
      </c>
      <c r="U818">
        <f t="shared" si="62"/>
        <v>2025</v>
      </c>
      <c r="V818" s="4">
        <f t="shared" si="63"/>
        <v>8.7008125627681912E-2</v>
      </c>
      <c r="W818" t="str">
        <f t="shared" si="64"/>
        <v>High</v>
      </c>
    </row>
    <row r="819" spans="1:23" x14ac:dyDescent="0.3">
      <c r="A819">
        <v>101924</v>
      </c>
      <c r="B819" s="1">
        <v>45889</v>
      </c>
      <c r="C819" t="s">
        <v>2060</v>
      </c>
      <c r="D819" t="s">
        <v>149</v>
      </c>
      <c r="E819" t="s">
        <v>52</v>
      </c>
      <c r="F819" t="s">
        <v>53</v>
      </c>
      <c r="G819" t="s">
        <v>54</v>
      </c>
      <c r="H819" t="s">
        <v>38</v>
      </c>
      <c r="I819" t="s">
        <v>60</v>
      </c>
      <c r="J819" t="s">
        <v>88</v>
      </c>
      <c r="K819">
        <v>2</v>
      </c>
      <c r="L819">
        <v>54762</v>
      </c>
      <c r="M819">
        <v>15</v>
      </c>
      <c r="N819">
        <v>93095.4</v>
      </c>
      <c r="O819">
        <v>84000</v>
      </c>
      <c r="P819">
        <v>9095.4</v>
      </c>
      <c r="Q819" t="s">
        <v>41</v>
      </c>
      <c r="R819" t="s">
        <v>73</v>
      </c>
      <c r="S819" s="3" t="str">
        <f t="shared" si="60"/>
        <v>August</v>
      </c>
      <c r="T819" t="str">
        <f t="shared" si="61"/>
        <v>Q3</v>
      </c>
      <c r="U819">
        <f t="shared" si="62"/>
        <v>2025</v>
      </c>
      <c r="V819" s="4">
        <f t="shared" si="63"/>
        <v>9.7699778936445839E-2</v>
      </c>
      <c r="W819" t="str">
        <f t="shared" si="64"/>
        <v>High</v>
      </c>
    </row>
    <row r="820" spans="1:23" x14ac:dyDescent="0.3">
      <c r="A820">
        <v>100320</v>
      </c>
      <c r="B820" s="1">
        <v>45743</v>
      </c>
      <c r="C820" t="s">
        <v>456</v>
      </c>
      <c r="D820" t="s">
        <v>19</v>
      </c>
      <c r="E820" t="s">
        <v>30</v>
      </c>
      <c r="F820" t="s">
        <v>76</v>
      </c>
      <c r="G820" t="s">
        <v>77</v>
      </c>
      <c r="H820" t="s">
        <v>38</v>
      </c>
      <c r="I820" t="s">
        <v>60</v>
      </c>
      <c r="J820" t="s">
        <v>88</v>
      </c>
      <c r="K820">
        <v>2</v>
      </c>
      <c r="L820">
        <v>54667</v>
      </c>
      <c r="M820">
        <v>15</v>
      </c>
      <c r="N820">
        <v>92933.9</v>
      </c>
      <c r="O820">
        <v>84000</v>
      </c>
      <c r="P820">
        <v>8933.9</v>
      </c>
      <c r="Q820" t="s">
        <v>41</v>
      </c>
      <c r="R820" t="s">
        <v>27</v>
      </c>
      <c r="S820" s="3" t="str">
        <f t="shared" si="60"/>
        <v>March</v>
      </c>
      <c r="T820" t="str">
        <f t="shared" si="61"/>
        <v>Q1</v>
      </c>
      <c r="U820">
        <f t="shared" si="62"/>
        <v>2025</v>
      </c>
      <c r="V820" s="4">
        <f t="shared" si="63"/>
        <v>9.6131766771866883E-2</v>
      </c>
      <c r="W820" t="str">
        <f t="shared" si="64"/>
        <v>High</v>
      </c>
    </row>
    <row r="821" spans="1:23" x14ac:dyDescent="0.3">
      <c r="A821">
        <v>102922</v>
      </c>
      <c r="B821" s="1">
        <v>45906</v>
      </c>
      <c r="C821" t="s">
        <v>3058</v>
      </c>
      <c r="D821" t="s">
        <v>110</v>
      </c>
      <c r="E821" t="s">
        <v>44</v>
      </c>
      <c r="F821" t="s">
        <v>64</v>
      </c>
      <c r="G821" t="s">
        <v>65</v>
      </c>
      <c r="H821" t="s">
        <v>108</v>
      </c>
      <c r="I821" t="s">
        <v>60</v>
      </c>
      <c r="J821" t="s">
        <v>88</v>
      </c>
      <c r="K821">
        <v>2</v>
      </c>
      <c r="L821">
        <v>54664</v>
      </c>
      <c r="M821">
        <v>15</v>
      </c>
      <c r="N821">
        <v>92928.8</v>
      </c>
      <c r="O821">
        <v>84000</v>
      </c>
      <c r="P821">
        <v>8928.7999999999993</v>
      </c>
      <c r="Q821" t="s">
        <v>66</v>
      </c>
      <c r="R821" t="s">
        <v>27</v>
      </c>
      <c r="S821" s="3" t="str">
        <f t="shared" si="60"/>
        <v>September</v>
      </c>
      <c r="T821" t="str">
        <f t="shared" si="61"/>
        <v>Q3</v>
      </c>
      <c r="U821">
        <f t="shared" si="62"/>
        <v>2025</v>
      </c>
      <c r="V821" s="4">
        <f t="shared" si="63"/>
        <v>9.6082161827119247E-2</v>
      </c>
      <c r="W821" t="str">
        <f t="shared" si="64"/>
        <v>High</v>
      </c>
    </row>
    <row r="822" spans="1:23" x14ac:dyDescent="0.3">
      <c r="A822">
        <v>100332</v>
      </c>
      <c r="B822" s="1">
        <v>45859</v>
      </c>
      <c r="C822" t="s">
        <v>468</v>
      </c>
      <c r="D822" t="s">
        <v>160</v>
      </c>
      <c r="E822" t="s">
        <v>44</v>
      </c>
      <c r="F822" t="s">
        <v>45</v>
      </c>
      <c r="G822" t="s">
        <v>46</v>
      </c>
      <c r="H822" t="s">
        <v>108</v>
      </c>
      <c r="I822" t="s">
        <v>60</v>
      </c>
      <c r="J822" t="s">
        <v>88</v>
      </c>
      <c r="K822">
        <v>2</v>
      </c>
      <c r="L822">
        <v>54626</v>
      </c>
      <c r="M822">
        <v>15</v>
      </c>
      <c r="N822">
        <v>92864.2</v>
      </c>
      <c r="O822">
        <v>84000</v>
      </c>
      <c r="P822">
        <v>8864.2000000000007</v>
      </c>
      <c r="Q822" t="s">
        <v>49</v>
      </c>
      <c r="R822" t="s">
        <v>27</v>
      </c>
      <c r="S822" s="3" t="str">
        <f t="shared" si="60"/>
        <v>July</v>
      </c>
      <c r="T822" t="str">
        <f t="shared" si="61"/>
        <v>Q3</v>
      </c>
      <c r="U822">
        <f t="shared" si="62"/>
        <v>2025</v>
      </c>
      <c r="V822" s="4">
        <f t="shared" si="63"/>
        <v>9.5453360929184772E-2</v>
      </c>
      <c r="W822" t="str">
        <f t="shared" si="64"/>
        <v>High</v>
      </c>
    </row>
    <row r="823" spans="1:23" x14ac:dyDescent="0.3">
      <c r="A823">
        <v>101336</v>
      </c>
      <c r="B823" s="1">
        <v>45680</v>
      </c>
      <c r="C823" t="s">
        <v>1472</v>
      </c>
      <c r="D823" t="s">
        <v>116</v>
      </c>
      <c r="E823" t="s">
        <v>30</v>
      </c>
      <c r="F823" t="s">
        <v>76</v>
      </c>
      <c r="G823" t="s">
        <v>77</v>
      </c>
      <c r="H823" t="s">
        <v>71</v>
      </c>
      <c r="I823" t="s">
        <v>60</v>
      </c>
      <c r="J823" t="s">
        <v>88</v>
      </c>
      <c r="K823">
        <v>2</v>
      </c>
      <c r="L823">
        <v>54593</v>
      </c>
      <c r="M823">
        <v>15</v>
      </c>
      <c r="N823">
        <v>92808.1</v>
      </c>
      <c r="O823">
        <v>84000</v>
      </c>
      <c r="P823">
        <v>8808.1</v>
      </c>
      <c r="Q823" t="s">
        <v>66</v>
      </c>
      <c r="R823" t="s">
        <v>27</v>
      </c>
      <c r="S823" s="3" t="str">
        <f t="shared" si="60"/>
        <v>January</v>
      </c>
      <c r="T823" t="str">
        <f t="shared" si="61"/>
        <v>Q1</v>
      </c>
      <c r="U823">
        <f t="shared" si="62"/>
        <v>2025</v>
      </c>
      <c r="V823" s="4">
        <f t="shared" si="63"/>
        <v>9.4906586817314439E-2</v>
      </c>
      <c r="W823" t="str">
        <f t="shared" si="64"/>
        <v>High</v>
      </c>
    </row>
    <row r="824" spans="1:23" x14ac:dyDescent="0.3">
      <c r="A824">
        <v>100483</v>
      </c>
      <c r="B824" s="1">
        <v>45829</v>
      </c>
      <c r="C824" t="s">
        <v>619</v>
      </c>
      <c r="D824" t="s">
        <v>147</v>
      </c>
      <c r="E824" t="s">
        <v>20</v>
      </c>
      <c r="F824" t="s">
        <v>21</v>
      </c>
      <c r="G824" t="s">
        <v>22</v>
      </c>
      <c r="H824" t="s">
        <v>47</v>
      </c>
      <c r="I824" t="s">
        <v>60</v>
      </c>
      <c r="J824" t="s">
        <v>88</v>
      </c>
      <c r="K824">
        <v>2</v>
      </c>
      <c r="L824">
        <v>54574</v>
      </c>
      <c r="M824">
        <v>15</v>
      </c>
      <c r="N824">
        <v>92775.8</v>
      </c>
      <c r="O824">
        <v>84000</v>
      </c>
      <c r="P824">
        <v>8775.7999999999993</v>
      </c>
      <c r="Q824" t="s">
        <v>66</v>
      </c>
      <c r="R824" t="s">
        <v>56</v>
      </c>
      <c r="S824" s="3" t="str">
        <f t="shared" si="60"/>
        <v>June</v>
      </c>
      <c r="T824" t="str">
        <f t="shared" si="61"/>
        <v>Q2</v>
      </c>
      <c r="U824">
        <f t="shared" si="62"/>
        <v>2025</v>
      </c>
      <c r="V824" s="4">
        <f t="shared" si="63"/>
        <v>9.4591477518921954E-2</v>
      </c>
      <c r="W824" t="str">
        <f t="shared" si="64"/>
        <v>High</v>
      </c>
    </row>
    <row r="825" spans="1:23" x14ac:dyDescent="0.3">
      <c r="A825">
        <v>104606</v>
      </c>
      <c r="B825" s="1">
        <v>45871</v>
      </c>
      <c r="C825" t="s">
        <v>4742</v>
      </c>
      <c r="D825" t="s">
        <v>219</v>
      </c>
      <c r="E825" t="s">
        <v>30</v>
      </c>
      <c r="F825" t="s">
        <v>31</v>
      </c>
      <c r="G825" t="s">
        <v>32</v>
      </c>
      <c r="H825" t="s">
        <v>23</v>
      </c>
      <c r="I825" t="s">
        <v>60</v>
      </c>
      <c r="J825" t="s">
        <v>88</v>
      </c>
      <c r="K825">
        <v>2</v>
      </c>
      <c r="L825">
        <v>54572</v>
      </c>
      <c r="M825">
        <v>15</v>
      </c>
      <c r="N825">
        <v>92772.4</v>
      </c>
      <c r="O825">
        <v>84000</v>
      </c>
      <c r="P825">
        <v>8772.4</v>
      </c>
      <c r="Q825" t="s">
        <v>26</v>
      </c>
      <c r="R825" t="s">
        <v>56</v>
      </c>
      <c r="S825" s="3" t="str">
        <f t="shared" si="60"/>
        <v>August</v>
      </c>
      <c r="T825" t="str">
        <f t="shared" si="61"/>
        <v>Q3</v>
      </c>
      <c r="U825">
        <f t="shared" si="62"/>
        <v>2025</v>
      </c>
      <c r="V825" s="4">
        <f t="shared" si="63"/>
        <v>9.455829535508406E-2</v>
      </c>
      <c r="W825" t="str">
        <f t="shared" si="64"/>
        <v>High</v>
      </c>
    </row>
    <row r="826" spans="1:23" x14ac:dyDescent="0.3">
      <c r="A826">
        <v>102449</v>
      </c>
      <c r="B826" s="1">
        <v>45821</v>
      </c>
      <c r="C826" t="s">
        <v>2585</v>
      </c>
      <c r="D826" t="s">
        <v>217</v>
      </c>
      <c r="E826" t="s">
        <v>52</v>
      </c>
      <c r="F826" t="s">
        <v>53</v>
      </c>
      <c r="G826" t="s">
        <v>54</v>
      </c>
      <c r="H826" t="s">
        <v>23</v>
      </c>
      <c r="I826" t="s">
        <v>60</v>
      </c>
      <c r="J826" t="s">
        <v>78</v>
      </c>
      <c r="K826">
        <v>5</v>
      </c>
      <c r="L826">
        <v>21828</v>
      </c>
      <c r="M826">
        <v>15</v>
      </c>
      <c r="N826">
        <v>92769</v>
      </c>
      <c r="O826">
        <v>85000</v>
      </c>
      <c r="P826">
        <v>7769</v>
      </c>
      <c r="Q826" t="s">
        <v>55</v>
      </c>
      <c r="R826" t="s">
        <v>27</v>
      </c>
      <c r="S826" s="3" t="str">
        <f t="shared" si="60"/>
        <v>June</v>
      </c>
      <c r="T826" t="str">
        <f t="shared" si="61"/>
        <v>Q2</v>
      </c>
      <c r="U826">
        <f t="shared" si="62"/>
        <v>2025</v>
      </c>
      <c r="V826" s="4">
        <f t="shared" si="63"/>
        <v>8.3745647791827013E-2</v>
      </c>
      <c r="W826" t="str">
        <f t="shared" si="64"/>
        <v>High</v>
      </c>
    </row>
    <row r="827" spans="1:23" x14ac:dyDescent="0.3">
      <c r="A827">
        <v>103791</v>
      </c>
      <c r="B827" s="1">
        <v>45733</v>
      </c>
      <c r="C827" t="s">
        <v>3927</v>
      </c>
      <c r="D827" t="s">
        <v>226</v>
      </c>
      <c r="E827" t="s">
        <v>52</v>
      </c>
      <c r="F827" t="s">
        <v>53</v>
      </c>
      <c r="G827" t="s">
        <v>54</v>
      </c>
      <c r="H827" t="s">
        <v>47</v>
      </c>
      <c r="I827" t="s">
        <v>60</v>
      </c>
      <c r="J827" t="s">
        <v>78</v>
      </c>
      <c r="K827">
        <v>5</v>
      </c>
      <c r="L827">
        <v>21815</v>
      </c>
      <c r="M827">
        <v>15</v>
      </c>
      <c r="N827">
        <v>92713.75</v>
      </c>
      <c r="O827">
        <v>85000</v>
      </c>
      <c r="P827">
        <v>7713.75</v>
      </c>
      <c r="Q827" t="s">
        <v>66</v>
      </c>
      <c r="R827" t="s">
        <v>56</v>
      </c>
      <c r="S827" s="3" t="str">
        <f t="shared" si="60"/>
        <v>March</v>
      </c>
      <c r="T827" t="str">
        <f t="shared" si="61"/>
        <v>Q1</v>
      </c>
      <c r="U827">
        <f t="shared" si="62"/>
        <v>2025</v>
      </c>
      <c r="V827" s="4">
        <f t="shared" si="63"/>
        <v>8.3199633279853316E-2</v>
      </c>
      <c r="W827" t="str">
        <f t="shared" si="64"/>
        <v>High</v>
      </c>
    </row>
    <row r="828" spans="1:23" x14ac:dyDescent="0.3">
      <c r="A828">
        <v>102215</v>
      </c>
      <c r="B828" s="1">
        <v>45942</v>
      </c>
      <c r="C828" t="s">
        <v>2351</v>
      </c>
      <c r="D828" t="s">
        <v>43</v>
      </c>
      <c r="E828" t="s">
        <v>20</v>
      </c>
      <c r="F828" t="s">
        <v>36</v>
      </c>
      <c r="G828" t="s">
        <v>37</v>
      </c>
      <c r="H828" t="s">
        <v>108</v>
      </c>
      <c r="I828" t="s">
        <v>60</v>
      </c>
      <c r="J828" t="s">
        <v>61</v>
      </c>
      <c r="K828">
        <v>8</v>
      </c>
      <c r="L828">
        <v>12199</v>
      </c>
      <c r="M828">
        <v>5</v>
      </c>
      <c r="N828">
        <v>92712.4</v>
      </c>
      <c r="O828">
        <v>72000</v>
      </c>
      <c r="P828">
        <v>20712.400000000001</v>
      </c>
      <c r="Q828" t="s">
        <v>66</v>
      </c>
      <c r="R828" t="s">
        <v>56</v>
      </c>
      <c r="S828" s="3" t="str">
        <f t="shared" si="60"/>
        <v>October</v>
      </c>
      <c r="T828" t="str">
        <f t="shared" si="61"/>
        <v>Q4</v>
      </c>
      <c r="U828">
        <f t="shared" si="62"/>
        <v>2025</v>
      </c>
      <c r="V828" s="4">
        <f t="shared" si="63"/>
        <v>0.22340485199390808</v>
      </c>
      <c r="W828" t="str">
        <f t="shared" si="64"/>
        <v>High</v>
      </c>
    </row>
    <row r="829" spans="1:23" x14ac:dyDescent="0.3">
      <c r="A829">
        <v>101998</v>
      </c>
      <c r="B829" s="1">
        <v>45995</v>
      </c>
      <c r="C829" t="s">
        <v>2134</v>
      </c>
      <c r="D829" t="s">
        <v>147</v>
      </c>
      <c r="E829" t="s">
        <v>44</v>
      </c>
      <c r="F829" t="s">
        <v>45</v>
      </c>
      <c r="G829" t="s">
        <v>46</v>
      </c>
      <c r="H829" t="s">
        <v>33</v>
      </c>
      <c r="I829" t="s">
        <v>60</v>
      </c>
      <c r="J829" t="s">
        <v>88</v>
      </c>
      <c r="K829">
        <v>2</v>
      </c>
      <c r="L829">
        <v>54512</v>
      </c>
      <c r="M829">
        <v>15</v>
      </c>
      <c r="N829">
        <v>92670.399999999994</v>
      </c>
      <c r="O829">
        <v>84000</v>
      </c>
      <c r="P829">
        <v>8670.4</v>
      </c>
      <c r="Q829" t="s">
        <v>55</v>
      </c>
      <c r="R829" t="s">
        <v>73</v>
      </c>
      <c r="S829" s="3" t="str">
        <f t="shared" si="60"/>
        <v>December</v>
      </c>
      <c r="T829" t="str">
        <f t="shared" si="61"/>
        <v>Q4</v>
      </c>
      <c r="U829">
        <f t="shared" si="62"/>
        <v>2025</v>
      </c>
      <c r="V829" s="4">
        <f t="shared" si="63"/>
        <v>9.356169823374022E-2</v>
      </c>
      <c r="W829" t="str">
        <f t="shared" si="64"/>
        <v>High</v>
      </c>
    </row>
    <row r="830" spans="1:23" x14ac:dyDescent="0.3">
      <c r="A830">
        <v>100431</v>
      </c>
      <c r="B830" s="1">
        <v>46011</v>
      </c>
      <c r="C830" t="s">
        <v>567</v>
      </c>
      <c r="D830" t="s">
        <v>189</v>
      </c>
      <c r="E830" t="s">
        <v>52</v>
      </c>
      <c r="F830" t="s">
        <v>53</v>
      </c>
      <c r="G830" t="s">
        <v>54</v>
      </c>
      <c r="H830" t="s">
        <v>38</v>
      </c>
      <c r="I830" t="s">
        <v>60</v>
      </c>
      <c r="J830" t="s">
        <v>88</v>
      </c>
      <c r="K830">
        <v>2</v>
      </c>
      <c r="L830">
        <v>54510</v>
      </c>
      <c r="M830">
        <v>15</v>
      </c>
      <c r="N830">
        <v>92667</v>
      </c>
      <c r="O830">
        <v>84000</v>
      </c>
      <c r="P830">
        <v>8667</v>
      </c>
      <c r="Q830" t="s">
        <v>49</v>
      </c>
      <c r="R830" t="s">
        <v>56</v>
      </c>
      <c r="S830" s="3" t="str">
        <f t="shared" si="60"/>
        <v>December</v>
      </c>
      <c r="T830" t="str">
        <f t="shared" si="61"/>
        <v>Q4</v>
      </c>
      <c r="U830">
        <f t="shared" si="62"/>
        <v>2025</v>
      </c>
      <c r="V830" s="4">
        <f t="shared" si="63"/>
        <v>9.3528440545177893E-2</v>
      </c>
      <c r="W830" t="str">
        <f t="shared" si="64"/>
        <v>High</v>
      </c>
    </row>
    <row r="831" spans="1:23" x14ac:dyDescent="0.3">
      <c r="A831">
        <v>104144</v>
      </c>
      <c r="B831" s="1">
        <v>45981</v>
      </c>
      <c r="C831" t="s">
        <v>4280</v>
      </c>
      <c r="D831" t="s">
        <v>228</v>
      </c>
      <c r="E831" t="s">
        <v>52</v>
      </c>
      <c r="F831" t="s">
        <v>53</v>
      </c>
      <c r="G831" t="s">
        <v>54</v>
      </c>
      <c r="H831" t="s">
        <v>108</v>
      </c>
      <c r="I831" t="s">
        <v>60</v>
      </c>
      <c r="J831" t="s">
        <v>61</v>
      </c>
      <c r="K831">
        <v>10</v>
      </c>
      <c r="L831">
        <v>11572</v>
      </c>
      <c r="M831">
        <v>20</v>
      </c>
      <c r="N831">
        <v>92576</v>
      </c>
      <c r="O831">
        <v>90000</v>
      </c>
      <c r="P831">
        <v>2576</v>
      </c>
      <c r="Q831" t="s">
        <v>55</v>
      </c>
      <c r="R831" t="s">
        <v>27</v>
      </c>
      <c r="S831" s="3" t="str">
        <f t="shared" si="60"/>
        <v>November</v>
      </c>
      <c r="T831" t="str">
        <f t="shared" si="61"/>
        <v>Q4</v>
      </c>
      <c r="U831">
        <f t="shared" si="62"/>
        <v>2025</v>
      </c>
      <c r="V831" s="4">
        <f t="shared" si="63"/>
        <v>2.7825786380919461E-2</v>
      </c>
      <c r="W831" t="str">
        <f t="shared" si="64"/>
        <v>High</v>
      </c>
    </row>
    <row r="832" spans="1:23" x14ac:dyDescent="0.3">
      <c r="A832">
        <v>102551</v>
      </c>
      <c r="B832" s="1">
        <v>45997</v>
      </c>
      <c r="C832" t="s">
        <v>2687</v>
      </c>
      <c r="D832" t="s">
        <v>322</v>
      </c>
      <c r="E832" t="s">
        <v>52</v>
      </c>
      <c r="F832" t="s">
        <v>69</v>
      </c>
      <c r="G832" t="s">
        <v>70</v>
      </c>
      <c r="H832" t="s">
        <v>38</v>
      </c>
      <c r="I832" t="s">
        <v>60</v>
      </c>
      <c r="J832" t="s">
        <v>78</v>
      </c>
      <c r="K832">
        <v>5</v>
      </c>
      <c r="L832">
        <v>21780</v>
      </c>
      <c r="M832">
        <v>15</v>
      </c>
      <c r="N832">
        <v>92565</v>
      </c>
      <c r="O832">
        <v>85000</v>
      </c>
      <c r="P832">
        <v>7565</v>
      </c>
      <c r="Q832" t="s">
        <v>26</v>
      </c>
      <c r="R832" t="s">
        <v>73</v>
      </c>
      <c r="S832" s="3" t="str">
        <f t="shared" si="60"/>
        <v>December</v>
      </c>
      <c r="T832" t="str">
        <f t="shared" si="61"/>
        <v>Q4</v>
      </c>
      <c r="U832">
        <f t="shared" si="62"/>
        <v>2025</v>
      </c>
      <c r="V832" s="4">
        <f t="shared" si="63"/>
        <v>8.1726354453627179E-2</v>
      </c>
      <c r="W832" t="str">
        <f t="shared" si="64"/>
        <v>High</v>
      </c>
    </row>
    <row r="833" spans="1:23" x14ac:dyDescent="0.3">
      <c r="A833">
        <v>103576</v>
      </c>
      <c r="B833" s="1">
        <v>45946</v>
      </c>
      <c r="C833" t="s">
        <v>3712</v>
      </c>
      <c r="D833" t="s">
        <v>114</v>
      </c>
      <c r="E833" t="s">
        <v>30</v>
      </c>
      <c r="F833" t="s">
        <v>31</v>
      </c>
      <c r="G833" t="s">
        <v>32</v>
      </c>
      <c r="H833" t="s">
        <v>108</v>
      </c>
      <c r="I833" t="s">
        <v>60</v>
      </c>
      <c r="J833" t="s">
        <v>78</v>
      </c>
      <c r="K833">
        <v>5</v>
      </c>
      <c r="L833">
        <v>21698</v>
      </c>
      <c r="M833">
        <v>15</v>
      </c>
      <c r="N833">
        <v>92216.5</v>
      </c>
      <c r="O833">
        <v>85000</v>
      </c>
      <c r="P833">
        <v>7216.5</v>
      </c>
      <c r="Q833" t="s">
        <v>66</v>
      </c>
      <c r="R833" t="s">
        <v>27</v>
      </c>
      <c r="S833" s="3" t="str">
        <f t="shared" si="60"/>
        <v>October</v>
      </c>
      <c r="T833" t="str">
        <f t="shared" si="61"/>
        <v>Q4</v>
      </c>
      <c r="U833">
        <f t="shared" si="62"/>
        <v>2025</v>
      </c>
      <c r="V833" s="4">
        <f t="shared" si="63"/>
        <v>7.8256060466402433E-2</v>
      </c>
      <c r="W833" t="str">
        <f t="shared" si="64"/>
        <v>High</v>
      </c>
    </row>
    <row r="834" spans="1:23" x14ac:dyDescent="0.3">
      <c r="A834">
        <v>103342</v>
      </c>
      <c r="B834" s="1">
        <v>45853</v>
      </c>
      <c r="C834" t="s">
        <v>3478</v>
      </c>
      <c r="D834" t="s">
        <v>217</v>
      </c>
      <c r="E834" t="s">
        <v>30</v>
      </c>
      <c r="F834" t="s">
        <v>31</v>
      </c>
      <c r="G834" t="s">
        <v>32</v>
      </c>
      <c r="H834" t="s">
        <v>47</v>
      </c>
      <c r="I834" t="s">
        <v>60</v>
      </c>
      <c r="J834" t="s">
        <v>78</v>
      </c>
      <c r="K834">
        <v>5</v>
      </c>
      <c r="L834">
        <v>21675</v>
      </c>
      <c r="M834">
        <v>15</v>
      </c>
      <c r="N834">
        <v>92118.75</v>
      </c>
      <c r="O834">
        <v>85000</v>
      </c>
      <c r="P834">
        <v>7118.75</v>
      </c>
      <c r="Q834" t="s">
        <v>41</v>
      </c>
      <c r="R834" t="s">
        <v>56</v>
      </c>
      <c r="S834" s="3" t="str">
        <f t="shared" ref="S834:S897" si="65">TEXT(B834,"mmmm")</f>
        <v>July</v>
      </c>
      <c r="T834" t="str">
        <f t="shared" ref="T834:T897" si="66">"Q"&amp;ROUNDUP(MONTH(B834)/3,0)</f>
        <v>Q3</v>
      </c>
      <c r="U834">
        <f t="shared" ref="U834:U897" si="67">YEAR(B834)</f>
        <v>2025</v>
      </c>
      <c r="V834" s="4">
        <f t="shared" ref="V834:V897" si="68">P834/N834</f>
        <v>7.7277970011534025E-2</v>
      </c>
      <c r="W834" t="str">
        <f t="shared" ref="W834:W897" si="69">IF(N834&lt;10000,"Low",IF(N834&lt;=50000,"Medium","High"))</f>
        <v>High</v>
      </c>
    </row>
    <row r="835" spans="1:23" x14ac:dyDescent="0.3">
      <c r="A835">
        <v>102508</v>
      </c>
      <c r="B835" s="1">
        <v>45757</v>
      </c>
      <c r="C835" t="s">
        <v>2644</v>
      </c>
      <c r="D835" t="s">
        <v>160</v>
      </c>
      <c r="E835" t="s">
        <v>44</v>
      </c>
      <c r="F835" t="s">
        <v>45</v>
      </c>
      <c r="G835" t="s">
        <v>46</v>
      </c>
      <c r="H835" t="s">
        <v>23</v>
      </c>
      <c r="I835" t="s">
        <v>60</v>
      </c>
      <c r="J835" t="s">
        <v>78</v>
      </c>
      <c r="K835">
        <v>5</v>
      </c>
      <c r="L835">
        <v>21665</v>
      </c>
      <c r="M835">
        <v>15</v>
      </c>
      <c r="N835">
        <v>92076.25</v>
      </c>
      <c r="O835">
        <v>85000</v>
      </c>
      <c r="P835">
        <v>7076.25</v>
      </c>
      <c r="Q835" t="s">
        <v>41</v>
      </c>
      <c r="R835" t="s">
        <v>27</v>
      </c>
      <c r="S835" s="3" t="str">
        <f t="shared" si="65"/>
        <v>April</v>
      </c>
      <c r="T835" t="str">
        <f t="shared" si="66"/>
        <v>Q2</v>
      </c>
      <c r="U835">
        <f t="shared" si="67"/>
        <v>2025</v>
      </c>
      <c r="V835" s="4">
        <f t="shared" si="68"/>
        <v>7.6852065543503351E-2</v>
      </c>
      <c r="W835" t="str">
        <f t="shared" si="69"/>
        <v>High</v>
      </c>
    </row>
    <row r="836" spans="1:23" x14ac:dyDescent="0.3">
      <c r="A836">
        <v>104620</v>
      </c>
      <c r="B836" s="1">
        <v>46018</v>
      </c>
      <c r="C836" t="s">
        <v>4756</v>
      </c>
      <c r="D836" t="s">
        <v>102</v>
      </c>
      <c r="E836" t="s">
        <v>20</v>
      </c>
      <c r="F836" t="s">
        <v>36</v>
      </c>
      <c r="G836" t="s">
        <v>37</v>
      </c>
      <c r="H836" t="s">
        <v>83</v>
      </c>
      <c r="I836" t="s">
        <v>60</v>
      </c>
      <c r="J836" t="s">
        <v>78</v>
      </c>
      <c r="K836">
        <v>5</v>
      </c>
      <c r="L836">
        <v>21628</v>
      </c>
      <c r="M836">
        <v>15</v>
      </c>
      <c r="N836">
        <v>91919</v>
      </c>
      <c r="O836">
        <v>85000</v>
      </c>
      <c r="P836">
        <v>6919</v>
      </c>
      <c r="Q836" t="s">
        <v>41</v>
      </c>
      <c r="R836" t="s">
        <v>27</v>
      </c>
      <c r="S836" s="3" t="str">
        <f t="shared" si="65"/>
        <v>December</v>
      </c>
      <c r="T836" t="str">
        <f t="shared" si="66"/>
        <v>Q4</v>
      </c>
      <c r="U836">
        <f t="shared" si="67"/>
        <v>2025</v>
      </c>
      <c r="V836" s="4">
        <f t="shared" si="68"/>
        <v>7.5272794525614944E-2</v>
      </c>
      <c r="W836" t="str">
        <f t="shared" si="69"/>
        <v>High</v>
      </c>
    </row>
    <row r="837" spans="1:23" x14ac:dyDescent="0.3">
      <c r="A837">
        <v>102666</v>
      </c>
      <c r="B837" s="1">
        <v>45993</v>
      </c>
      <c r="C837" t="s">
        <v>2802</v>
      </c>
      <c r="D837" t="s">
        <v>80</v>
      </c>
      <c r="E837" t="s">
        <v>30</v>
      </c>
      <c r="F837" t="s">
        <v>76</v>
      </c>
      <c r="G837" t="s">
        <v>77</v>
      </c>
      <c r="H837" t="s">
        <v>33</v>
      </c>
      <c r="I837" t="s">
        <v>60</v>
      </c>
      <c r="J837" t="s">
        <v>78</v>
      </c>
      <c r="K837">
        <v>5</v>
      </c>
      <c r="L837">
        <v>21621</v>
      </c>
      <c r="M837">
        <v>15</v>
      </c>
      <c r="N837">
        <v>91889.25</v>
      </c>
      <c r="O837">
        <v>85000</v>
      </c>
      <c r="P837">
        <v>6889.25</v>
      </c>
      <c r="Q837" t="s">
        <v>26</v>
      </c>
      <c r="R837" t="s">
        <v>27</v>
      </c>
      <c r="S837" s="3" t="str">
        <f t="shared" si="65"/>
        <v>December</v>
      </c>
      <c r="T837" t="str">
        <f t="shared" si="66"/>
        <v>Q4</v>
      </c>
      <c r="U837">
        <f t="shared" si="67"/>
        <v>2025</v>
      </c>
      <c r="V837" s="4">
        <f t="shared" si="68"/>
        <v>7.4973405485407707E-2</v>
      </c>
      <c r="W837" t="str">
        <f t="shared" si="69"/>
        <v>High</v>
      </c>
    </row>
    <row r="838" spans="1:23" x14ac:dyDescent="0.3">
      <c r="A838">
        <v>100149</v>
      </c>
      <c r="B838" s="1">
        <v>45749</v>
      </c>
      <c r="C838" t="s">
        <v>279</v>
      </c>
      <c r="D838" t="s">
        <v>96</v>
      </c>
      <c r="E838" t="s">
        <v>52</v>
      </c>
      <c r="F838" t="s">
        <v>69</v>
      </c>
      <c r="G838" t="s">
        <v>70</v>
      </c>
      <c r="H838" t="s">
        <v>108</v>
      </c>
      <c r="I838" t="s">
        <v>60</v>
      </c>
      <c r="J838" t="s">
        <v>78</v>
      </c>
      <c r="K838">
        <v>5</v>
      </c>
      <c r="L838">
        <v>21601</v>
      </c>
      <c r="M838">
        <v>15</v>
      </c>
      <c r="N838">
        <v>91804.25</v>
      </c>
      <c r="O838">
        <v>85000</v>
      </c>
      <c r="P838">
        <v>6804.25</v>
      </c>
      <c r="Q838" t="s">
        <v>66</v>
      </c>
      <c r="R838" t="s">
        <v>27</v>
      </c>
      <c r="S838" s="3" t="str">
        <f t="shared" si="65"/>
        <v>April</v>
      </c>
      <c r="T838" t="str">
        <f t="shared" si="66"/>
        <v>Q2</v>
      </c>
      <c r="U838">
        <f t="shared" si="67"/>
        <v>2025</v>
      </c>
      <c r="V838" s="4">
        <f t="shared" si="68"/>
        <v>7.4116939030600432E-2</v>
      </c>
      <c r="W838" t="str">
        <f t="shared" si="69"/>
        <v>High</v>
      </c>
    </row>
    <row r="839" spans="1:23" x14ac:dyDescent="0.3">
      <c r="A839">
        <v>100561</v>
      </c>
      <c r="B839" s="1">
        <v>45879</v>
      </c>
      <c r="C839" t="s">
        <v>697</v>
      </c>
      <c r="D839" t="s">
        <v>175</v>
      </c>
      <c r="E839" t="s">
        <v>30</v>
      </c>
      <c r="F839" t="s">
        <v>31</v>
      </c>
      <c r="G839" t="s">
        <v>32</v>
      </c>
      <c r="H839" t="s">
        <v>59</v>
      </c>
      <c r="I839" t="s">
        <v>60</v>
      </c>
      <c r="J839" t="s">
        <v>78</v>
      </c>
      <c r="K839">
        <v>5</v>
      </c>
      <c r="L839">
        <v>21579</v>
      </c>
      <c r="M839">
        <v>15</v>
      </c>
      <c r="N839">
        <v>91710.75</v>
      </c>
      <c r="O839">
        <v>85000</v>
      </c>
      <c r="P839">
        <v>6710.75</v>
      </c>
      <c r="Q839" t="s">
        <v>66</v>
      </c>
      <c r="R839" t="s">
        <v>27</v>
      </c>
      <c r="S839" s="3" t="str">
        <f t="shared" si="65"/>
        <v>August</v>
      </c>
      <c r="T839" t="str">
        <f t="shared" si="66"/>
        <v>Q3</v>
      </c>
      <c r="U839">
        <f t="shared" si="67"/>
        <v>2025</v>
      </c>
      <c r="V839" s="4">
        <f t="shared" si="68"/>
        <v>7.3172992260994482E-2</v>
      </c>
      <c r="W839" t="str">
        <f t="shared" si="69"/>
        <v>High</v>
      </c>
    </row>
    <row r="840" spans="1:23" x14ac:dyDescent="0.3">
      <c r="A840">
        <v>101584</v>
      </c>
      <c r="B840" s="1">
        <v>45827</v>
      </c>
      <c r="C840" t="s">
        <v>1720</v>
      </c>
      <c r="D840" t="s">
        <v>207</v>
      </c>
      <c r="E840" t="s">
        <v>52</v>
      </c>
      <c r="F840" t="s">
        <v>69</v>
      </c>
      <c r="G840" t="s">
        <v>70</v>
      </c>
      <c r="H840" t="s">
        <v>38</v>
      </c>
      <c r="I840" t="s">
        <v>60</v>
      </c>
      <c r="J840" t="s">
        <v>78</v>
      </c>
      <c r="K840">
        <v>5</v>
      </c>
      <c r="L840">
        <v>21579</v>
      </c>
      <c r="M840">
        <v>15</v>
      </c>
      <c r="N840">
        <v>91710.75</v>
      </c>
      <c r="O840">
        <v>85000</v>
      </c>
      <c r="P840">
        <v>6710.75</v>
      </c>
      <c r="Q840" t="s">
        <v>49</v>
      </c>
      <c r="R840" t="s">
        <v>73</v>
      </c>
      <c r="S840" s="3" t="str">
        <f t="shared" si="65"/>
        <v>June</v>
      </c>
      <c r="T840" t="str">
        <f t="shared" si="66"/>
        <v>Q2</v>
      </c>
      <c r="U840">
        <f t="shared" si="67"/>
        <v>2025</v>
      </c>
      <c r="V840" s="4">
        <f t="shared" si="68"/>
        <v>7.3172992260994482E-2</v>
      </c>
      <c r="W840" t="str">
        <f t="shared" si="69"/>
        <v>High</v>
      </c>
    </row>
    <row r="841" spans="1:23" x14ac:dyDescent="0.3">
      <c r="A841">
        <v>103946</v>
      </c>
      <c r="B841" s="1">
        <v>45965</v>
      </c>
      <c r="C841" t="s">
        <v>4082</v>
      </c>
      <c r="D841" t="s">
        <v>226</v>
      </c>
      <c r="E841" t="s">
        <v>44</v>
      </c>
      <c r="F841" t="s">
        <v>45</v>
      </c>
      <c r="G841" t="s">
        <v>46</v>
      </c>
      <c r="H841" t="s">
        <v>71</v>
      </c>
      <c r="I841" t="s">
        <v>24</v>
      </c>
      <c r="J841" t="s">
        <v>72</v>
      </c>
      <c r="K841">
        <v>7</v>
      </c>
      <c r="L841">
        <v>15404</v>
      </c>
      <c r="M841">
        <v>15</v>
      </c>
      <c r="N841">
        <v>91653.8</v>
      </c>
      <c r="O841">
        <v>77000</v>
      </c>
      <c r="P841">
        <v>14653.8</v>
      </c>
      <c r="Q841" t="s">
        <v>49</v>
      </c>
      <c r="R841" t="s">
        <v>73</v>
      </c>
      <c r="S841" s="3" t="str">
        <f t="shared" si="65"/>
        <v>November</v>
      </c>
      <c r="T841" t="str">
        <f t="shared" si="66"/>
        <v>Q4</v>
      </c>
      <c r="U841">
        <f t="shared" si="67"/>
        <v>2025</v>
      </c>
      <c r="V841" s="4">
        <f t="shared" si="68"/>
        <v>0.15988207799349288</v>
      </c>
      <c r="W841" t="str">
        <f t="shared" si="69"/>
        <v>High</v>
      </c>
    </row>
    <row r="842" spans="1:23" x14ac:dyDescent="0.3">
      <c r="A842">
        <v>104713</v>
      </c>
      <c r="B842" s="1">
        <v>45748</v>
      </c>
      <c r="C842" t="s">
        <v>4849</v>
      </c>
      <c r="D842" t="s">
        <v>226</v>
      </c>
      <c r="E842" t="s">
        <v>44</v>
      </c>
      <c r="F842" t="s">
        <v>45</v>
      </c>
      <c r="G842" t="s">
        <v>46</v>
      </c>
      <c r="H842" t="s">
        <v>23</v>
      </c>
      <c r="I842" t="s">
        <v>24</v>
      </c>
      <c r="J842" t="s">
        <v>72</v>
      </c>
      <c r="K842">
        <v>6</v>
      </c>
      <c r="L842">
        <v>15261</v>
      </c>
      <c r="M842">
        <v>0</v>
      </c>
      <c r="N842">
        <v>91566</v>
      </c>
      <c r="O842">
        <v>66000</v>
      </c>
      <c r="P842">
        <v>25566</v>
      </c>
      <c r="Q842" t="s">
        <v>55</v>
      </c>
      <c r="R842" t="s">
        <v>73</v>
      </c>
      <c r="S842" s="3" t="str">
        <f t="shared" si="65"/>
        <v>April</v>
      </c>
      <c r="T842" t="str">
        <f t="shared" si="66"/>
        <v>Q2</v>
      </c>
      <c r="U842">
        <f t="shared" si="67"/>
        <v>2025</v>
      </c>
      <c r="V842" s="4">
        <f t="shared" si="68"/>
        <v>0.27920843981390475</v>
      </c>
      <c r="W842" t="str">
        <f t="shared" si="69"/>
        <v>High</v>
      </c>
    </row>
    <row r="843" spans="1:23" x14ac:dyDescent="0.3">
      <c r="A843">
        <v>100784</v>
      </c>
      <c r="B843" s="1">
        <v>45701</v>
      </c>
      <c r="C843" t="s">
        <v>920</v>
      </c>
      <c r="D843" t="s">
        <v>98</v>
      </c>
      <c r="E843" t="s">
        <v>52</v>
      </c>
      <c r="F843" t="s">
        <v>69</v>
      </c>
      <c r="G843" t="s">
        <v>70</v>
      </c>
      <c r="H843" t="s">
        <v>59</v>
      </c>
      <c r="I843" t="s">
        <v>60</v>
      </c>
      <c r="J843" t="s">
        <v>78</v>
      </c>
      <c r="K843">
        <v>5</v>
      </c>
      <c r="L843">
        <v>21541</v>
      </c>
      <c r="M843">
        <v>15</v>
      </c>
      <c r="N843">
        <v>91549.25</v>
      </c>
      <c r="O843">
        <v>85000</v>
      </c>
      <c r="P843">
        <v>6549.25</v>
      </c>
      <c r="Q843" t="s">
        <v>55</v>
      </c>
      <c r="R843" t="s">
        <v>56</v>
      </c>
      <c r="S843" s="3" t="str">
        <f t="shared" si="65"/>
        <v>February</v>
      </c>
      <c r="T843" t="str">
        <f t="shared" si="66"/>
        <v>Q1</v>
      </c>
      <c r="U843">
        <f t="shared" si="67"/>
        <v>2025</v>
      </c>
      <c r="V843" s="4">
        <f t="shared" si="68"/>
        <v>7.1537997307460188E-2</v>
      </c>
      <c r="W843" t="str">
        <f t="shared" si="69"/>
        <v>High</v>
      </c>
    </row>
    <row r="844" spans="1:23" x14ac:dyDescent="0.3">
      <c r="A844">
        <v>100654</v>
      </c>
      <c r="B844" s="1">
        <v>45882</v>
      </c>
      <c r="C844" t="s">
        <v>790</v>
      </c>
      <c r="D844" t="s">
        <v>138</v>
      </c>
      <c r="E844" t="s">
        <v>30</v>
      </c>
      <c r="F844" t="s">
        <v>31</v>
      </c>
      <c r="G844" t="s">
        <v>32</v>
      </c>
      <c r="H844" t="s">
        <v>23</v>
      </c>
      <c r="I844" t="s">
        <v>24</v>
      </c>
      <c r="J844" t="s">
        <v>72</v>
      </c>
      <c r="K844">
        <v>6</v>
      </c>
      <c r="L844">
        <v>15258</v>
      </c>
      <c r="M844">
        <v>0</v>
      </c>
      <c r="N844">
        <v>91548</v>
      </c>
      <c r="O844">
        <v>66000</v>
      </c>
      <c r="P844">
        <v>25548</v>
      </c>
      <c r="Q844" t="s">
        <v>55</v>
      </c>
      <c r="R844" t="s">
        <v>73</v>
      </c>
      <c r="S844" s="3" t="str">
        <f t="shared" si="65"/>
        <v>August</v>
      </c>
      <c r="T844" t="str">
        <f t="shared" si="66"/>
        <v>Q3</v>
      </c>
      <c r="U844">
        <f t="shared" si="67"/>
        <v>2025</v>
      </c>
      <c r="V844" s="4">
        <f t="shared" si="68"/>
        <v>0.27906671909817798</v>
      </c>
      <c r="W844" t="str">
        <f t="shared" si="69"/>
        <v>High</v>
      </c>
    </row>
    <row r="845" spans="1:23" x14ac:dyDescent="0.3">
      <c r="A845">
        <v>103773</v>
      </c>
      <c r="B845" s="1">
        <v>45936</v>
      </c>
      <c r="C845" t="s">
        <v>3909</v>
      </c>
      <c r="D845" t="s">
        <v>75</v>
      </c>
      <c r="E845" t="s">
        <v>30</v>
      </c>
      <c r="F845" t="s">
        <v>31</v>
      </c>
      <c r="G845" t="s">
        <v>32</v>
      </c>
      <c r="H845" t="s">
        <v>59</v>
      </c>
      <c r="I845" t="s">
        <v>60</v>
      </c>
      <c r="J845" t="s">
        <v>61</v>
      </c>
      <c r="K845">
        <v>9</v>
      </c>
      <c r="L845">
        <v>11966</v>
      </c>
      <c r="M845">
        <v>15</v>
      </c>
      <c r="N845">
        <v>91539.9</v>
      </c>
      <c r="O845">
        <v>81000</v>
      </c>
      <c r="P845">
        <v>10539.9</v>
      </c>
      <c r="Q845" t="s">
        <v>26</v>
      </c>
      <c r="R845" t="s">
        <v>73</v>
      </c>
      <c r="S845" s="3" t="str">
        <f t="shared" si="65"/>
        <v>October</v>
      </c>
      <c r="T845" t="str">
        <f t="shared" si="66"/>
        <v>Q4</v>
      </c>
      <c r="U845">
        <f t="shared" si="67"/>
        <v>2025</v>
      </c>
      <c r="V845" s="4">
        <f t="shared" si="68"/>
        <v>0.11513995536372663</v>
      </c>
      <c r="W845" t="str">
        <f t="shared" si="69"/>
        <v>High</v>
      </c>
    </row>
    <row r="846" spans="1:23" x14ac:dyDescent="0.3">
      <c r="A846">
        <v>100568</v>
      </c>
      <c r="B846" s="1">
        <v>45972</v>
      </c>
      <c r="C846" t="s">
        <v>704</v>
      </c>
      <c r="D846" t="s">
        <v>226</v>
      </c>
      <c r="E846" t="s">
        <v>30</v>
      </c>
      <c r="F846" t="s">
        <v>76</v>
      </c>
      <c r="G846" t="s">
        <v>77</v>
      </c>
      <c r="H846" t="s">
        <v>108</v>
      </c>
      <c r="I846" t="s">
        <v>60</v>
      </c>
      <c r="J846" t="s">
        <v>61</v>
      </c>
      <c r="K846">
        <v>8</v>
      </c>
      <c r="L846">
        <v>12041</v>
      </c>
      <c r="M846">
        <v>5</v>
      </c>
      <c r="N846">
        <v>91511.6</v>
      </c>
      <c r="O846">
        <v>72000</v>
      </c>
      <c r="P846">
        <v>19511.599999999999</v>
      </c>
      <c r="Q846" t="s">
        <v>55</v>
      </c>
      <c r="R846" t="s">
        <v>56</v>
      </c>
      <c r="S846" s="3" t="str">
        <f t="shared" si="65"/>
        <v>November</v>
      </c>
      <c r="T846" t="str">
        <f t="shared" si="66"/>
        <v>Q4</v>
      </c>
      <c r="U846">
        <f t="shared" si="67"/>
        <v>2025</v>
      </c>
      <c r="V846" s="4">
        <f t="shared" si="68"/>
        <v>0.21321449958256655</v>
      </c>
      <c r="W846" t="str">
        <f t="shared" si="69"/>
        <v>High</v>
      </c>
    </row>
    <row r="847" spans="1:23" x14ac:dyDescent="0.3">
      <c r="A847">
        <v>102751</v>
      </c>
      <c r="B847" s="1">
        <v>45829</v>
      </c>
      <c r="C847" t="s">
        <v>2887</v>
      </c>
      <c r="D847" t="s">
        <v>80</v>
      </c>
      <c r="E847" t="s">
        <v>52</v>
      </c>
      <c r="F847" t="s">
        <v>53</v>
      </c>
      <c r="G847" t="s">
        <v>54</v>
      </c>
      <c r="H847" t="s">
        <v>47</v>
      </c>
      <c r="I847" t="s">
        <v>60</v>
      </c>
      <c r="J847" t="s">
        <v>78</v>
      </c>
      <c r="K847">
        <v>5</v>
      </c>
      <c r="L847">
        <v>21513</v>
      </c>
      <c r="M847">
        <v>15</v>
      </c>
      <c r="N847">
        <v>91430.25</v>
      </c>
      <c r="O847">
        <v>85000</v>
      </c>
      <c r="P847">
        <v>6430.25</v>
      </c>
      <c r="Q847" t="s">
        <v>26</v>
      </c>
      <c r="R847" t="s">
        <v>27</v>
      </c>
      <c r="S847" s="3" t="str">
        <f t="shared" si="65"/>
        <v>June</v>
      </c>
      <c r="T847" t="str">
        <f t="shared" si="66"/>
        <v>Q2</v>
      </c>
      <c r="U847">
        <f t="shared" si="67"/>
        <v>2025</v>
      </c>
      <c r="V847" s="4">
        <f t="shared" si="68"/>
        <v>7.0329568168084416E-2</v>
      </c>
      <c r="W847" t="str">
        <f t="shared" si="69"/>
        <v>High</v>
      </c>
    </row>
    <row r="848" spans="1:23" x14ac:dyDescent="0.3">
      <c r="A848">
        <v>102853</v>
      </c>
      <c r="B848" s="1">
        <v>45695</v>
      </c>
      <c r="C848" t="s">
        <v>2989</v>
      </c>
      <c r="D848" t="s">
        <v>58</v>
      </c>
      <c r="E848" t="s">
        <v>52</v>
      </c>
      <c r="F848" t="s">
        <v>53</v>
      </c>
      <c r="G848" t="s">
        <v>54</v>
      </c>
      <c r="H848" t="s">
        <v>33</v>
      </c>
      <c r="I848" t="s">
        <v>24</v>
      </c>
      <c r="J848" t="s">
        <v>72</v>
      </c>
      <c r="K848">
        <v>6</v>
      </c>
      <c r="L848">
        <v>15224</v>
      </c>
      <c r="M848">
        <v>0</v>
      </c>
      <c r="N848">
        <v>91344</v>
      </c>
      <c r="O848">
        <v>66000</v>
      </c>
      <c r="P848">
        <v>25344</v>
      </c>
      <c r="Q848" t="s">
        <v>41</v>
      </c>
      <c r="R848" t="s">
        <v>27</v>
      </c>
      <c r="S848" s="3" t="str">
        <f t="shared" si="65"/>
        <v>February</v>
      </c>
      <c r="T848" t="str">
        <f t="shared" si="66"/>
        <v>Q1</v>
      </c>
      <c r="U848">
        <f t="shared" si="67"/>
        <v>2025</v>
      </c>
      <c r="V848" s="4">
        <f t="shared" si="68"/>
        <v>0.2774566473988439</v>
      </c>
      <c r="W848" t="str">
        <f t="shared" si="69"/>
        <v>High</v>
      </c>
    </row>
    <row r="849" spans="1:23" x14ac:dyDescent="0.3">
      <c r="A849">
        <v>102981</v>
      </c>
      <c r="B849" s="1">
        <v>46009</v>
      </c>
      <c r="C849" t="s">
        <v>3117</v>
      </c>
      <c r="D849" t="s">
        <v>217</v>
      </c>
      <c r="E849" t="s">
        <v>52</v>
      </c>
      <c r="F849" t="s">
        <v>53</v>
      </c>
      <c r="G849" t="s">
        <v>54</v>
      </c>
      <c r="H849" t="s">
        <v>71</v>
      </c>
      <c r="I849" t="s">
        <v>24</v>
      </c>
      <c r="J849" t="s">
        <v>72</v>
      </c>
      <c r="K849">
        <v>6</v>
      </c>
      <c r="L849">
        <v>15143</v>
      </c>
      <c r="M849">
        <v>0</v>
      </c>
      <c r="N849">
        <v>90858</v>
      </c>
      <c r="O849">
        <v>66000</v>
      </c>
      <c r="P849">
        <v>24858</v>
      </c>
      <c r="Q849" t="s">
        <v>41</v>
      </c>
      <c r="R849" t="s">
        <v>27</v>
      </c>
      <c r="S849" s="3" t="str">
        <f t="shared" si="65"/>
        <v>December</v>
      </c>
      <c r="T849" t="str">
        <f t="shared" si="66"/>
        <v>Q4</v>
      </c>
      <c r="U849">
        <f t="shared" si="67"/>
        <v>2025</v>
      </c>
      <c r="V849" s="4">
        <f t="shared" si="68"/>
        <v>0.27359175856831541</v>
      </c>
      <c r="W849" t="str">
        <f t="shared" si="69"/>
        <v>High</v>
      </c>
    </row>
    <row r="850" spans="1:23" x14ac:dyDescent="0.3">
      <c r="A850">
        <v>103771</v>
      </c>
      <c r="B850" s="1">
        <v>45878</v>
      </c>
      <c r="C850" t="s">
        <v>3907</v>
      </c>
      <c r="D850" t="s">
        <v>116</v>
      </c>
      <c r="E850" t="s">
        <v>44</v>
      </c>
      <c r="F850" t="s">
        <v>45</v>
      </c>
      <c r="G850" t="s">
        <v>46</v>
      </c>
      <c r="H850" t="s">
        <v>23</v>
      </c>
      <c r="I850" t="s">
        <v>24</v>
      </c>
      <c r="J850" t="s">
        <v>72</v>
      </c>
      <c r="K850">
        <v>6</v>
      </c>
      <c r="L850">
        <v>15121</v>
      </c>
      <c r="M850">
        <v>0</v>
      </c>
      <c r="N850">
        <v>90726</v>
      </c>
      <c r="O850">
        <v>66000</v>
      </c>
      <c r="P850">
        <v>24726</v>
      </c>
      <c r="Q850" t="s">
        <v>66</v>
      </c>
      <c r="R850" t="s">
        <v>56</v>
      </c>
      <c r="S850" s="3" t="str">
        <f t="shared" si="65"/>
        <v>August</v>
      </c>
      <c r="T850" t="str">
        <f t="shared" si="66"/>
        <v>Q3</v>
      </c>
      <c r="U850">
        <f t="shared" si="67"/>
        <v>2025</v>
      </c>
      <c r="V850" s="4">
        <f t="shared" si="68"/>
        <v>0.27253488525891145</v>
      </c>
      <c r="W850" t="str">
        <f t="shared" si="69"/>
        <v>High</v>
      </c>
    </row>
    <row r="851" spans="1:23" x14ac:dyDescent="0.3">
      <c r="A851">
        <v>100202</v>
      </c>
      <c r="B851" s="1">
        <v>45875</v>
      </c>
      <c r="C851" t="s">
        <v>335</v>
      </c>
      <c r="D851" t="s">
        <v>257</v>
      </c>
      <c r="E851" t="s">
        <v>52</v>
      </c>
      <c r="F851" t="s">
        <v>69</v>
      </c>
      <c r="G851" t="s">
        <v>70</v>
      </c>
      <c r="H851" t="s">
        <v>47</v>
      </c>
      <c r="I851" t="s">
        <v>24</v>
      </c>
      <c r="J851" t="s">
        <v>72</v>
      </c>
      <c r="K851">
        <v>6</v>
      </c>
      <c r="L851">
        <v>15106</v>
      </c>
      <c r="M851">
        <v>0</v>
      </c>
      <c r="N851">
        <v>90636</v>
      </c>
      <c r="O851">
        <v>66000</v>
      </c>
      <c r="P851">
        <v>24636</v>
      </c>
      <c r="Q851" t="s">
        <v>26</v>
      </c>
      <c r="R851" t="s">
        <v>27</v>
      </c>
      <c r="S851" s="3" t="str">
        <f t="shared" si="65"/>
        <v>August</v>
      </c>
      <c r="T851" t="str">
        <f t="shared" si="66"/>
        <v>Q3</v>
      </c>
      <c r="U851">
        <f t="shared" si="67"/>
        <v>2025</v>
      </c>
      <c r="V851" s="4">
        <f t="shared" si="68"/>
        <v>0.27181252482457302</v>
      </c>
      <c r="W851" t="str">
        <f t="shared" si="69"/>
        <v>High</v>
      </c>
    </row>
    <row r="852" spans="1:23" x14ac:dyDescent="0.3">
      <c r="A852">
        <v>103256</v>
      </c>
      <c r="B852" s="1">
        <v>45981</v>
      </c>
      <c r="C852" t="s">
        <v>3392</v>
      </c>
      <c r="D852" t="s">
        <v>80</v>
      </c>
      <c r="E852" t="s">
        <v>20</v>
      </c>
      <c r="F852" t="s">
        <v>21</v>
      </c>
      <c r="G852" t="s">
        <v>22</v>
      </c>
      <c r="H852" t="s">
        <v>59</v>
      </c>
      <c r="I852" t="s">
        <v>60</v>
      </c>
      <c r="J852" t="s">
        <v>61</v>
      </c>
      <c r="K852">
        <v>8</v>
      </c>
      <c r="L852">
        <v>11922</v>
      </c>
      <c r="M852">
        <v>5</v>
      </c>
      <c r="N852">
        <v>90607.2</v>
      </c>
      <c r="O852">
        <v>72000</v>
      </c>
      <c r="P852">
        <v>18607.2</v>
      </c>
      <c r="Q852" t="s">
        <v>66</v>
      </c>
      <c r="R852" t="s">
        <v>27</v>
      </c>
      <c r="S852" s="3" t="str">
        <f t="shared" si="65"/>
        <v>November</v>
      </c>
      <c r="T852" t="str">
        <f t="shared" si="66"/>
        <v>Q4</v>
      </c>
      <c r="U852">
        <f t="shared" si="67"/>
        <v>2025</v>
      </c>
      <c r="V852" s="4">
        <f t="shared" si="68"/>
        <v>0.20536116335125687</v>
      </c>
      <c r="W852" t="str">
        <f t="shared" si="69"/>
        <v>High</v>
      </c>
    </row>
    <row r="853" spans="1:23" x14ac:dyDescent="0.3">
      <c r="A853">
        <v>103757</v>
      </c>
      <c r="B853" s="1">
        <v>45737</v>
      </c>
      <c r="C853" t="s">
        <v>3893</v>
      </c>
      <c r="D853" t="s">
        <v>342</v>
      </c>
      <c r="E853" t="s">
        <v>44</v>
      </c>
      <c r="F853" t="s">
        <v>64</v>
      </c>
      <c r="G853" t="s">
        <v>65</v>
      </c>
      <c r="H853" t="s">
        <v>83</v>
      </c>
      <c r="I853" t="s">
        <v>24</v>
      </c>
      <c r="J853" t="s">
        <v>72</v>
      </c>
      <c r="K853">
        <v>6</v>
      </c>
      <c r="L853">
        <v>15101</v>
      </c>
      <c r="M853">
        <v>0</v>
      </c>
      <c r="N853">
        <v>90606</v>
      </c>
      <c r="O853">
        <v>66000</v>
      </c>
      <c r="P853">
        <v>24606</v>
      </c>
      <c r="Q853" t="s">
        <v>41</v>
      </c>
      <c r="R853" t="s">
        <v>56</v>
      </c>
      <c r="S853" s="3" t="str">
        <f t="shared" si="65"/>
        <v>March</v>
      </c>
      <c r="T853" t="str">
        <f t="shared" si="66"/>
        <v>Q1</v>
      </c>
      <c r="U853">
        <f t="shared" si="67"/>
        <v>2025</v>
      </c>
      <c r="V853" s="4">
        <f t="shared" si="68"/>
        <v>0.27157141911131716</v>
      </c>
      <c r="W853" t="str">
        <f t="shared" si="69"/>
        <v>High</v>
      </c>
    </row>
    <row r="854" spans="1:23" x14ac:dyDescent="0.3">
      <c r="A854">
        <v>104354</v>
      </c>
      <c r="B854" s="1">
        <v>45692</v>
      </c>
      <c r="C854" t="s">
        <v>4490</v>
      </c>
      <c r="D854" t="s">
        <v>149</v>
      </c>
      <c r="E854" t="s">
        <v>44</v>
      </c>
      <c r="F854" t="s">
        <v>64</v>
      </c>
      <c r="G854" t="s">
        <v>65</v>
      </c>
      <c r="H854" t="s">
        <v>23</v>
      </c>
      <c r="I854" t="s">
        <v>24</v>
      </c>
      <c r="J854" t="s">
        <v>72</v>
      </c>
      <c r="K854">
        <v>6</v>
      </c>
      <c r="L854">
        <v>15096</v>
      </c>
      <c r="M854">
        <v>0</v>
      </c>
      <c r="N854">
        <v>90576</v>
      </c>
      <c r="O854">
        <v>66000</v>
      </c>
      <c r="P854">
        <v>24576</v>
      </c>
      <c r="Q854" t="s">
        <v>66</v>
      </c>
      <c r="R854" t="s">
        <v>27</v>
      </c>
      <c r="S854" s="3" t="str">
        <f t="shared" si="65"/>
        <v>February</v>
      </c>
      <c r="T854" t="str">
        <f t="shared" si="66"/>
        <v>Q1</v>
      </c>
      <c r="U854">
        <f t="shared" si="67"/>
        <v>2025</v>
      </c>
      <c r="V854" s="4">
        <f t="shared" si="68"/>
        <v>0.27133015368309488</v>
      </c>
      <c r="W854" t="str">
        <f t="shared" si="69"/>
        <v>High</v>
      </c>
    </row>
    <row r="855" spans="1:23" x14ac:dyDescent="0.3">
      <c r="A855">
        <v>104749</v>
      </c>
      <c r="B855" s="1">
        <v>45971</v>
      </c>
      <c r="C855" t="s">
        <v>4885</v>
      </c>
      <c r="D855" t="s">
        <v>80</v>
      </c>
      <c r="E855" t="s">
        <v>20</v>
      </c>
      <c r="F855" t="s">
        <v>21</v>
      </c>
      <c r="G855" t="s">
        <v>22</v>
      </c>
      <c r="H855" t="s">
        <v>38</v>
      </c>
      <c r="I855" t="s">
        <v>60</v>
      </c>
      <c r="J855" t="s">
        <v>61</v>
      </c>
      <c r="K855">
        <v>9</v>
      </c>
      <c r="L855">
        <v>11826</v>
      </c>
      <c r="M855">
        <v>15</v>
      </c>
      <c r="N855">
        <v>90468.9</v>
      </c>
      <c r="O855">
        <v>81000</v>
      </c>
      <c r="P855">
        <v>9468.9</v>
      </c>
      <c r="Q855" t="s">
        <v>49</v>
      </c>
      <c r="R855" t="s">
        <v>27</v>
      </c>
      <c r="S855" s="3" t="str">
        <f t="shared" si="65"/>
        <v>November</v>
      </c>
      <c r="T855" t="str">
        <f t="shared" si="66"/>
        <v>Q4</v>
      </c>
      <c r="U855">
        <f t="shared" si="67"/>
        <v>2025</v>
      </c>
      <c r="V855" s="4">
        <f t="shared" si="68"/>
        <v>0.10466469692899991</v>
      </c>
      <c r="W855" t="str">
        <f t="shared" si="69"/>
        <v>High</v>
      </c>
    </row>
    <row r="856" spans="1:23" x14ac:dyDescent="0.3">
      <c r="A856">
        <v>101566</v>
      </c>
      <c r="B856" s="1">
        <v>45832</v>
      </c>
      <c r="C856" t="s">
        <v>1702</v>
      </c>
      <c r="D856" t="s">
        <v>116</v>
      </c>
      <c r="E856" t="s">
        <v>44</v>
      </c>
      <c r="F856" t="s">
        <v>45</v>
      </c>
      <c r="G856" t="s">
        <v>46</v>
      </c>
      <c r="H856" t="s">
        <v>108</v>
      </c>
      <c r="I856" t="s">
        <v>24</v>
      </c>
      <c r="J856" t="s">
        <v>72</v>
      </c>
      <c r="K856">
        <v>6</v>
      </c>
      <c r="L856">
        <v>15070</v>
      </c>
      <c r="M856">
        <v>0</v>
      </c>
      <c r="N856">
        <v>90420</v>
      </c>
      <c r="O856">
        <v>66000</v>
      </c>
      <c r="P856">
        <v>24420</v>
      </c>
      <c r="Q856" t="s">
        <v>55</v>
      </c>
      <c r="R856" t="s">
        <v>73</v>
      </c>
      <c r="S856" s="3" t="str">
        <f t="shared" si="65"/>
        <v>June</v>
      </c>
      <c r="T856" t="str">
        <f t="shared" si="66"/>
        <v>Q2</v>
      </c>
      <c r="U856">
        <f t="shared" si="67"/>
        <v>2025</v>
      </c>
      <c r="V856" s="4">
        <f t="shared" si="68"/>
        <v>0.27007299270072993</v>
      </c>
      <c r="W856" t="str">
        <f t="shared" si="69"/>
        <v>High</v>
      </c>
    </row>
    <row r="857" spans="1:23" x14ac:dyDescent="0.3">
      <c r="A857">
        <v>102902</v>
      </c>
      <c r="B857" s="1">
        <v>45802</v>
      </c>
      <c r="C857" t="s">
        <v>3038</v>
      </c>
      <c r="D857" t="s">
        <v>189</v>
      </c>
      <c r="E857" t="s">
        <v>20</v>
      </c>
      <c r="F857" t="s">
        <v>36</v>
      </c>
      <c r="G857" t="s">
        <v>37</v>
      </c>
      <c r="H857" t="s">
        <v>108</v>
      </c>
      <c r="I857" t="s">
        <v>24</v>
      </c>
      <c r="J857" t="s">
        <v>72</v>
      </c>
      <c r="K857">
        <v>6</v>
      </c>
      <c r="L857">
        <v>15011</v>
      </c>
      <c r="M857">
        <v>0</v>
      </c>
      <c r="N857">
        <v>90066</v>
      </c>
      <c r="O857">
        <v>66000</v>
      </c>
      <c r="P857">
        <v>24066</v>
      </c>
      <c r="Q857" t="s">
        <v>55</v>
      </c>
      <c r="R857" t="s">
        <v>73</v>
      </c>
      <c r="S857" s="3" t="str">
        <f t="shared" si="65"/>
        <v>May</v>
      </c>
      <c r="T857" t="str">
        <f t="shared" si="66"/>
        <v>Q2</v>
      </c>
      <c r="U857">
        <f t="shared" si="67"/>
        <v>2025</v>
      </c>
      <c r="V857" s="4">
        <f t="shared" si="68"/>
        <v>0.2672040503630671</v>
      </c>
      <c r="W857" t="str">
        <f t="shared" si="69"/>
        <v>High</v>
      </c>
    </row>
    <row r="858" spans="1:23" x14ac:dyDescent="0.3">
      <c r="A858">
        <v>101431</v>
      </c>
      <c r="B858" s="1">
        <v>45864</v>
      </c>
      <c r="C858" t="s">
        <v>1567</v>
      </c>
      <c r="D858" t="s">
        <v>63</v>
      </c>
      <c r="E858" t="s">
        <v>44</v>
      </c>
      <c r="F858" t="s">
        <v>45</v>
      </c>
      <c r="G858" t="s">
        <v>46</v>
      </c>
      <c r="H858" t="s">
        <v>38</v>
      </c>
      <c r="I858" t="s">
        <v>24</v>
      </c>
      <c r="J858" t="s">
        <v>72</v>
      </c>
      <c r="K858">
        <v>6</v>
      </c>
      <c r="L858">
        <v>14994</v>
      </c>
      <c r="M858">
        <v>0</v>
      </c>
      <c r="N858">
        <v>89964</v>
      </c>
      <c r="O858">
        <v>66000</v>
      </c>
      <c r="P858">
        <v>23964</v>
      </c>
      <c r="Q858" t="s">
        <v>26</v>
      </c>
      <c r="R858" t="s">
        <v>27</v>
      </c>
      <c r="S858" s="3" t="str">
        <f t="shared" si="65"/>
        <v>July</v>
      </c>
      <c r="T858" t="str">
        <f t="shared" si="66"/>
        <v>Q3</v>
      </c>
      <c r="U858">
        <f t="shared" si="67"/>
        <v>2025</v>
      </c>
      <c r="V858" s="4">
        <f t="shared" si="68"/>
        <v>0.26637321595304786</v>
      </c>
      <c r="W858" t="str">
        <f t="shared" si="69"/>
        <v>High</v>
      </c>
    </row>
    <row r="859" spans="1:23" x14ac:dyDescent="0.3">
      <c r="A859">
        <v>100507</v>
      </c>
      <c r="B859" s="1">
        <v>45677</v>
      </c>
      <c r="C859" t="s">
        <v>643</v>
      </c>
      <c r="D859" t="s">
        <v>242</v>
      </c>
      <c r="E859" t="s">
        <v>20</v>
      </c>
      <c r="F859" t="s">
        <v>21</v>
      </c>
      <c r="G859" t="s">
        <v>22</v>
      </c>
      <c r="H859" t="s">
        <v>38</v>
      </c>
      <c r="I859" t="s">
        <v>60</v>
      </c>
      <c r="J859" t="s">
        <v>78</v>
      </c>
      <c r="K859">
        <v>4</v>
      </c>
      <c r="L859">
        <v>22477</v>
      </c>
      <c r="M859">
        <v>0</v>
      </c>
      <c r="N859">
        <v>89908</v>
      </c>
      <c r="O859">
        <v>68000</v>
      </c>
      <c r="P859">
        <v>21908</v>
      </c>
      <c r="Q859" t="s">
        <v>26</v>
      </c>
      <c r="R859" t="s">
        <v>27</v>
      </c>
      <c r="S859" s="3" t="str">
        <f t="shared" si="65"/>
        <v>January</v>
      </c>
      <c r="T859" t="str">
        <f t="shared" si="66"/>
        <v>Q1</v>
      </c>
      <c r="U859">
        <f t="shared" si="67"/>
        <v>2025</v>
      </c>
      <c r="V859" s="4">
        <f t="shared" si="68"/>
        <v>0.24367130844863638</v>
      </c>
      <c r="W859" t="str">
        <f t="shared" si="69"/>
        <v>High</v>
      </c>
    </row>
    <row r="860" spans="1:23" x14ac:dyDescent="0.3">
      <c r="A860">
        <v>100416</v>
      </c>
      <c r="B860" s="1">
        <v>45759</v>
      </c>
      <c r="C860" t="s">
        <v>552</v>
      </c>
      <c r="D860" t="s">
        <v>19</v>
      </c>
      <c r="E860" t="s">
        <v>30</v>
      </c>
      <c r="F860" t="s">
        <v>76</v>
      </c>
      <c r="G860" t="s">
        <v>77</v>
      </c>
      <c r="H860" t="s">
        <v>71</v>
      </c>
      <c r="I860" t="s">
        <v>60</v>
      </c>
      <c r="J860" t="s">
        <v>78</v>
      </c>
      <c r="K860">
        <v>4</v>
      </c>
      <c r="L860">
        <v>22466</v>
      </c>
      <c r="M860">
        <v>0</v>
      </c>
      <c r="N860">
        <v>89864</v>
      </c>
      <c r="O860">
        <v>68000</v>
      </c>
      <c r="P860">
        <v>21864</v>
      </c>
      <c r="Q860" t="s">
        <v>41</v>
      </c>
      <c r="R860" t="s">
        <v>27</v>
      </c>
      <c r="S860" s="3" t="str">
        <f t="shared" si="65"/>
        <v>April</v>
      </c>
      <c r="T860" t="str">
        <f t="shared" si="66"/>
        <v>Q2</v>
      </c>
      <c r="U860">
        <f t="shared" si="67"/>
        <v>2025</v>
      </c>
      <c r="V860" s="4">
        <f t="shared" si="68"/>
        <v>0.24330098815988604</v>
      </c>
      <c r="W860" t="str">
        <f t="shared" si="69"/>
        <v>High</v>
      </c>
    </row>
    <row r="861" spans="1:23" x14ac:dyDescent="0.3">
      <c r="A861">
        <v>100274</v>
      </c>
      <c r="B861" s="1">
        <v>45954</v>
      </c>
      <c r="C861" t="s">
        <v>410</v>
      </c>
      <c r="D861" t="s">
        <v>213</v>
      </c>
      <c r="E861" t="s">
        <v>44</v>
      </c>
      <c r="F861" t="s">
        <v>64</v>
      </c>
      <c r="G861" t="s">
        <v>65</v>
      </c>
      <c r="H861" t="s">
        <v>47</v>
      </c>
      <c r="I861" t="s">
        <v>60</v>
      </c>
      <c r="J861" t="s">
        <v>61</v>
      </c>
      <c r="K861">
        <v>8</v>
      </c>
      <c r="L861">
        <v>12474</v>
      </c>
      <c r="M861">
        <v>10</v>
      </c>
      <c r="N861">
        <v>89812.800000000003</v>
      </c>
      <c r="O861">
        <v>72000</v>
      </c>
      <c r="P861">
        <v>17812.8</v>
      </c>
      <c r="Q861" t="s">
        <v>55</v>
      </c>
      <c r="R861" t="s">
        <v>56</v>
      </c>
      <c r="S861" s="3" t="str">
        <f t="shared" si="65"/>
        <v>October</v>
      </c>
      <c r="T861" t="str">
        <f t="shared" si="66"/>
        <v>Q4</v>
      </c>
      <c r="U861">
        <f t="shared" si="67"/>
        <v>2025</v>
      </c>
      <c r="V861" s="4">
        <f t="shared" si="68"/>
        <v>0.19833253166586498</v>
      </c>
      <c r="W861" t="str">
        <f t="shared" si="69"/>
        <v>High</v>
      </c>
    </row>
    <row r="862" spans="1:23" x14ac:dyDescent="0.3">
      <c r="A862">
        <v>101010</v>
      </c>
      <c r="B862" s="1">
        <v>45725</v>
      </c>
      <c r="C862" t="s">
        <v>1146</v>
      </c>
      <c r="D862" t="s">
        <v>129</v>
      </c>
      <c r="E862" t="s">
        <v>30</v>
      </c>
      <c r="F862" t="s">
        <v>76</v>
      </c>
      <c r="G862" t="s">
        <v>77</v>
      </c>
      <c r="H862" t="s">
        <v>108</v>
      </c>
      <c r="I862" t="s">
        <v>60</v>
      </c>
      <c r="J862" t="s">
        <v>78</v>
      </c>
      <c r="K862">
        <v>5</v>
      </c>
      <c r="L862">
        <v>22452</v>
      </c>
      <c r="M862">
        <v>20</v>
      </c>
      <c r="N862">
        <v>89808</v>
      </c>
      <c r="O862">
        <v>85000</v>
      </c>
      <c r="P862">
        <v>4808</v>
      </c>
      <c r="Q862" t="s">
        <v>55</v>
      </c>
      <c r="R862" t="s">
        <v>73</v>
      </c>
      <c r="S862" s="3" t="str">
        <f t="shared" si="65"/>
        <v>March</v>
      </c>
      <c r="T862" t="str">
        <f t="shared" si="66"/>
        <v>Q1</v>
      </c>
      <c r="U862">
        <f t="shared" si="67"/>
        <v>2025</v>
      </c>
      <c r="V862" s="4">
        <f t="shared" si="68"/>
        <v>5.3536433279885977E-2</v>
      </c>
      <c r="W862" t="str">
        <f t="shared" si="69"/>
        <v>High</v>
      </c>
    </row>
    <row r="863" spans="1:23" x14ac:dyDescent="0.3">
      <c r="A863">
        <v>100447</v>
      </c>
      <c r="B863" s="1">
        <v>46018</v>
      </c>
      <c r="C863" t="s">
        <v>583</v>
      </c>
      <c r="D863" t="s">
        <v>153</v>
      </c>
      <c r="E863" t="s">
        <v>44</v>
      </c>
      <c r="F863" t="s">
        <v>64</v>
      </c>
      <c r="G863" t="s">
        <v>65</v>
      </c>
      <c r="H863" t="s">
        <v>71</v>
      </c>
      <c r="I863" t="s">
        <v>60</v>
      </c>
      <c r="J863" t="s">
        <v>78</v>
      </c>
      <c r="K863">
        <v>5</v>
      </c>
      <c r="L863">
        <v>22448</v>
      </c>
      <c r="M863">
        <v>20</v>
      </c>
      <c r="N863">
        <v>89792</v>
      </c>
      <c r="O863">
        <v>85000</v>
      </c>
      <c r="P863">
        <v>4792</v>
      </c>
      <c r="Q863" t="s">
        <v>55</v>
      </c>
      <c r="R863" t="s">
        <v>56</v>
      </c>
      <c r="S863" s="3" t="str">
        <f t="shared" si="65"/>
        <v>December</v>
      </c>
      <c r="T863" t="str">
        <f t="shared" si="66"/>
        <v>Q4</v>
      </c>
      <c r="U863">
        <f t="shared" si="67"/>
        <v>2025</v>
      </c>
      <c r="V863" s="4">
        <f t="shared" si="68"/>
        <v>5.3367783321454025E-2</v>
      </c>
      <c r="W863" t="str">
        <f t="shared" si="69"/>
        <v>High</v>
      </c>
    </row>
    <row r="864" spans="1:23" x14ac:dyDescent="0.3">
      <c r="A864">
        <v>102061</v>
      </c>
      <c r="B864" s="1">
        <v>45987</v>
      </c>
      <c r="C864" t="s">
        <v>2197</v>
      </c>
      <c r="D864" t="s">
        <v>58</v>
      </c>
      <c r="E864" t="s">
        <v>20</v>
      </c>
      <c r="F864" t="s">
        <v>36</v>
      </c>
      <c r="G864" t="s">
        <v>37</v>
      </c>
      <c r="H864" t="s">
        <v>59</v>
      </c>
      <c r="I864" t="s">
        <v>60</v>
      </c>
      <c r="J864" t="s">
        <v>78</v>
      </c>
      <c r="K864">
        <v>5</v>
      </c>
      <c r="L864">
        <v>22404</v>
      </c>
      <c r="M864">
        <v>20</v>
      </c>
      <c r="N864">
        <v>89616</v>
      </c>
      <c r="O864">
        <v>85000</v>
      </c>
      <c r="P864">
        <v>4616</v>
      </c>
      <c r="Q864" t="s">
        <v>55</v>
      </c>
      <c r="R864" t="s">
        <v>27</v>
      </c>
      <c r="S864" s="3" t="str">
        <f t="shared" si="65"/>
        <v>November</v>
      </c>
      <c r="T864" t="str">
        <f t="shared" si="66"/>
        <v>Q4</v>
      </c>
      <c r="U864">
        <f t="shared" si="67"/>
        <v>2025</v>
      </c>
      <c r="V864" s="4">
        <f t="shared" si="68"/>
        <v>5.1508659168005712E-2</v>
      </c>
      <c r="W864" t="str">
        <f t="shared" si="69"/>
        <v>High</v>
      </c>
    </row>
    <row r="865" spans="1:23" x14ac:dyDescent="0.3">
      <c r="A865">
        <v>101695</v>
      </c>
      <c r="B865" s="1">
        <v>45832</v>
      </c>
      <c r="C865" t="s">
        <v>1831</v>
      </c>
      <c r="D865" t="s">
        <v>192</v>
      </c>
      <c r="E865" t="s">
        <v>30</v>
      </c>
      <c r="F865" t="s">
        <v>76</v>
      </c>
      <c r="G865" t="s">
        <v>77</v>
      </c>
      <c r="H865" t="s">
        <v>59</v>
      </c>
      <c r="I865" t="s">
        <v>24</v>
      </c>
      <c r="J865" t="s">
        <v>72</v>
      </c>
      <c r="K865">
        <v>6</v>
      </c>
      <c r="L865">
        <v>14922</v>
      </c>
      <c r="M865">
        <v>0</v>
      </c>
      <c r="N865">
        <v>89532</v>
      </c>
      <c r="O865">
        <v>66000</v>
      </c>
      <c r="P865">
        <v>23532</v>
      </c>
      <c r="Q865" t="s">
        <v>49</v>
      </c>
      <c r="R865" t="s">
        <v>56</v>
      </c>
      <c r="S865" s="3" t="str">
        <f t="shared" si="65"/>
        <v>June</v>
      </c>
      <c r="T865" t="str">
        <f t="shared" si="66"/>
        <v>Q2</v>
      </c>
      <c r="U865">
        <f t="shared" si="67"/>
        <v>2025</v>
      </c>
      <c r="V865" s="4">
        <f t="shared" si="68"/>
        <v>0.26283340034847874</v>
      </c>
      <c r="W865" t="str">
        <f t="shared" si="69"/>
        <v>High</v>
      </c>
    </row>
    <row r="866" spans="1:23" x14ac:dyDescent="0.3">
      <c r="A866">
        <v>104964</v>
      </c>
      <c r="B866" s="1">
        <v>45922</v>
      </c>
      <c r="C866" t="s">
        <v>5100</v>
      </c>
      <c r="D866" t="s">
        <v>160</v>
      </c>
      <c r="E866" t="s">
        <v>52</v>
      </c>
      <c r="F866" t="s">
        <v>53</v>
      </c>
      <c r="G866" t="s">
        <v>54</v>
      </c>
      <c r="H866" t="s">
        <v>108</v>
      </c>
      <c r="I866" t="s">
        <v>60</v>
      </c>
      <c r="J866" t="s">
        <v>78</v>
      </c>
      <c r="K866">
        <v>5</v>
      </c>
      <c r="L866">
        <v>22364</v>
      </c>
      <c r="M866">
        <v>20</v>
      </c>
      <c r="N866">
        <v>89456</v>
      </c>
      <c r="O866">
        <v>85000</v>
      </c>
      <c r="P866">
        <v>4456</v>
      </c>
      <c r="Q866" t="s">
        <v>66</v>
      </c>
      <c r="R866" t="s">
        <v>27</v>
      </c>
      <c r="S866" s="3" t="str">
        <f t="shared" si="65"/>
        <v>September</v>
      </c>
      <c r="T866" t="str">
        <f t="shared" si="66"/>
        <v>Q3</v>
      </c>
      <c r="U866">
        <f t="shared" si="67"/>
        <v>2025</v>
      </c>
      <c r="V866" s="4">
        <f t="shared" si="68"/>
        <v>4.9812198175639422E-2</v>
      </c>
      <c r="W866" t="str">
        <f t="shared" si="69"/>
        <v>High</v>
      </c>
    </row>
    <row r="867" spans="1:23" x14ac:dyDescent="0.3">
      <c r="A867">
        <v>101775</v>
      </c>
      <c r="B867" s="1">
        <v>45682</v>
      </c>
      <c r="C867" t="s">
        <v>1911</v>
      </c>
      <c r="D867" t="s">
        <v>207</v>
      </c>
      <c r="E867" t="s">
        <v>20</v>
      </c>
      <c r="F867" t="s">
        <v>36</v>
      </c>
      <c r="G867" t="s">
        <v>37</v>
      </c>
      <c r="H867" t="s">
        <v>47</v>
      </c>
      <c r="I867" t="s">
        <v>60</v>
      </c>
      <c r="J867" t="s">
        <v>78</v>
      </c>
      <c r="K867">
        <v>4</v>
      </c>
      <c r="L867">
        <v>22359</v>
      </c>
      <c r="M867">
        <v>0</v>
      </c>
      <c r="N867">
        <v>89436</v>
      </c>
      <c r="O867">
        <v>68000</v>
      </c>
      <c r="P867">
        <v>21436</v>
      </c>
      <c r="Q867" t="s">
        <v>49</v>
      </c>
      <c r="R867" t="s">
        <v>73</v>
      </c>
      <c r="S867" s="3" t="str">
        <f t="shared" si="65"/>
        <v>January</v>
      </c>
      <c r="T867" t="str">
        <f t="shared" si="66"/>
        <v>Q1</v>
      </c>
      <c r="U867">
        <f t="shared" si="67"/>
        <v>2025</v>
      </c>
      <c r="V867" s="4">
        <f t="shared" si="68"/>
        <v>0.23967977100943691</v>
      </c>
      <c r="W867" t="str">
        <f t="shared" si="69"/>
        <v>High</v>
      </c>
    </row>
    <row r="868" spans="1:23" x14ac:dyDescent="0.3">
      <c r="A868">
        <v>104627</v>
      </c>
      <c r="B868" s="1">
        <v>45952</v>
      </c>
      <c r="C868" t="s">
        <v>4763</v>
      </c>
      <c r="D868" t="s">
        <v>177</v>
      </c>
      <c r="E868" t="s">
        <v>30</v>
      </c>
      <c r="F868" t="s">
        <v>31</v>
      </c>
      <c r="G868" t="s">
        <v>32</v>
      </c>
      <c r="H868" t="s">
        <v>23</v>
      </c>
      <c r="I868" t="s">
        <v>24</v>
      </c>
      <c r="J868" t="s">
        <v>25</v>
      </c>
      <c r="K868">
        <v>10</v>
      </c>
      <c r="L868">
        <v>8924</v>
      </c>
      <c r="M868">
        <v>0</v>
      </c>
      <c r="N868">
        <v>89240</v>
      </c>
      <c r="O868">
        <v>60000</v>
      </c>
      <c r="P868">
        <v>29240</v>
      </c>
      <c r="Q868" t="s">
        <v>49</v>
      </c>
      <c r="R868" t="s">
        <v>27</v>
      </c>
      <c r="S868" s="3" t="str">
        <f t="shared" si="65"/>
        <v>October</v>
      </c>
      <c r="T868" t="str">
        <f t="shared" si="66"/>
        <v>Q4</v>
      </c>
      <c r="U868">
        <f t="shared" si="67"/>
        <v>2025</v>
      </c>
      <c r="V868" s="4">
        <f t="shared" si="68"/>
        <v>0.32765575974899147</v>
      </c>
      <c r="W868" t="str">
        <f t="shared" si="69"/>
        <v>High</v>
      </c>
    </row>
    <row r="869" spans="1:23" x14ac:dyDescent="0.3">
      <c r="A869">
        <v>100746</v>
      </c>
      <c r="B869" s="1">
        <v>45862</v>
      </c>
      <c r="C869" t="s">
        <v>882</v>
      </c>
      <c r="D869" t="s">
        <v>35</v>
      </c>
      <c r="E869" t="s">
        <v>44</v>
      </c>
      <c r="F869" t="s">
        <v>64</v>
      </c>
      <c r="G869" t="s">
        <v>65</v>
      </c>
      <c r="H869" t="s">
        <v>33</v>
      </c>
      <c r="I869" t="s">
        <v>60</v>
      </c>
      <c r="J869" t="s">
        <v>78</v>
      </c>
      <c r="K869">
        <v>4</v>
      </c>
      <c r="L869">
        <v>22308</v>
      </c>
      <c r="M869">
        <v>0</v>
      </c>
      <c r="N869">
        <v>89232</v>
      </c>
      <c r="O869">
        <v>68000</v>
      </c>
      <c r="P869">
        <v>21232</v>
      </c>
      <c r="Q869" t="s">
        <v>26</v>
      </c>
      <c r="R869" t="s">
        <v>73</v>
      </c>
      <c r="S869" s="3" t="str">
        <f t="shared" si="65"/>
        <v>July</v>
      </c>
      <c r="T869" t="str">
        <f t="shared" si="66"/>
        <v>Q3</v>
      </c>
      <c r="U869">
        <f t="shared" si="67"/>
        <v>2025</v>
      </c>
      <c r="V869" s="4">
        <f t="shared" si="68"/>
        <v>0.23794154563385334</v>
      </c>
      <c r="W869" t="str">
        <f t="shared" si="69"/>
        <v>High</v>
      </c>
    </row>
    <row r="870" spans="1:23" x14ac:dyDescent="0.3">
      <c r="A870">
        <v>101524</v>
      </c>
      <c r="B870" s="1">
        <v>45886</v>
      </c>
      <c r="C870" t="s">
        <v>1660</v>
      </c>
      <c r="D870" t="s">
        <v>153</v>
      </c>
      <c r="E870" t="s">
        <v>44</v>
      </c>
      <c r="F870" t="s">
        <v>45</v>
      </c>
      <c r="G870" t="s">
        <v>46</v>
      </c>
      <c r="H870" t="s">
        <v>33</v>
      </c>
      <c r="I870" t="s">
        <v>24</v>
      </c>
      <c r="J870" t="s">
        <v>72</v>
      </c>
      <c r="K870">
        <v>6</v>
      </c>
      <c r="L870">
        <v>14857</v>
      </c>
      <c r="M870">
        <v>0</v>
      </c>
      <c r="N870">
        <v>89142</v>
      </c>
      <c r="O870">
        <v>66000</v>
      </c>
      <c r="P870">
        <v>23142</v>
      </c>
      <c r="Q870" t="s">
        <v>26</v>
      </c>
      <c r="R870" t="s">
        <v>27</v>
      </c>
      <c r="S870" s="3" t="str">
        <f t="shared" si="65"/>
        <v>August</v>
      </c>
      <c r="T870" t="str">
        <f t="shared" si="66"/>
        <v>Q3</v>
      </c>
      <c r="U870">
        <f t="shared" si="67"/>
        <v>2025</v>
      </c>
      <c r="V870" s="4">
        <f t="shared" si="68"/>
        <v>0.25960826546409099</v>
      </c>
      <c r="W870" t="str">
        <f t="shared" si="69"/>
        <v>High</v>
      </c>
    </row>
    <row r="871" spans="1:23" x14ac:dyDescent="0.3">
      <c r="A871">
        <v>100211</v>
      </c>
      <c r="B871" s="1">
        <v>45802</v>
      </c>
      <c r="C871" t="s">
        <v>345</v>
      </c>
      <c r="D871" t="s">
        <v>29</v>
      </c>
      <c r="E871" t="s">
        <v>44</v>
      </c>
      <c r="F871" t="s">
        <v>45</v>
      </c>
      <c r="G871" t="s">
        <v>46</v>
      </c>
      <c r="H871" t="s">
        <v>59</v>
      </c>
      <c r="I871" t="s">
        <v>60</v>
      </c>
      <c r="J871" t="s">
        <v>78</v>
      </c>
      <c r="K871">
        <v>4</v>
      </c>
      <c r="L871">
        <v>22284</v>
      </c>
      <c r="M871">
        <v>0</v>
      </c>
      <c r="N871">
        <v>89136</v>
      </c>
      <c r="O871">
        <v>68000</v>
      </c>
      <c r="P871">
        <v>21136</v>
      </c>
      <c r="Q871" t="s">
        <v>49</v>
      </c>
      <c r="R871" t="s">
        <v>56</v>
      </c>
      <c r="S871" s="3" t="str">
        <f t="shared" si="65"/>
        <v>May</v>
      </c>
      <c r="T871" t="str">
        <f t="shared" si="66"/>
        <v>Q2</v>
      </c>
      <c r="U871">
        <f t="shared" si="67"/>
        <v>2025</v>
      </c>
      <c r="V871" s="4">
        <f t="shared" si="68"/>
        <v>0.23712080416442291</v>
      </c>
      <c r="W871" t="str">
        <f t="shared" si="69"/>
        <v>High</v>
      </c>
    </row>
    <row r="872" spans="1:23" x14ac:dyDescent="0.3">
      <c r="A872">
        <v>104798</v>
      </c>
      <c r="B872" s="1">
        <v>45974</v>
      </c>
      <c r="C872" t="s">
        <v>4934</v>
      </c>
      <c r="D872" t="s">
        <v>106</v>
      </c>
      <c r="E872" t="s">
        <v>44</v>
      </c>
      <c r="F872" t="s">
        <v>64</v>
      </c>
      <c r="G872" t="s">
        <v>65</v>
      </c>
      <c r="H872" t="s">
        <v>47</v>
      </c>
      <c r="I872" t="s">
        <v>24</v>
      </c>
      <c r="J872" t="s">
        <v>72</v>
      </c>
      <c r="K872">
        <v>7</v>
      </c>
      <c r="L872">
        <v>14980</v>
      </c>
      <c r="M872">
        <v>15</v>
      </c>
      <c r="N872">
        <v>89131</v>
      </c>
      <c r="O872">
        <v>77000</v>
      </c>
      <c r="P872">
        <v>12131</v>
      </c>
      <c r="Q872" t="s">
        <v>41</v>
      </c>
      <c r="R872" t="s">
        <v>27</v>
      </c>
      <c r="S872" s="3" t="str">
        <f t="shared" si="65"/>
        <v>November</v>
      </c>
      <c r="T872" t="str">
        <f t="shared" si="66"/>
        <v>Q4</v>
      </c>
      <c r="U872">
        <f t="shared" si="67"/>
        <v>2025</v>
      </c>
      <c r="V872" s="4">
        <f t="shared" si="68"/>
        <v>0.13610303934657975</v>
      </c>
      <c r="W872" t="str">
        <f t="shared" si="69"/>
        <v>High</v>
      </c>
    </row>
    <row r="873" spans="1:23" x14ac:dyDescent="0.3">
      <c r="A873">
        <v>103344</v>
      </c>
      <c r="B873" s="1">
        <v>45795</v>
      </c>
      <c r="C873" t="s">
        <v>3480</v>
      </c>
      <c r="D873" t="s">
        <v>257</v>
      </c>
      <c r="E873" t="s">
        <v>20</v>
      </c>
      <c r="F873" t="s">
        <v>21</v>
      </c>
      <c r="G873" t="s">
        <v>22</v>
      </c>
      <c r="H873" t="s">
        <v>108</v>
      </c>
      <c r="I873" t="s">
        <v>60</v>
      </c>
      <c r="J873" t="s">
        <v>78</v>
      </c>
      <c r="K873">
        <v>5</v>
      </c>
      <c r="L873">
        <v>22268</v>
      </c>
      <c r="M873">
        <v>20</v>
      </c>
      <c r="N873">
        <v>89072</v>
      </c>
      <c r="O873">
        <v>85000</v>
      </c>
      <c r="P873">
        <v>4072</v>
      </c>
      <c r="Q873" t="s">
        <v>49</v>
      </c>
      <c r="R873" t="s">
        <v>73</v>
      </c>
      <c r="S873" s="3" t="str">
        <f t="shared" si="65"/>
        <v>May</v>
      </c>
      <c r="T873" t="str">
        <f t="shared" si="66"/>
        <v>Q2</v>
      </c>
      <c r="U873">
        <f t="shared" si="67"/>
        <v>2025</v>
      </c>
      <c r="V873" s="4">
        <f t="shared" si="68"/>
        <v>4.5715825399676668E-2</v>
      </c>
      <c r="W873" t="str">
        <f t="shared" si="69"/>
        <v>High</v>
      </c>
    </row>
    <row r="874" spans="1:23" x14ac:dyDescent="0.3">
      <c r="A874">
        <v>103496</v>
      </c>
      <c r="B874" s="1">
        <v>45997</v>
      </c>
      <c r="C874" t="s">
        <v>3632</v>
      </c>
      <c r="D874" t="s">
        <v>226</v>
      </c>
      <c r="E874" t="s">
        <v>52</v>
      </c>
      <c r="F874" t="s">
        <v>69</v>
      </c>
      <c r="G874" t="s">
        <v>70</v>
      </c>
      <c r="H874" t="s">
        <v>23</v>
      </c>
      <c r="I874" t="s">
        <v>24</v>
      </c>
      <c r="J874" t="s">
        <v>72</v>
      </c>
      <c r="K874">
        <v>6</v>
      </c>
      <c r="L874">
        <v>14802</v>
      </c>
      <c r="M874">
        <v>0</v>
      </c>
      <c r="N874">
        <v>88812</v>
      </c>
      <c r="O874">
        <v>66000</v>
      </c>
      <c r="P874">
        <v>22812</v>
      </c>
      <c r="Q874" t="s">
        <v>26</v>
      </c>
      <c r="R874" t="s">
        <v>73</v>
      </c>
      <c r="S874" s="3" t="str">
        <f t="shared" si="65"/>
        <v>December</v>
      </c>
      <c r="T874" t="str">
        <f t="shared" si="66"/>
        <v>Q4</v>
      </c>
      <c r="U874">
        <f t="shared" si="67"/>
        <v>2025</v>
      </c>
      <c r="V874" s="4">
        <f t="shared" si="68"/>
        <v>0.25685718146196462</v>
      </c>
      <c r="W874" t="str">
        <f t="shared" si="69"/>
        <v>High</v>
      </c>
    </row>
    <row r="875" spans="1:23" x14ac:dyDescent="0.3">
      <c r="A875">
        <v>100545</v>
      </c>
      <c r="B875" s="1">
        <v>45683</v>
      </c>
      <c r="C875" t="s">
        <v>681</v>
      </c>
      <c r="D875" t="s">
        <v>132</v>
      </c>
      <c r="E875" t="s">
        <v>20</v>
      </c>
      <c r="F875" t="s">
        <v>36</v>
      </c>
      <c r="G875" t="s">
        <v>37</v>
      </c>
      <c r="H875" t="s">
        <v>108</v>
      </c>
      <c r="I875" t="s">
        <v>60</v>
      </c>
      <c r="J875" t="s">
        <v>78</v>
      </c>
      <c r="K875">
        <v>4</v>
      </c>
      <c r="L875">
        <v>22191</v>
      </c>
      <c r="M875">
        <v>0</v>
      </c>
      <c r="N875">
        <v>88764</v>
      </c>
      <c r="O875">
        <v>68000</v>
      </c>
      <c r="P875">
        <v>20764</v>
      </c>
      <c r="Q875" t="s">
        <v>41</v>
      </c>
      <c r="R875" t="s">
        <v>27</v>
      </c>
      <c r="S875" s="3" t="str">
        <f t="shared" si="65"/>
        <v>January</v>
      </c>
      <c r="T875" t="str">
        <f t="shared" si="66"/>
        <v>Q1</v>
      </c>
      <c r="U875">
        <f t="shared" si="67"/>
        <v>2025</v>
      </c>
      <c r="V875" s="4">
        <f t="shared" si="68"/>
        <v>0.23392366274615836</v>
      </c>
      <c r="W875" t="str">
        <f t="shared" si="69"/>
        <v>High</v>
      </c>
    </row>
    <row r="876" spans="1:23" x14ac:dyDescent="0.3">
      <c r="A876">
        <v>101287</v>
      </c>
      <c r="B876" s="1">
        <v>45839</v>
      </c>
      <c r="C876" t="s">
        <v>1423</v>
      </c>
      <c r="D876" t="s">
        <v>85</v>
      </c>
      <c r="E876" t="s">
        <v>20</v>
      </c>
      <c r="F876" t="s">
        <v>21</v>
      </c>
      <c r="G876" t="s">
        <v>22</v>
      </c>
      <c r="H876" t="s">
        <v>38</v>
      </c>
      <c r="I876" t="s">
        <v>60</v>
      </c>
      <c r="J876" t="s">
        <v>78</v>
      </c>
      <c r="K876">
        <v>5</v>
      </c>
      <c r="L876">
        <v>22185</v>
      </c>
      <c r="M876">
        <v>20</v>
      </c>
      <c r="N876">
        <v>88740</v>
      </c>
      <c r="O876">
        <v>85000</v>
      </c>
      <c r="P876">
        <v>3740</v>
      </c>
      <c r="Q876" t="s">
        <v>66</v>
      </c>
      <c r="R876" t="s">
        <v>27</v>
      </c>
      <c r="S876" s="3" t="str">
        <f t="shared" si="65"/>
        <v>July</v>
      </c>
      <c r="T876" t="str">
        <f t="shared" si="66"/>
        <v>Q3</v>
      </c>
      <c r="U876">
        <f t="shared" si="67"/>
        <v>2025</v>
      </c>
      <c r="V876" s="4">
        <f t="shared" si="68"/>
        <v>4.2145593869731802E-2</v>
      </c>
      <c r="W876" t="str">
        <f t="shared" si="69"/>
        <v>High</v>
      </c>
    </row>
    <row r="877" spans="1:23" x14ac:dyDescent="0.3">
      <c r="A877">
        <v>100884</v>
      </c>
      <c r="B877" s="1">
        <v>45801</v>
      </c>
      <c r="C877" t="s">
        <v>1020</v>
      </c>
      <c r="D877" t="s">
        <v>175</v>
      </c>
      <c r="E877" t="s">
        <v>44</v>
      </c>
      <c r="F877" t="s">
        <v>45</v>
      </c>
      <c r="G877" t="s">
        <v>46</v>
      </c>
      <c r="H877" t="s">
        <v>33</v>
      </c>
      <c r="I877" t="s">
        <v>60</v>
      </c>
      <c r="J877" t="s">
        <v>88</v>
      </c>
      <c r="K877">
        <v>2</v>
      </c>
      <c r="L877">
        <v>55446</v>
      </c>
      <c r="M877">
        <v>20</v>
      </c>
      <c r="N877">
        <v>88713.600000000006</v>
      </c>
      <c r="O877">
        <v>84000</v>
      </c>
      <c r="P877">
        <v>4713.6000000000004</v>
      </c>
      <c r="Q877" t="s">
        <v>41</v>
      </c>
      <c r="R877" t="s">
        <v>27</v>
      </c>
      <c r="S877" s="3" t="str">
        <f t="shared" si="65"/>
        <v>May</v>
      </c>
      <c r="T877" t="str">
        <f t="shared" si="66"/>
        <v>Q2</v>
      </c>
      <c r="U877">
        <f t="shared" si="67"/>
        <v>2025</v>
      </c>
      <c r="V877" s="4">
        <f t="shared" si="68"/>
        <v>5.3132777837896335E-2</v>
      </c>
      <c r="W877" t="str">
        <f t="shared" si="69"/>
        <v>High</v>
      </c>
    </row>
    <row r="878" spans="1:23" x14ac:dyDescent="0.3">
      <c r="A878">
        <v>104081</v>
      </c>
      <c r="B878" s="1">
        <v>45922</v>
      </c>
      <c r="C878" t="s">
        <v>4217</v>
      </c>
      <c r="D878" t="s">
        <v>213</v>
      </c>
      <c r="E878" t="s">
        <v>30</v>
      </c>
      <c r="F878" t="s">
        <v>31</v>
      </c>
      <c r="G878" t="s">
        <v>32</v>
      </c>
      <c r="H878" t="s">
        <v>33</v>
      </c>
      <c r="I878" t="s">
        <v>60</v>
      </c>
      <c r="J878" t="s">
        <v>78</v>
      </c>
      <c r="K878">
        <v>4</v>
      </c>
      <c r="L878">
        <v>22178</v>
      </c>
      <c r="M878">
        <v>0</v>
      </c>
      <c r="N878">
        <v>88712</v>
      </c>
      <c r="O878">
        <v>68000</v>
      </c>
      <c r="P878">
        <v>20712</v>
      </c>
      <c r="Q878" t="s">
        <v>49</v>
      </c>
      <c r="R878" t="s">
        <v>56</v>
      </c>
      <c r="S878" s="3" t="str">
        <f t="shared" si="65"/>
        <v>September</v>
      </c>
      <c r="T878" t="str">
        <f t="shared" si="66"/>
        <v>Q3</v>
      </c>
      <c r="U878">
        <f t="shared" si="67"/>
        <v>2025</v>
      </c>
      <c r="V878" s="4">
        <f t="shared" si="68"/>
        <v>0.23347461448282081</v>
      </c>
      <c r="W878" t="str">
        <f t="shared" si="69"/>
        <v>High</v>
      </c>
    </row>
    <row r="879" spans="1:23" x14ac:dyDescent="0.3">
      <c r="A879">
        <v>100841</v>
      </c>
      <c r="B879" s="1">
        <v>45812</v>
      </c>
      <c r="C879" t="s">
        <v>977</v>
      </c>
      <c r="D879" t="s">
        <v>112</v>
      </c>
      <c r="E879" t="s">
        <v>20</v>
      </c>
      <c r="F879" t="s">
        <v>21</v>
      </c>
      <c r="G879" t="s">
        <v>22</v>
      </c>
      <c r="H879" t="s">
        <v>23</v>
      </c>
      <c r="I879" t="s">
        <v>60</v>
      </c>
      <c r="J879" t="s">
        <v>88</v>
      </c>
      <c r="K879">
        <v>2</v>
      </c>
      <c r="L879">
        <v>55428</v>
      </c>
      <c r="M879">
        <v>20</v>
      </c>
      <c r="N879">
        <v>88684.800000000003</v>
      </c>
      <c r="O879">
        <v>84000</v>
      </c>
      <c r="P879">
        <v>4684.8</v>
      </c>
      <c r="Q879" t="s">
        <v>26</v>
      </c>
      <c r="R879" t="s">
        <v>73</v>
      </c>
      <c r="S879" s="3" t="str">
        <f t="shared" si="65"/>
        <v>June</v>
      </c>
      <c r="T879" t="str">
        <f t="shared" si="66"/>
        <v>Q2</v>
      </c>
      <c r="U879">
        <f t="shared" si="67"/>
        <v>2025</v>
      </c>
      <c r="V879" s="4">
        <f t="shared" si="68"/>
        <v>5.2825286858627411E-2</v>
      </c>
      <c r="W879" t="str">
        <f t="shared" si="69"/>
        <v>High</v>
      </c>
    </row>
    <row r="880" spans="1:23" x14ac:dyDescent="0.3">
      <c r="A880">
        <v>101223</v>
      </c>
      <c r="B880" s="1">
        <v>45956</v>
      </c>
      <c r="C880" t="s">
        <v>1359</v>
      </c>
      <c r="D880" t="s">
        <v>29</v>
      </c>
      <c r="E880" t="s">
        <v>20</v>
      </c>
      <c r="F880" t="s">
        <v>21</v>
      </c>
      <c r="G880" t="s">
        <v>22</v>
      </c>
      <c r="H880" t="s">
        <v>71</v>
      </c>
      <c r="I880" t="s">
        <v>60</v>
      </c>
      <c r="J880" t="s">
        <v>61</v>
      </c>
      <c r="K880">
        <v>9</v>
      </c>
      <c r="L880">
        <v>11586</v>
      </c>
      <c r="M880">
        <v>15</v>
      </c>
      <c r="N880">
        <v>88632.9</v>
      </c>
      <c r="O880">
        <v>81000</v>
      </c>
      <c r="P880">
        <v>7632.9</v>
      </c>
      <c r="Q880" t="s">
        <v>55</v>
      </c>
      <c r="R880" t="s">
        <v>27</v>
      </c>
      <c r="S880" s="3" t="str">
        <f t="shared" si="65"/>
        <v>October</v>
      </c>
      <c r="T880" t="str">
        <f t="shared" si="66"/>
        <v>Q4</v>
      </c>
      <c r="U880">
        <f t="shared" si="67"/>
        <v>2025</v>
      </c>
      <c r="V880" s="4">
        <f t="shared" si="68"/>
        <v>8.6118134462485146E-2</v>
      </c>
      <c r="W880" t="str">
        <f t="shared" si="69"/>
        <v>High</v>
      </c>
    </row>
    <row r="881" spans="1:23" x14ac:dyDescent="0.3">
      <c r="A881">
        <v>101462</v>
      </c>
      <c r="B881" s="1">
        <v>45760</v>
      </c>
      <c r="C881" t="s">
        <v>1598</v>
      </c>
      <c r="D881" t="s">
        <v>142</v>
      </c>
      <c r="E881" t="s">
        <v>30</v>
      </c>
      <c r="F881" t="s">
        <v>76</v>
      </c>
      <c r="G881" t="s">
        <v>77</v>
      </c>
      <c r="H881" t="s">
        <v>33</v>
      </c>
      <c r="I881" t="s">
        <v>60</v>
      </c>
      <c r="J881" t="s">
        <v>88</v>
      </c>
      <c r="K881">
        <v>2</v>
      </c>
      <c r="L881">
        <v>55333</v>
      </c>
      <c r="M881">
        <v>20</v>
      </c>
      <c r="N881">
        <v>88532.800000000003</v>
      </c>
      <c r="O881">
        <v>84000</v>
      </c>
      <c r="P881">
        <v>4532.8</v>
      </c>
      <c r="Q881" t="s">
        <v>49</v>
      </c>
      <c r="R881" t="s">
        <v>27</v>
      </c>
      <c r="S881" s="3" t="str">
        <f t="shared" si="65"/>
        <v>April</v>
      </c>
      <c r="T881" t="str">
        <f t="shared" si="66"/>
        <v>Q2</v>
      </c>
      <c r="U881">
        <f t="shared" si="67"/>
        <v>2025</v>
      </c>
      <c r="V881" s="4">
        <f t="shared" si="68"/>
        <v>5.1199103609057883E-2</v>
      </c>
      <c r="W881" t="str">
        <f t="shared" si="69"/>
        <v>High</v>
      </c>
    </row>
    <row r="882" spans="1:23" x14ac:dyDescent="0.3">
      <c r="A882">
        <v>100604</v>
      </c>
      <c r="B882" s="1">
        <v>45716</v>
      </c>
      <c r="C882" t="s">
        <v>740</v>
      </c>
      <c r="D882" t="s">
        <v>19</v>
      </c>
      <c r="E882" t="s">
        <v>44</v>
      </c>
      <c r="F882" t="s">
        <v>64</v>
      </c>
      <c r="G882" t="s">
        <v>65</v>
      </c>
      <c r="H882" t="s">
        <v>59</v>
      </c>
      <c r="I882" t="s">
        <v>60</v>
      </c>
      <c r="J882" t="s">
        <v>78</v>
      </c>
      <c r="K882">
        <v>5</v>
      </c>
      <c r="L882">
        <v>22084</v>
      </c>
      <c r="M882">
        <v>20</v>
      </c>
      <c r="N882">
        <v>88336</v>
      </c>
      <c r="O882">
        <v>85000</v>
      </c>
      <c r="P882">
        <v>3336</v>
      </c>
      <c r="Q882" t="s">
        <v>26</v>
      </c>
      <c r="R882" t="s">
        <v>27</v>
      </c>
      <c r="S882" s="3" t="str">
        <f t="shared" si="65"/>
        <v>February</v>
      </c>
      <c r="T882" t="str">
        <f t="shared" si="66"/>
        <v>Q1</v>
      </c>
      <c r="U882">
        <f t="shared" si="67"/>
        <v>2025</v>
      </c>
      <c r="V882" s="4">
        <f t="shared" si="68"/>
        <v>3.7764897663466766E-2</v>
      </c>
      <c r="W882" t="str">
        <f t="shared" si="69"/>
        <v>High</v>
      </c>
    </row>
    <row r="883" spans="1:23" x14ac:dyDescent="0.3">
      <c r="A883">
        <v>102586</v>
      </c>
      <c r="B883" s="1">
        <v>45773</v>
      </c>
      <c r="C883" t="s">
        <v>2722</v>
      </c>
      <c r="D883" t="s">
        <v>281</v>
      </c>
      <c r="E883" t="s">
        <v>44</v>
      </c>
      <c r="F883" t="s">
        <v>64</v>
      </c>
      <c r="G883" t="s">
        <v>65</v>
      </c>
      <c r="H883" t="s">
        <v>83</v>
      </c>
      <c r="I883" t="s">
        <v>60</v>
      </c>
      <c r="J883" t="s">
        <v>78</v>
      </c>
      <c r="K883">
        <v>4</v>
      </c>
      <c r="L883">
        <v>22078</v>
      </c>
      <c r="M883">
        <v>0</v>
      </c>
      <c r="N883">
        <v>88312</v>
      </c>
      <c r="O883">
        <v>68000</v>
      </c>
      <c r="P883">
        <v>20312</v>
      </c>
      <c r="Q883" t="s">
        <v>55</v>
      </c>
      <c r="R883" t="s">
        <v>73</v>
      </c>
      <c r="S883" s="3" t="str">
        <f t="shared" si="65"/>
        <v>April</v>
      </c>
      <c r="T883" t="str">
        <f t="shared" si="66"/>
        <v>Q2</v>
      </c>
      <c r="U883">
        <f t="shared" si="67"/>
        <v>2025</v>
      </c>
      <c r="V883" s="4">
        <f t="shared" si="68"/>
        <v>0.23000271763746716</v>
      </c>
      <c r="W883" t="str">
        <f t="shared" si="69"/>
        <v>High</v>
      </c>
    </row>
    <row r="884" spans="1:23" x14ac:dyDescent="0.3">
      <c r="A884">
        <v>101593</v>
      </c>
      <c r="B884" s="1">
        <v>45705</v>
      </c>
      <c r="C884" t="s">
        <v>1729</v>
      </c>
      <c r="D884" t="s">
        <v>205</v>
      </c>
      <c r="E884" t="s">
        <v>20</v>
      </c>
      <c r="F884" t="s">
        <v>21</v>
      </c>
      <c r="G884" t="s">
        <v>22</v>
      </c>
      <c r="H884" t="s">
        <v>71</v>
      </c>
      <c r="I884" t="s">
        <v>60</v>
      </c>
      <c r="J884" t="s">
        <v>78</v>
      </c>
      <c r="K884">
        <v>5</v>
      </c>
      <c r="L884">
        <v>22054</v>
      </c>
      <c r="M884">
        <v>20</v>
      </c>
      <c r="N884">
        <v>88216</v>
      </c>
      <c r="O884">
        <v>85000</v>
      </c>
      <c r="P884">
        <v>3216</v>
      </c>
      <c r="Q884" t="s">
        <v>66</v>
      </c>
      <c r="R884" t="s">
        <v>27</v>
      </c>
      <c r="S884" s="3" t="str">
        <f t="shared" si="65"/>
        <v>February</v>
      </c>
      <c r="T884" t="str">
        <f t="shared" si="66"/>
        <v>Q1</v>
      </c>
      <c r="U884">
        <f t="shared" si="67"/>
        <v>2025</v>
      </c>
      <c r="V884" s="4">
        <f t="shared" si="68"/>
        <v>3.6455971705813002E-2</v>
      </c>
      <c r="W884" t="str">
        <f t="shared" si="69"/>
        <v>High</v>
      </c>
    </row>
    <row r="885" spans="1:23" x14ac:dyDescent="0.3">
      <c r="A885">
        <v>102264</v>
      </c>
      <c r="B885" s="1">
        <v>45969</v>
      </c>
      <c r="C885" t="s">
        <v>2400</v>
      </c>
      <c r="D885" t="s">
        <v>250</v>
      </c>
      <c r="E885" t="s">
        <v>52</v>
      </c>
      <c r="F885" t="s">
        <v>53</v>
      </c>
      <c r="G885" t="s">
        <v>54</v>
      </c>
      <c r="H885" t="s">
        <v>108</v>
      </c>
      <c r="I885" t="s">
        <v>24</v>
      </c>
      <c r="J885" t="s">
        <v>72</v>
      </c>
      <c r="K885">
        <v>6</v>
      </c>
      <c r="L885">
        <v>14702</v>
      </c>
      <c r="M885">
        <v>0</v>
      </c>
      <c r="N885">
        <v>88212</v>
      </c>
      <c r="O885">
        <v>66000</v>
      </c>
      <c r="P885">
        <v>22212</v>
      </c>
      <c r="Q885" t="s">
        <v>49</v>
      </c>
      <c r="R885" t="s">
        <v>56</v>
      </c>
      <c r="S885" s="3" t="str">
        <f t="shared" si="65"/>
        <v>November</v>
      </c>
      <c r="T885" t="str">
        <f t="shared" si="66"/>
        <v>Q4</v>
      </c>
      <c r="U885">
        <f t="shared" si="67"/>
        <v>2025</v>
      </c>
      <c r="V885" s="4">
        <f t="shared" si="68"/>
        <v>0.25180247585362536</v>
      </c>
      <c r="W885" t="str">
        <f t="shared" si="69"/>
        <v>High</v>
      </c>
    </row>
    <row r="886" spans="1:23" x14ac:dyDescent="0.3">
      <c r="A886">
        <v>100369</v>
      </c>
      <c r="B886" s="1">
        <v>45893</v>
      </c>
      <c r="C886" t="s">
        <v>505</v>
      </c>
      <c r="D886" t="s">
        <v>129</v>
      </c>
      <c r="E886" t="s">
        <v>52</v>
      </c>
      <c r="F886" t="s">
        <v>69</v>
      </c>
      <c r="G886" t="s">
        <v>70</v>
      </c>
      <c r="H886" t="s">
        <v>38</v>
      </c>
      <c r="I886" t="s">
        <v>60</v>
      </c>
      <c r="J886" t="s">
        <v>78</v>
      </c>
      <c r="K886">
        <v>5</v>
      </c>
      <c r="L886">
        <v>22047</v>
      </c>
      <c r="M886">
        <v>20</v>
      </c>
      <c r="N886">
        <v>88188</v>
      </c>
      <c r="O886">
        <v>85000</v>
      </c>
      <c r="P886">
        <v>3188</v>
      </c>
      <c r="Q886" t="s">
        <v>66</v>
      </c>
      <c r="R886" t="s">
        <v>27</v>
      </c>
      <c r="S886" s="3" t="str">
        <f t="shared" si="65"/>
        <v>August</v>
      </c>
      <c r="T886" t="str">
        <f t="shared" si="66"/>
        <v>Q3</v>
      </c>
      <c r="U886">
        <f t="shared" si="67"/>
        <v>2025</v>
      </c>
      <c r="V886" s="4">
        <f t="shared" si="68"/>
        <v>3.615004308976278E-2</v>
      </c>
      <c r="W886" t="str">
        <f t="shared" si="69"/>
        <v>High</v>
      </c>
    </row>
    <row r="887" spans="1:23" x14ac:dyDescent="0.3">
      <c r="A887">
        <v>103110</v>
      </c>
      <c r="B887" s="1">
        <v>45696</v>
      </c>
      <c r="C887" t="s">
        <v>3246</v>
      </c>
      <c r="D887" t="s">
        <v>160</v>
      </c>
      <c r="E887" t="s">
        <v>44</v>
      </c>
      <c r="F887" t="s">
        <v>45</v>
      </c>
      <c r="G887" t="s">
        <v>46</v>
      </c>
      <c r="H887" t="s">
        <v>23</v>
      </c>
      <c r="I887" t="s">
        <v>60</v>
      </c>
      <c r="J887" t="s">
        <v>88</v>
      </c>
      <c r="K887">
        <v>2</v>
      </c>
      <c r="L887">
        <v>55103</v>
      </c>
      <c r="M887">
        <v>20</v>
      </c>
      <c r="N887">
        <v>88164.800000000003</v>
      </c>
      <c r="O887">
        <v>84000</v>
      </c>
      <c r="P887">
        <v>4164.8</v>
      </c>
      <c r="Q887" t="s">
        <v>41</v>
      </c>
      <c r="R887" t="s">
        <v>27</v>
      </c>
      <c r="S887" s="3" t="str">
        <f t="shared" si="65"/>
        <v>February</v>
      </c>
      <c r="T887" t="str">
        <f t="shared" si="66"/>
        <v>Q1</v>
      </c>
      <c r="U887">
        <f t="shared" si="67"/>
        <v>2025</v>
      </c>
      <c r="V887" s="4">
        <f t="shared" si="68"/>
        <v>4.7238807324465094E-2</v>
      </c>
      <c r="W887" t="str">
        <f t="shared" si="69"/>
        <v>High</v>
      </c>
    </row>
    <row r="888" spans="1:23" x14ac:dyDescent="0.3">
      <c r="A888">
        <v>103152</v>
      </c>
      <c r="B888" s="1">
        <v>45858</v>
      </c>
      <c r="C888" t="s">
        <v>3288</v>
      </c>
      <c r="D888" t="s">
        <v>35</v>
      </c>
      <c r="E888" t="s">
        <v>52</v>
      </c>
      <c r="F888" t="s">
        <v>53</v>
      </c>
      <c r="G888" t="s">
        <v>54</v>
      </c>
      <c r="H888" t="s">
        <v>83</v>
      </c>
      <c r="I888" t="s">
        <v>60</v>
      </c>
      <c r="J888" t="s">
        <v>88</v>
      </c>
      <c r="K888">
        <v>2</v>
      </c>
      <c r="L888">
        <v>55090</v>
      </c>
      <c r="M888">
        <v>20</v>
      </c>
      <c r="N888">
        <v>88144</v>
      </c>
      <c r="O888">
        <v>84000</v>
      </c>
      <c r="P888">
        <v>4144</v>
      </c>
      <c r="Q888" t="s">
        <v>55</v>
      </c>
      <c r="R888" t="s">
        <v>73</v>
      </c>
      <c r="S888" s="3" t="str">
        <f t="shared" si="65"/>
        <v>July</v>
      </c>
      <c r="T888" t="str">
        <f t="shared" si="66"/>
        <v>Q3</v>
      </c>
      <c r="U888">
        <f t="shared" si="67"/>
        <v>2025</v>
      </c>
      <c r="V888" s="4">
        <f t="shared" si="68"/>
        <v>4.7013977128335452E-2</v>
      </c>
      <c r="W888" t="str">
        <f t="shared" si="69"/>
        <v>High</v>
      </c>
    </row>
    <row r="889" spans="1:23" x14ac:dyDescent="0.3">
      <c r="A889">
        <v>102899</v>
      </c>
      <c r="B889" s="1">
        <v>45998</v>
      </c>
      <c r="C889" t="s">
        <v>3035</v>
      </c>
      <c r="D889" t="s">
        <v>207</v>
      </c>
      <c r="E889" t="s">
        <v>52</v>
      </c>
      <c r="F889" t="s">
        <v>69</v>
      </c>
      <c r="G889" t="s">
        <v>70</v>
      </c>
      <c r="H889" t="s">
        <v>108</v>
      </c>
      <c r="I889" t="s">
        <v>60</v>
      </c>
      <c r="J889" t="s">
        <v>78</v>
      </c>
      <c r="K889">
        <v>4</v>
      </c>
      <c r="L889">
        <v>22035</v>
      </c>
      <c r="M889">
        <v>0</v>
      </c>
      <c r="N889">
        <v>88140</v>
      </c>
      <c r="O889">
        <v>68000</v>
      </c>
      <c r="P889">
        <v>20140</v>
      </c>
      <c r="Q889" t="s">
        <v>49</v>
      </c>
      <c r="R889" t="s">
        <v>73</v>
      </c>
      <c r="S889" s="3" t="str">
        <f t="shared" si="65"/>
        <v>December</v>
      </c>
      <c r="T889" t="str">
        <f t="shared" si="66"/>
        <v>Q4</v>
      </c>
      <c r="U889">
        <f t="shared" si="67"/>
        <v>2025</v>
      </c>
      <c r="V889" s="4">
        <f t="shared" si="68"/>
        <v>0.22850011345586566</v>
      </c>
      <c r="W889" t="str">
        <f t="shared" si="69"/>
        <v>High</v>
      </c>
    </row>
    <row r="890" spans="1:23" x14ac:dyDescent="0.3">
      <c r="A890">
        <v>102372</v>
      </c>
      <c r="B890" s="1">
        <v>45904</v>
      </c>
      <c r="C890" t="s">
        <v>2508</v>
      </c>
      <c r="D890" t="s">
        <v>281</v>
      </c>
      <c r="E890" t="s">
        <v>44</v>
      </c>
      <c r="F890" t="s">
        <v>45</v>
      </c>
      <c r="G890" t="s">
        <v>46</v>
      </c>
      <c r="H890" t="s">
        <v>108</v>
      </c>
      <c r="I890" t="s">
        <v>60</v>
      </c>
      <c r="J890" t="s">
        <v>78</v>
      </c>
      <c r="K890">
        <v>4</v>
      </c>
      <c r="L890">
        <v>22025</v>
      </c>
      <c r="M890">
        <v>0</v>
      </c>
      <c r="N890">
        <v>88100</v>
      </c>
      <c r="O890">
        <v>68000</v>
      </c>
      <c r="P890">
        <v>20100</v>
      </c>
      <c r="Q890" t="s">
        <v>55</v>
      </c>
      <c r="R890" t="s">
        <v>27</v>
      </c>
      <c r="S890" s="3" t="str">
        <f t="shared" si="65"/>
        <v>September</v>
      </c>
      <c r="T890" t="str">
        <f t="shared" si="66"/>
        <v>Q3</v>
      </c>
      <c r="U890">
        <f t="shared" si="67"/>
        <v>2025</v>
      </c>
      <c r="V890" s="4">
        <f t="shared" si="68"/>
        <v>0.22814982973893302</v>
      </c>
      <c r="W890" t="str">
        <f t="shared" si="69"/>
        <v>High</v>
      </c>
    </row>
    <row r="891" spans="1:23" x14ac:dyDescent="0.3">
      <c r="A891">
        <v>104241</v>
      </c>
      <c r="B891" s="1">
        <v>45679</v>
      </c>
      <c r="C891" t="s">
        <v>4377</v>
      </c>
      <c r="D891" t="s">
        <v>51</v>
      </c>
      <c r="E891" t="s">
        <v>44</v>
      </c>
      <c r="F891" t="s">
        <v>45</v>
      </c>
      <c r="G891" t="s">
        <v>46</v>
      </c>
      <c r="H891" t="s">
        <v>59</v>
      </c>
      <c r="I891" t="s">
        <v>60</v>
      </c>
      <c r="J891" t="s">
        <v>78</v>
      </c>
      <c r="K891">
        <v>4</v>
      </c>
      <c r="L891">
        <v>22022</v>
      </c>
      <c r="M891">
        <v>0</v>
      </c>
      <c r="N891">
        <v>88088</v>
      </c>
      <c r="O891">
        <v>68000</v>
      </c>
      <c r="P891">
        <v>20088</v>
      </c>
      <c r="Q891" t="s">
        <v>49</v>
      </c>
      <c r="R891" t="s">
        <v>56</v>
      </c>
      <c r="S891" s="3" t="str">
        <f t="shared" si="65"/>
        <v>January</v>
      </c>
      <c r="T891" t="str">
        <f t="shared" si="66"/>
        <v>Q1</v>
      </c>
      <c r="U891">
        <f t="shared" si="67"/>
        <v>2025</v>
      </c>
      <c r="V891" s="4">
        <f t="shared" si="68"/>
        <v>0.22804468259013713</v>
      </c>
      <c r="W891" t="str">
        <f t="shared" si="69"/>
        <v>High</v>
      </c>
    </row>
    <row r="892" spans="1:23" x14ac:dyDescent="0.3">
      <c r="A892">
        <v>101877</v>
      </c>
      <c r="B892" s="1">
        <v>46007</v>
      </c>
      <c r="C892" t="s">
        <v>2013</v>
      </c>
      <c r="D892" t="s">
        <v>144</v>
      </c>
      <c r="E892" t="s">
        <v>44</v>
      </c>
      <c r="F892" t="s">
        <v>45</v>
      </c>
      <c r="G892" t="s">
        <v>46</v>
      </c>
      <c r="H892" t="s">
        <v>23</v>
      </c>
      <c r="I892" t="s">
        <v>60</v>
      </c>
      <c r="J892" t="s">
        <v>88</v>
      </c>
      <c r="K892">
        <v>2</v>
      </c>
      <c r="L892">
        <v>55031</v>
      </c>
      <c r="M892">
        <v>20</v>
      </c>
      <c r="N892">
        <v>88049.600000000006</v>
      </c>
      <c r="O892">
        <v>84000</v>
      </c>
      <c r="P892">
        <v>4049.6</v>
      </c>
      <c r="Q892" t="s">
        <v>49</v>
      </c>
      <c r="R892" t="s">
        <v>27</v>
      </c>
      <c r="S892" s="3" t="str">
        <f t="shared" si="65"/>
        <v>December</v>
      </c>
      <c r="T892" t="str">
        <f t="shared" si="66"/>
        <v>Q4</v>
      </c>
      <c r="U892">
        <f t="shared" si="67"/>
        <v>2025</v>
      </c>
      <c r="V892" s="4">
        <f t="shared" si="68"/>
        <v>4.5992258908615143E-2</v>
      </c>
      <c r="W892" t="str">
        <f t="shared" si="69"/>
        <v>High</v>
      </c>
    </row>
    <row r="893" spans="1:23" x14ac:dyDescent="0.3">
      <c r="A893">
        <v>104678</v>
      </c>
      <c r="B893" s="1">
        <v>45968</v>
      </c>
      <c r="C893" t="s">
        <v>4814</v>
      </c>
      <c r="D893" t="s">
        <v>250</v>
      </c>
      <c r="E893" t="s">
        <v>52</v>
      </c>
      <c r="F893" t="s">
        <v>53</v>
      </c>
      <c r="G893" t="s">
        <v>54</v>
      </c>
      <c r="H893" t="s">
        <v>83</v>
      </c>
      <c r="I893" t="s">
        <v>60</v>
      </c>
      <c r="J893" t="s">
        <v>78</v>
      </c>
      <c r="K893">
        <v>4</v>
      </c>
      <c r="L893">
        <v>22008</v>
      </c>
      <c r="M893">
        <v>0</v>
      </c>
      <c r="N893">
        <v>88032</v>
      </c>
      <c r="O893">
        <v>68000</v>
      </c>
      <c r="P893">
        <v>20032</v>
      </c>
      <c r="Q893" t="s">
        <v>49</v>
      </c>
      <c r="R893" t="s">
        <v>27</v>
      </c>
      <c r="S893" s="3" t="str">
        <f t="shared" si="65"/>
        <v>November</v>
      </c>
      <c r="T893" t="str">
        <f t="shared" si="66"/>
        <v>Q4</v>
      </c>
      <c r="U893">
        <f t="shared" si="67"/>
        <v>2025</v>
      </c>
      <c r="V893" s="4">
        <f t="shared" si="68"/>
        <v>0.22755361686659398</v>
      </c>
      <c r="W893" t="str">
        <f t="shared" si="69"/>
        <v>High</v>
      </c>
    </row>
    <row r="894" spans="1:23" x14ac:dyDescent="0.3">
      <c r="A894">
        <v>103380</v>
      </c>
      <c r="B894" s="1">
        <v>45887</v>
      </c>
      <c r="C894" t="s">
        <v>3516</v>
      </c>
      <c r="D894" t="s">
        <v>68</v>
      </c>
      <c r="E894" t="s">
        <v>20</v>
      </c>
      <c r="F894" t="s">
        <v>21</v>
      </c>
      <c r="G894" t="s">
        <v>22</v>
      </c>
      <c r="H894" t="s">
        <v>47</v>
      </c>
      <c r="I894" t="s">
        <v>60</v>
      </c>
      <c r="J894" t="s">
        <v>88</v>
      </c>
      <c r="K894">
        <v>2</v>
      </c>
      <c r="L894">
        <v>54995</v>
      </c>
      <c r="M894">
        <v>20</v>
      </c>
      <c r="N894">
        <v>87992</v>
      </c>
      <c r="O894">
        <v>84000</v>
      </c>
      <c r="P894">
        <v>3992</v>
      </c>
      <c r="Q894" t="s">
        <v>26</v>
      </c>
      <c r="R894" t="s">
        <v>56</v>
      </c>
      <c r="S894" s="3" t="str">
        <f t="shared" si="65"/>
        <v>August</v>
      </c>
      <c r="T894" t="str">
        <f t="shared" si="66"/>
        <v>Q3</v>
      </c>
      <c r="U894">
        <f t="shared" si="67"/>
        <v>2025</v>
      </c>
      <c r="V894" s="4">
        <f t="shared" si="68"/>
        <v>4.5367760705518685E-2</v>
      </c>
      <c r="W894" t="str">
        <f t="shared" si="69"/>
        <v>High</v>
      </c>
    </row>
    <row r="895" spans="1:23" x14ac:dyDescent="0.3">
      <c r="A895">
        <v>101792</v>
      </c>
      <c r="B895" s="1">
        <v>45886</v>
      </c>
      <c r="C895" t="s">
        <v>1928</v>
      </c>
      <c r="D895" t="s">
        <v>192</v>
      </c>
      <c r="E895" t="s">
        <v>52</v>
      </c>
      <c r="F895" t="s">
        <v>69</v>
      </c>
      <c r="G895" t="s">
        <v>70</v>
      </c>
      <c r="H895" t="s">
        <v>71</v>
      </c>
      <c r="I895" t="s">
        <v>24</v>
      </c>
      <c r="J895" t="s">
        <v>72</v>
      </c>
      <c r="K895">
        <v>6</v>
      </c>
      <c r="L895">
        <v>15435</v>
      </c>
      <c r="M895">
        <v>5</v>
      </c>
      <c r="N895">
        <v>87979.5</v>
      </c>
      <c r="O895">
        <v>66000</v>
      </c>
      <c r="P895">
        <v>21979.5</v>
      </c>
      <c r="Q895" t="s">
        <v>41</v>
      </c>
      <c r="R895" t="s">
        <v>27</v>
      </c>
      <c r="S895" s="3" t="str">
        <f t="shared" si="65"/>
        <v>August</v>
      </c>
      <c r="T895" t="str">
        <f t="shared" si="66"/>
        <v>Q3</v>
      </c>
      <c r="U895">
        <f t="shared" si="67"/>
        <v>2025</v>
      </c>
      <c r="V895" s="4">
        <f t="shared" si="68"/>
        <v>0.24982524338056025</v>
      </c>
      <c r="W895" t="str">
        <f t="shared" si="69"/>
        <v>High</v>
      </c>
    </row>
    <row r="896" spans="1:23" x14ac:dyDescent="0.3">
      <c r="A896">
        <v>100176</v>
      </c>
      <c r="B896" s="1">
        <v>45889</v>
      </c>
      <c r="C896" t="s">
        <v>308</v>
      </c>
      <c r="D896" t="s">
        <v>299</v>
      </c>
      <c r="E896" t="s">
        <v>52</v>
      </c>
      <c r="F896" t="s">
        <v>69</v>
      </c>
      <c r="G896" t="s">
        <v>70</v>
      </c>
      <c r="H896" t="s">
        <v>108</v>
      </c>
      <c r="I896" t="s">
        <v>60</v>
      </c>
      <c r="J896" t="s">
        <v>78</v>
      </c>
      <c r="K896">
        <v>4</v>
      </c>
      <c r="L896">
        <v>21988</v>
      </c>
      <c r="M896">
        <v>0</v>
      </c>
      <c r="N896">
        <v>87952</v>
      </c>
      <c r="O896">
        <v>68000</v>
      </c>
      <c r="P896">
        <v>19952</v>
      </c>
      <c r="Q896" t="s">
        <v>55</v>
      </c>
      <c r="R896" t="s">
        <v>27</v>
      </c>
      <c r="S896" s="3" t="str">
        <f t="shared" si="65"/>
        <v>August</v>
      </c>
      <c r="T896" t="str">
        <f t="shared" si="66"/>
        <v>Q3</v>
      </c>
      <c r="U896">
        <f t="shared" si="67"/>
        <v>2025</v>
      </c>
      <c r="V896" s="4">
        <f t="shared" si="68"/>
        <v>0.22685100964162269</v>
      </c>
      <c r="W896" t="str">
        <f t="shared" si="69"/>
        <v>High</v>
      </c>
    </row>
    <row r="897" spans="1:23" x14ac:dyDescent="0.3">
      <c r="A897">
        <v>104888</v>
      </c>
      <c r="B897" s="1">
        <v>45918</v>
      </c>
      <c r="C897" t="s">
        <v>5024</v>
      </c>
      <c r="D897" t="s">
        <v>144</v>
      </c>
      <c r="E897" t="s">
        <v>20</v>
      </c>
      <c r="F897" t="s">
        <v>36</v>
      </c>
      <c r="G897" t="s">
        <v>37</v>
      </c>
      <c r="H897" t="s">
        <v>23</v>
      </c>
      <c r="I897" t="s">
        <v>24</v>
      </c>
      <c r="J897" t="s">
        <v>72</v>
      </c>
      <c r="K897">
        <v>6</v>
      </c>
      <c r="L897">
        <v>15429</v>
      </c>
      <c r="M897">
        <v>5</v>
      </c>
      <c r="N897">
        <v>87945.3</v>
      </c>
      <c r="O897">
        <v>66000</v>
      </c>
      <c r="P897">
        <v>21945.3</v>
      </c>
      <c r="Q897" t="s">
        <v>66</v>
      </c>
      <c r="R897" t="s">
        <v>73</v>
      </c>
      <c r="S897" s="3" t="str">
        <f t="shared" si="65"/>
        <v>September</v>
      </c>
      <c r="T897" t="str">
        <f t="shared" si="66"/>
        <v>Q3</v>
      </c>
      <c r="U897">
        <f t="shared" si="67"/>
        <v>2025</v>
      </c>
      <c r="V897" s="4">
        <f t="shared" si="68"/>
        <v>0.24953351685650055</v>
      </c>
      <c r="W897" t="str">
        <f t="shared" si="69"/>
        <v>High</v>
      </c>
    </row>
    <row r="898" spans="1:23" x14ac:dyDescent="0.3">
      <c r="A898">
        <v>104031</v>
      </c>
      <c r="B898" s="1">
        <v>45887</v>
      </c>
      <c r="C898" t="s">
        <v>4167</v>
      </c>
      <c r="D898" t="s">
        <v>112</v>
      </c>
      <c r="E898" t="s">
        <v>44</v>
      </c>
      <c r="F898" t="s">
        <v>45</v>
      </c>
      <c r="G898" t="s">
        <v>46</v>
      </c>
      <c r="H898" t="s">
        <v>47</v>
      </c>
      <c r="I898" t="s">
        <v>60</v>
      </c>
      <c r="J898" t="s">
        <v>88</v>
      </c>
      <c r="K898">
        <v>2</v>
      </c>
      <c r="L898">
        <v>54816</v>
      </c>
      <c r="M898">
        <v>20</v>
      </c>
      <c r="N898">
        <v>87705.600000000006</v>
      </c>
      <c r="O898">
        <v>84000</v>
      </c>
      <c r="P898">
        <v>3705.6</v>
      </c>
      <c r="Q898" t="s">
        <v>26</v>
      </c>
      <c r="R898" t="s">
        <v>73</v>
      </c>
      <c r="S898" s="3" t="str">
        <f t="shared" ref="S898:S961" si="70">TEXT(B898,"mmmm")</f>
        <v>August</v>
      </c>
      <c r="T898" t="str">
        <f t="shared" ref="T898:T961" si="71">"Q"&amp;ROUNDUP(MONTH(B898)/3,0)</f>
        <v>Q3</v>
      </c>
      <c r="U898">
        <f t="shared" ref="U898:U961" si="72">YEAR(B898)</f>
        <v>2025</v>
      </c>
      <c r="V898" s="4">
        <f t="shared" ref="V898:V961" si="73">P898/N898</f>
        <v>4.2250437828371276E-2</v>
      </c>
      <c r="W898" t="str">
        <f t="shared" ref="W898:W961" si="74">IF(N898&lt;10000,"Low",IF(N898&lt;=50000,"Medium","High"))</f>
        <v>High</v>
      </c>
    </row>
    <row r="899" spans="1:23" x14ac:dyDescent="0.3">
      <c r="A899">
        <v>103146</v>
      </c>
      <c r="B899" s="1">
        <v>45785</v>
      </c>
      <c r="C899" t="s">
        <v>3282</v>
      </c>
      <c r="D899" t="s">
        <v>29</v>
      </c>
      <c r="E899" t="s">
        <v>30</v>
      </c>
      <c r="F899" t="s">
        <v>76</v>
      </c>
      <c r="G899" t="s">
        <v>77</v>
      </c>
      <c r="H899" t="s">
        <v>23</v>
      </c>
      <c r="I899" t="s">
        <v>60</v>
      </c>
      <c r="J899" t="s">
        <v>88</v>
      </c>
      <c r="K899">
        <v>2</v>
      </c>
      <c r="L899">
        <v>54756</v>
      </c>
      <c r="M899">
        <v>20</v>
      </c>
      <c r="N899">
        <v>87609.600000000006</v>
      </c>
      <c r="O899">
        <v>84000</v>
      </c>
      <c r="P899">
        <v>3609.6</v>
      </c>
      <c r="Q899" t="s">
        <v>55</v>
      </c>
      <c r="R899" t="s">
        <v>56</v>
      </c>
      <c r="S899" s="3" t="str">
        <f t="shared" si="70"/>
        <v>May</v>
      </c>
      <c r="T899" t="str">
        <f t="shared" si="71"/>
        <v>Q2</v>
      </c>
      <c r="U899">
        <f t="shared" si="72"/>
        <v>2025</v>
      </c>
      <c r="V899" s="4">
        <f t="shared" si="73"/>
        <v>4.1200964277887352E-2</v>
      </c>
      <c r="W899" t="str">
        <f t="shared" si="74"/>
        <v>High</v>
      </c>
    </row>
    <row r="900" spans="1:23" x14ac:dyDescent="0.3">
      <c r="A900">
        <v>104462</v>
      </c>
      <c r="B900" s="1">
        <v>45852</v>
      </c>
      <c r="C900" t="s">
        <v>4598</v>
      </c>
      <c r="D900" t="s">
        <v>19</v>
      </c>
      <c r="E900" t="s">
        <v>30</v>
      </c>
      <c r="F900" t="s">
        <v>31</v>
      </c>
      <c r="G900" t="s">
        <v>32</v>
      </c>
      <c r="H900" t="s">
        <v>71</v>
      </c>
      <c r="I900" t="s">
        <v>60</v>
      </c>
      <c r="J900" t="s">
        <v>88</v>
      </c>
      <c r="K900">
        <v>2</v>
      </c>
      <c r="L900">
        <v>54736</v>
      </c>
      <c r="M900">
        <v>20</v>
      </c>
      <c r="N900">
        <v>87577.600000000006</v>
      </c>
      <c r="O900">
        <v>84000</v>
      </c>
      <c r="P900">
        <v>3577.6</v>
      </c>
      <c r="Q900" t="s">
        <v>49</v>
      </c>
      <c r="R900" t="s">
        <v>73</v>
      </c>
      <c r="S900" s="3" t="str">
        <f t="shared" si="70"/>
        <v>July</v>
      </c>
      <c r="T900" t="str">
        <f t="shared" si="71"/>
        <v>Q3</v>
      </c>
      <c r="U900">
        <f t="shared" si="72"/>
        <v>2025</v>
      </c>
      <c r="V900" s="4">
        <f t="shared" si="73"/>
        <v>4.0850628471207247E-2</v>
      </c>
      <c r="W900" t="str">
        <f t="shared" si="74"/>
        <v>High</v>
      </c>
    </row>
    <row r="901" spans="1:23" x14ac:dyDescent="0.3">
      <c r="A901">
        <v>100194</v>
      </c>
      <c r="B901" s="1">
        <v>45789</v>
      </c>
      <c r="C901" t="s">
        <v>327</v>
      </c>
      <c r="D901" t="s">
        <v>194</v>
      </c>
      <c r="E901" t="s">
        <v>30</v>
      </c>
      <c r="F901" t="s">
        <v>31</v>
      </c>
      <c r="G901" t="s">
        <v>32</v>
      </c>
      <c r="H901" t="s">
        <v>38</v>
      </c>
      <c r="I901" t="s">
        <v>60</v>
      </c>
      <c r="J901" t="s">
        <v>78</v>
      </c>
      <c r="K901">
        <v>5</v>
      </c>
      <c r="L901">
        <v>21892</v>
      </c>
      <c r="M901">
        <v>20</v>
      </c>
      <c r="N901">
        <v>87568</v>
      </c>
      <c r="O901">
        <v>85000</v>
      </c>
      <c r="P901">
        <v>2568</v>
      </c>
      <c r="Q901" t="s">
        <v>66</v>
      </c>
      <c r="R901" t="s">
        <v>27</v>
      </c>
      <c r="S901" s="3" t="str">
        <f t="shared" si="70"/>
        <v>May</v>
      </c>
      <c r="T901" t="str">
        <f t="shared" si="71"/>
        <v>Q2</v>
      </c>
      <c r="U901">
        <f t="shared" si="72"/>
        <v>2025</v>
      </c>
      <c r="V901" s="4">
        <f t="shared" si="73"/>
        <v>2.9325781107253791E-2</v>
      </c>
      <c r="W901" t="str">
        <f t="shared" si="74"/>
        <v>High</v>
      </c>
    </row>
    <row r="902" spans="1:23" x14ac:dyDescent="0.3">
      <c r="A902">
        <v>101036</v>
      </c>
      <c r="B902" s="1">
        <v>45750</v>
      </c>
      <c r="C902" t="s">
        <v>1172</v>
      </c>
      <c r="D902" t="s">
        <v>94</v>
      </c>
      <c r="E902" t="s">
        <v>20</v>
      </c>
      <c r="F902" t="s">
        <v>36</v>
      </c>
      <c r="G902" t="s">
        <v>37</v>
      </c>
      <c r="H902" t="s">
        <v>71</v>
      </c>
      <c r="I902" t="s">
        <v>60</v>
      </c>
      <c r="J902" t="s">
        <v>88</v>
      </c>
      <c r="K902">
        <v>2</v>
      </c>
      <c r="L902">
        <v>54729</v>
      </c>
      <c r="M902">
        <v>20</v>
      </c>
      <c r="N902">
        <v>87566.399999999994</v>
      </c>
      <c r="O902">
        <v>84000</v>
      </c>
      <c r="P902">
        <v>3566.4</v>
      </c>
      <c r="Q902" t="s">
        <v>66</v>
      </c>
      <c r="R902" t="s">
        <v>27</v>
      </c>
      <c r="S902" s="3" t="str">
        <f t="shared" si="70"/>
        <v>April</v>
      </c>
      <c r="T902" t="str">
        <f t="shared" si="71"/>
        <v>Q2</v>
      </c>
      <c r="U902">
        <f t="shared" si="72"/>
        <v>2025</v>
      </c>
      <c r="V902" s="4">
        <f t="shared" si="73"/>
        <v>4.0727950446746701E-2</v>
      </c>
      <c r="W902" t="str">
        <f t="shared" si="74"/>
        <v>High</v>
      </c>
    </row>
    <row r="903" spans="1:23" x14ac:dyDescent="0.3">
      <c r="A903">
        <v>102621</v>
      </c>
      <c r="B903" s="1">
        <v>46000</v>
      </c>
      <c r="C903" t="s">
        <v>2757</v>
      </c>
      <c r="D903" t="s">
        <v>192</v>
      </c>
      <c r="E903" t="s">
        <v>20</v>
      </c>
      <c r="F903" t="s">
        <v>21</v>
      </c>
      <c r="G903" t="s">
        <v>22</v>
      </c>
      <c r="H903" t="s">
        <v>33</v>
      </c>
      <c r="I903" t="s">
        <v>60</v>
      </c>
      <c r="J903" t="s">
        <v>88</v>
      </c>
      <c r="K903">
        <v>2</v>
      </c>
      <c r="L903">
        <v>54729</v>
      </c>
      <c r="M903">
        <v>20</v>
      </c>
      <c r="N903">
        <v>87566.399999999994</v>
      </c>
      <c r="O903">
        <v>84000</v>
      </c>
      <c r="P903">
        <v>3566.4</v>
      </c>
      <c r="Q903" t="s">
        <v>41</v>
      </c>
      <c r="R903" t="s">
        <v>27</v>
      </c>
      <c r="S903" s="3" t="str">
        <f t="shared" si="70"/>
        <v>December</v>
      </c>
      <c r="T903" t="str">
        <f t="shared" si="71"/>
        <v>Q4</v>
      </c>
      <c r="U903">
        <f t="shared" si="72"/>
        <v>2025</v>
      </c>
      <c r="V903" s="4">
        <f t="shared" si="73"/>
        <v>4.0727950446746701E-2</v>
      </c>
      <c r="W903" t="str">
        <f t="shared" si="74"/>
        <v>High</v>
      </c>
    </row>
    <row r="904" spans="1:23" x14ac:dyDescent="0.3">
      <c r="A904">
        <v>101111</v>
      </c>
      <c r="B904" s="1">
        <v>45896</v>
      </c>
      <c r="C904" t="s">
        <v>1247</v>
      </c>
      <c r="D904" t="s">
        <v>151</v>
      </c>
      <c r="E904" t="s">
        <v>30</v>
      </c>
      <c r="F904" t="s">
        <v>76</v>
      </c>
      <c r="G904" t="s">
        <v>77</v>
      </c>
      <c r="H904" t="s">
        <v>23</v>
      </c>
      <c r="I904" t="s">
        <v>60</v>
      </c>
      <c r="J904" t="s">
        <v>78</v>
      </c>
      <c r="K904">
        <v>4</v>
      </c>
      <c r="L904">
        <v>21891</v>
      </c>
      <c r="M904">
        <v>0</v>
      </c>
      <c r="N904">
        <v>87564</v>
      </c>
      <c r="O904">
        <v>68000</v>
      </c>
      <c r="P904">
        <v>19564</v>
      </c>
      <c r="Q904" t="s">
        <v>26</v>
      </c>
      <c r="R904" t="s">
        <v>27</v>
      </c>
      <c r="S904" s="3" t="str">
        <f t="shared" si="70"/>
        <v>August</v>
      </c>
      <c r="T904" t="str">
        <f t="shared" si="71"/>
        <v>Q3</v>
      </c>
      <c r="U904">
        <f t="shared" si="72"/>
        <v>2025</v>
      </c>
      <c r="V904" s="4">
        <f t="shared" si="73"/>
        <v>0.22342515188890411</v>
      </c>
      <c r="W904" t="str">
        <f t="shared" si="74"/>
        <v>High</v>
      </c>
    </row>
    <row r="905" spans="1:23" x14ac:dyDescent="0.3">
      <c r="A905">
        <v>102427</v>
      </c>
      <c r="B905" s="1">
        <v>45809</v>
      </c>
      <c r="C905" t="s">
        <v>2563</v>
      </c>
      <c r="D905" t="s">
        <v>199</v>
      </c>
      <c r="E905" t="s">
        <v>20</v>
      </c>
      <c r="F905" t="s">
        <v>21</v>
      </c>
      <c r="G905" t="s">
        <v>22</v>
      </c>
      <c r="H905" t="s">
        <v>108</v>
      </c>
      <c r="I905" t="s">
        <v>24</v>
      </c>
      <c r="J905" t="s">
        <v>72</v>
      </c>
      <c r="K905">
        <v>6</v>
      </c>
      <c r="L905">
        <v>14588</v>
      </c>
      <c r="M905">
        <v>0</v>
      </c>
      <c r="N905">
        <v>87528</v>
      </c>
      <c r="O905">
        <v>66000</v>
      </c>
      <c r="P905">
        <v>21528</v>
      </c>
      <c r="Q905" t="s">
        <v>41</v>
      </c>
      <c r="R905" t="s">
        <v>27</v>
      </c>
      <c r="S905" s="3" t="str">
        <f t="shared" si="70"/>
        <v>June</v>
      </c>
      <c r="T905" t="str">
        <f t="shared" si="71"/>
        <v>Q2</v>
      </c>
      <c r="U905">
        <f t="shared" si="72"/>
        <v>2025</v>
      </c>
      <c r="V905" s="4">
        <f t="shared" si="73"/>
        <v>0.24595557992870853</v>
      </c>
      <c r="W905" t="str">
        <f t="shared" si="74"/>
        <v>High</v>
      </c>
    </row>
    <row r="906" spans="1:23" x14ac:dyDescent="0.3">
      <c r="A906">
        <v>101800</v>
      </c>
      <c r="B906" s="1">
        <v>45662</v>
      </c>
      <c r="C906" t="s">
        <v>1936</v>
      </c>
      <c r="D906" t="s">
        <v>110</v>
      </c>
      <c r="E906" t="s">
        <v>52</v>
      </c>
      <c r="F906" t="s">
        <v>53</v>
      </c>
      <c r="G906" t="s">
        <v>54</v>
      </c>
      <c r="H906" t="s">
        <v>23</v>
      </c>
      <c r="I906" t="s">
        <v>24</v>
      </c>
      <c r="J906" t="s">
        <v>72</v>
      </c>
      <c r="K906">
        <v>6</v>
      </c>
      <c r="L906">
        <v>15351</v>
      </c>
      <c r="M906">
        <v>5</v>
      </c>
      <c r="N906">
        <v>87500.7</v>
      </c>
      <c r="O906">
        <v>66000</v>
      </c>
      <c r="P906">
        <v>21500.7</v>
      </c>
      <c r="Q906" t="s">
        <v>49</v>
      </c>
      <c r="R906" t="s">
        <v>56</v>
      </c>
      <c r="S906" s="3" t="str">
        <f t="shared" si="70"/>
        <v>January</v>
      </c>
      <c r="T906" t="str">
        <f t="shared" si="71"/>
        <v>Q1</v>
      </c>
      <c r="U906">
        <f t="shared" si="72"/>
        <v>2025</v>
      </c>
      <c r="V906" s="4">
        <f t="shared" si="73"/>
        <v>0.24572031995172611</v>
      </c>
      <c r="W906" t="str">
        <f t="shared" si="74"/>
        <v>High</v>
      </c>
    </row>
    <row r="907" spans="1:23" x14ac:dyDescent="0.3">
      <c r="A907">
        <v>103695</v>
      </c>
      <c r="B907" s="1">
        <v>45774</v>
      </c>
      <c r="C907" t="s">
        <v>3831</v>
      </c>
      <c r="D907" t="s">
        <v>375</v>
      </c>
      <c r="E907" t="s">
        <v>44</v>
      </c>
      <c r="F907" t="s">
        <v>64</v>
      </c>
      <c r="G907" t="s">
        <v>65</v>
      </c>
      <c r="H907" t="s">
        <v>33</v>
      </c>
      <c r="I907" t="s">
        <v>60</v>
      </c>
      <c r="J907" t="s">
        <v>78</v>
      </c>
      <c r="K907">
        <v>5</v>
      </c>
      <c r="L907">
        <v>21874</v>
      </c>
      <c r="M907">
        <v>20</v>
      </c>
      <c r="N907">
        <v>87496</v>
      </c>
      <c r="O907">
        <v>85000</v>
      </c>
      <c r="P907">
        <v>2496</v>
      </c>
      <c r="Q907" t="s">
        <v>49</v>
      </c>
      <c r="R907" t="s">
        <v>73</v>
      </c>
      <c r="S907" s="3" t="str">
        <f t="shared" si="70"/>
        <v>April</v>
      </c>
      <c r="T907" t="str">
        <f t="shared" si="71"/>
        <v>Q2</v>
      </c>
      <c r="U907">
        <f t="shared" si="72"/>
        <v>2025</v>
      </c>
      <c r="V907" s="4">
        <f t="shared" si="73"/>
        <v>2.8527018377982993E-2</v>
      </c>
      <c r="W907" t="str">
        <f t="shared" si="74"/>
        <v>High</v>
      </c>
    </row>
    <row r="908" spans="1:23" x14ac:dyDescent="0.3">
      <c r="A908">
        <v>101263</v>
      </c>
      <c r="B908" s="1">
        <v>45729</v>
      </c>
      <c r="C908" t="s">
        <v>1399</v>
      </c>
      <c r="D908" t="s">
        <v>192</v>
      </c>
      <c r="E908" t="s">
        <v>52</v>
      </c>
      <c r="F908" t="s">
        <v>69</v>
      </c>
      <c r="G908" t="s">
        <v>70</v>
      </c>
      <c r="H908" t="s">
        <v>59</v>
      </c>
      <c r="I908" t="s">
        <v>60</v>
      </c>
      <c r="J908" t="s">
        <v>78</v>
      </c>
      <c r="K908">
        <v>4</v>
      </c>
      <c r="L908">
        <v>21807</v>
      </c>
      <c r="M908">
        <v>0</v>
      </c>
      <c r="N908">
        <v>87228</v>
      </c>
      <c r="O908">
        <v>68000</v>
      </c>
      <c r="P908">
        <v>19228</v>
      </c>
      <c r="Q908" t="s">
        <v>26</v>
      </c>
      <c r="R908" t="s">
        <v>56</v>
      </c>
      <c r="S908" s="3" t="str">
        <f t="shared" si="70"/>
        <v>March</v>
      </c>
      <c r="T908" t="str">
        <f t="shared" si="71"/>
        <v>Q1</v>
      </c>
      <c r="U908">
        <f t="shared" si="72"/>
        <v>2025</v>
      </c>
      <c r="V908" s="4">
        <f t="shared" si="73"/>
        <v>0.22043380565873344</v>
      </c>
      <c r="W908" t="str">
        <f t="shared" si="74"/>
        <v>High</v>
      </c>
    </row>
    <row r="909" spans="1:23" x14ac:dyDescent="0.3">
      <c r="A909">
        <v>101477</v>
      </c>
      <c r="B909" s="1">
        <v>45724</v>
      </c>
      <c r="C909" t="s">
        <v>1613</v>
      </c>
      <c r="D909" t="s">
        <v>189</v>
      </c>
      <c r="E909" t="s">
        <v>20</v>
      </c>
      <c r="F909" t="s">
        <v>21</v>
      </c>
      <c r="G909" t="s">
        <v>22</v>
      </c>
      <c r="H909" t="s">
        <v>71</v>
      </c>
      <c r="I909" t="s">
        <v>24</v>
      </c>
      <c r="J909" t="s">
        <v>72</v>
      </c>
      <c r="K909">
        <v>6</v>
      </c>
      <c r="L909">
        <v>14538</v>
      </c>
      <c r="M909">
        <v>0</v>
      </c>
      <c r="N909">
        <v>87228</v>
      </c>
      <c r="O909">
        <v>66000</v>
      </c>
      <c r="P909">
        <v>21228</v>
      </c>
      <c r="Q909" t="s">
        <v>49</v>
      </c>
      <c r="R909" t="s">
        <v>27</v>
      </c>
      <c r="S909" s="3" t="str">
        <f t="shared" si="70"/>
        <v>March</v>
      </c>
      <c r="T909" t="str">
        <f t="shared" si="71"/>
        <v>Q1</v>
      </c>
      <c r="U909">
        <f t="shared" si="72"/>
        <v>2025</v>
      </c>
      <c r="V909" s="4">
        <f t="shared" si="73"/>
        <v>0.24336222313935893</v>
      </c>
      <c r="W909" t="str">
        <f t="shared" si="74"/>
        <v>High</v>
      </c>
    </row>
    <row r="910" spans="1:23" x14ac:dyDescent="0.3">
      <c r="A910">
        <v>104363</v>
      </c>
      <c r="B910" s="1">
        <v>45749</v>
      </c>
      <c r="C910" t="s">
        <v>4499</v>
      </c>
      <c r="D910" t="s">
        <v>104</v>
      </c>
      <c r="E910" t="s">
        <v>52</v>
      </c>
      <c r="F910" t="s">
        <v>69</v>
      </c>
      <c r="G910" t="s">
        <v>70</v>
      </c>
      <c r="H910" t="s">
        <v>108</v>
      </c>
      <c r="I910" t="s">
        <v>60</v>
      </c>
      <c r="J910" t="s">
        <v>78</v>
      </c>
      <c r="K910">
        <v>5</v>
      </c>
      <c r="L910">
        <v>21806</v>
      </c>
      <c r="M910">
        <v>20</v>
      </c>
      <c r="N910">
        <v>87224</v>
      </c>
      <c r="O910">
        <v>85000</v>
      </c>
      <c r="P910">
        <v>2224</v>
      </c>
      <c r="Q910" t="s">
        <v>26</v>
      </c>
      <c r="R910" t="s">
        <v>56</v>
      </c>
      <c r="S910" s="3" t="str">
        <f t="shared" si="70"/>
        <v>April</v>
      </c>
      <c r="T910" t="str">
        <f t="shared" si="71"/>
        <v>Q2</v>
      </c>
      <c r="U910">
        <f t="shared" si="72"/>
        <v>2025</v>
      </c>
      <c r="V910" s="4">
        <f t="shared" si="73"/>
        <v>2.5497569476290928E-2</v>
      </c>
      <c r="W910" t="str">
        <f t="shared" si="74"/>
        <v>High</v>
      </c>
    </row>
    <row r="911" spans="1:23" x14ac:dyDescent="0.3">
      <c r="A911">
        <v>100603</v>
      </c>
      <c r="B911" s="1">
        <v>45695</v>
      </c>
      <c r="C911" t="s">
        <v>739</v>
      </c>
      <c r="D911" t="s">
        <v>102</v>
      </c>
      <c r="E911" t="s">
        <v>44</v>
      </c>
      <c r="F911" t="s">
        <v>45</v>
      </c>
      <c r="G911" t="s">
        <v>46</v>
      </c>
      <c r="H911" t="s">
        <v>71</v>
      </c>
      <c r="I911" t="s">
        <v>60</v>
      </c>
      <c r="J911" t="s">
        <v>78</v>
      </c>
      <c r="K911">
        <v>4</v>
      </c>
      <c r="L911">
        <v>21797</v>
      </c>
      <c r="M911">
        <v>0</v>
      </c>
      <c r="N911">
        <v>87188</v>
      </c>
      <c r="O911">
        <v>68000</v>
      </c>
      <c r="P911">
        <v>19188</v>
      </c>
      <c r="Q911" t="s">
        <v>41</v>
      </c>
      <c r="R911" t="s">
        <v>27</v>
      </c>
      <c r="S911" s="3" t="str">
        <f t="shared" si="70"/>
        <v>February</v>
      </c>
      <c r="T911" t="str">
        <f t="shared" si="71"/>
        <v>Q1</v>
      </c>
      <c r="U911">
        <f t="shared" si="72"/>
        <v>2025</v>
      </c>
      <c r="V911" s="4">
        <f t="shared" si="73"/>
        <v>0.22007615726934898</v>
      </c>
      <c r="W911" t="str">
        <f t="shared" si="74"/>
        <v>High</v>
      </c>
    </row>
    <row r="912" spans="1:23" x14ac:dyDescent="0.3">
      <c r="A912">
        <v>102568</v>
      </c>
      <c r="B912" s="1">
        <v>45940</v>
      </c>
      <c r="C912" t="s">
        <v>2704</v>
      </c>
      <c r="D912" t="s">
        <v>160</v>
      </c>
      <c r="E912" t="s">
        <v>44</v>
      </c>
      <c r="F912" t="s">
        <v>64</v>
      </c>
      <c r="G912" t="s">
        <v>65</v>
      </c>
      <c r="H912" t="s">
        <v>47</v>
      </c>
      <c r="I912" t="s">
        <v>60</v>
      </c>
      <c r="J912" t="s">
        <v>61</v>
      </c>
      <c r="K912">
        <v>7</v>
      </c>
      <c r="L912">
        <v>12450</v>
      </c>
      <c r="M912">
        <v>0</v>
      </c>
      <c r="N912">
        <v>87150</v>
      </c>
      <c r="O912">
        <v>63000</v>
      </c>
      <c r="P912">
        <v>24150</v>
      </c>
      <c r="Q912" t="s">
        <v>49</v>
      </c>
      <c r="R912" t="s">
        <v>73</v>
      </c>
      <c r="S912" s="3" t="str">
        <f t="shared" si="70"/>
        <v>October</v>
      </c>
      <c r="T912" t="str">
        <f t="shared" si="71"/>
        <v>Q4</v>
      </c>
      <c r="U912">
        <f t="shared" si="72"/>
        <v>2025</v>
      </c>
      <c r="V912" s="4">
        <f t="shared" si="73"/>
        <v>0.27710843373493976</v>
      </c>
      <c r="W912" t="str">
        <f t="shared" si="74"/>
        <v>High</v>
      </c>
    </row>
    <row r="913" spans="1:23" x14ac:dyDescent="0.3">
      <c r="A913">
        <v>102931</v>
      </c>
      <c r="B913" s="1">
        <v>45953</v>
      </c>
      <c r="C913" t="s">
        <v>3067</v>
      </c>
      <c r="D913" t="s">
        <v>140</v>
      </c>
      <c r="E913" t="s">
        <v>52</v>
      </c>
      <c r="F913" t="s">
        <v>53</v>
      </c>
      <c r="G913" t="s">
        <v>54</v>
      </c>
      <c r="H913" t="s">
        <v>59</v>
      </c>
      <c r="I913" t="s">
        <v>60</v>
      </c>
      <c r="J913" t="s">
        <v>78</v>
      </c>
      <c r="K913">
        <v>5</v>
      </c>
      <c r="L913">
        <v>21743</v>
      </c>
      <c r="M913">
        <v>20</v>
      </c>
      <c r="N913">
        <v>86972</v>
      </c>
      <c r="O913">
        <v>85000</v>
      </c>
      <c r="P913">
        <v>1972</v>
      </c>
      <c r="Q913" t="s">
        <v>26</v>
      </c>
      <c r="R913" t="s">
        <v>27</v>
      </c>
      <c r="S913" s="3" t="str">
        <f t="shared" si="70"/>
        <v>October</v>
      </c>
      <c r="T913" t="str">
        <f t="shared" si="71"/>
        <v>Q4</v>
      </c>
      <c r="U913">
        <f t="shared" si="72"/>
        <v>2025</v>
      </c>
      <c r="V913" s="4">
        <f t="shared" si="73"/>
        <v>2.2673964034401875E-2</v>
      </c>
      <c r="W913" t="str">
        <f t="shared" si="74"/>
        <v>High</v>
      </c>
    </row>
    <row r="914" spans="1:23" x14ac:dyDescent="0.3">
      <c r="A914">
        <v>100169</v>
      </c>
      <c r="B914" s="1">
        <v>45875</v>
      </c>
      <c r="C914" t="s">
        <v>301</v>
      </c>
      <c r="D914" t="s">
        <v>210</v>
      </c>
      <c r="E914" t="s">
        <v>20</v>
      </c>
      <c r="F914" t="s">
        <v>21</v>
      </c>
      <c r="G914" t="s">
        <v>22</v>
      </c>
      <c r="H914" t="s">
        <v>23</v>
      </c>
      <c r="I914" t="s">
        <v>60</v>
      </c>
      <c r="J914" t="s">
        <v>78</v>
      </c>
      <c r="K914">
        <v>4</v>
      </c>
      <c r="L914">
        <v>21737</v>
      </c>
      <c r="M914">
        <v>0</v>
      </c>
      <c r="N914">
        <v>86948</v>
      </c>
      <c r="O914">
        <v>68000</v>
      </c>
      <c r="P914">
        <v>18948</v>
      </c>
      <c r="Q914" t="s">
        <v>49</v>
      </c>
      <c r="R914" t="s">
        <v>27</v>
      </c>
      <c r="S914" s="3" t="str">
        <f t="shared" si="70"/>
        <v>August</v>
      </c>
      <c r="T914" t="str">
        <f t="shared" si="71"/>
        <v>Q3</v>
      </c>
      <c r="U914">
        <f t="shared" si="72"/>
        <v>2025</v>
      </c>
      <c r="V914" s="4">
        <f t="shared" si="73"/>
        <v>0.2179233564889359</v>
      </c>
      <c r="W914" t="str">
        <f t="shared" si="74"/>
        <v>High</v>
      </c>
    </row>
    <row r="915" spans="1:23" x14ac:dyDescent="0.3">
      <c r="A915">
        <v>101303</v>
      </c>
      <c r="B915" s="1">
        <v>45919</v>
      </c>
      <c r="C915" t="s">
        <v>1439</v>
      </c>
      <c r="D915" t="s">
        <v>194</v>
      </c>
      <c r="E915" t="s">
        <v>44</v>
      </c>
      <c r="F915" t="s">
        <v>64</v>
      </c>
      <c r="G915" t="s">
        <v>65</v>
      </c>
      <c r="H915" t="s">
        <v>83</v>
      </c>
      <c r="I915" t="s">
        <v>24</v>
      </c>
      <c r="J915" t="s">
        <v>72</v>
      </c>
      <c r="K915">
        <v>6</v>
      </c>
      <c r="L915">
        <v>15234</v>
      </c>
      <c r="M915">
        <v>5</v>
      </c>
      <c r="N915">
        <v>86833.8</v>
      </c>
      <c r="O915">
        <v>66000</v>
      </c>
      <c r="P915">
        <v>20833.8</v>
      </c>
      <c r="Q915" t="s">
        <v>66</v>
      </c>
      <c r="R915" t="s">
        <v>27</v>
      </c>
      <c r="S915" s="3" t="str">
        <f t="shared" si="70"/>
        <v>September</v>
      </c>
      <c r="T915" t="str">
        <f t="shared" si="71"/>
        <v>Q3</v>
      </c>
      <c r="U915">
        <f t="shared" si="72"/>
        <v>2025</v>
      </c>
      <c r="V915" s="4">
        <f t="shared" si="73"/>
        <v>0.23992730941177282</v>
      </c>
      <c r="W915" t="str">
        <f t="shared" si="74"/>
        <v>High</v>
      </c>
    </row>
    <row r="916" spans="1:23" x14ac:dyDescent="0.3">
      <c r="A916">
        <v>102877</v>
      </c>
      <c r="B916" s="1">
        <v>45829</v>
      </c>
      <c r="C916" t="s">
        <v>3013</v>
      </c>
      <c r="D916" t="s">
        <v>132</v>
      </c>
      <c r="E916" t="s">
        <v>52</v>
      </c>
      <c r="F916" t="s">
        <v>53</v>
      </c>
      <c r="G916" t="s">
        <v>54</v>
      </c>
      <c r="H916" t="s">
        <v>47</v>
      </c>
      <c r="I916" t="s">
        <v>60</v>
      </c>
      <c r="J916" t="s">
        <v>78</v>
      </c>
      <c r="K916">
        <v>5</v>
      </c>
      <c r="L916">
        <v>21708</v>
      </c>
      <c r="M916">
        <v>20</v>
      </c>
      <c r="N916">
        <v>86832</v>
      </c>
      <c r="O916">
        <v>85000</v>
      </c>
      <c r="P916">
        <v>1832</v>
      </c>
      <c r="Q916" t="s">
        <v>66</v>
      </c>
      <c r="R916" t="s">
        <v>27</v>
      </c>
      <c r="S916" s="3" t="str">
        <f t="shared" si="70"/>
        <v>June</v>
      </c>
      <c r="T916" t="str">
        <f t="shared" si="71"/>
        <v>Q2</v>
      </c>
      <c r="U916">
        <f t="shared" si="72"/>
        <v>2025</v>
      </c>
      <c r="V916" s="4">
        <f t="shared" si="73"/>
        <v>2.1098212640501199E-2</v>
      </c>
      <c r="W916" t="str">
        <f t="shared" si="74"/>
        <v>High</v>
      </c>
    </row>
    <row r="917" spans="1:23" x14ac:dyDescent="0.3">
      <c r="A917">
        <v>104648</v>
      </c>
      <c r="B917" s="1">
        <v>45989</v>
      </c>
      <c r="C917" t="s">
        <v>4784</v>
      </c>
      <c r="D917" t="s">
        <v>257</v>
      </c>
      <c r="E917" t="s">
        <v>30</v>
      </c>
      <c r="F917" t="s">
        <v>31</v>
      </c>
      <c r="G917" t="s">
        <v>32</v>
      </c>
      <c r="H917" t="s">
        <v>47</v>
      </c>
      <c r="I917" t="s">
        <v>60</v>
      </c>
      <c r="J917" t="s">
        <v>78</v>
      </c>
      <c r="K917">
        <v>5</v>
      </c>
      <c r="L917">
        <v>21704</v>
      </c>
      <c r="M917">
        <v>20</v>
      </c>
      <c r="N917">
        <v>86816</v>
      </c>
      <c r="O917">
        <v>85000</v>
      </c>
      <c r="P917">
        <v>1816</v>
      </c>
      <c r="Q917" t="s">
        <v>66</v>
      </c>
      <c r="R917" t="s">
        <v>27</v>
      </c>
      <c r="S917" s="3" t="str">
        <f t="shared" si="70"/>
        <v>November</v>
      </c>
      <c r="T917" t="str">
        <f t="shared" si="71"/>
        <v>Q4</v>
      </c>
      <c r="U917">
        <f t="shared" si="72"/>
        <v>2025</v>
      </c>
      <c r="V917" s="4">
        <f t="shared" si="73"/>
        <v>2.0917803169922596E-2</v>
      </c>
      <c r="W917" t="str">
        <f t="shared" si="74"/>
        <v>High</v>
      </c>
    </row>
    <row r="918" spans="1:23" x14ac:dyDescent="0.3">
      <c r="A918">
        <v>101986</v>
      </c>
      <c r="B918" s="1">
        <v>45904</v>
      </c>
      <c r="C918" t="s">
        <v>2122</v>
      </c>
      <c r="D918" t="s">
        <v>322</v>
      </c>
      <c r="E918" t="s">
        <v>52</v>
      </c>
      <c r="F918" t="s">
        <v>53</v>
      </c>
      <c r="G918" t="s">
        <v>54</v>
      </c>
      <c r="H918" t="s">
        <v>83</v>
      </c>
      <c r="I918" t="s">
        <v>60</v>
      </c>
      <c r="J918" t="s">
        <v>78</v>
      </c>
      <c r="K918">
        <v>4</v>
      </c>
      <c r="L918">
        <v>21695</v>
      </c>
      <c r="M918">
        <v>0</v>
      </c>
      <c r="N918">
        <v>86780</v>
      </c>
      <c r="O918">
        <v>68000</v>
      </c>
      <c r="P918">
        <v>18780</v>
      </c>
      <c r="Q918" t="s">
        <v>41</v>
      </c>
      <c r="R918" t="s">
        <v>27</v>
      </c>
      <c r="S918" s="3" t="str">
        <f t="shared" si="70"/>
        <v>September</v>
      </c>
      <c r="T918" t="str">
        <f t="shared" si="71"/>
        <v>Q3</v>
      </c>
      <c r="U918">
        <f t="shared" si="72"/>
        <v>2025</v>
      </c>
      <c r="V918" s="4">
        <f t="shared" si="73"/>
        <v>0.2164093109011293</v>
      </c>
      <c r="W918" t="str">
        <f t="shared" si="74"/>
        <v>High</v>
      </c>
    </row>
    <row r="919" spans="1:23" x14ac:dyDescent="0.3">
      <c r="A919">
        <v>100707</v>
      </c>
      <c r="B919" s="1">
        <v>45896</v>
      </c>
      <c r="C919" t="s">
        <v>843</v>
      </c>
      <c r="D919" t="s">
        <v>29</v>
      </c>
      <c r="E919" t="s">
        <v>44</v>
      </c>
      <c r="F919" t="s">
        <v>64</v>
      </c>
      <c r="G919" t="s">
        <v>65</v>
      </c>
      <c r="H919" t="s">
        <v>23</v>
      </c>
      <c r="I919" t="s">
        <v>60</v>
      </c>
      <c r="J919" t="s">
        <v>78</v>
      </c>
      <c r="K919">
        <v>5</v>
      </c>
      <c r="L919">
        <v>21695</v>
      </c>
      <c r="M919">
        <v>20</v>
      </c>
      <c r="N919">
        <v>86780</v>
      </c>
      <c r="O919">
        <v>85000</v>
      </c>
      <c r="P919">
        <v>1780</v>
      </c>
      <c r="Q919" t="s">
        <v>66</v>
      </c>
      <c r="R919" t="s">
        <v>56</v>
      </c>
      <c r="S919" s="3" t="str">
        <f t="shared" si="70"/>
        <v>August</v>
      </c>
      <c r="T919" t="str">
        <f t="shared" si="71"/>
        <v>Q3</v>
      </c>
      <c r="U919">
        <f t="shared" si="72"/>
        <v>2025</v>
      </c>
      <c r="V919" s="4">
        <f t="shared" si="73"/>
        <v>2.0511638626411616E-2</v>
      </c>
      <c r="W919" t="str">
        <f t="shared" si="74"/>
        <v>High</v>
      </c>
    </row>
    <row r="920" spans="1:23" x14ac:dyDescent="0.3">
      <c r="A920">
        <v>100775</v>
      </c>
      <c r="B920" s="1">
        <v>45795</v>
      </c>
      <c r="C920" t="s">
        <v>911</v>
      </c>
      <c r="D920" t="s">
        <v>96</v>
      </c>
      <c r="E920" t="s">
        <v>44</v>
      </c>
      <c r="F920" t="s">
        <v>64</v>
      </c>
      <c r="G920" t="s">
        <v>65</v>
      </c>
      <c r="H920" t="s">
        <v>33</v>
      </c>
      <c r="I920" t="s">
        <v>60</v>
      </c>
      <c r="J920" t="s">
        <v>78</v>
      </c>
      <c r="K920">
        <v>4</v>
      </c>
      <c r="L920">
        <v>21690</v>
      </c>
      <c r="M920">
        <v>0</v>
      </c>
      <c r="N920">
        <v>86760</v>
      </c>
      <c r="O920">
        <v>68000</v>
      </c>
      <c r="P920">
        <v>18760</v>
      </c>
      <c r="Q920" t="s">
        <v>49</v>
      </c>
      <c r="R920" t="s">
        <v>27</v>
      </c>
      <c r="S920" s="3" t="str">
        <f t="shared" si="70"/>
        <v>May</v>
      </c>
      <c r="T920" t="str">
        <f t="shared" si="71"/>
        <v>Q2</v>
      </c>
      <c r="U920">
        <f t="shared" si="72"/>
        <v>2025</v>
      </c>
      <c r="V920" s="4">
        <f t="shared" si="73"/>
        <v>0.21622867680958968</v>
      </c>
      <c r="W920" t="str">
        <f t="shared" si="74"/>
        <v>High</v>
      </c>
    </row>
    <row r="921" spans="1:23" x14ac:dyDescent="0.3">
      <c r="A921">
        <v>103587</v>
      </c>
      <c r="B921" s="1">
        <v>45680</v>
      </c>
      <c r="C921" t="s">
        <v>3723</v>
      </c>
      <c r="D921" t="s">
        <v>166</v>
      </c>
      <c r="E921" t="s">
        <v>30</v>
      </c>
      <c r="F921" t="s">
        <v>76</v>
      </c>
      <c r="G921" t="s">
        <v>77</v>
      </c>
      <c r="H921" t="s">
        <v>23</v>
      </c>
      <c r="I921" t="s">
        <v>60</v>
      </c>
      <c r="J921" t="s">
        <v>78</v>
      </c>
      <c r="K921">
        <v>4</v>
      </c>
      <c r="L921">
        <v>21679</v>
      </c>
      <c r="M921">
        <v>0</v>
      </c>
      <c r="N921">
        <v>86716</v>
      </c>
      <c r="O921">
        <v>68000</v>
      </c>
      <c r="P921">
        <v>18716</v>
      </c>
      <c r="Q921" t="s">
        <v>26</v>
      </c>
      <c r="R921" t="s">
        <v>27</v>
      </c>
      <c r="S921" s="3" t="str">
        <f t="shared" si="70"/>
        <v>January</v>
      </c>
      <c r="T921" t="str">
        <f t="shared" si="71"/>
        <v>Q1</v>
      </c>
      <c r="U921">
        <f t="shared" si="72"/>
        <v>2025</v>
      </c>
      <c r="V921" s="4">
        <f t="shared" si="73"/>
        <v>0.21583098851423035</v>
      </c>
      <c r="W921" t="str">
        <f t="shared" si="74"/>
        <v>High</v>
      </c>
    </row>
    <row r="922" spans="1:23" x14ac:dyDescent="0.3">
      <c r="A922">
        <v>101952</v>
      </c>
      <c r="B922" s="1">
        <v>45989</v>
      </c>
      <c r="C922" t="s">
        <v>2088</v>
      </c>
      <c r="D922" t="s">
        <v>116</v>
      </c>
      <c r="E922" t="s">
        <v>30</v>
      </c>
      <c r="F922" t="s">
        <v>31</v>
      </c>
      <c r="G922" t="s">
        <v>32</v>
      </c>
      <c r="H922" t="s">
        <v>47</v>
      </c>
      <c r="I922" t="s">
        <v>24</v>
      </c>
      <c r="J922" t="s">
        <v>72</v>
      </c>
      <c r="K922">
        <v>7</v>
      </c>
      <c r="L922">
        <v>14572</v>
      </c>
      <c r="M922">
        <v>15</v>
      </c>
      <c r="N922">
        <v>86703.4</v>
      </c>
      <c r="O922">
        <v>77000</v>
      </c>
      <c r="P922">
        <v>9703.4</v>
      </c>
      <c r="Q922" t="s">
        <v>66</v>
      </c>
      <c r="R922" t="s">
        <v>73</v>
      </c>
      <c r="S922" s="3" t="str">
        <f t="shared" si="70"/>
        <v>November</v>
      </c>
      <c r="T922" t="str">
        <f t="shared" si="71"/>
        <v>Q4</v>
      </c>
      <c r="U922">
        <f t="shared" si="72"/>
        <v>2025</v>
      </c>
      <c r="V922" s="4">
        <f t="shared" si="73"/>
        <v>0.11191487300382684</v>
      </c>
      <c r="W922" t="str">
        <f t="shared" si="74"/>
        <v>High</v>
      </c>
    </row>
    <row r="923" spans="1:23" x14ac:dyDescent="0.3">
      <c r="A923">
        <v>102913</v>
      </c>
      <c r="B923" s="1">
        <v>45967</v>
      </c>
      <c r="C923" t="s">
        <v>3049</v>
      </c>
      <c r="D923" t="s">
        <v>151</v>
      </c>
      <c r="E923" t="s">
        <v>52</v>
      </c>
      <c r="F923" t="s">
        <v>53</v>
      </c>
      <c r="G923" t="s">
        <v>54</v>
      </c>
      <c r="H923" t="s">
        <v>33</v>
      </c>
      <c r="I923" t="s">
        <v>60</v>
      </c>
      <c r="J923" t="s">
        <v>61</v>
      </c>
      <c r="K923">
        <v>9</v>
      </c>
      <c r="L923">
        <v>12042</v>
      </c>
      <c r="M923">
        <v>20</v>
      </c>
      <c r="N923">
        <v>86702.399999999994</v>
      </c>
      <c r="O923">
        <v>81000</v>
      </c>
      <c r="P923">
        <v>5702.4</v>
      </c>
      <c r="Q923" t="s">
        <v>41</v>
      </c>
      <c r="R923" t="s">
        <v>56</v>
      </c>
      <c r="S923" s="3" t="str">
        <f t="shared" si="70"/>
        <v>November</v>
      </c>
      <c r="T923" t="str">
        <f t="shared" si="71"/>
        <v>Q4</v>
      </c>
      <c r="U923">
        <f t="shared" si="72"/>
        <v>2025</v>
      </c>
      <c r="V923" s="4">
        <f t="shared" si="73"/>
        <v>6.5769805680119586E-2</v>
      </c>
      <c r="W923" t="str">
        <f t="shared" si="74"/>
        <v>High</v>
      </c>
    </row>
    <row r="924" spans="1:23" x14ac:dyDescent="0.3">
      <c r="A924">
        <v>103141</v>
      </c>
      <c r="B924" s="1">
        <v>45983</v>
      </c>
      <c r="C924" t="s">
        <v>3277</v>
      </c>
      <c r="D924" t="s">
        <v>177</v>
      </c>
      <c r="E924" t="s">
        <v>20</v>
      </c>
      <c r="F924" t="s">
        <v>21</v>
      </c>
      <c r="G924" t="s">
        <v>22</v>
      </c>
      <c r="H924" t="s">
        <v>23</v>
      </c>
      <c r="I924" t="s">
        <v>60</v>
      </c>
      <c r="J924" t="s">
        <v>61</v>
      </c>
      <c r="K924">
        <v>9</v>
      </c>
      <c r="L924">
        <v>12041</v>
      </c>
      <c r="M924">
        <v>20</v>
      </c>
      <c r="N924">
        <v>86695.2</v>
      </c>
      <c r="O924">
        <v>81000</v>
      </c>
      <c r="P924">
        <v>5695.2</v>
      </c>
      <c r="Q924" t="s">
        <v>26</v>
      </c>
      <c r="R924" t="s">
        <v>27</v>
      </c>
      <c r="S924" s="3" t="str">
        <f t="shared" si="70"/>
        <v>November</v>
      </c>
      <c r="T924" t="str">
        <f t="shared" si="71"/>
        <v>Q4</v>
      </c>
      <c r="U924">
        <f t="shared" si="72"/>
        <v>2025</v>
      </c>
      <c r="V924" s="4">
        <f t="shared" si="73"/>
        <v>6.5692218254297816E-2</v>
      </c>
      <c r="W924" t="str">
        <f t="shared" si="74"/>
        <v>High</v>
      </c>
    </row>
    <row r="925" spans="1:23" x14ac:dyDescent="0.3">
      <c r="A925">
        <v>100267</v>
      </c>
      <c r="B925" s="1">
        <v>45660</v>
      </c>
      <c r="C925" t="s">
        <v>402</v>
      </c>
      <c r="D925" t="s">
        <v>43</v>
      </c>
      <c r="E925" t="s">
        <v>44</v>
      </c>
      <c r="F925" t="s">
        <v>45</v>
      </c>
      <c r="G925" t="s">
        <v>46</v>
      </c>
      <c r="H925" t="s">
        <v>38</v>
      </c>
      <c r="I925" t="s">
        <v>60</v>
      </c>
      <c r="J925" t="s">
        <v>78</v>
      </c>
      <c r="K925">
        <v>5</v>
      </c>
      <c r="L925">
        <v>21672</v>
      </c>
      <c r="M925">
        <v>20</v>
      </c>
      <c r="N925">
        <v>86688</v>
      </c>
      <c r="O925">
        <v>85000</v>
      </c>
      <c r="P925">
        <v>1688</v>
      </c>
      <c r="Q925" t="s">
        <v>66</v>
      </c>
      <c r="R925" t="s">
        <v>27</v>
      </c>
      <c r="S925" s="3" t="str">
        <f t="shared" si="70"/>
        <v>January</v>
      </c>
      <c r="T925" t="str">
        <f t="shared" si="71"/>
        <v>Q1</v>
      </c>
      <c r="U925">
        <f t="shared" si="72"/>
        <v>2025</v>
      </c>
      <c r="V925" s="4">
        <f t="shared" si="73"/>
        <v>1.9472129937246216E-2</v>
      </c>
      <c r="W925" t="str">
        <f t="shared" si="74"/>
        <v>High</v>
      </c>
    </row>
    <row r="926" spans="1:23" x14ac:dyDescent="0.3">
      <c r="A926">
        <v>103976</v>
      </c>
      <c r="B926" s="1">
        <v>46006</v>
      </c>
      <c r="C926" t="s">
        <v>4112</v>
      </c>
      <c r="D926" t="s">
        <v>132</v>
      </c>
      <c r="E926" t="s">
        <v>20</v>
      </c>
      <c r="F926" t="s">
        <v>21</v>
      </c>
      <c r="G926" t="s">
        <v>22</v>
      </c>
      <c r="H926" t="s">
        <v>59</v>
      </c>
      <c r="I926" t="s">
        <v>60</v>
      </c>
      <c r="J926" t="s">
        <v>78</v>
      </c>
      <c r="K926">
        <v>4</v>
      </c>
      <c r="L926">
        <v>21641</v>
      </c>
      <c r="M926">
        <v>0</v>
      </c>
      <c r="N926">
        <v>86564</v>
      </c>
      <c r="O926">
        <v>68000</v>
      </c>
      <c r="P926">
        <v>18564</v>
      </c>
      <c r="Q926" t="s">
        <v>49</v>
      </c>
      <c r="R926" t="s">
        <v>27</v>
      </c>
      <c r="S926" s="3" t="str">
        <f t="shared" si="70"/>
        <v>December</v>
      </c>
      <c r="T926" t="str">
        <f t="shared" si="71"/>
        <v>Q4</v>
      </c>
      <c r="U926">
        <f t="shared" si="72"/>
        <v>2025</v>
      </c>
      <c r="V926" s="4">
        <f t="shared" si="73"/>
        <v>0.21445404556166536</v>
      </c>
      <c r="W926" t="str">
        <f t="shared" si="74"/>
        <v>High</v>
      </c>
    </row>
    <row r="927" spans="1:23" x14ac:dyDescent="0.3">
      <c r="A927">
        <v>104780</v>
      </c>
      <c r="B927" s="1">
        <v>45956</v>
      </c>
      <c r="C927" t="s">
        <v>4916</v>
      </c>
      <c r="D927" t="s">
        <v>205</v>
      </c>
      <c r="E927" t="s">
        <v>52</v>
      </c>
      <c r="F927" t="s">
        <v>53</v>
      </c>
      <c r="G927" t="s">
        <v>54</v>
      </c>
      <c r="H927" t="s">
        <v>59</v>
      </c>
      <c r="I927" t="s">
        <v>60</v>
      </c>
      <c r="J927" t="s">
        <v>78</v>
      </c>
      <c r="K927">
        <v>5</v>
      </c>
      <c r="L927">
        <v>21632</v>
      </c>
      <c r="M927">
        <v>20</v>
      </c>
      <c r="N927">
        <v>86528</v>
      </c>
      <c r="O927">
        <v>85000</v>
      </c>
      <c r="P927">
        <v>1528</v>
      </c>
      <c r="Q927" t="s">
        <v>41</v>
      </c>
      <c r="R927" t="s">
        <v>56</v>
      </c>
      <c r="S927" s="3" t="str">
        <f t="shared" si="70"/>
        <v>October</v>
      </c>
      <c r="T927" t="str">
        <f t="shared" si="71"/>
        <v>Q4</v>
      </c>
      <c r="U927">
        <f t="shared" si="72"/>
        <v>2025</v>
      </c>
      <c r="V927" s="4">
        <f t="shared" si="73"/>
        <v>1.7659023668639053E-2</v>
      </c>
      <c r="W927" t="str">
        <f t="shared" si="74"/>
        <v>High</v>
      </c>
    </row>
    <row r="928" spans="1:23" x14ac:dyDescent="0.3">
      <c r="A928">
        <v>100181</v>
      </c>
      <c r="B928" s="1">
        <v>45928</v>
      </c>
      <c r="C928" t="s">
        <v>313</v>
      </c>
      <c r="D928" t="s">
        <v>104</v>
      </c>
      <c r="E928" t="s">
        <v>44</v>
      </c>
      <c r="F928" t="s">
        <v>64</v>
      </c>
      <c r="G928" t="s">
        <v>65</v>
      </c>
      <c r="H928" t="s">
        <v>38</v>
      </c>
      <c r="I928" t="s">
        <v>60</v>
      </c>
      <c r="J928" t="s">
        <v>78</v>
      </c>
      <c r="K928">
        <v>4</v>
      </c>
      <c r="L928">
        <v>21628</v>
      </c>
      <c r="M928">
        <v>0</v>
      </c>
      <c r="N928">
        <v>86512</v>
      </c>
      <c r="O928">
        <v>68000</v>
      </c>
      <c r="P928">
        <v>18512</v>
      </c>
      <c r="Q928" t="s">
        <v>26</v>
      </c>
      <c r="R928" t="s">
        <v>27</v>
      </c>
      <c r="S928" s="3" t="str">
        <f t="shared" si="70"/>
        <v>September</v>
      </c>
      <c r="T928" t="str">
        <f t="shared" si="71"/>
        <v>Q3</v>
      </c>
      <c r="U928">
        <f t="shared" si="72"/>
        <v>2025</v>
      </c>
      <c r="V928" s="4">
        <f t="shared" si="73"/>
        <v>0.21398187534677271</v>
      </c>
      <c r="W928" t="str">
        <f t="shared" si="74"/>
        <v>High</v>
      </c>
    </row>
    <row r="929" spans="1:23" x14ac:dyDescent="0.3">
      <c r="A929">
        <v>100028</v>
      </c>
      <c r="B929" s="1">
        <v>45998</v>
      </c>
      <c r="C929" t="s">
        <v>117</v>
      </c>
      <c r="D929" t="s">
        <v>118</v>
      </c>
      <c r="E929" t="s">
        <v>44</v>
      </c>
      <c r="F929" t="s">
        <v>45</v>
      </c>
      <c r="G929" t="s">
        <v>46</v>
      </c>
      <c r="H929" t="s">
        <v>83</v>
      </c>
      <c r="I929" t="s">
        <v>60</v>
      </c>
      <c r="J929" t="s">
        <v>78</v>
      </c>
      <c r="K929">
        <v>5</v>
      </c>
      <c r="L929">
        <v>21628</v>
      </c>
      <c r="M929">
        <v>20</v>
      </c>
      <c r="N929">
        <v>86512</v>
      </c>
      <c r="O929">
        <v>85000</v>
      </c>
      <c r="P929">
        <v>1512</v>
      </c>
      <c r="Q929" t="s">
        <v>41</v>
      </c>
      <c r="R929" t="s">
        <v>27</v>
      </c>
      <c r="S929" s="3" t="str">
        <f t="shared" si="70"/>
        <v>December</v>
      </c>
      <c r="T929" t="str">
        <f t="shared" si="71"/>
        <v>Q4</v>
      </c>
      <c r="U929">
        <f t="shared" si="72"/>
        <v>2025</v>
      </c>
      <c r="V929" s="4">
        <f t="shared" si="73"/>
        <v>1.7477344183465877E-2</v>
      </c>
      <c r="W929" t="str">
        <f t="shared" si="74"/>
        <v>High</v>
      </c>
    </row>
    <row r="930" spans="1:23" x14ac:dyDescent="0.3">
      <c r="A930">
        <v>104041</v>
      </c>
      <c r="B930" s="1">
        <v>45665</v>
      </c>
      <c r="C930" t="s">
        <v>4177</v>
      </c>
      <c r="D930" t="s">
        <v>142</v>
      </c>
      <c r="E930" t="s">
        <v>44</v>
      </c>
      <c r="F930" t="s">
        <v>45</v>
      </c>
      <c r="G930" t="s">
        <v>46</v>
      </c>
      <c r="H930" t="s">
        <v>23</v>
      </c>
      <c r="I930" t="s">
        <v>60</v>
      </c>
      <c r="J930" t="s">
        <v>78</v>
      </c>
      <c r="K930">
        <v>4</v>
      </c>
      <c r="L930">
        <v>21627</v>
      </c>
      <c r="M930">
        <v>0</v>
      </c>
      <c r="N930">
        <v>86508</v>
      </c>
      <c r="O930">
        <v>68000</v>
      </c>
      <c r="P930">
        <v>18508</v>
      </c>
      <c r="Q930" t="s">
        <v>26</v>
      </c>
      <c r="R930" t="s">
        <v>56</v>
      </c>
      <c r="S930" s="3" t="str">
        <f t="shared" si="70"/>
        <v>January</v>
      </c>
      <c r="T930" t="str">
        <f t="shared" si="71"/>
        <v>Q1</v>
      </c>
      <c r="U930">
        <f t="shared" si="72"/>
        <v>2025</v>
      </c>
      <c r="V930" s="4">
        <f t="shared" si="73"/>
        <v>0.21394553104915151</v>
      </c>
      <c r="W930" t="str">
        <f t="shared" si="74"/>
        <v>High</v>
      </c>
    </row>
    <row r="931" spans="1:23" x14ac:dyDescent="0.3">
      <c r="A931">
        <v>103959</v>
      </c>
      <c r="B931" s="1">
        <v>45782</v>
      </c>
      <c r="C931" t="s">
        <v>4095</v>
      </c>
      <c r="D931" t="s">
        <v>177</v>
      </c>
      <c r="E931" t="s">
        <v>20</v>
      </c>
      <c r="F931" t="s">
        <v>36</v>
      </c>
      <c r="G931" t="s">
        <v>37</v>
      </c>
      <c r="H931" t="s">
        <v>33</v>
      </c>
      <c r="I931" t="s">
        <v>60</v>
      </c>
      <c r="J931" t="s">
        <v>78</v>
      </c>
      <c r="K931">
        <v>5</v>
      </c>
      <c r="L931">
        <v>21605</v>
      </c>
      <c r="M931">
        <v>20</v>
      </c>
      <c r="N931">
        <v>86420</v>
      </c>
      <c r="O931">
        <v>85000</v>
      </c>
      <c r="P931">
        <v>1420</v>
      </c>
      <c r="Q931" t="s">
        <v>66</v>
      </c>
      <c r="R931" t="s">
        <v>56</v>
      </c>
      <c r="S931" s="3" t="str">
        <f t="shared" si="70"/>
        <v>May</v>
      </c>
      <c r="T931" t="str">
        <f t="shared" si="71"/>
        <v>Q2</v>
      </c>
      <c r="U931">
        <f t="shared" si="72"/>
        <v>2025</v>
      </c>
      <c r="V931" s="4">
        <f t="shared" si="73"/>
        <v>1.6431381624623931E-2</v>
      </c>
      <c r="W931" t="str">
        <f t="shared" si="74"/>
        <v>High</v>
      </c>
    </row>
    <row r="932" spans="1:23" x14ac:dyDescent="0.3">
      <c r="A932">
        <v>104962</v>
      </c>
      <c r="B932" s="1">
        <v>45767</v>
      </c>
      <c r="C932" t="s">
        <v>5098</v>
      </c>
      <c r="D932" t="s">
        <v>140</v>
      </c>
      <c r="E932" t="s">
        <v>30</v>
      </c>
      <c r="F932" t="s">
        <v>31</v>
      </c>
      <c r="G932" t="s">
        <v>32</v>
      </c>
      <c r="H932" t="s">
        <v>108</v>
      </c>
      <c r="I932" t="s">
        <v>60</v>
      </c>
      <c r="J932" t="s">
        <v>78</v>
      </c>
      <c r="K932">
        <v>5</v>
      </c>
      <c r="L932">
        <v>21601</v>
      </c>
      <c r="M932">
        <v>20</v>
      </c>
      <c r="N932">
        <v>86404</v>
      </c>
      <c r="O932">
        <v>85000</v>
      </c>
      <c r="P932">
        <v>1404</v>
      </c>
      <c r="Q932" t="s">
        <v>49</v>
      </c>
      <c r="R932" t="s">
        <v>27</v>
      </c>
      <c r="S932" s="3" t="str">
        <f t="shared" si="70"/>
        <v>April</v>
      </c>
      <c r="T932" t="str">
        <f t="shared" si="71"/>
        <v>Q2</v>
      </c>
      <c r="U932">
        <f t="shared" si="72"/>
        <v>2025</v>
      </c>
      <c r="V932" s="4">
        <f t="shared" si="73"/>
        <v>1.6249247720012964E-2</v>
      </c>
      <c r="W932" t="str">
        <f t="shared" si="74"/>
        <v>High</v>
      </c>
    </row>
    <row r="933" spans="1:23" x14ac:dyDescent="0.3">
      <c r="A933">
        <v>102208</v>
      </c>
      <c r="B933" s="1">
        <v>45831</v>
      </c>
      <c r="C933" t="s">
        <v>2344</v>
      </c>
      <c r="D933" t="s">
        <v>29</v>
      </c>
      <c r="E933" t="s">
        <v>20</v>
      </c>
      <c r="F933" t="s">
        <v>36</v>
      </c>
      <c r="G933" t="s">
        <v>37</v>
      </c>
      <c r="H933" t="s">
        <v>71</v>
      </c>
      <c r="I933" t="s">
        <v>60</v>
      </c>
      <c r="J933" t="s">
        <v>78</v>
      </c>
      <c r="K933">
        <v>4</v>
      </c>
      <c r="L933">
        <v>21568</v>
      </c>
      <c r="M933">
        <v>0</v>
      </c>
      <c r="N933">
        <v>86272</v>
      </c>
      <c r="O933">
        <v>68000</v>
      </c>
      <c r="P933">
        <v>18272</v>
      </c>
      <c r="Q933" t="s">
        <v>26</v>
      </c>
      <c r="R933" t="s">
        <v>27</v>
      </c>
      <c r="S933" s="3" t="str">
        <f t="shared" si="70"/>
        <v>June</v>
      </c>
      <c r="T933" t="str">
        <f t="shared" si="71"/>
        <v>Q2</v>
      </c>
      <c r="U933">
        <f t="shared" si="72"/>
        <v>2025</v>
      </c>
      <c r="V933" s="4">
        <f t="shared" si="73"/>
        <v>0.21179525222551929</v>
      </c>
      <c r="W933" t="str">
        <f t="shared" si="74"/>
        <v>High</v>
      </c>
    </row>
    <row r="934" spans="1:23" x14ac:dyDescent="0.3">
      <c r="A934">
        <v>104854</v>
      </c>
      <c r="B934" s="1">
        <v>45970</v>
      </c>
      <c r="C934" t="s">
        <v>4990</v>
      </c>
      <c r="D934" t="s">
        <v>299</v>
      </c>
      <c r="E934" t="s">
        <v>52</v>
      </c>
      <c r="F934" t="s">
        <v>53</v>
      </c>
      <c r="G934" t="s">
        <v>54</v>
      </c>
      <c r="H934" t="s">
        <v>38</v>
      </c>
      <c r="I934" t="s">
        <v>60</v>
      </c>
      <c r="J934" t="s">
        <v>61</v>
      </c>
      <c r="K934">
        <v>7</v>
      </c>
      <c r="L934">
        <v>12324</v>
      </c>
      <c r="M934">
        <v>0</v>
      </c>
      <c r="N934">
        <v>86268</v>
      </c>
      <c r="O934">
        <v>63000</v>
      </c>
      <c r="P934">
        <v>23268</v>
      </c>
      <c r="Q934" t="s">
        <v>49</v>
      </c>
      <c r="R934" t="s">
        <v>27</v>
      </c>
      <c r="S934" s="3" t="str">
        <f t="shared" si="70"/>
        <v>November</v>
      </c>
      <c r="T934" t="str">
        <f t="shared" si="71"/>
        <v>Q4</v>
      </c>
      <c r="U934">
        <f t="shared" si="72"/>
        <v>2025</v>
      </c>
      <c r="V934" s="4">
        <f t="shared" si="73"/>
        <v>0.26971762414800388</v>
      </c>
      <c r="W934" t="str">
        <f t="shared" si="74"/>
        <v>High</v>
      </c>
    </row>
    <row r="935" spans="1:23" x14ac:dyDescent="0.3">
      <c r="A935">
        <v>102008</v>
      </c>
      <c r="B935" s="1">
        <v>45805</v>
      </c>
      <c r="C935" t="s">
        <v>2144</v>
      </c>
      <c r="D935" t="s">
        <v>100</v>
      </c>
      <c r="E935" t="s">
        <v>30</v>
      </c>
      <c r="F935" t="s">
        <v>76</v>
      </c>
      <c r="G935" t="s">
        <v>77</v>
      </c>
      <c r="H935" t="s">
        <v>47</v>
      </c>
      <c r="I935" t="s">
        <v>60</v>
      </c>
      <c r="J935" t="s">
        <v>78</v>
      </c>
      <c r="K935">
        <v>4</v>
      </c>
      <c r="L935">
        <v>21564</v>
      </c>
      <c r="M935">
        <v>0</v>
      </c>
      <c r="N935">
        <v>86256</v>
      </c>
      <c r="O935">
        <v>68000</v>
      </c>
      <c r="P935">
        <v>18256</v>
      </c>
      <c r="Q935" t="s">
        <v>26</v>
      </c>
      <c r="R935" t="s">
        <v>27</v>
      </c>
      <c r="S935" s="3" t="str">
        <f t="shared" si="70"/>
        <v>May</v>
      </c>
      <c r="T935" t="str">
        <f t="shared" si="71"/>
        <v>Q2</v>
      </c>
      <c r="U935">
        <f t="shared" si="72"/>
        <v>2025</v>
      </c>
      <c r="V935" s="4">
        <f t="shared" si="73"/>
        <v>0.21164904470413654</v>
      </c>
      <c r="W935" t="str">
        <f t="shared" si="74"/>
        <v>High</v>
      </c>
    </row>
    <row r="936" spans="1:23" x14ac:dyDescent="0.3">
      <c r="A936">
        <v>102276</v>
      </c>
      <c r="B936" s="1">
        <v>45788</v>
      </c>
      <c r="C936" t="s">
        <v>2412</v>
      </c>
      <c r="D936" t="s">
        <v>129</v>
      </c>
      <c r="E936" t="s">
        <v>20</v>
      </c>
      <c r="F936" t="s">
        <v>21</v>
      </c>
      <c r="G936" t="s">
        <v>22</v>
      </c>
      <c r="H936" t="s">
        <v>47</v>
      </c>
      <c r="I936" t="s">
        <v>24</v>
      </c>
      <c r="J936" t="s">
        <v>72</v>
      </c>
      <c r="K936">
        <v>6</v>
      </c>
      <c r="L936">
        <v>15129</v>
      </c>
      <c r="M936">
        <v>5</v>
      </c>
      <c r="N936">
        <v>86235.3</v>
      </c>
      <c r="O936">
        <v>66000</v>
      </c>
      <c r="P936">
        <v>20235.3</v>
      </c>
      <c r="Q936" t="s">
        <v>41</v>
      </c>
      <c r="R936" t="s">
        <v>56</v>
      </c>
      <c r="S936" s="3" t="str">
        <f t="shared" si="70"/>
        <v>May</v>
      </c>
      <c r="T936" t="str">
        <f t="shared" si="71"/>
        <v>Q2</v>
      </c>
      <c r="U936">
        <f t="shared" si="72"/>
        <v>2025</v>
      </c>
      <c r="V936" s="4">
        <f t="shared" si="73"/>
        <v>0.23465216680408138</v>
      </c>
      <c r="W936" t="str">
        <f t="shared" si="74"/>
        <v>High</v>
      </c>
    </row>
    <row r="937" spans="1:23" x14ac:dyDescent="0.3">
      <c r="A937">
        <v>103998</v>
      </c>
      <c r="B937" s="1">
        <v>45862</v>
      </c>
      <c r="C937" t="s">
        <v>4134</v>
      </c>
      <c r="D937" t="s">
        <v>129</v>
      </c>
      <c r="E937" t="s">
        <v>52</v>
      </c>
      <c r="F937" t="s">
        <v>69</v>
      </c>
      <c r="G937" t="s">
        <v>70</v>
      </c>
      <c r="H937" t="s">
        <v>108</v>
      </c>
      <c r="I937" t="s">
        <v>60</v>
      </c>
      <c r="J937" t="s">
        <v>78</v>
      </c>
      <c r="K937">
        <v>4</v>
      </c>
      <c r="L937">
        <v>21534</v>
      </c>
      <c r="M937">
        <v>0</v>
      </c>
      <c r="N937">
        <v>86136</v>
      </c>
      <c r="O937">
        <v>68000</v>
      </c>
      <c r="P937">
        <v>18136</v>
      </c>
      <c r="Q937" t="s">
        <v>66</v>
      </c>
      <c r="R937" t="s">
        <v>56</v>
      </c>
      <c r="S937" s="3" t="str">
        <f t="shared" si="70"/>
        <v>July</v>
      </c>
      <c r="T937" t="str">
        <f t="shared" si="71"/>
        <v>Q3</v>
      </c>
      <c r="U937">
        <f t="shared" si="72"/>
        <v>2025</v>
      </c>
      <c r="V937" s="4">
        <f t="shared" si="73"/>
        <v>0.21055075694250952</v>
      </c>
      <c r="W937" t="str">
        <f t="shared" si="74"/>
        <v>High</v>
      </c>
    </row>
    <row r="938" spans="1:23" x14ac:dyDescent="0.3">
      <c r="A938">
        <v>101444</v>
      </c>
      <c r="B938" s="1">
        <v>45821</v>
      </c>
      <c r="C938" t="s">
        <v>1580</v>
      </c>
      <c r="D938" t="s">
        <v>207</v>
      </c>
      <c r="E938" t="s">
        <v>44</v>
      </c>
      <c r="F938" t="s">
        <v>64</v>
      </c>
      <c r="G938" t="s">
        <v>65</v>
      </c>
      <c r="H938" t="s">
        <v>33</v>
      </c>
      <c r="I938" t="s">
        <v>60</v>
      </c>
      <c r="J938" t="s">
        <v>78</v>
      </c>
      <c r="K938">
        <v>4</v>
      </c>
      <c r="L938">
        <v>21530</v>
      </c>
      <c r="M938">
        <v>0</v>
      </c>
      <c r="N938">
        <v>86120</v>
      </c>
      <c r="O938">
        <v>68000</v>
      </c>
      <c r="P938">
        <v>18120</v>
      </c>
      <c r="Q938" t="s">
        <v>55</v>
      </c>
      <c r="R938" t="s">
        <v>73</v>
      </c>
      <c r="S938" s="3" t="str">
        <f t="shared" si="70"/>
        <v>June</v>
      </c>
      <c r="T938" t="str">
        <f t="shared" si="71"/>
        <v>Q2</v>
      </c>
      <c r="U938">
        <f t="shared" si="72"/>
        <v>2025</v>
      </c>
      <c r="V938" s="4">
        <f t="shared" si="73"/>
        <v>0.21040408732001858</v>
      </c>
      <c r="W938" t="str">
        <f t="shared" si="74"/>
        <v>High</v>
      </c>
    </row>
    <row r="939" spans="1:23" x14ac:dyDescent="0.3">
      <c r="A939">
        <v>100215</v>
      </c>
      <c r="B939" s="1">
        <v>45920</v>
      </c>
      <c r="C939" t="s">
        <v>349</v>
      </c>
      <c r="D939" t="s">
        <v>299</v>
      </c>
      <c r="E939" t="s">
        <v>30</v>
      </c>
      <c r="F939" t="s">
        <v>76</v>
      </c>
      <c r="G939" t="s">
        <v>77</v>
      </c>
      <c r="H939" t="s">
        <v>47</v>
      </c>
      <c r="I939" t="s">
        <v>24</v>
      </c>
      <c r="J939" t="s">
        <v>72</v>
      </c>
      <c r="K939">
        <v>6</v>
      </c>
      <c r="L939">
        <v>15095</v>
      </c>
      <c r="M939">
        <v>5</v>
      </c>
      <c r="N939">
        <v>86041.5</v>
      </c>
      <c r="O939">
        <v>66000</v>
      </c>
      <c r="P939">
        <v>20041.5</v>
      </c>
      <c r="Q939" t="s">
        <v>66</v>
      </c>
      <c r="R939" t="s">
        <v>27</v>
      </c>
      <c r="S939" s="3" t="str">
        <f t="shared" si="70"/>
        <v>September</v>
      </c>
      <c r="T939" t="str">
        <f t="shared" si="71"/>
        <v>Q3</v>
      </c>
      <c r="U939">
        <f t="shared" si="72"/>
        <v>2025</v>
      </c>
      <c r="V939" s="4">
        <f t="shared" si="73"/>
        <v>0.23292829622914524</v>
      </c>
      <c r="W939" t="str">
        <f t="shared" si="74"/>
        <v>High</v>
      </c>
    </row>
    <row r="940" spans="1:23" x14ac:dyDescent="0.3">
      <c r="A940">
        <v>103838</v>
      </c>
      <c r="B940" s="1">
        <v>45933</v>
      </c>
      <c r="C940" t="s">
        <v>3974</v>
      </c>
      <c r="D940" t="s">
        <v>63</v>
      </c>
      <c r="E940" t="s">
        <v>20</v>
      </c>
      <c r="F940" t="s">
        <v>21</v>
      </c>
      <c r="G940" t="s">
        <v>22</v>
      </c>
      <c r="H940" t="s">
        <v>23</v>
      </c>
      <c r="I940" t="s">
        <v>60</v>
      </c>
      <c r="J940" t="s">
        <v>78</v>
      </c>
      <c r="K940">
        <v>5</v>
      </c>
      <c r="L940">
        <v>21501</v>
      </c>
      <c r="M940">
        <v>20</v>
      </c>
      <c r="N940">
        <v>86004</v>
      </c>
      <c r="O940">
        <v>85000</v>
      </c>
      <c r="P940">
        <v>1004</v>
      </c>
      <c r="Q940" t="s">
        <v>41</v>
      </c>
      <c r="R940" t="s">
        <v>73</v>
      </c>
      <c r="S940" s="3" t="str">
        <f t="shared" si="70"/>
        <v>October</v>
      </c>
      <c r="T940" t="str">
        <f t="shared" si="71"/>
        <v>Q4</v>
      </c>
      <c r="U940">
        <f t="shared" si="72"/>
        <v>2025</v>
      </c>
      <c r="V940" s="4">
        <f t="shared" si="73"/>
        <v>1.1673875633691455E-2</v>
      </c>
      <c r="W940" t="str">
        <f t="shared" si="74"/>
        <v>High</v>
      </c>
    </row>
    <row r="941" spans="1:23" x14ac:dyDescent="0.3">
      <c r="A941">
        <v>104443</v>
      </c>
      <c r="B941" s="1">
        <v>45933</v>
      </c>
      <c r="C941" t="s">
        <v>4579</v>
      </c>
      <c r="D941" t="s">
        <v>149</v>
      </c>
      <c r="E941" t="s">
        <v>20</v>
      </c>
      <c r="F941" t="s">
        <v>21</v>
      </c>
      <c r="G941" t="s">
        <v>22</v>
      </c>
      <c r="H941" t="s">
        <v>38</v>
      </c>
      <c r="I941" t="s">
        <v>24</v>
      </c>
      <c r="J941" t="s">
        <v>72</v>
      </c>
      <c r="K941">
        <v>7</v>
      </c>
      <c r="L941">
        <v>15350</v>
      </c>
      <c r="M941">
        <v>20</v>
      </c>
      <c r="N941">
        <v>85960</v>
      </c>
      <c r="O941">
        <v>77000</v>
      </c>
      <c r="P941">
        <v>8960</v>
      </c>
      <c r="Q941" t="s">
        <v>66</v>
      </c>
      <c r="R941" t="s">
        <v>73</v>
      </c>
      <c r="S941" s="3" t="str">
        <f t="shared" si="70"/>
        <v>October</v>
      </c>
      <c r="T941" t="str">
        <f t="shared" si="71"/>
        <v>Q4</v>
      </c>
      <c r="U941">
        <f t="shared" si="72"/>
        <v>2025</v>
      </c>
      <c r="V941" s="4">
        <f t="shared" si="73"/>
        <v>0.10423452768729642</v>
      </c>
      <c r="W941" t="str">
        <f t="shared" si="74"/>
        <v>High</v>
      </c>
    </row>
    <row r="942" spans="1:23" x14ac:dyDescent="0.3">
      <c r="A942">
        <v>104829</v>
      </c>
      <c r="B942" s="1">
        <v>45883</v>
      </c>
      <c r="C942" t="s">
        <v>4965</v>
      </c>
      <c r="D942" t="s">
        <v>194</v>
      </c>
      <c r="E942" t="s">
        <v>20</v>
      </c>
      <c r="F942" t="s">
        <v>36</v>
      </c>
      <c r="G942" t="s">
        <v>37</v>
      </c>
      <c r="H942" t="s">
        <v>33</v>
      </c>
      <c r="I942" t="s">
        <v>24</v>
      </c>
      <c r="J942" t="s">
        <v>72</v>
      </c>
      <c r="K942">
        <v>6</v>
      </c>
      <c r="L942">
        <v>15064</v>
      </c>
      <c r="M942">
        <v>5</v>
      </c>
      <c r="N942">
        <v>85864.8</v>
      </c>
      <c r="O942">
        <v>66000</v>
      </c>
      <c r="P942">
        <v>19864.8</v>
      </c>
      <c r="Q942" t="s">
        <v>26</v>
      </c>
      <c r="R942" t="s">
        <v>27</v>
      </c>
      <c r="S942" s="3" t="str">
        <f t="shared" si="70"/>
        <v>August</v>
      </c>
      <c r="T942" t="str">
        <f t="shared" si="71"/>
        <v>Q3</v>
      </c>
      <c r="U942">
        <f t="shared" si="72"/>
        <v>2025</v>
      </c>
      <c r="V942" s="4">
        <f t="shared" si="73"/>
        <v>0.23134974983928219</v>
      </c>
      <c r="W942" t="str">
        <f t="shared" si="74"/>
        <v>High</v>
      </c>
    </row>
    <row r="943" spans="1:23" x14ac:dyDescent="0.3">
      <c r="A943">
        <v>104951</v>
      </c>
      <c r="B943" s="1">
        <v>45871</v>
      </c>
      <c r="C943" t="s">
        <v>5087</v>
      </c>
      <c r="D943" t="s">
        <v>110</v>
      </c>
      <c r="E943" t="s">
        <v>20</v>
      </c>
      <c r="F943" t="s">
        <v>36</v>
      </c>
      <c r="G943" t="s">
        <v>37</v>
      </c>
      <c r="H943" t="s">
        <v>38</v>
      </c>
      <c r="I943" t="s">
        <v>24</v>
      </c>
      <c r="J943" t="s">
        <v>72</v>
      </c>
      <c r="K943">
        <v>6</v>
      </c>
      <c r="L943">
        <v>15064</v>
      </c>
      <c r="M943">
        <v>5</v>
      </c>
      <c r="N943">
        <v>85864.8</v>
      </c>
      <c r="O943">
        <v>66000</v>
      </c>
      <c r="P943">
        <v>19864.8</v>
      </c>
      <c r="Q943" t="s">
        <v>55</v>
      </c>
      <c r="R943" t="s">
        <v>27</v>
      </c>
      <c r="S943" s="3" t="str">
        <f t="shared" si="70"/>
        <v>August</v>
      </c>
      <c r="T943" t="str">
        <f t="shared" si="71"/>
        <v>Q3</v>
      </c>
      <c r="U943">
        <f t="shared" si="72"/>
        <v>2025</v>
      </c>
      <c r="V943" s="4">
        <f t="shared" si="73"/>
        <v>0.23134974983928219</v>
      </c>
      <c r="W943" t="str">
        <f t="shared" si="74"/>
        <v>High</v>
      </c>
    </row>
    <row r="944" spans="1:23" x14ac:dyDescent="0.3">
      <c r="A944">
        <v>102439</v>
      </c>
      <c r="B944" s="1">
        <v>45949</v>
      </c>
      <c r="C944" t="s">
        <v>2575</v>
      </c>
      <c r="D944" t="s">
        <v>192</v>
      </c>
      <c r="E944" t="s">
        <v>44</v>
      </c>
      <c r="F944" t="s">
        <v>45</v>
      </c>
      <c r="G944" t="s">
        <v>46</v>
      </c>
      <c r="H944" t="s">
        <v>38</v>
      </c>
      <c r="I944" t="s">
        <v>24</v>
      </c>
      <c r="J944" t="s">
        <v>72</v>
      </c>
      <c r="K944">
        <v>6</v>
      </c>
      <c r="L944">
        <v>15033</v>
      </c>
      <c r="M944">
        <v>5</v>
      </c>
      <c r="N944">
        <v>85688.1</v>
      </c>
      <c r="O944">
        <v>66000</v>
      </c>
      <c r="P944">
        <v>19688.099999999999</v>
      </c>
      <c r="Q944" t="s">
        <v>26</v>
      </c>
      <c r="R944" t="s">
        <v>56</v>
      </c>
      <c r="S944" s="3" t="str">
        <f t="shared" si="70"/>
        <v>October</v>
      </c>
      <c r="T944" t="str">
        <f t="shared" si="71"/>
        <v>Q4</v>
      </c>
      <c r="U944">
        <f t="shared" si="72"/>
        <v>2025</v>
      </c>
      <c r="V944" s="4">
        <f t="shared" si="73"/>
        <v>0.22976469311374623</v>
      </c>
      <c r="W944" t="str">
        <f t="shared" si="74"/>
        <v>High</v>
      </c>
    </row>
    <row r="945" spans="1:23" x14ac:dyDescent="0.3">
      <c r="A945">
        <v>102085</v>
      </c>
      <c r="B945" s="1">
        <v>45932</v>
      </c>
      <c r="C945" t="s">
        <v>2221</v>
      </c>
      <c r="D945" t="s">
        <v>199</v>
      </c>
      <c r="E945" t="s">
        <v>52</v>
      </c>
      <c r="F945" t="s">
        <v>53</v>
      </c>
      <c r="G945" t="s">
        <v>54</v>
      </c>
      <c r="H945" t="s">
        <v>108</v>
      </c>
      <c r="I945" t="s">
        <v>24</v>
      </c>
      <c r="J945" t="s">
        <v>72</v>
      </c>
      <c r="K945">
        <v>6</v>
      </c>
      <c r="L945">
        <v>15024</v>
      </c>
      <c r="M945">
        <v>5</v>
      </c>
      <c r="N945">
        <v>85636.800000000003</v>
      </c>
      <c r="O945">
        <v>66000</v>
      </c>
      <c r="P945">
        <v>19636.8</v>
      </c>
      <c r="Q945" t="s">
        <v>55</v>
      </c>
      <c r="R945" t="s">
        <v>73</v>
      </c>
      <c r="S945" s="3" t="str">
        <f t="shared" si="70"/>
        <v>October</v>
      </c>
      <c r="T945" t="str">
        <f t="shared" si="71"/>
        <v>Q4</v>
      </c>
      <c r="U945">
        <f t="shared" si="72"/>
        <v>2025</v>
      </c>
      <c r="V945" s="4">
        <f t="shared" si="73"/>
        <v>0.22930329017431755</v>
      </c>
      <c r="W945" t="str">
        <f t="shared" si="74"/>
        <v>High</v>
      </c>
    </row>
    <row r="946" spans="1:23" x14ac:dyDescent="0.3">
      <c r="A946">
        <v>100505</v>
      </c>
      <c r="B946" s="1">
        <v>45871</v>
      </c>
      <c r="C946" t="s">
        <v>641</v>
      </c>
      <c r="D946" t="s">
        <v>125</v>
      </c>
      <c r="E946" t="s">
        <v>44</v>
      </c>
      <c r="F946" t="s">
        <v>64</v>
      </c>
      <c r="G946" t="s">
        <v>65</v>
      </c>
      <c r="H946" t="s">
        <v>33</v>
      </c>
      <c r="I946" t="s">
        <v>60</v>
      </c>
      <c r="J946" t="s">
        <v>78</v>
      </c>
      <c r="K946">
        <v>4</v>
      </c>
      <c r="L946">
        <v>22500</v>
      </c>
      <c r="M946">
        <v>5</v>
      </c>
      <c r="N946">
        <v>85500</v>
      </c>
      <c r="O946">
        <v>68000</v>
      </c>
      <c r="P946">
        <v>17500</v>
      </c>
      <c r="Q946" t="s">
        <v>41</v>
      </c>
      <c r="R946" t="s">
        <v>56</v>
      </c>
      <c r="S946" s="3" t="str">
        <f t="shared" si="70"/>
        <v>August</v>
      </c>
      <c r="T946" t="str">
        <f t="shared" si="71"/>
        <v>Q3</v>
      </c>
      <c r="U946">
        <f t="shared" si="72"/>
        <v>2025</v>
      </c>
      <c r="V946" s="4">
        <f t="shared" si="73"/>
        <v>0.2046783625730994</v>
      </c>
      <c r="W946" t="str">
        <f t="shared" si="74"/>
        <v>High</v>
      </c>
    </row>
    <row r="947" spans="1:23" x14ac:dyDescent="0.3">
      <c r="A947">
        <v>101816</v>
      </c>
      <c r="B947" s="1">
        <v>45735</v>
      </c>
      <c r="C947" t="s">
        <v>1952</v>
      </c>
      <c r="D947" t="s">
        <v>138</v>
      </c>
      <c r="E947" t="s">
        <v>52</v>
      </c>
      <c r="F947" t="s">
        <v>69</v>
      </c>
      <c r="G947" t="s">
        <v>70</v>
      </c>
      <c r="H947" t="s">
        <v>23</v>
      </c>
      <c r="I947" t="s">
        <v>60</v>
      </c>
      <c r="J947" t="s">
        <v>78</v>
      </c>
      <c r="K947">
        <v>4</v>
      </c>
      <c r="L947">
        <v>22500</v>
      </c>
      <c r="M947">
        <v>5</v>
      </c>
      <c r="N947">
        <v>85500</v>
      </c>
      <c r="O947">
        <v>68000</v>
      </c>
      <c r="P947">
        <v>17500</v>
      </c>
      <c r="Q947" t="s">
        <v>41</v>
      </c>
      <c r="R947" t="s">
        <v>27</v>
      </c>
      <c r="S947" s="3" t="str">
        <f t="shared" si="70"/>
        <v>March</v>
      </c>
      <c r="T947" t="str">
        <f t="shared" si="71"/>
        <v>Q1</v>
      </c>
      <c r="U947">
        <f t="shared" si="72"/>
        <v>2025</v>
      </c>
      <c r="V947" s="4">
        <f t="shared" si="73"/>
        <v>0.2046783625730994</v>
      </c>
      <c r="W947" t="str">
        <f t="shared" si="74"/>
        <v>High</v>
      </c>
    </row>
    <row r="948" spans="1:23" x14ac:dyDescent="0.3">
      <c r="A948">
        <v>101394</v>
      </c>
      <c r="B948" s="1">
        <v>45769</v>
      </c>
      <c r="C948" t="s">
        <v>1530</v>
      </c>
      <c r="D948" t="s">
        <v>222</v>
      </c>
      <c r="E948" t="s">
        <v>30</v>
      </c>
      <c r="F948" t="s">
        <v>31</v>
      </c>
      <c r="G948" t="s">
        <v>32</v>
      </c>
      <c r="H948" t="s">
        <v>38</v>
      </c>
      <c r="I948" t="s">
        <v>60</v>
      </c>
      <c r="J948" t="s">
        <v>78</v>
      </c>
      <c r="K948">
        <v>4</v>
      </c>
      <c r="L948">
        <v>22493</v>
      </c>
      <c r="M948">
        <v>5</v>
      </c>
      <c r="N948">
        <v>85473.4</v>
      </c>
      <c r="O948">
        <v>68000</v>
      </c>
      <c r="P948">
        <v>17473.400000000001</v>
      </c>
      <c r="Q948" t="s">
        <v>66</v>
      </c>
      <c r="R948" t="s">
        <v>27</v>
      </c>
      <c r="S948" s="3" t="str">
        <f t="shared" si="70"/>
        <v>April</v>
      </c>
      <c r="T948" t="str">
        <f t="shared" si="71"/>
        <v>Q2</v>
      </c>
      <c r="U948">
        <f t="shared" si="72"/>
        <v>2025</v>
      </c>
      <c r="V948" s="4">
        <f t="shared" si="73"/>
        <v>0.20443085217155282</v>
      </c>
      <c r="W948" t="str">
        <f t="shared" si="74"/>
        <v>High</v>
      </c>
    </row>
    <row r="949" spans="1:23" x14ac:dyDescent="0.3">
      <c r="A949">
        <v>104445</v>
      </c>
      <c r="B949" s="1">
        <v>45931</v>
      </c>
      <c r="C949" t="s">
        <v>4581</v>
      </c>
      <c r="D949" t="s">
        <v>166</v>
      </c>
      <c r="E949" t="s">
        <v>20</v>
      </c>
      <c r="F949" t="s">
        <v>36</v>
      </c>
      <c r="G949" t="s">
        <v>37</v>
      </c>
      <c r="H949" t="s">
        <v>38</v>
      </c>
      <c r="I949" t="s">
        <v>60</v>
      </c>
      <c r="J949" t="s">
        <v>61</v>
      </c>
      <c r="K949">
        <v>7</v>
      </c>
      <c r="L949">
        <v>12210</v>
      </c>
      <c r="M949">
        <v>0</v>
      </c>
      <c r="N949">
        <v>85470</v>
      </c>
      <c r="O949">
        <v>63000</v>
      </c>
      <c r="P949">
        <v>22470</v>
      </c>
      <c r="Q949" t="s">
        <v>55</v>
      </c>
      <c r="R949" t="s">
        <v>56</v>
      </c>
      <c r="S949" s="3" t="str">
        <f t="shared" si="70"/>
        <v>October</v>
      </c>
      <c r="T949" t="str">
        <f t="shared" si="71"/>
        <v>Q4</v>
      </c>
      <c r="U949">
        <f t="shared" si="72"/>
        <v>2025</v>
      </c>
      <c r="V949" s="4">
        <f t="shared" si="73"/>
        <v>0.26289926289926291</v>
      </c>
      <c r="W949" t="str">
        <f t="shared" si="74"/>
        <v>High</v>
      </c>
    </row>
    <row r="950" spans="1:23" x14ac:dyDescent="0.3">
      <c r="A950">
        <v>101434</v>
      </c>
      <c r="B950" s="1">
        <v>45928</v>
      </c>
      <c r="C950" t="s">
        <v>1570</v>
      </c>
      <c r="D950" t="s">
        <v>116</v>
      </c>
      <c r="E950" t="s">
        <v>30</v>
      </c>
      <c r="F950" t="s">
        <v>76</v>
      </c>
      <c r="G950" t="s">
        <v>77</v>
      </c>
      <c r="H950" t="s">
        <v>83</v>
      </c>
      <c r="I950" t="s">
        <v>60</v>
      </c>
      <c r="J950" t="s">
        <v>78</v>
      </c>
      <c r="K950">
        <v>4</v>
      </c>
      <c r="L950">
        <v>22451</v>
      </c>
      <c r="M950">
        <v>5</v>
      </c>
      <c r="N950">
        <v>85313.8</v>
      </c>
      <c r="O950">
        <v>68000</v>
      </c>
      <c r="P950">
        <v>17313.8</v>
      </c>
      <c r="Q950" t="s">
        <v>49</v>
      </c>
      <c r="R950" t="s">
        <v>73</v>
      </c>
      <c r="S950" s="3" t="str">
        <f t="shared" si="70"/>
        <v>September</v>
      </c>
      <c r="T950" t="str">
        <f t="shared" si="71"/>
        <v>Q3</v>
      </c>
      <c r="U950">
        <f t="shared" si="72"/>
        <v>2025</v>
      </c>
      <c r="V950" s="4">
        <f t="shared" si="73"/>
        <v>0.20294254856775806</v>
      </c>
      <c r="W950" t="str">
        <f t="shared" si="74"/>
        <v>High</v>
      </c>
    </row>
    <row r="951" spans="1:23" x14ac:dyDescent="0.3">
      <c r="A951">
        <v>101955</v>
      </c>
      <c r="B951" s="1">
        <v>45844</v>
      </c>
      <c r="C951" t="s">
        <v>2091</v>
      </c>
      <c r="D951" t="s">
        <v>43</v>
      </c>
      <c r="E951" t="s">
        <v>30</v>
      </c>
      <c r="F951" t="s">
        <v>76</v>
      </c>
      <c r="G951" t="s">
        <v>77</v>
      </c>
      <c r="H951" t="s">
        <v>33</v>
      </c>
      <c r="I951" t="s">
        <v>24</v>
      </c>
      <c r="J951" t="s">
        <v>72</v>
      </c>
      <c r="K951">
        <v>6</v>
      </c>
      <c r="L951">
        <v>14936</v>
      </c>
      <c r="M951">
        <v>5</v>
      </c>
      <c r="N951">
        <v>85135.2</v>
      </c>
      <c r="O951">
        <v>66000</v>
      </c>
      <c r="P951">
        <v>19135.2</v>
      </c>
      <c r="Q951" t="s">
        <v>49</v>
      </c>
      <c r="R951" t="s">
        <v>27</v>
      </c>
      <c r="S951" s="3" t="str">
        <f t="shared" si="70"/>
        <v>July</v>
      </c>
      <c r="T951" t="str">
        <f t="shared" si="71"/>
        <v>Q3</v>
      </c>
      <c r="U951">
        <f t="shared" si="72"/>
        <v>2025</v>
      </c>
      <c r="V951" s="4">
        <f t="shared" si="73"/>
        <v>0.22476249541905113</v>
      </c>
      <c r="W951" t="str">
        <f t="shared" si="74"/>
        <v>High</v>
      </c>
    </row>
    <row r="952" spans="1:23" x14ac:dyDescent="0.3">
      <c r="A952">
        <v>101508</v>
      </c>
      <c r="B952" s="1">
        <v>45743</v>
      </c>
      <c r="C952" t="s">
        <v>1644</v>
      </c>
      <c r="D952" t="s">
        <v>80</v>
      </c>
      <c r="E952" t="s">
        <v>52</v>
      </c>
      <c r="F952" t="s">
        <v>53</v>
      </c>
      <c r="G952" t="s">
        <v>54</v>
      </c>
      <c r="H952" t="s">
        <v>23</v>
      </c>
      <c r="I952" t="s">
        <v>24</v>
      </c>
      <c r="J952" t="s">
        <v>72</v>
      </c>
      <c r="K952">
        <v>6</v>
      </c>
      <c r="L952">
        <v>14911</v>
      </c>
      <c r="M952">
        <v>5</v>
      </c>
      <c r="N952">
        <v>84992.7</v>
      </c>
      <c r="O952">
        <v>66000</v>
      </c>
      <c r="P952">
        <v>18992.7</v>
      </c>
      <c r="Q952" t="s">
        <v>26</v>
      </c>
      <c r="R952" t="s">
        <v>73</v>
      </c>
      <c r="S952" s="3" t="str">
        <f t="shared" si="70"/>
        <v>March</v>
      </c>
      <c r="T952" t="str">
        <f t="shared" si="71"/>
        <v>Q1</v>
      </c>
      <c r="U952">
        <f t="shared" si="72"/>
        <v>2025</v>
      </c>
      <c r="V952" s="4">
        <f t="shared" si="73"/>
        <v>0.22346272091603162</v>
      </c>
      <c r="W952" t="str">
        <f t="shared" si="74"/>
        <v>High</v>
      </c>
    </row>
    <row r="953" spans="1:23" x14ac:dyDescent="0.3">
      <c r="A953">
        <v>100025</v>
      </c>
      <c r="B953" s="1">
        <v>45982</v>
      </c>
      <c r="C953" t="s">
        <v>111</v>
      </c>
      <c r="D953" t="s">
        <v>112</v>
      </c>
      <c r="E953" t="s">
        <v>20</v>
      </c>
      <c r="F953" t="s">
        <v>21</v>
      </c>
      <c r="G953" t="s">
        <v>22</v>
      </c>
      <c r="H953" t="s">
        <v>59</v>
      </c>
      <c r="I953" t="s">
        <v>60</v>
      </c>
      <c r="J953" t="s">
        <v>78</v>
      </c>
      <c r="K953">
        <v>4</v>
      </c>
      <c r="L953">
        <v>22364</v>
      </c>
      <c r="M953">
        <v>5</v>
      </c>
      <c r="N953">
        <v>84983.2</v>
      </c>
      <c r="O953">
        <v>68000</v>
      </c>
      <c r="P953">
        <v>16983.2</v>
      </c>
      <c r="Q953" t="s">
        <v>66</v>
      </c>
      <c r="R953" t="s">
        <v>27</v>
      </c>
      <c r="S953" s="3" t="str">
        <f t="shared" si="70"/>
        <v>November</v>
      </c>
      <c r="T953" t="str">
        <f t="shared" si="71"/>
        <v>Q4</v>
      </c>
      <c r="U953">
        <f t="shared" si="72"/>
        <v>2025</v>
      </c>
      <c r="V953" s="4">
        <f t="shared" si="73"/>
        <v>0.19984185109527533</v>
      </c>
      <c r="W953" t="str">
        <f t="shared" si="74"/>
        <v>High</v>
      </c>
    </row>
    <row r="954" spans="1:23" x14ac:dyDescent="0.3">
      <c r="A954">
        <v>104082</v>
      </c>
      <c r="B954" s="1">
        <v>45947</v>
      </c>
      <c r="C954" t="s">
        <v>4218</v>
      </c>
      <c r="D954" t="s">
        <v>116</v>
      </c>
      <c r="E954" t="s">
        <v>52</v>
      </c>
      <c r="F954" t="s">
        <v>69</v>
      </c>
      <c r="G954" t="s">
        <v>70</v>
      </c>
      <c r="H954" t="s">
        <v>23</v>
      </c>
      <c r="I954" t="s">
        <v>60</v>
      </c>
      <c r="J954" t="s">
        <v>78</v>
      </c>
      <c r="K954">
        <v>4</v>
      </c>
      <c r="L954">
        <v>22348</v>
      </c>
      <c r="M954">
        <v>5</v>
      </c>
      <c r="N954">
        <v>84922.4</v>
      </c>
      <c r="O954">
        <v>68000</v>
      </c>
      <c r="P954">
        <v>16922.400000000001</v>
      </c>
      <c r="Q954" t="s">
        <v>55</v>
      </c>
      <c r="R954" t="s">
        <v>27</v>
      </c>
      <c r="S954" s="3" t="str">
        <f t="shared" si="70"/>
        <v>October</v>
      </c>
      <c r="T954" t="str">
        <f t="shared" si="71"/>
        <v>Q4</v>
      </c>
      <c r="U954">
        <f t="shared" si="72"/>
        <v>2025</v>
      </c>
      <c r="V954" s="4">
        <f t="shared" si="73"/>
        <v>0.19926897968027285</v>
      </c>
      <c r="W954" t="str">
        <f t="shared" si="74"/>
        <v>High</v>
      </c>
    </row>
    <row r="955" spans="1:23" x14ac:dyDescent="0.3">
      <c r="A955">
        <v>101424</v>
      </c>
      <c r="B955" s="1">
        <v>45878</v>
      </c>
      <c r="C955" t="s">
        <v>1560</v>
      </c>
      <c r="D955" t="s">
        <v>299</v>
      </c>
      <c r="E955" t="s">
        <v>52</v>
      </c>
      <c r="F955" t="s">
        <v>53</v>
      </c>
      <c r="G955" t="s">
        <v>54</v>
      </c>
      <c r="H955" t="s">
        <v>71</v>
      </c>
      <c r="I955" t="s">
        <v>24</v>
      </c>
      <c r="J955" t="s">
        <v>72</v>
      </c>
      <c r="K955">
        <v>6</v>
      </c>
      <c r="L955">
        <v>14890</v>
      </c>
      <c r="M955">
        <v>5</v>
      </c>
      <c r="N955">
        <v>84873</v>
      </c>
      <c r="O955">
        <v>66000</v>
      </c>
      <c r="P955">
        <v>18873</v>
      </c>
      <c r="Q955" t="s">
        <v>66</v>
      </c>
      <c r="R955" t="s">
        <v>27</v>
      </c>
      <c r="S955" s="3" t="str">
        <f t="shared" si="70"/>
        <v>August</v>
      </c>
      <c r="T955" t="str">
        <f t="shared" si="71"/>
        <v>Q3</v>
      </c>
      <c r="U955">
        <f t="shared" si="72"/>
        <v>2025</v>
      </c>
      <c r="V955" s="4">
        <f t="shared" si="73"/>
        <v>0.22236753737937859</v>
      </c>
      <c r="W955" t="str">
        <f t="shared" si="74"/>
        <v>High</v>
      </c>
    </row>
    <row r="956" spans="1:23" x14ac:dyDescent="0.3">
      <c r="A956">
        <v>103642</v>
      </c>
      <c r="B956" s="1">
        <v>45946</v>
      </c>
      <c r="C956" t="s">
        <v>3778</v>
      </c>
      <c r="D956" t="s">
        <v>299</v>
      </c>
      <c r="E956" t="s">
        <v>44</v>
      </c>
      <c r="F956" t="s">
        <v>64</v>
      </c>
      <c r="G956" t="s">
        <v>65</v>
      </c>
      <c r="H956" t="s">
        <v>23</v>
      </c>
      <c r="I956" t="s">
        <v>24</v>
      </c>
      <c r="J956" t="s">
        <v>72</v>
      </c>
      <c r="K956">
        <v>7</v>
      </c>
      <c r="L956">
        <v>15141</v>
      </c>
      <c r="M956">
        <v>20</v>
      </c>
      <c r="N956">
        <v>84789.6</v>
      </c>
      <c r="O956">
        <v>77000</v>
      </c>
      <c r="P956">
        <v>7789.6</v>
      </c>
      <c r="Q956" t="s">
        <v>26</v>
      </c>
      <c r="R956" t="s">
        <v>27</v>
      </c>
      <c r="S956" s="3" t="str">
        <f t="shared" si="70"/>
        <v>October</v>
      </c>
      <c r="T956" t="str">
        <f t="shared" si="71"/>
        <v>Q4</v>
      </c>
      <c r="U956">
        <f t="shared" si="72"/>
        <v>2025</v>
      </c>
      <c r="V956" s="4">
        <f t="shared" si="73"/>
        <v>9.1869757611782579E-2</v>
      </c>
      <c r="W956" t="str">
        <f t="shared" si="74"/>
        <v>High</v>
      </c>
    </row>
    <row r="957" spans="1:23" x14ac:dyDescent="0.3">
      <c r="A957">
        <v>100859</v>
      </c>
      <c r="B957" s="1">
        <v>45918</v>
      </c>
      <c r="C957" t="s">
        <v>995</v>
      </c>
      <c r="D957" t="s">
        <v>166</v>
      </c>
      <c r="E957" t="s">
        <v>44</v>
      </c>
      <c r="F957" t="s">
        <v>64</v>
      </c>
      <c r="G957" t="s">
        <v>65</v>
      </c>
      <c r="H957" t="s">
        <v>71</v>
      </c>
      <c r="I957" t="s">
        <v>60</v>
      </c>
      <c r="J957" t="s">
        <v>78</v>
      </c>
      <c r="K957">
        <v>4</v>
      </c>
      <c r="L957">
        <v>22298</v>
      </c>
      <c r="M957">
        <v>5</v>
      </c>
      <c r="N957">
        <v>84732.4</v>
      </c>
      <c r="O957">
        <v>68000</v>
      </c>
      <c r="P957">
        <v>16732.400000000001</v>
      </c>
      <c r="Q957" t="s">
        <v>55</v>
      </c>
      <c r="R957" t="s">
        <v>27</v>
      </c>
      <c r="S957" s="3" t="str">
        <f t="shared" si="70"/>
        <v>September</v>
      </c>
      <c r="T957" t="str">
        <f t="shared" si="71"/>
        <v>Q3</v>
      </c>
      <c r="U957">
        <f t="shared" si="72"/>
        <v>2025</v>
      </c>
      <c r="V957" s="4">
        <f t="shared" si="73"/>
        <v>0.19747345761479673</v>
      </c>
      <c r="W957" t="str">
        <f t="shared" si="74"/>
        <v>High</v>
      </c>
    </row>
    <row r="958" spans="1:23" x14ac:dyDescent="0.3">
      <c r="A958">
        <v>102232</v>
      </c>
      <c r="B958" s="1">
        <v>45844</v>
      </c>
      <c r="C958" t="s">
        <v>2368</v>
      </c>
      <c r="D958" t="s">
        <v>85</v>
      </c>
      <c r="E958" t="s">
        <v>30</v>
      </c>
      <c r="F958" t="s">
        <v>76</v>
      </c>
      <c r="G958" t="s">
        <v>77</v>
      </c>
      <c r="H958" t="s">
        <v>23</v>
      </c>
      <c r="I958" t="s">
        <v>60</v>
      </c>
      <c r="J958" t="s">
        <v>78</v>
      </c>
      <c r="K958">
        <v>4</v>
      </c>
      <c r="L958">
        <v>22282</v>
      </c>
      <c r="M958">
        <v>5</v>
      </c>
      <c r="N958">
        <v>84671.6</v>
      </c>
      <c r="O958">
        <v>68000</v>
      </c>
      <c r="P958">
        <v>16671.599999999999</v>
      </c>
      <c r="Q958" t="s">
        <v>66</v>
      </c>
      <c r="R958" t="s">
        <v>27</v>
      </c>
      <c r="S958" s="3" t="str">
        <f t="shared" si="70"/>
        <v>July</v>
      </c>
      <c r="T958" t="str">
        <f t="shared" si="71"/>
        <v>Q3</v>
      </c>
      <c r="U958">
        <f t="shared" si="72"/>
        <v>2025</v>
      </c>
      <c r="V958" s="4">
        <f t="shared" si="73"/>
        <v>0.19689718866774689</v>
      </c>
      <c r="W958" t="str">
        <f t="shared" si="74"/>
        <v>High</v>
      </c>
    </row>
    <row r="959" spans="1:23" x14ac:dyDescent="0.3">
      <c r="A959">
        <v>103760</v>
      </c>
      <c r="B959" s="1">
        <v>45883</v>
      </c>
      <c r="C959" t="s">
        <v>3896</v>
      </c>
      <c r="D959" t="s">
        <v>51</v>
      </c>
      <c r="E959" t="s">
        <v>30</v>
      </c>
      <c r="F959" t="s">
        <v>31</v>
      </c>
      <c r="G959" t="s">
        <v>32</v>
      </c>
      <c r="H959" t="s">
        <v>23</v>
      </c>
      <c r="I959" t="s">
        <v>24</v>
      </c>
      <c r="J959" t="s">
        <v>72</v>
      </c>
      <c r="K959">
        <v>6</v>
      </c>
      <c r="L959">
        <v>14839</v>
      </c>
      <c r="M959">
        <v>5</v>
      </c>
      <c r="N959">
        <v>84582.3</v>
      </c>
      <c r="O959">
        <v>66000</v>
      </c>
      <c r="P959">
        <v>18582.3</v>
      </c>
      <c r="Q959" t="s">
        <v>55</v>
      </c>
      <c r="R959" t="s">
        <v>27</v>
      </c>
      <c r="S959" s="3" t="str">
        <f t="shared" si="70"/>
        <v>August</v>
      </c>
      <c r="T959" t="str">
        <f t="shared" si="71"/>
        <v>Q3</v>
      </c>
      <c r="U959">
        <f t="shared" si="72"/>
        <v>2025</v>
      </c>
      <c r="V959" s="4">
        <f t="shared" si="73"/>
        <v>0.21969490070617609</v>
      </c>
      <c r="W959" t="str">
        <f t="shared" si="74"/>
        <v>High</v>
      </c>
    </row>
    <row r="960" spans="1:23" x14ac:dyDescent="0.3">
      <c r="A960">
        <v>104704</v>
      </c>
      <c r="B960" s="1">
        <v>45986</v>
      </c>
      <c r="C960" t="s">
        <v>4840</v>
      </c>
      <c r="D960" t="s">
        <v>257</v>
      </c>
      <c r="E960" t="s">
        <v>30</v>
      </c>
      <c r="F960" t="s">
        <v>31</v>
      </c>
      <c r="G960" t="s">
        <v>32</v>
      </c>
      <c r="H960" t="s">
        <v>47</v>
      </c>
      <c r="I960" t="s">
        <v>60</v>
      </c>
      <c r="J960" t="s">
        <v>78</v>
      </c>
      <c r="K960">
        <v>4</v>
      </c>
      <c r="L960">
        <v>22256</v>
      </c>
      <c r="M960">
        <v>5</v>
      </c>
      <c r="N960">
        <v>84572.800000000003</v>
      </c>
      <c r="O960">
        <v>68000</v>
      </c>
      <c r="P960">
        <v>16572.8</v>
      </c>
      <c r="Q960" t="s">
        <v>49</v>
      </c>
      <c r="R960" t="s">
        <v>73</v>
      </c>
      <c r="S960" s="3" t="str">
        <f t="shared" si="70"/>
        <v>November</v>
      </c>
      <c r="T960" t="str">
        <f t="shared" si="71"/>
        <v>Q4</v>
      </c>
      <c r="U960">
        <f t="shared" si="72"/>
        <v>2025</v>
      </c>
      <c r="V960" s="4">
        <f t="shared" si="73"/>
        <v>0.19595898444890081</v>
      </c>
      <c r="W960" t="str">
        <f t="shared" si="74"/>
        <v>High</v>
      </c>
    </row>
    <row r="961" spans="1:23" x14ac:dyDescent="0.3">
      <c r="A961">
        <v>103913</v>
      </c>
      <c r="B961" s="1">
        <v>45947</v>
      </c>
      <c r="C961" t="s">
        <v>4049</v>
      </c>
      <c r="D961" t="s">
        <v>35</v>
      </c>
      <c r="E961" t="s">
        <v>44</v>
      </c>
      <c r="F961" t="s">
        <v>45</v>
      </c>
      <c r="G961" t="s">
        <v>46</v>
      </c>
      <c r="H961" t="s">
        <v>71</v>
      </c>
      <c r="I961" t="s">
        <v>60</v>
      </c>
      <c r="J961" t="s">
        <v>78</v>
      </c>
      <c r="K961">
        <v>4</v>
      </c>
      <c r="L961">
        <v>22237</v>
      </c>
      <c r="M961">
        <v>5</v>
      </c>
      <c r="N961">
        <v>84500.6</v>
      </c>
      <c r="O961">
        <v>68000</v>
      </c>
      <c r="P961">
        <v>16500.599999999999</v>
      </c>
      <c r="Q961" t="s">
        <v>55</v>
      </c>
      <c r="R961" t="s">
        <v>27</v>
      </c>
      <c r="S961" s="3" t="str">
        <f t="shared" si="70"/>
        <v>October</v>
      </c>
      <c r="T961" t="str">
        <f t="shared" si="71"/>
        <v>Q4</v>
      </c>
      <c r="U961">
        <f t="shared" si="72"/>
        <v>2025</v>
      </c>
      <c r="V961" s="4">
        <f t="shared" si="73"/>
        <v>0.19527198623441724</v>
      </c>
      <c r="W961" t="str">
        <f t="shared" si="74"/>
        <v>High</v>
      </c>
    </row>
    <row r="962" spans="1:23" x14ac:dyDescent="0.3">
      <c r="A962">
        <v>104918</v>
      </c>
      <c r="B962" s="1">
        <v>45846</v>
      </c>
      <c r="C962" t="s">
        <v>5054</v>
      </c>
      <c r="D962" t="s">
        <v>239</v>
      </c>
      <c r="E962" t="s">
        <v>20</v>
      </c>
      <c r="F962" t="s">
        <v>21</v>
      </c>
      <c r="G962" t="s">
        <v>22</v>
      </c>
      <c r="H962" t="s">
        <v>38</v>
      </c>
      <c r="I962" t="s">
        <v>24</v>
      </c>
      <c r="J962" t="s">
        <v>72</v>
      </c>
      <c r="K962">
        <v>6</v>
      </c>
      <c r="L962">
        <v>14816</v>
      </c>
      <c r="M962">
        <v>5</v>
      </c>
      <c r="N962">
        <v>84451.199999999997</v>
      </c>
      <c r="O962">
        <v>66000</v>
      </c>
      <c r="P962">
        <v>18451.2</v>
      </c>
      <c r="Q962" t="s">
        <v>41</v>
      </c>
      <c r="R962" t="s">
        <v>56</v>
      </c>
      <c r="S962" s="3" t="str">
        <f t="shared" ref="S962:S1025" si="75">TEXT(B962,"mmmm")</f>
        <v>July</v>
      </c>
      <c r="T962" t="str">
        <f t="shared" ref="T962:T1025" si="76">"Q"&amp;ROUNDUP(MONTH(B962)/3,0)</f>
        <v>Q3</v>
      </c>
      <c r="U962">
        <f t="shared" ref="U962:U1025" si="77">YEAR(B962)</f>
        <v>2025</v>
      </c>
      <c r="V962" s="4">
        <f t="shared" ref="V962:V1025" si="78">P962/N962</f>
        <v>0.21848357394566331</v>
      </c>
      <c r="W962" t="str">
        <f t="shared" ref="W962:W1025" si="79">IF(N962&lt;10000,"Low",IF(N962&lt;=50000,"Medium","High"))</f>
        <v>High</v>
      </c>
    </row>
    <row r="963" spans="1:23" x14ac:dyDescent="0.3">
      <c r="A963">
        <v>103037</v>
      </c>
      <c r="B963" s="1">
        <v>46001</v>
      </c>
      <c r="C963" t="s">
        <v>3173</v>
      </c>
      <c r="D963" t="s">
        <v>58</v>
      </c>
      <c r="E963" t="s">
        <v>44</v>
      </c>
      <c r="F963" t="s">
        <v>64</v>
      </c>
      <c r="G963" t="s">
        <v>65</v>
      </c>
      <c r="H963" t="s">
        <v>59</v>
      </c>
      <c r="I963" t="s">
        <v>24</v>
      </c>
      <c r="J963" t="s">
        <v>72</v>
      </c>
      <c r="K963">
        <v>6</v>
      </c>
      <c r="L963">
        <v>14815</v>
      </c>
      <c r="M963">
        <v>5</v>
      </c>
      <c r="N963">
        <v>84445.5</v>
      </c>
      <c r="O963">
        <v>66000</v>
      </c>
      <c r="P963">
        <v>18445.5</v>
      </c>
      <c r="Q963" t="s">
        <v>26</v>
      </c>
      <c r="R963" t="s">
        <v>27</v>
      </c>
      <c r="S963" s="3" t="str">
        <f t="shared" si="75"/>
        <v>December</v>
      </c>
      <c r="T963" t="str">
        <f t="shared" si="76"/>
        <v>Q4</v>
      </c>
      <c r="U963">
        <f t="shared" si="77"/>
        <v>2025</v>
      </c>
      <c r="V963" s="4">
        <f t="shared" si="78"/>
        <v>0.21843082224630087</v>
      </c>
      <c r="W963" t="str">
        <f t="shared" si="79"/>
        <v>High</v>
      </c>
    </row>
    <row r="964" spans="1:23" x14ac:dyDescent="0.3">
      <c r="A964">
        <v>101725</v>
      </c>
      <c r="B964" s="1">
        <v>45725</v>
      </c>
      <c r="C964" t="s">
        <v>1861</v>
      </c>
      <c r="D964" t="s">
        <v>75</v>
      </c>
      <c r="E964" t="s">
        <v>44</v>
      </c>
      <c r="F964" t="s">
        <v>64</v>
      </c>
      <c r="G964" t="s">
        <v>65</v>
      </c>
      <c r="H964" t="s">
        <v>83</v>
      </c>
      <c r="I964" t="s">
        <v>60</v>
      </c>
      <c r="J964" t="s">
        <v>78</v>
      </c>
      <c r="K964">
        <v>4</v>
      </c>
      <c r="L964">
        <v>22152</v>
      </c>
      <c r="M964">
        <v>5</v>
      </c>
      <c r="N964">
        <v>84177.600000000006</v>
      </c>
      <c r="O964">
        <v>68000</v>
      </c>
      <c r="P964">
        <v>16177.6</v>
      </c>
      <c r="Q964" t="s">
        <v>26</v>
      </c>
      <c r="R964" t="s">
        <v>27</v>
      </c>
      <c r="S964" s="3" t="str">
        <f t="shared" si="75"/>
        <v>March</v>
      </c>
      <c r="T964" t="str">
        <f t="shared" si="76"/>
        <v>Q1</v>
      </c>
      <c r="U964">
        <f t="shared" si="77"/>
        <v>2025</v>
      </c>
      <c r="V964" s="4">
        <f t="shared" si="78"/>
        <v>0.19218414400030412</v>
      </c>
      <c r="W964" t="str">
        <f t="shared" si="79"/>
        <v>High</v>
      </c>
    </row>
    <row r="965" spans="1:23" x14ac:dyDescent="0.3">
      <c r="A965">
        <v>101295</v>
      </c>
      <c r="B965" s="1">
        <v>45658</v>
      </c>
      <c r="C965" t="s">
        <v>1431</v>
      </c>
      <c r="D965" t="s">
        <v>75</v>
      </c>
      <c r="E965" t="s">
        <v>44</v>
      </c>
      <c r="F965" t="s">
        <v>64</v>
      </c>
      <c r="G965" t="s">
        <v>65</v>
      </c>
      <c r="H965" t="s">
        <v>23</v>
      </c>
      <c r="I965" t="s">
        <v>60</v>
      </c>
      <c r="J965" t="s">
        <v>78</v>
      </c>
      <c r="K965">
        <v>4</v>
      </c>
      <c r="L965">
        <v>22137</v>
      </c>
      <c r="M965">
        <v>5</v>
      </c>
      <c r="N965">
        <v>84120.6</v>
      </c>
      <c r="O965">
        <v>68000</v>
      </c>
      <c r="P965">
        <v>16120.6</v>
      </c>
      <c r="Q965" t="s">
        <v>41</v>
      </c>
      <c r="R965" t="s">
        <v>56</v>
      </c>
      <c r="S965" s="3" t="str">
        <f t="shared" si="75"/>
        <v>January</v>
      </c>
      <c r="T965" t="str">
        <f t="shared" si="76"/>
        <v>Q1</v>
      </c>
      <c r="U965">
        <f t="shared" si="77"/>
        <v>2025</v>
      </c>
      <c r="V965" s="4">
        <f t="shared" si="78"/>
        <v>0.19163676911481847</v>
      </c>
      <c r="W965" t="str">
        <f t="shared" si="79"/>
        <v>High</v>
      </c>
    </row>
    <row r="966" spans="1:23" x14ac:dyDescent="0.3">
      <c r="A966">
        <v>104236</v>
      </c>
      <c r="B966" s="1">
        <v>45909</v>
      </c>
      <c r="C966" t="s">
        <v>4372</v>
      </c>
      <c r="D966" t="s">
        <v>29</v>
      </c>
      <c r="E966" t="s">
        <v>52</v>
      </c>
      <c r="F966" t="s">
        <v>53</v>
      </c>
      <c r="G966" t="s">
        <v>54</v>
      </c>
      <c r="H966" t="s">
        <v>71</v>
      </c>
      <c r="I966" t="s">
        <v>60</v>
      </c>
      <c r="J966" t="s">
        <v>78</v>
      </c>
      <c r="K966">
        <v>4</v>
      </c>
      <c r="L966">
        <v>22097</v>
      </c>
      <c r="M966">
        <v>5</v>
      </c>
      <c r="N966">
        <v>83968.6</v>
      </c>
      <c r="O966">
        <v>68000</v>
      </c>
      <c r="P966">
        <v>15968.6</v>
      </c>
      <c r="Q966" t="s">
        <v>55</v>
      </c>
      <c r="R966" t="s">
        <v>27</v>
      </c>
      <c r="S966" s="3" t="str">
        <f t="shared" si="75"/>
        <v>September</v>
      </c>
      <c r="T966" t="str">
        <f t="shared" si="76"/>
        <v>Q3</v>
      </c>
      <c r="U966">
        <f t="shared" si="77"/>
        <v>2025</v>
      </c>
      <c r="V966" s="4">
        <f t="shared" si="78"/>
        <v>0.19017346960649575</v>
      </c>
      <c r="W966" t="str">
        <f t="shared" si="79"/>
        <v>High</v>
      </c>
    </row>
    <row r="967" spans="1:23" x14ac:dyDescent="0.3">
      <c r="A967">
        <v>100444</v>
      </c>
      <c r="B967" s="1">
        <v>45782</v>
      </c>
      <c r="C967" t="s">
        <v>580</v>
      </c>
      <c r="D967" t="s">
        <v>96</v>
      </c>
      <c r="E967" t="s">
        <v>20</v>
      </c>
      <c r="F967" t="s">
        <v>21</v>
      </c>
      <c r="G967" t="s">
        <v>22</v>
      </c>
      <c r="H967" t="s">
        <v>38</v>
      </c>
      <c r="I967" t="s">
        <v>60</v>
      </c>
      <c r="J967" t="s">
        <v>78</v>
      </c>
      <c r="K967">
        <v>4</v>
      </c>
      <c r="L967">
        <v>22081</v>
      </c>
      <c r="M967">
        <v>5</v>
      </c>
      <c r="N967">
        <v>83907.8</v>
      </c>
      <c r="O967">
        <v>68000</v>
      </c>
      <c r="P967">
        <v>15907.8</v>
      </c>
      <c r="Q967" t="s">
        <v>41</v>
      </c>
      <c r="R967" t="s">
        <v>27</v>
      </c>
      <c r="S967" s="3" t="str">
        <f t="shared" si="75"/>
        <v>May</v>
      </c>
      <c r="T967" t="str">
        <f t="shared" si="76"/>
        <v>Q2</v>
      </c>
      <c r="U967">
        <f t="shared" si="77"/>
        <v>2025</v>
      </c>
      <c r="V967" s="4">
        <f t="shared" si="78"/>
        <v>0.18958666536364913</v>
      </c>
      <c r="W967" t="str">
        <f t="shared" si="79"/>
        <v>High</v>
      </c>
    </row>
    <row r="968" spans="1:23" x14ac:dyDescent="0.3">
      <c r="A968">
        <v>102071</v>
      </c>
      <c r="B968" s="1">
        <v>45677</v>
      </c>
      <c r="C968" t="s">
        <v>2207</v>
      </c>
      <c r="D968" t="s">
        <v>112</v>
      </c>
      <c r="E968" t="s">
        <v>44</v>
      </c>
      <c r="F968" t="s">
        <v>64</v>
      </c>
      <c r="G968" t="s">
        <v>65</v>
      </c>
      <c r="H968" t="s">
        <v>47</v>
      </c>
      <c r="I968" t="s">
        <v>60</v>
      </c>
      <c r="J968" t="s">
        <v>78</v>
      </c>
      <c r="K968">
        <v>4</v>
      </c>
      <c r="L968">
        <v>22078</v>
      </c>
      <c r="M968">
        <v>5</v>
      </c>
      <c r="N968">
        <v>83896.4</v>
      </c>
      <c r="O968">
        <v>68000</v>
      </c>
      <c r="P968">
        <v>15896.4</v>
      </c>
      <c r="Q968" t="s">
        <v>66</v>
      </c>
      <c r="R968" t="s">
        <v>56</v>
      </c>
      <c r="S968" s="3" t="str">
        <f t="shared" si="75"/>
        <v>January</v>
      </c>
      <c r="T968" t="str">
        <f t="shared" si="76"/>
        <v>Q1</v>
      </c>
      <c r="U968">
        <f t="shared" si="77"/>
        <v>2025</v>
      </c>
      <c r="V968" s="4">
        <f t="shared" si="78"/>
        <v>0.18947654488154439</v>
      </c>
      <c r="W968" t="str">
        <f t="shared" si="79"/>
        <v>High</v>
      </c>
    </row>
    <row r="969" spans="1:23" x14ac:dyDescent="0.3">
      <c r="A969">
        <v>102833</v>
      </c>
      <c r="B969" s="1">
        <v>45946</v>
      </c>
      <c r="C969" t="s">
        <v>2969</v>
      </c>
      <c r="D969" t="s">
        <v>166</v>
      </c>
      <c r="E969" t="s">
        <v>44</v>
      </c>
      <c r="F969" t="s">
        <v>64</v>
      </c>
      <c r="G969" t="s">
        <v>65</v>
      </c>
      <c r="H969" t="s">
        <v>71</v>
      </c>
      <c r="I969" t="s">
        <v>24</v>
      </c>
      <c r="J969" t="s">
        <v>25</v>
      </c>
      <c r="K969">
        <v>10</v>
      </c>
      <c r="L969">
        <v>8383</v>
      </c>
      <c r="M969">
        <v>0</v>
      </c>
      <c r="N969">
        <v>83830</v>
      </c>
      <c r="O969">
        <v>60000</v>
      </c>
      <c r="P969">
        <v>23830</v>
      </c>
      <c r="Q969" t="s">
        <v>26</v>
      </c>
      <c r="R969" t="s">
        <v>27</v>
      </c>
      <c r="S969" s="3" t="str">
        <f t="shared" si="75"/>
        <v>October</v>
      </c>
      <c r="T969" t="str">
        <f t="shared" si="76"/>
        <v>Q4</v>
      </c>
      <c r="U969">
        <f t="shared" si="77"/>
        <v>2025</v>
      </c>
      <c r="V969" s="4">
        <f t="shared" si="78"/>
        <v>0.28426577597518787</v>
      </c>
      <c r="W969" t="str">
        <f t="shared" si="79"/>
        <v>High</v>
      </c>
    </row>
    <row r="970" spans="1:23" x14ac:dyDescent="0.3">
      <c r="A970">
        <v>100652</v>
      </c>
      <c r="B970" s="1">
        <v>45962</v>
      </c>
      <c r="C970" t="s">
        <v>788</v>
      </c>
      <c r="D970" t="s">
        <v>147</v>
      </c>
      <c r="E970" t="s">
        <v>52</v>
      </c>
      <c r="F970" t="s">
        <v>69</v>
      </c>
      <c r="G970" t="s">
        <v>70</v>
      </c>
      <c r="H970" t="s">
        <v>71</v>
      </c>
      <c r="I970" t="s">
        <v>24</v>
      </c>
      <c r="J970" t="s">
        <v>72</v>
      </c>
      <c r="K970">
        <v>6</v>
      </c>
      <c r="L970">
        <v>14683</v>
      </c>
      <c r="M970">
        <v>5</v>
      </c>
      <c r="N970">
        <v>83693.100000000006</v>
      </c>
      <c r="O970">
        <v>66000</v>
      </c>
      <c r="P970">
        <v>17693.099999999999</v>
      </c>
      <c r="Q970" t="s">
        <v>26</v>
      </c>
      <c r="R970" t="s">
        <v>73</v>
      </c>
      <c r="S970" s="3" t="str">
        <f t="shared" si="75"/>
        <v>November</v>
      </c>
      <c r="T970" t="str">
        <f t="shared" si="76"/>
        <v>Q4</v>
      </c>
      <c r="U970">
        <f t="shared" si="77"/>
        <v>2025</v>
      </c>
      <c r="V970" s="4">
        <f t="shared" si="78"/>
        <v>0.21140452438731505</v>
      </c>
      <c r="W970" t="str">
        <f t="shared" si="79"/>
        <v>High</v>
      </c>
    </row>
    <row r="971" spans="1:23" x14ac:dyDescent="0.3">
      <c r="A971">
        <v>103615</v>
      </c>
      <c r="B971" s="1">
        <v>45717</v>
      </c>
      <c r="C971" t="s">
        <v>3751</v>
      </c>
      <c r="D971" t="s">
        <v>116</v>
      </c>
      <c r="E971" t="s">
        <v>44</v>
      </c>
      <c r="F971" t="s">
        <v>64</v>
      </c>
      <c r="G971" t="s">
        <v>65</v>
      </c>
      <c r="H971" t="s">
        <v>83</v>
      </c>
      <c r="I971" t="s">
        <v>24</v>
      </c>
      <c r="J971" t="s">
        <v>72</v>
      </c>
      <c r="K971">
        <v>6</v>
      </c>
      <c r="L971">
        <v>15464</v>
      </c>
      <c r="M971">
        <v>10</v>
      </c>
      <c r="N971">
        <v>83505.600000000006</v>
      </c>
      <c r="O971">
        <v>66000</v>
      </c>
      <c r="P971">
        <v>17505.599999999999</v>
      </c>
      <c r="Q971" t="s">
        <v>26</v>
      </c>
      <c r="R971" t="s">
        <v>27</v>
      </c>
      <c r="S971" s="3" t="str">
        <f t="shared" si="75"/>
        <v>March</v>
      </c>
      <c r="T971" t="str">
        <f t="shared" si="76"/>
        <v>Q1</v>
      </c>
      <c r="U971">
        <f t="shared" si="77"/>
        <v>2025</v>
      </c>
      <c r="V971" s="4">
        <f t="shared" si="78"/>
        <v>0.20963384491579004</v>
      </c>
      <c r="W971" t="str">
        <f t="shared" si="79"/>
        <v>High</v>
      </c>
    </row>
    <row r="972" spans="1:23" x14ac:dyDescent="0.3">
      <c r="A972">
        <v>101716</v>
      </c>
      <c r="B972" s="1">
        <v>45725</v>
      </c>
      <c r="C972" t="s">
        <v>1852</v>
      </c>
      <c r="D972" t="s">
        <v>110</v>
      </c>
      <c r="E972" t="s">
        <v>52</v>
      </c>
      <c r="F972" t="s">
        <v>53</v>
      </c>
      <c r="G972" t="s">
        <v>54</v>
      </c>
      <c r="H972" t="s">
        <v>38</v>
      </c>
      <c r="I972" t="s">
        <v>60</v>
      </c>
      <c r="J972" t="s">
        <v>78</v>
      </c>
      <c r="K972">
        <v>4</v>
      </c>
      <c r="L972">
        <v>21958</v>
      </c>
      <c r="M972">
        <v>5</v>
      </c>
      <c r="N972">
        <v>83440.399999999994</v>
      </c>
      <c r="O972">
        <v>68000</v>
      </c>
      <c r="P972">
        <v>15440.4</v>
      </c>
      <c r="Q972" t="s">
        <v>66</v>
      </c>
      <c r="R972" t="s">
        <v>27</v>
      </c>
      <c r="S972" s="3" t="str">
        <f t="shared" si="75"/>
        <v>March</v>
      </c>
      <c r="T972" t="str">
        <f t="shared" si="76"/>
        <v>Q1</v>
      </c>
      <c r="U972">
        <f t="shared" si="77"/>
        <v>2025</v>
      </c>
      <c r="V972" s="4">
        <f t="shared" si="78"/>
        <v>0.18504705154817092</v>
      </c>
      <c r="W972" t="str">
        <f t="shared" si="79"/>
        <v>High</v>
      </c>
    </row>
    <row r="973" spans="1:23" x14ac:dyDescent="0.3">
      <c r="A973">
        <v>104513</v>
      </c>
      <c r="B973" s="1">
        <v>45885</v>
      </c>
      <c r="C973" t="s">
        <v>4649</v>
      </c>
      <c r="D973" t="s">
        <v>106</v>
      </c>
      <c r="E973" t="s">
        <v>30</v>
      </c>
      <c r="F973" t="s">
        <v>31</v>
      </c>
      <c r="G973" t="s">
        <v>32</v>
      </c>
      <c r="H973" t="s">
        <v>47</v>
      </c>
      <c r="I973" t="s">
        <v>24</v>
      </c>
      <c r="J973" t="s">
        <v>72</v>
      </c>
      <c r="K973">
        <v>6</v>
      </c>
      <c r="L973">
        <v>14628</v>
      </c>
      <c r="M973">
        <v>5</v>
      </c>
      <c r="N973">
        <v>83379.600000000006</v>
      </c>
      <c r="O973">
        <v>66000</v>
      </c>
      <c r="P973">
        <v>17379.599999999999</v>
      </c>
      <c r="Q973" t="s">
        <v>49</v>
      </c>
      <c r="R973" t="s">
        <v>73</v>
      </c>
      <c r="S973" s="3" t="str">
        <f t="shared" si="75"/>
        <v>August</v>
      </c>
      <c r="T973" t="str">
        <f t="shared" si="76"/>
        <v>Q3</v>
      </c>
      <c r="U973">
        <f t="shared" si="77"/>
        <v>2025</v>
      </c>
      <c r="V973" s="4">
        <f t="shared" si="78"/>
        <v>0.20843947440381097</v>
      </c>
      <c r="W973" t="str">
        <f t="shared" si="79"/>
        <v>High</v>
      </c>
    </row>
    <row r="974" spans="1:23" x14ac:dyDescent="0.3">
      <c r="A974">
        <v>102359</v>
      </c>
      <c r="B974" s="1">
        <v>45786</v>
      </c>
      <c r="C974" t="s">
        <v>2495</v>
      </c>
      <c r="D974" t="s">
        <v>80</v>
      </c>
      <c r="E974" t="s">
        <v>20</v>
      </c>
      <c r="F974" t="s">
        <v>21</v>
      </c>
      <c r="G974" t="s">
        <v>22</v>
      </c>
      <c r="H974" t="s">
        <v>47</v>
      </c>
      <c r="I974" t="s">
        <v>24</v>
      </c>
      <c r="J974" t="s">
        <v>72</v>
      </c>
      <c r="K974">
        <v>6</v>
      </c>
      <c r="L974">
        <v>14625</v>
      </c>
      <c r="M974">
        <v>5</v>
      </c>
      <c r="N974">
        <v>83362.5</v>
      </c>
      <c r="O974">
        <v>66000</v>
      </c>
      <c r="P974">
        <v>17362.5</v>
      </c>
      <c r="Q974" t="s">
        <v>66</v>
      </c>
      <c r="R974" t="s">
        <v>27</v>
      </c>
      <c r="S974" s="3" t="str">
        <f t="shared" si="75"/>
        <v>May</v>
      </c>
      <c r="T974" t="str">
        <f t="shared" si="76"/>
        <v>Q2</v>
      </c>
      <c r="U974">
        <f t="shared" si="77"/>
        <v>2025</v>
      </c>
      <c r="V974" s="4">
        <f t="shared" si="78"/>
        <v>0.20827710301394511</v>
      </c>
      <c r="W974" t="str">
        <f t="shared" si="79"/>
        <v>High</v>
      </c>
    </row>
    <row r="975" spans="1:23" x14ac:dyDescent="0.3">
      <c r="A975">
        <v>104984</v>
      </c>
      <c r="B975" s="1">
        <v>45809</v>
      </c>
      <c r="C975" t="s">
        <v>5120</v>
      </c>
      <c r="D975" t="s">
        <v>202</v>
      </c>
      <c r="E975" t="s">
        <v>30</v>
      </c>
      <c r="F975" t="s">
        <v>31</v>
      </c>
      <c r="G975" t="s">
        <v>32</v>
      </c>
      <c r="H975" t="s">
        <v>83</v>
      </c>
      <c r="I975" t="s">
        <v>60</v>
      </c>
      <c r="J975" t="s">
        <v>78</v>
      </c>
      <c r="K975">
        <v>4</v>
      </c>
      <c r="L975">
        <v>21927</v>
      </c>
      <c r="M975">
        <v>5</v>
      </c>
      <c r="N975">
        <v>83322.600000000006</v>
      </c>
      <c r="O975">
        <v>68000</v>
      </c>
      <c r="P975">
        <v>15322.6</v>
      </c>
      <c r="Q975" t="s">
        <v>66</v>
      </c>
      <c r="R975" t="s">
        <v>56</v>
      </c>
      <c r="S975" s="3" t="str">
        <f t="shared" si="75"/>
        <v>June</v>
      </c>
      <c r="T975" t="str">
        <f t="shared" si="76"/>
        <v>Q2</v>
      </c>
      <c r="U975">
        <f t="shared" si="77"/>
        <v>2025</v>
      </c>
      <c r="V975" s="4">
        <f t="shared" si="78"/>
        <v>0.18389488566127316</v>
      </c>
      <c r="W975" t="str">
        <f t="shared" si="79"/>
        <v>High</v>
      </c>
    </row>
    <row r="976" spans="1:23" x14ac:dyDescent="0.3">
      <c r="A976">
        <v>101135</v>
      </c>
      <c r="B976" s="1">
        <v>45884</v>
      </c>
      <c r="C976" t="s">
        <v>1271</v>
      </c>
      <c r="D976" t="s">
        <v>90</v>
      </c>
      <c r="E976" t="s">
        <v>30</v>
      </c>
      <c r="F976" t="s">
        <v>76</v>
      </c>
      <c r="G976" t="s">
        <v>77</v>
      </c>
      <c r="H976" t="s">
        <v>59</v>
      </c>
      <c r="I976" t="s">
        <v>24</v>
      </c>
      <c r="J976" t="s">
        <v>72</v>
      </c>
      <c r="K976">
        <v>6</v>
      </c>
      <c r="L976">
        <v>14613</v>
      </c>
      <c r="M976">
        <v>5</v>
      </c>
      <c r="N976">
        <v>83294.100000000006</v>
      </c>
      <c r="O976">
        <v>66000</v>
      </c>
      <c r="P976">
        <v>17294.099999999999</v>
      </c>
      <c r="Q976" t="s">
        <v>49</v>
      </c>
      <c r="R976" t="s">
        <v>27</v>
      </c>
      <c r="S976" s="3" t="str">
        <f t="shared" si="75"/>
        <v>August</v>
      </c>
      <c r="T976" t="str">
        <f t="shared" si="76"/>
        <v>Q3</v>
      </c>
      <c r="U976">
        <f t="shared" si="77"/>
        <v>2025</v>
      </c>
      <c r="V976" s="4">
        <f t="shared" si="78"/>
        <v>0.20762695076842175</v>
      </c>
      <c r="W976" t="str">
        <f t="shared" si="79"/>
        <v>High</v>
      </c>
    </row>
    <row r="977" spans="1:23" x14ac:dyDescent="0.3">
      <c r="A977">
        <v>102387</v>
      </c>
      <c r="B977" s="1">
        <v>45672</v>
      </c>
      <c r="C977" t="s">
        <v>2523</v>
      </c>
      <c r="D977" t="s">
        <v>90</v>
      </c>
      <c r="E977" t="s">
        <v>52</v>
      </c>
      <c r="F977" t="s">
        <v>53</v>
      </c>
      <c r="G977" t="s">
        <v>54</v>
      </c>
      <c r="H977" t="s">
        <v>83</v>
      </c>
      <c r="I977" t="s">
        <v>24</v>
      </c>
      <c r="J977" t="s">
        <v>72</v>
      </c>
      <c r="K977">
        <v>6</v>
      </c>
      <c r="L977">
        <v>15410</v>
      </c>
      <c r="M977">
        <v>10</v>
      </c>
      <c r="N977">
        <v>83214</v>
      </c>
      <c r="O977">
        <v>66000</v>
      </c>
      <c r="P977">
        <v>17214</v>
      </c>
      <c r="Q977" t="s">
        <v>66</v>
      </c>
      <c r="R977" t="s">
        <v>56</v>
      </c>
      <c r="S977" s="3" t="str">
        <f t="shared" si="75"/>
        <v>January</v>
      </c>
      <c r="T977" t="str">
        <f t="shared" si="76"/>
        <v>Q1</v>
      </c>
      <c r="U977">
        <f t="shared" si="77"/>
        <v>2025</v>
      </c>
      <c r="V977" s="4">
        <f t="shared" si="78"/>
        <v>0.20686422957675391</v>
      </c>
      <c r="W977" t="str">
        <f t="shared" si="79"/>
        <v>High</v>
      </c>
    </row>
    <row r="978" spans="1:23" x14ac:dyDescent="0.3">
      <c r="A978">
        <v>101356</v>
      </c>
      <c r="B978" s="1">
        <v>45947</v>
      </c>
      <c r="C978" t="s">
        <v>1492</v>
      </c>
      <c r="D978" t="s">
        <v>342</v>
      </c>
      <c r="E978" t="s">
        <v>52</v>
      </c>
      <c r="F978" t="s">
        <v>69</v>
      </c>
      <c r="G978" t="s">
        <v>70</v>
      </c>
      <c r="H978" t="s">
        <v>23</v>
      </c>
      <c r="I978" t="s">
        <v>24</v>
      </c>
      <c r="J978" t="s">
        <v>72</v>
      </c>
      <c r="K978">
        <v>6</v>
      </c>
      <c r="L978">
        <v>15387</v>
      </c>
      <c r="M978">
        <v>10</v>
      </c>
      <c r="N978">
        <v>83089.8</v>
      </c>
      <c r="O978">
        <v>66000</v>
      </c>
      <c r="P978">
        <v>17089.8</v>
      </c>
      <c r="Q978" t="s">
        <v>41</v>
      </c>
      <c r="R978" t="s">
        <v>56</v>
      </c>
      <c r="S978" s="3" t="str">
        <f t="shared" si="75"/>
        <v>October</v>
      </c>
      <c r="T978" t="str">
        <f t="shared" si="76"/>
        <v>Q4</v>
      </c>
      <c r="U978">
        <f t="shared" si="77"/>
        <v>2025</v>
      </c>
      <c r="V978" s="4">
        <f t="shared" si="78"/>
        <v>0.20567867536087461</v>
      </c>
      <c r="W978" t="str">
        <f t="shared" si="79"/>
        <v>High</v>
      </c>
    </row>
    <row r="979" spans="1:23" x14ac:dyDescent="0.3">
      <c r="A979">
        <v>103084</v>
      </c>
      <c r="B979" s="1">
        <v>45720</v>
      </c>
      <c r="C979" t="s">
        <v>3220</v>
      </c>
      <c r="D979" t="s">
        <v>281</v>
      </c>
      <c r="E979" t="s">
        <v>30</v>
      </c>
      <c r="F979" t="s">
        <v>76</v>
      </c>
      <c r="G979" t="s">
        <v>77</v>
      </c>
      <c r="H979" t="s">
        <v>38</v>
      </c>
      <c r="I979" t="s">
        <v>24</v>
      </c>
      <c r="J979" t="s">
        <v>72</v>
      </c>
      <c r="K979">
        <v>6</v>
      </c>
      <c r="L979">
        <v>14567</v>
      </c>
      <c r="M979">
        <v>5</v>
      </c>
      <c r="N979">
        <v>83031.899999999994</v>
      </c>
      <c r="O979">
        <v>66000</v>
      </c>
      <c r="P979">
        <v>17031.900000000001</v>
      </c>
      <c r="Q979" t="s">
        <v>41</v>
      </c>
      <c r="R979" t="s">
        <v>27</v>
      </c>
      <c r="S979" s="3" t="str">
        <f t="shared" si="75"/>
        <v>March</v>
      </c>
      <c r="T979" t="str">
        <f t="shared" si="76"/>
        <v>Q1</v>
      </c>
      <c r="U979">
        <f t="shared" si="77"/>
        <v>2025</v>
      </c>
      <c r="V979" s="4">
        <f t="shared" si="78"/>
        <v>0.20512477734461096</v>
      </c>
      <c r="W979" t="str">
        <f t="shared" si="79"/>
        <v>High</v>
      </c>
    </row>
    <row r="980" spans="1:23" x14ac:dyDescent="0.3">
      <c r="A980">
        <v>101496</v>
      </c>
      <c r="B980" s="1">
        <v>45934</v>
      </c>
      <c r="C980" t="s">
        <v>1632</v>
      </c>
      <c r="D980" t="s">
        <v>222</v>
      </c>
      <c r="E980" t="s">
        <v>52</v>
      </c>
      <c r="F980" t="s">
        <v>69</v>
      </c>
      <c r="G980" t="s">
        <v>70</v>
      </c>
      <c r="H980" t="s">
        <v>38</v>
      </c>
      <c r="I980" t="s">
        <v>24</v>
      </c>
      <c r="J980" t="s">
        <v>72</v>
      </c>
      <c r="K980">
        <v>7</v>
      </c>
      <c r="L980">
        <v>14807</v>
      </c>
      <c r="M980">
        <v>20</v>
      </c>
      <c r="N980">
        <v>82919.199999999997</v>
      </c>
      <c r="O980">
        <v>77000</v>
      </c>
      <c r="P980">
        <v>5919.2</v>
      </c>
      <c r="Q980" t="s">
        <v>55</v>
      </c>
      <c r="R980" t="s">
        <v>73</v>
      </c>
      <c r="S980" s="3" t="str">
        <f t="shared" si="75"/>
        <v>October</v>
      </c>
      <c r="T980" t="str">
        <f t="shared" si="76"/>
        <v>Q4</v>
      </c>
      <c r="U980">
        <f t="shared" si="77"/>
        <v>2025</v>
      </c>
      <c r="V980" s="4">
        <f t="shared" si="78"/>
        <v>7.1385155669615716E-2</v>
      </c>
      <c r="W980" t="str">
        <f t="shared" si="79"/>
        <v>High</v>
      </c>
    </row>
    <row r="981" spans="1:23" x14ac:dyDescent="0.3">
      <c r="A981">
        <v>104961</v>
      </c>
      <c r="B981" s="1">
        <v>45809</v>
      </c>
      <c r="C981" t="s">
        <v>5097</v>
      </c>
      <c r="D981" t="s">
        <v>140</v>
      </c>
      <c r="E981" t="s">
        <v>30</v>
      </c>
      <c r="F981" t="s">
        <v>31</v>
      </c>
      <c r="G981" t="s">
        <v>32</v>
      </c>
      <c r="H981" t="s">
        <v>23</v>
      </c>
      <c r="I981" t="s">
        <v>60</v>
      </c>
      <c r="J981" t="s">
        <v>78</v>
      </c>
      <c r="K981">
        <v>4</v>
      </c>
      <c r="L981">
        <v>21815</v>
      </c>
      <c r="M981">
        <v>5</v>
      </c>
      <c r="N981">
        <v>82897</v>
      </c>
      <c r="O981">
        <v>68000</v>
      </c>
      <c r="P981">
        <v>14897</v>
      </c>
      <c r="Q981" t="s">
        <v>66</v>
      </c>
      <c r="R981" t="s">
        <v>27</v>
      </c>
      <c r="S981" s="3" t="str">
        <f t="shared" si="75"/>
        <v>June</v>
      </c>
      <c r="T981" t="str">
        <f t="shared" si="76"/>
        <v>Q2</v>
      </c>
      <c r="U981">
        <f t="shared" si="77"/>
        <v>2025</v>
      </c>
      <c r="V981" s="4">
        <f t="shared" si="78"/>
        <v>0.17970493503986876</v>
      </c>
      <c r="W981" t="str">
        <f t="shared" si="79"/>
        <v>High</v>
      </c>
    </row>
    <row r="982" spans="1:23" x14ac:dyDescent="0.3">
      <c r="A982">
        <v>100310</v>
      </c>
      <c r="B982" s="1">
        <v>45821</v>
      </c>
      <c r="C982" t="s">
        <v>446</v>
      </c>
      <c r="D982" t="s">
        <v>94</v>
      </c>
      <c r="E982" t="s">
        <v>44</v>
      </c>
      <c r="F982" t="s">
        <v>45</v>
      </c>
      <c r="G982" t="s">
        <v>46</v>
      </c>
      <c r="H982" t="s">
        <v>23</v>
      </c>
      <c r="I982" t="s">
        <v>60</v>
      </c>
      <c r="J982" t="s">
        <v>78</v>
      </c>
      <c r="K982">
        <v>4</v>
      </c>
      <c r="L982">
        <v>21794</v>
      </c>
      <c r="M982">
        <v>5</v>
      </c>
      <c r="N982">
        <v>82817.2</v>
      </c>
      <c r="O982">
        <v>68000</v>
      </c>
      <c r="P982">
        <v>14817.2</v>
      </c>
      <c r="Q982" t="s">
        <v>26</v>
      </c>
      <c r="R982" t="s">
        <v>27</v>
      </c>
      <c r="S982" s="3" t="str">
        <f t="shared" si="75"/>
        <v>June</v>
      </c>
      <c r="T982" t="str">
        <f t="shared" si="76"/>
        <v>Q2</v>
      </c>
      <c r="U982">
        <f t="shared" si="77"/>
        <v>2025</v>
      </c>
      <c r="V982" s="4">
        <f t="shared" si="78"/>
        <v>0.17891452500205274</v>
      </c>
      <c r="W982" t="str">
        <f t="shared" si="79"/>
        <v>High</v>
      </c>
    </row>
    <row r="983" spans="1:23" x14ac:dyDescent="0.3">
      <c r="A983">
        <v>102362</v>
      </c>
      <c r="B983" s="1">
        <v>45911</v>
      </c>
      <c r="C983" t="s">
        <v>2498</v>
      </c>
      <c r="D983" t="s">
        <v>102</v>
      </c>
      <c r="E983" t="s">
        <v>52</v>
      </c>
      <c r="F983" t="s">
        <v>69</v>
      </c>
      <c r="G983" t="s">
        <v>70</v>
      </c>
      <c r="H983" t="s">
        <v>108</v>
      </c>
      <c r="I983" t="s">
        <v>24</v>
      </c>
      <c r="J983" t="s">
        <v>72</v>
      </c>
      <c r="K983">
        <v>6</v>
      </c>
      <c r="L983">
        <v>15314</v>
      </c>
      <c r="M983">
        <v>10</v>
      </c>
      <c r="N983">
        <v>82695.600000000006</v>
      </c>
      <c r="O983">
        <v>66000</v>
      </c>
      <c r="P983">
        <v>16695.599999999999</v>
      </c>
      <c r="Q983" t="s">
        <v>26</v>
      </c>
      <c r="R983" t="s">
        <v>73</v>
      </c>
      <c r="S983" s="3" t="str">
        <f t="shared" si="75"/>
        <v>September</v>
      </c>
      <c r="T983" t="str">
        <f t="shared" si="76"/>
        <v>Q3</v>
      </c>
      <c r="U983">
        <f t="shared" si="77"/>
        <v>2025</v>
      </c>
      <c r="V983" s="4">
        <f t="shared" si="78"/>
        <v>0.2018922409414769</v>
      </c>
      <c r="W983" t="str">
        <f t="shared" si="79"/>
        <v>High</v>
      </c>
    </row>
    <row r="984" spans="1:23" x14ac:dyDescent="0.3">
      <c r="A984">
        <v>100322</v>
      </c>
      <c r="B984" s="1">
        <v>45800</v>
      </c>
      <c r="C984" t="s">
        <v>458</v>
      </c>
      <c r="D984" t="s">
        <v>281</v>
      </c>
      <c r="E984" t="s">
        <v>20</v>
      </c>
      <c r="F984" t="s">
        <v>21</v>
      </c>
      <c r="G984" t="s">
        <v>22</v>
      </c>
      <c r="H984" t="s">
        <v>33</v>
      </c>
      <c r="I984" t="s">
        <v>60</v>
      </c>
      <c r="J984" t="s">
        <v>78</v>
      </c>
      <c r="K984">
        <v>4</v>
      </c>
      <c r="L984">
        <v>21730</v>
      </c>
      <c r="M984">
        <v>5</v>
      </c>
      <c r="N984">
        <v>82574</v>
      </c>
      <c r="O984">
        <v>68000</v>
      </c>
      <c r="P984">
        <v>14574</v>
      </c>
      <c r="Q984" t="s">
        <v>41</v>
      </c>
      <c r="R984" t="s">
        <v>27</v>
      </c>
      <c r="S984" s="3" t="str">
        <f t="shared" si="75"/>
        <v>May</v>
      </c>
      <c r="T984" t="str">
        <f t="shared" si="76"/>
        <v>Q2</v>
      </c>
      <c r="U984">
        <f t="shared" si="77"/>
        <v>2025</v>
      </c>
      <c r="V984" s="4">
        <f t="shared" si="78"/>
        <v>0.17649623368130404</v>
      </c>
      <c r="W984" t="str">
        <f t="shared" si="79"/>
        <v>High</v>
      </c>
    </row>
    <row r="985" spans="1:23" x14ac:dyDescent="0.3">
      <c r="A985">
        <v>101985</v>
      </c>
      <c r="B985" s="1">
        <v>45792</v>
      </c>
      <c r="C985" t="s">
        <v>2121</v>
      </c>
      <c r="D985" t="s">
        <v>138</v>
      </c>
      <c r="E985" t="s">
        <v>20</v>
      </c>
      <c r="F985" t="s">
        <v>21</v>
      </c>
      <c r="G985" t="s">
        <v>22</v>
      </c>
      <c r="H985" t="s">
        <v>33</v>
      </c>
      <c r="I985" t="s">
        <v>60</v>
      </c>
      <c r="J985" t="s">
        <v>78</v>
      </c>
      <c r="K985">
        <v>4</v>
      </c>
      <c r="L985">
        <v>21671</v>
      </c>
      <c r="M985">
        <v>5</v>
      </c>
      <c r="N985">
        <v>82349.8</v>
      </c>
      <c r="O985">
        <v>68000</v>
      </c>
      <c r="P985">
        <v>14349.8</v>
      </c>
      <c r="Q985" t="s">
        <v>66</v>
      </c>
      <c r="R985" t="s">
        <v>27</v>
      </c>
      <c r="S985" s="3" t="str">
        <f t="shared" si="75"/>
        <v>May</v>
      </c>
      <c r="T985" t="str">
        <f t="shared" si="76"/>
        <v>Q2</v>
      </c>
      <c r="U985">
        <f t="shared" si="77"/>
        <v>2025</v>
      </c>
      <c r="V985" s="4">
        <f t="shared" si="78"/>
        <v>0.17425421798231444</v>
      </c>
      <c r="W985" t="str">
        <f t="shared" si="79"/>
        <v>High</v>
      </c>
    </row>
    <row r="986" spans="1:23" x14ac:dyDescent="0.3">
      <c r="A986">
        <v>104092</v>
      </c>
      <c r="B986" s="1">
        <v>46009</v>
      </c>
      <c r="C986" t="s">
        <v>4228</v>
      </c>
      <c r="D986" t="s">
        <v>177</v>
      </c>
      <c r="E986" t="s">
        <v>44</v>
      </c>
      <c r="F986" t="s">
        <v>64</v>
      </c>
      <c r="G986" t="s">
        <v>65</v>
      </c>
      <c r="H986" t="s">
        <v>23</v>
      </c>
      <c r="I986" t="s">
        <v>24</v>
      </c>
      <c r="J986" t="s">
        <v>72</v>
      </c>
      <c r="K986">
        <v>6</v>
      </c>
      <c r="L986">
        <v>15210</v>
      </c>
      <c r="M986">
        <v>10</v>
      </c>
      <c r="N986">
        <v>82134</v>
      </c>
      <c r="O986">
        <v>66000</v>
      </c>
      <c r="P986">
        <v>16134</v>
      </c>
      <c r="Q986" t="s">
        <v>49</v>
      </c>
      <c r="R986" t="s">
        <v>27</v>
      </c>
      <c r="S986" s="3" t="str">
        <f t="shared" si="75"/>
        <v>December</v>
      </c>
      <c r="T986" t="str">
        <f t="shared" si="76"/>
        <v>Q4</v>
      </c>
      <c r="U986">
        <f t="shared" si="77"/>
        <v>2025</v>
      </c>
      <c r="V986" s="4">
        <f t="shared" si="78"/>
        <v>0.19643509387099131</v>
      </c>
      <c r="W986" t="str">
        <f t="shared" si="79"/>
        <v>High</v>
      </c>
    </row>
    <row r="987" spans="1:23" x14ac:dyDescent="0.3">
      <c r="A987">
        <v>102313</v>
      </c>
      <c r="B987" s="1">
        <v>45945</v>
      </c>
      <c r="C987" t="s">
        <v>2449</v>
      </c>
      <c r="D987" t="s">
        <v>118</v>
      </c>
      <c r="E987" t="s">
        <v>30</v>
      </c>
      <c r="F987" t="s">
        <v>31</v>
      </c>
      <c r="G987" t="s">
        <v>32</v>
      </c>
      <c r="H987" t="s">
        <v>83</v>
      </c>
      <c r="I987" t="s">
        <v>60</v>
      </c>
      <c r="J987" t="s">
        <v>78</v>
      </c>
      <c r="K987">
        <v>4</v>
      </c>
      <c r="L987">
        <v>21585</v>
      </c>
      <c r="M987">
        <v>5</v>
      </c>
      <c r="N987">
        <v>82023</v>
      </c>
      <c r="O987">
        <v>68000</v>
      </c>
      <c r="P987">
        <v>14023</v>
      </c>
      <c r="Q987" t="s">
        <v>66</v>
      </c>
      <c r="R987" t="s">
        <v>56</v>
      </c>
      <c r="S987" s="3" t="str">
        <f t="shared" si="75"/>
        <v>October</v>
      </c>
      <c r="T987" t="str">
        <f t="shared" si="76"/>
        <v>Q4</v>
      </c>
      <c r="U987">
        <f t="shared" si="77"/>
        <v>2025</v>
      </c>
      <c r="V987" s="4">
        <f t="shared" si="78"/>
        <v>0.17096424173707375</v>
      </c>
      <c r="W987" t="str">
        <f t="shared" si="79"/>
        <v>High</v>
      </c>
    </row>
    <row r="988" spans="1:23" x14ac:dyDescent="0.3">
      <c r="A988">
        <v>102745</v>
      </c>
      <c r="B988" s="1">
        <v>45702</v>
      </c>
      <c r="C988" t="s">
        <v>2881</v>
      </c>
      <c r="D988" t="s">
        <v>35</v>
      </c>
      <c r="E988" t="s">
        <v>20</v>
      </c>
      <c r="F988" t="s">
        <v>36</v>
      </c>
      <c r="G988" t="s">
        <v>37</v>
      </c>
      <c r="H988" t="s">
        <v>108</v>
      </c>
      <c r="I988" t="s">
        <v>60</v>
      </c>
      <c r="J988" t="s">
        <v>78</v>
      </c>
      <c r="K988">
        <v>4</v>
      </c>
      <c r="L988">
        <v>21578</v>
      </c>
      <c r="M988">
        <v>5</v>
      </c>
      <c r="N988">
        <v>81996.399999999994</v>
      </c>
      <c r="O988">
        <v>68000</v>
      </c>
      <c r="P988">
        <v>13996.4</v>
      </c>
      <c r="Q988" t="s">
        <v>26</v>
      </c>
      <c r="R988" t="s">
        <v>27</v>
      </c>
      <c r="S988" s="3" t="str">
        <f t="shared" si="75"/>
        <v>February</v>
      </c>
      <c r="T988" t="str">
        <f t="shared" si="76"/>
        <v>Q1</v>
      </c>
      <c r="U988">
        <f t="shared" si="77"/>
        <v>2025</v>
      </c>
      <c r="V988" s="4">
        <f t="shared" si="78"/>
        <v>0.17069529881799689</v>
      </c>
      <c r="W988" t="str">
        <f t="shared" si="79"/>
        <v>High</v>
      </c>
    </row>
    <row r="989" spans="1:23" x14ac:dyDescent="0.3">
      <c r="A989">
        <v>102818</v>
      </c>
      <c r="B989" s="1">
        <v>45672</v>
      </c>
      <c r="C989" t="s">
        <v>2954</v>
      </c>
      <c r="D989" t="s">
        <v>94</v>
      </c>
      <c r="E989" t="s">
        <v>20</v>
      </c>
      <c r="F989" t="s">
        <v>36</v>
      </c>
      <c r="G989" t="s">
        <v>37</v>
      </c>
      <c r="H989" t="s">
        <v>38</v>
      </c>
      <c r="I989" t="s">
        <v>60</v>
      </c>
      <c r="J989" t="s">
        <v>78</v>
      </c>
      <c r="K989">
        <v>4</v>
      </c>
      <c r="L989">
        <v>21563</v>
      </c>
      <c r="M989">
        <v>5</v>
      </c>
      <c r="N989">
        <v>81939.399999999994</v>
      </c>
      <c r="O989">
        <v>68000</v>
      </c>
      <c r="P989">
        <v>13939.4</v>
      </c>
      <c r="Q989" t="s">
        <v>66</v>
      </c>
      <c r="R989" t="s">
        <v>27</v>
      </c>
      <c r="S989" s="3" t="str">
        <f t="shared" si="75"/>
        <v>January</v>
      </c>
      <c r="T989" t="str">
        <f t="shared" si="76"/>
        <v>Q1</v>
      </c>
      <c r="U989">
        <f t="shared" si="77"/>
        <v>2025</v>
      </c>
      <c r="V989" s="4">
        <f t="shared" si="78"/>
        <v>0.17011840457704108</v>
      </c>
      <c r="W989" t="str">
        <f t="shared" si="79"/>
        <v>High</v>
      </c>
    </row>
    <row r="990" spans="1:23" x14ac:dyDescent="0.3">
      <c r="A990">
        <v>104257</v>
      </c>
      <c r="B990" s="1">
        <v>45987</v>
      </c>
      <c r="C990" t="s">
        <v>4393</v>
      </c>
      <c r="D990" t="s">
        <v>375</v>
      </c>
      <c r="E990" t="s">
        <v>20</v>
      </c>
      <c r="F990" t="s">
        <v>36</v>
      </c>
      <c r="G990" t="s">
        <v>37</v>
      </c>
      <c r="H990" t="s">
        <v>33</v>
      </c>
      <c r="I990" t="s">
        <v>24</v>
      </c>
      <c r="J990" t="s">
        <v>72</v>
      </c>
      <c r="K990">
        <v>7</v>
      </c>
      <c r="L990">
        <v>14622</v>
      </c>
      <c r="M990">
        <v>20</v>
      </c>
      <c r="N990">
        <v>81883.199999999997</v>
      </c>
      <c r="O990">
        <v>77000</v>
      </c>
      <c r="P990">
        <v>4883.2</v>
      </c>
      <c r="Q990" t="s">
        <v>55</v>
      </c>
      <c r="R990" t="s">
        <v>27</v>
      </c>
      <c r="S990" s="3" t="str">
        <f t="shared" si="75"/>
        <v>November</v>
      </c>
      <c r="T990" t="str">
        <f t="shared" si="76"/>
        <v>Q4</v>
      </c>
      <c r="U990">
        <f t="shared" si="77"/>
        <v>2025</v>
      </c>
      <c r="V990" s="4">
        <f t="shared" si="78"/>
        <v>5.9636164683353851E-2</v>
      </c>
      <c r="W990" t="str">
        <f t="shared" si="79"/>
        <v>High</v>
      </c>
    </row>
    <row r="991" spans="1:23" x14ac:dyDescent="0.3">
      <c r="A991">
        <v>104509</v>
      </c>
      <c r="B991" s="1">
        <v>45785</v>
      </c>
      <c r="C991" t="s">
        <v>4645</v>
      </c>
      <c r="D991" t="s">
        <v>250</v>
      </c>
      <c r="E991" t="s">
        <v>30</v>
      </c>
      <c r="F991" t="s">
        <v>76</v>
      </c>
      <c r="G991" t="s">
        <v>77</v>
      </c>
      <c r="H991" t="s">
        <v>108</v>
      </c>
      <c r="I991" t="s">
        <v>60</v>
      </c>
      <c r="J991" t="s">
        <v>78</v>
      </c>
      <c r="K991">
        <v>4</v>
      </c>
      <c r="L991">
        <v>21548</v>
      </c>
      <c r="M991">
        <v>5</v>
      </c>
      <c r="N991">
        <v>81882.399999999994</v>
      </c>
      <c r="O991">
        <v>68000</v>
      </c>
      <c r="P991">
        <v>13882.4</v>
      </c>
      <c r="Q991" t="s">
        <v>26</v>
      </c>
      <c r="R991" t="s">
        <v>56</v>
      </c>
      <c r="S991" s="3" t="str">
        <f t="shared" si="75"/>
        <v>May</v>
      </c>
      <c r="T991" t="str">
        <f t="shared" si="76"/>
        <v>Q2</v>
      </c>
      <c r="U991">
        <f t="shared" si="77"/>
        <v>2025</v>
      </c>
      <c r="V991" s="4">
        <f t="shared" si="78"/>
        <v>0.16954070716051314</v>
      </c>
      <c r="W991" t="str">
        <f t="shared" si="79"/>
        <v>High</v>
      </c>
    </row>
    <row r="992" spans="1:23" x14ac:dyDescent="0.3">
      <c r="A992">
        <v>100366</v>
      </c>
      <c r="B992" s="1">
        <v>45691</v>
      </c>
      <c r="C992" t="s">
        <v>502</v>
      </c>
      <c r="D992" t="s">
        <v>147</v>
      </c>
      <c r="E992" t="s">
        <v>52</v>
      </c>
      <c r="F992" t="s">
        <v>53</v>
      </c>
      <c r="G992" t="s">
        <v>54</v>
      </c>
      <c r="H992" t="s">
        <v>38</v>
      </c>
      <c r="I992" t="s">
        <v>24</v>
      </c>
      <c r="J992" t="s">
        <v>72</v>
      </c>
      <c r="K992">
        <v>6</v>
      </c>
      <c r="L992">
        <v>15159</v>
      </c>
      <c r="M992">
        <v>10</v>
      </c>
      <c r="N992">
        <v>81858.600000000006</v>
      </c>
      <c r="O992">
        <v>66000</v>
      </c>
      <c r="P992">
        <v>15858.6</v>
      </c>
      <c r="Q992" t="s">
        <v>26</v>
      </c>
      <c r="R992" t="s">
        <v>27</v>
      </c>
      <c r="S992" s="3" t="str">
        <f t="shared" si="75"/>
        <v>February</v>
      </c>
      <c r="T992" t="str">
        <f t="shared" si="76"/>
        <v>Q1</v>
      </c>
      <c r="U992">
        <f t="shared" si="77"/>
        <v>2025</v>
      </c>
      <c r="V992" s="4">
        <f t="shared" si="78"/>
        <v>0.1937316299081587</v>
      </c>
      <c r="W992" t="str">
        <f t="shared" si="79"/>
        <v>High</v>
      </c>
    </row>
    <row r="993" spans="1:23" x14ac:dyDescent="0.3">
      <c r="A993">
        <v>101916</v>
      </c>
      <c r="B993" s="1">
        <v>45964</v>
      </c>
      <c r="C993" t="s">
        <v>2052</v>
      </c>
      <c r="D993" t="s">
        <v>149</v>
      </c>
      <c r="E993" t="s">
        <v>52</v>
      </c>
      <c r="F993" t="s">
        <v>69</v>
      </c>
      <c r="G993" t="s">
        <v>70</v>
      </c>
      <c r="H993" t="s">
        <v>108</v>
      </c>
      <c r="I993" t="s">
        <v>24</v>
      </c>
      <c r="J993" t="s">
        <v>72</v>
      </c>
      <c r="K993">
        <v>6</v>
      </c>
      <c r="L993">
        <v>15090</v>
      </c>
      <c r="M993">
        <v>10</v>
      </c>
      <c r="N993">
        <v>81486</v>
      </c>
      <c r="O993">
        <v>66000</v>
      </c>
      <c r="P993">
        <v>15486</v>
      </c>
      <c r="Q993" t="s">
        <v>49</v>
      </c>
      <c r="R993" t="s">
        <v>56</v>
      </c>
      <c r="S993" s="3" t="str">
        <f t="shared" si="75"/>
        <v>November</v>
      </c>
      <c r="T993" t="str">
        <f t="shared" si="76"/>
        <v>Q4</v>
      </c>
      <c r="U993">
        <f t="shared" si="77"/>
        <v>2025</v>
      </c>
      <c r="V993" s="4">
        <f t="shared" si="78"/>
        <v>0.19004491569103896</v>
      </c>
      <c r="W993" t="str">
        <f t="shared" si="79"/>
        <v>High</v>
      </c>
    </row>
    <row r="994" spans="1:23" x14ac:dyDescent="0.3">
      <c r="A994">
        <v>102944</v>
      </c>
      <c r="B994" s="1">
        <v>45902</v>
      </c>
      <c r="C994" t="s">
        <v>3080</v>
      </c>
      <c r="D994" t="s">
        <v>100</v>
      </c>
      <c r="E994" t="s">
        <v>20</v>
      </c>
      <c r="F994" t="s">
        <v>36</v>
      </c>
      <c r="G994" t="s">
        <v>37</v>
      </c>
      <c r="H994" t="s">
        <v>47</v>
      </c>
      <c r="I994" t="s">
        <v>24</v>
      </c>
      <c r="J994" t="s">
        <v>72</v>
      </c>
      <c r="K994">
        <v>6</v>
      </c>
      <c r="L994">
        <v>15078</v>
      </c>
      <c r="M994">
        <v>10</v>
      </c>
      <c r="N994">
        <v>81421.2</v>
      </c>
      <c r="O994">
        <v>66000</v>
      </c>
      <c r="P994">
        <v>15421.2</v>
      </c>
      <c r="Q994" t="s">
        <v>26</v>
      </c>
      <c r="R994" t="s">
        <v>56</v>
      </c>
      <c r="S994" s="3" t="str">
        <f t="shared" si="75"/>
        <v>September</v>
      </c>
      <c r="T994" t="str">
        <f t="shared" si="76"/>
        <v>Q3</v>
      </c>
      <c r="U994">
        <f t="shared" si="77"/>
        <v>2025</v>
      </c>
      <c r="V994" s="4">
        <f t="shared" si="78"/>
        <v>0.18940030360643176</v>
      </c>
      <c r="W994" t="str">
        <f t="shared" si="79"/>
        <v>High</v>
      </c>
    </row>
    <row r="995" spans="1:23" x14ac:dyDescent="0.3">
      <c r="A995">
        <v>102222</v>
      </c>
      <c r="B995" s="1">
        <v>45972</v>
      </c>
      <c r="C995" t="s">
        <v>2358</v>
      </c>
      <c r="D995" t="s">
        <v>58</v>
      </c>
      <c r="E995" t="s">
        <v>30</v>
      </c>
      <c r="F995" t="s">
        <v>31</v>
      </c>
      <c r="G995" t="s">
        <v>32</v>
      </c>
      <c r="H995" t="s">
        <v>23</v>
      </c>
      <c r="I995" t="s">
        <v>60</v>
      </c>
      <c r="J995" t="s">
        <v>61</v>
      </c>
      <c r="K995">
        <v>7</v>
      </c>
      <c r="L995">
        <v>11624</v>
      </c>
      <c r="M995">
        <v>0</v>
      </c>
      <c r="N995">
        <v>81368</v>
      </c>
      <c r="O995">
        <v>63000</v>
      </c>
      <c r="P995">
        <v>18368</v>
      </c>
      <c r="Q995" t="s">
        <v>41</v>
      </c>
      <c r="R995" t="s">
        <v>73</v>
      </c>
      <c r="S995" s="3" t="str">
        <f t="shared" si="75"/>
        <v>November</v>
      </c>
      <c r="T995" t="str">
        <f t="shared" si="76"/>
        <v>Q4</v>
      </c>
      <c r="U995">
        <f t="shared" si="77"/>
        <v>2025</v>
      </c>
      <c r="V995" s="4">
        <f t="shared" si="78"/>
        <v>0.22573984858912594</v>
      </c>
      <c r="W995" t="str">
        <f t="shared" si="79"/>
        <v>High</v>
      </c>
    </row>
    <row r="996" spans="1:23" x14ac:dyDescent="0.3">
      <c r="A996">
        <v>101225</v>
      </c>
      <c r="B996" s="1">
        <v>45763</v>
      </c>
      <c r="C996" t="s">
        <v>1361</v>
      </c>
      <c r="D996" t="s">
        <v>142</v>
      </c>
      <c r="E996" t="s">
        <v>20</v>
      </c>
      <c r="F996" t="s">
        <v>21</v>
      </c>
      <c r="G996" t="s">
        <v>22</v>
      </c>
      <c r="H996" t="s">
        <v>23</v>
      </c>
      <c r="I996" t="s">
        <v>24</v>
      </c>
      <c r="J996" t="s">
        <v>72</v>
      </c>
      <c r="K996">
        <v>6</v>
      </c>
      <c r="L996">
        <v>15060</v>
      </c>
      <c r="M996">
        <v>10</v>
      </c>
      <c r="N996">
        <v>81324</v>
      </c>
      <c r="O996">
        <v>66000</v>
      </c>
      <c r="P996">
        <v>15324</v>
      </c>
      <c r="Q996" t="s">
        <v>26</v>
      </c>
      <c r="R996" t="s">
        <v>73</v>
      </c>
      <c r="S996" s="3" t="str">
        <f t="shared" si="75"/>
        <v>April</v>
      </c>
      <c r="T996" t="str">
        <f t="shared" si="76"/>
        <v>Q2</v>
      </c>
      <c r="U996">
        <f t="shared" si="77"/>
        <v>2025</v>
      </c>
      <c r="V996" s="4">
        <f t="shared" si="78"/>
        <v>0.18843145934779401</v>
      </c>
      <c r="W996" t="str">
        <f t="shared" si="79"/>
        <v>High</v>
      </c>
    </row>
    <row r="997" spans="1:23" x14ac:dyDescent="0.3">
      <c r="A997">
        <v>103854</v>
      </c>
      <c r="B997" s="1">
        <v>45711</v>
      </c>
      <c r="C997" t="s">
        <v>3990</v>
      </c>
      <c r="D997" t="s">
        <v>82</v>
      </c>
      <c r="E997" t="s">
        <v>52</v>
      </c>
      <c r="F997" t="s">
        <v>69</v>
      </c>
      <c r="G997" t="s">
        <v>70</v>
      </c>
      <c r="H997" t="s">
        <v>71</v>
      </c>
      <c r="I997" t="s">
        <v>24</v>
      </c>
      <c r="J997" t="s">
        <v>72</v>
      </c>
      <c r="K997">
        <v>6</v>
      </c>
      <c r="L997">
        <v>15050</v>
      </c>
      <c r="M997">
        <v>10</v>
      </c>
      <c r="N997">
        <v>81270</v>
      </c>
      <c r="O997">
        <v>66000</v>
      </c>
      <c r="P997">
        <v>15270</v>
      </c>
      <c r="Q997" t="s">
        <v>26</v>
      </c>
      <c r="R997" t="s">
        <v>73</v>
      </c>
      <c r="S997" s="3" t="str">
        <f t="shared" si="75"/>
        <v>February</v>
      </c>
      <c r="T997" t="str">
        <f t="shared" si="76"/>
        <v>Q1</v>
      </c>
      <c r="U997">
        <f t="shared" si="77"/>
        <v>2025</v>
      </c>
      <c r="V997" s="4">
        <f t="shared" si="78"/>
        <v>0.1878922111480251</v>
      </c>
      <c r="W997" t="str">
        <f t="shared" si="79"/>
        <v>High</v>
      </c>
    </row>
    <row r="998" spans="1:23" x14ac:dyDescent="0.3">
      <c r="A998">
        <v>101218</v>
      </c>
      <c r="B998" s="1">
        <v>45984</v>
      </c>
      <c r="C998" t="s">
        <v>1354</v>
      </c>
      <c r="D998" t="s">
        <v>222</v>
      </c>
      <c r="E998" t="s">
        <v>44</v>
      </c>
      <c r="F998" t="s">
        <v>45</v>
      </c>
      <c r="G998" t="s">
        <v>46</v>
      </c>
      <c r="H998" t="s">
        <v>59</v>
      </c>
      <c r="I998" t="s">
        <v>60</v>
      </c>
      <c r="J998" t="s">
        <v>61</v>
      </c>
      <c r="K998">
        <v>8</v>
      </c>
      <c r="L998">
        <v>11930</v>
      </c>
      <c r="M998">
        <v>15</v>
      </c>
      <c r="N998">
        <v>81124</v>
      </c>
      <c r="O998">
        <v>72000</v>
      </c>
      <c r="P998">
        <v>9124</v>
      </c>
      <c r="Q998" t="s">
        <v>55</v>
      </c>
      <c r="R998" t="s">
        <v>27</v>
      </c>
      <c r="S998" s="3" t="str">
        <f t="shared" si="75"/>
        <v>November</v>
      </c>
      <c r="T998" t="str">
        <f t="shared" si="76"/>
        <v>Q4</v>
      </c>
      <c r="U998">
        <f t="shared" si="77"/>
        <v>2025</v>
      </c>
      <c r="V998" s="4">
        <f t="shared" si="78"/>
        <v>0.11246979931956018</v>
      </c>
      <c r="W998" t="str">
        <f t="shared" si="79"/>
        <v>High</v>
      </c>
    </row>
    <row r="999" spans="1:23" x14ac:dyDescent="0.3">
      <c r="A999">
        <v>101502</v>
      </c>
      <c r="B999" s="1">
        <v>45865</v>
      </c>
      <c r="C999" t="s">
        <v>1638</v>
      </c>
      <c r="D999" t="s">
        <v>94</v>
      </c>
      <c r="E999" t="s">
        <v>44</v>
      </c>
      <c r="F999" t="s">
        <v>45</v>
      </c>
      <c r="G999" t="s">
        <v>46</v>
      </c>
      <c r="H999" t="s">
        <v>47</v>
      </c>
      <c r="I999" t="s">
        <v>24</v>
      </c>
      <c r="J999" t="s">
        <v>72</v>
      </c>
      <c r="K999">
        <v>6</v>
      </c>
      <c r="L999">
        <v>15005</v>
      </c>
      <c r="M999">
        <v>10</v>
      </c>
      <c r="N999">
        <v>81027</v>
      </c>
      <c r="O999">
        <v>66000</v>
      </c>
      <c r="P999">
        <v>15027</v>
      </c>
      <c r="Q999" t="s">
        <v>55</v>
      </c>
      <c r="R999" t="s">
        <v>73</v>
      </c>
      <c r="S999" s="3" t="str">
        <f t="shared" si="75"/>
        <v>July</v>
      </c>
      <c r="T999" t="str">
        <f t="shared" si="76"/>
        <v>Q3</v>
      </c>
      <c r="U999">
        <f t="shared" si="77"/>
        <v>2025</v>
      </c>
      <c r="V999" s="4">
        <f t="shared" si="78"/>
        <v>0.18545669961864564</v>
      </c>
      <c r="W999" t="str">
        <f t="shared" si="79"/>
        <v>High</v>
      </c>
    </row>
    <row r="1000" spans="1:23" x14ac:dyDescent="0.3">
      <c r="A1000">
        <v>104500</v>
      </c>
      <c r="B1000" s="1">
        <v>45940</v>
      </c>
      <c r="C1000" t="s">
        <v>4636</v>
      </c>
      <c r="D1000" t="s">
        <v>226</v>
      </c>
      <c r="E1000" t="s">
        <v>30</v>
      </c>
      <c r="F1000" t="s">
        <v>31</v>
      </c>
      <c r="G1000" t="s">
        <v>32</v>
      </c>
      <c r="H1000" t="s">
        <v>33</v>
      </c>
      <c r="I1000" t="s">
        <v>60</v>
      </c>
      <c r="J1000" t="s">
        <v>61</v>
      </c>
      <c r="K1000">
        <v>7</v>
      </c>
      <c r="L1000">
        <v>11572</v>
      </c>
      <c r="M1000">
        <v>0</v>
      </c>
      <c r="N1000">
        <v>81004</v>
      </c>
      <c r="O1000">
        <v>63000</v>
      </c>
      <c r="P1000">
        <v>18004</v>
      </c>
      <c r="Q1000" t="s">
        <v>41</v>
      </c>
      <c r="R1000" t="s">
        <v>27</v>
      </c>
      <c r="S1000" s="3" t="str">
        <f t="shared" si="75"/>
        <v>October</v>
      </c>
      <c r="T1000" t="str">
        <f t="shared" si="76"/>
        <v>Q4</v>
      </c>
      <c r="U1000">
        <f t="shared" si="77"/>
        <v>2025</v>
      </c>
      <c r="V1000" s="4">
        <f t="shared" si="78"/>
        <v>0.22226062910473557</v>
      </c>
      <c r="W1000" t="str">
        <f t="shared" si="79"/>
        <v>High</v>
      </c>
    </row>
    <row r="1001" spans="1:23" x14ac:dyDescent="0.3">
      <c r="A1001">
        <v>101176</v>
      </c>
      <c r="B1001" s="1">
        <v>45931</v>
      </c>
      <c r="C1001" t="s">
        <v>1312</v>
      </c>
      <c r="D1001" t="s">
        <v>239</v>
      </c>
      <c r="E1001" t="s">
        <v>20</v>
      </c>
      <c r="F1001" t="s">
        <v>21</v>
      </c>
      <c r="G1001" t="s">
        <v>22</v>
      </c>
      <c r="H1001" t="s">
        <v>33</v>
      </c>
      <c r="I1001" t="s">
        <v>60</v>
      </c>
      <c r="J1001" t="s">
        <v>78</v>
      </c>
      <c r="K1001">
        <v>4</v>
      </c>
      <c r="L1001">
        <v>22486</v>
      </c>
      <c r="M1001">
        <v>10</v>
      </c>
      <c r="N1001">
        <v>80949.600000000006</v>
      </c>
      <c r="O1001">
        <v>68000</v>
      </c>
      <c r="P1001">
        <v>12949.6</v>
      </c>
      <c r="Q1001" t="s">
        <v>41</v>
      </c>
      <c r="R1001" t="s">
        <v>27</v>
      </c>
      <c r="S1001" s="3" t="str">
        <f t="shared" si="75"/>
        <v>October</v>
      </c>
      <c r="T1001" t="str">
        <f t="shared" si="76"/>
        <v>Q4</v>
      </c>
      <c r="U1001">
        <f t="shared" si="77"/>
        <v>2025</v>
      </c>
      <c r="V1001" s="4">
        <f t="shared" si="78"/>
        <v>0.15997114253807307</v>
      </c>
      <c r="W1001" t="str">
        <f t="shared" si="79"/>
        <v>High</v>
      </c>
    </row>
    <row r="1002" spans="1:23" x14ac:dyDescent="0.3">
      <c r="A1002">
        <v>101856</v>
      </c>
      <c r="B1002" s="1">
        <v>46013</v>
      </c>
      <c r="C1002" t="s">
        <v>1992</v>
      </c>
      <c r="D1002" t="s">
        <v>35</v>
      </c>
      <c r="E1002" t="s">
        <v>52</v>
      </c>
      <c r="F1002" t="s">
        <v>53</v>
      </c>
      <c r="G1002" t="s">
        <v>54</v>
      </c>
      <c r="H1002" t="s">
        <v>83</v>
      </c>
      <c r="I1002" t="s">
        <v>24</v>
      </c>
      <c r="J1002" t="s">
        <v>72</v>
      </c>
      <c r="K1002">
        <v>6</v>
      </c>
      <c r="L1002">
        <v>14986</v>
      </c>
      <c r="M1002">
        <v>10</v>
      </c>
      <c r="N1002">
        <v>80924.399999999994</v>
      </c>
      <c r="O1002">
        <v>66000</v>
      </c>
      <c r="P1002">
        <v>14924.4</v>
      </c>
      <c r="Q1002" t="s">
        <v>41</v>
      </c>
      <c r="R1002" t="s">
        <v>73</v>
      </c>
      <c r="S1002" s="3" t="str">
        <f t="shared" si="75"/>
        <v>December</v>
      </c>
      <c r="T1002" t="str">
        <f t="shared" si="76"/>
        <v>Q4</v>
      </c>
      <c r="U1002">
        <f t="shared" si="77"/>
        <v>2025</v>
      </c>
      <c r="V1002" s="4">
        <f t="shared" si="78"/>
        <v>0.18442398090069251</v>
      </c>
      <c r="W1002" t="str">
        <f t="shared" si="79"/>
        <v>High</v>
      </c>
    </row>
    <row r="1003" spans="1:23" x14ac:dyDescent="0.3">
      <c r="A1003">
        <v>104865</v>
      </c>
      <c r="B1003" s="1">
        <v>45708</v>
      </c>
      <c r="C1003" t="s">
        <v>5001</v>
      </c>
      <c r="D1003" t="s">
        <v>80</v>
      </c>
      <c r="E1003" t="s">
        <v>44</v>
      </c>
      <c r="F1003" t="s">
        <v>45</v>
      </c>
      <c r="G1003" t="s">
        <v>46</v>
      </c>
      <c r="H1003" t="s">
        <v>71</v>
      </c>
      <c r="I1003" t="s">
        <v>24</v>
      </c>
      <c r="J1003" t="s">
        <v>72</v>
      </c>
      <c r="K1003">
        <v>6</v>
      </c>
      <c r="L1003">
        <v>14986</v>
      </c>
      <c r="M1003">
        <v>10</v>
      </c>
      <c r="N1003">
        <v>80924.399999999994</v>
      </c>
      <c r="O1003">
        <v>66000</v>
      </c>
      <c r="P1003">
        <v>14924.4</v>
      </c>
      <c r="Q1003" t="s">
        <v>55</v>
      </c>
      <c r="R1003" t="s">
        <v>27</v>
      </c>
      <c r="S1003" s="3" t="str">
        <f t="shared" si="75"/>
        <v>February</v>
      </c>
      <c r="T1003" t="str">
        <f t="shared" si="76"/>
        <v>Q1</v>
      </c>
      <c r="U1003">
        <f t="shared" si="77"/>
        <v>2025</v>
      </c>
      <c r="V1003" s="4">
        <f t="shared" si="78"/>
        <v>0.18442398090069251</v>
      </c>
      <c r="W1003" t="str">
        <f t="shared" si="79"/>
        <v>High</v>
      </c>
    </row>
    <row r="1004" spans="1:23" x14ac:dyDescent="0.3">
      <c r="A1004">
        <v>103485</v>
      </c>
      <c r="B1004" s="1">
        <v>45911</v>
      </c>
      <c r="C1004" t="s">
        <v>3621</v>
      </c>
      <c r="D1004" t="s">
        <v>226</v>
      </c>
      <c r="E1004" t="s">
        <v>52</v>
      </c>
      <c r="F1004" t="s">
        <v>69</v>
      </c>
      <c r="G1004" t="s">
        <v>70</v>
      </c>
      <c r="H1004" t="s">
        <v>23</v>
      </c>
      <c r="I1004" t="s">
        <v>60</v>
      </c>
      <c r="J1004" t="s">
        <v>78</v>
      </c>
      <c r="K1004">
        <v>4</v>
      </c>
      <c r="L1004">
        <v>22433</v>
      </c>
      <c r="M1004">
        <v>10</v>
      </c>
      <c r="N1004">
        <v>80758.8</v>
      </c>
      <c r="O1004">
        <v>68000</v>
      </c>
      <c r="P1004">
        <v>12758.8</v>
      </c>
      <c r="Q1004" t="s">
        <v>55</v>
      </c>
      <c r="R1004" t="s">
        <v>27</v>
      </c>
      <c r="S1004" s="3" t="str">
        <f t="shared" si="75"/>
        <v>September</v>
      </c>
      <c r="T1004" t="str">
        <f t="shared" si="76"/>
        <v>Q3</v>
      </c>
      <c r="U1004">
        <f t="shared" si="77"/>
        <v>2025</v>
      </c>
      <c r="V1004" s="4">
        <f t="shared" si="78"/>
        <v>0.15798649806584544</v>
      </c>
      <c r="W1004" t="str">
        <f t="shared" si="79"/>
        <v>High</v>
      </c>
    </row>
    <row r="1005" spans="1:23" x14ac:dyDescent="0.3">
      <c r="A1005">
        <v>102375</v>
      </c>
      <c r="B1005" s="1">
        <v>45797</v>
      </c>
      <c r="C1005" t="s">
        <v>2511</v>
      </c>
      <c r="D1005" t="s">
        <v>322</v>
      </c>
      <c r="E1005" t="s">
        <v>20</v>
      </c>
      <c r="F1005" t="s">
        <v>36</v>
      </c>
      <c r="G1005" t="s">
        <v>37</v>
      </c>
      <c r="H1005" t="s">
        <v>23</v>
      </c>
      <c r="I1005" t="s">
        <v>60</v>
      </c>
      <c r="J1005" t="s">
        <v>78</v>
      </c>
      <c r="K1005">
        <v>4</v>
      </c>
      <c r="L1005">
        <v>22426</v>
      </c>
      <c r="M1005">
        <v>10</v>
      </c>
      <c r="N1005">
        <v>80733.600000000006</v>
      </c>
      <c r="O1005">
        <v>68000</v>
      </c>
      <c r="P1005">
        <v>12733.6</v>
      </c>
      <c r="Q1005" t="s">
        <v>41</v>
      </c>
      <c r="R1005" t="s">
        <v>27</v>
      </c>
      <c r="S1005" s="3" t="str">
        <f t="shared" si="75"/>
        <v>May</v>
      </c>
      <c r="T1005" t="str">
        <f t="shared" si="76"/>
        <v>Q2</v>
      </c>
      <c r="U1005">
        <f t="shared" si="77"/>
        <v>2025</v>
      </c>
      <c r="V1005" s="4">
        <f t="shared" si="78"/>
        <v>0.15772367391024306</v>
      </c>
      <c r="W1005" t="str">
        <f t="shared" si="79"/>
        <v>High</v>
      </c>
    </row>
    <row r="1006" spans="1:23" x14ac:dyDescent="0.3">
      <c r="A1006">
        <v>101815</v>
      </c>
      <c r="B1006" s="1">
        <v>45967</v>
      </c>
      <c r="C1006" t="s">
        <v>1951</v>
      </c>
      <c r="D1006" t="s">
        <v>228</v>
      </c>
      <c r="E1006" t="s">
        <v>30</v>
      </c>
      <c r="F1006" t="s">
        <v>31</v>
      </c>
      <c r="G1006" t="s">
        <v>32</v>
      </c>
      <c r="H1006" t="s">
        <v>108</v>
      </c>
      <c r="I1006" t="s">
        <v>24</v>
      </c>
      <c r="J1006" t="s">
        <v>25</v>
      </c>
      <c r="K1006">
        <v>10</v>
      </c>
      <c r="L1006">
        <v>8962</v>
      </c>
      <c r="M1006">
        <v>10</v>
      </c>
      <c r="N1006">
        <v>80658</v>
      </c>
      <c r="O1006">
        <v>60000</v>
      </c>
      <c r="P1006">
        <v>20658</v>
      </c>
      <c r="Q1006" t="s">
        <v>66</v>
      </c>
      <c r="R1006" t="s">
        <v>27</v>
      </c>
      <c r="S1006" s="3" t="str">
        <f t="shared" si="75"/>
        <v>November</v>
      </c>
      <c r="T1006" t="str">
        <f t="shared" si="76"/>
        <v>Q4</v>
      </c>
      <c r="U1006">
        <f t="shared" si="77"/>
        <v>2025</v>
      </c>
      <c r="V1006" s="4">
        <f t="shared" si="78"/>
        <v>0.25611842594658929</v>
      </c>
      <c r="W1006" t="str">
        <f t="shared" si="79"/>
        <v>High</v>
      </c>
    </row>
    <row r="1007" spans="1:23" x14ac:dyDescent="0.3">
      <c r="A1007">
        <v>100051</v>
      </c>
      <c r="B1007" s="1">
        <v>45661</v>
      </c>
      <c r="C1007" t="s">
        <v>155</v>
      </c>
      <c r="D1007" t="s">
        <v>147</v>
      </c>
      <c r="E1007" t="s">
        <v>44</v>
      </c>
      <c r="F1007" t="s">
        <v>64</v>
      </c>
      <c r="G1007" t="s">
        <v>65</v>
      </c>
      <c r="H1007" t="s">
        <v>33</v>
      </c>
      <c r="I1007" t="s">
        <v>60</v>
      </c>
      <c r="J1007" t="s">
        <v>78</v>
      </c>
      <c r="K1007">
        <v>4</v>
      </c>
      <c r="L1007">
        <v>22339</v>
      </c>
      <c r="M1007">
        <v>10</v>
      </c>
      <c r="N1007">
        <v>80420.399999999994</v>
      </c>
      <c r="O1007">
        <v>68000</v>
      </c>
      <c r="P1007">
        <v>12420.4</v>
      </c>
      <c r="Q1007" t="s">
        <v>66</v>
      </c>
      <c r="R1007" t="s">
        <v>27</v>
      </c>
      <c r="S1007" s="3" t="str">
        <f t="shared" si="75"/>
        <v>January</v>
      </c>
      <c r="T1007" t="str">
        <f t="shared" si="76"/>
        <v>Q1</v>
      </c>
      <c r="U1007">
        <f t="shared" si="77"/>
        <v>2025</v>
      </c>
      <c r="V1007" s="4">
        <f t="shared" si="78"/>
        <v>0.15444339993335024</v>
      </c>
      <c r="W1007" t="str">
        <f t="shared" si="79"/>
        <v>High</v>
      </c>
    </row>
    <row r="1008" spans="1:23" x14ac:dyDescent="0.3">
      <c r="A1008">
        <v>100350</v>
      </c>
      <c r="B1008" s="1">
        <v>46014</v>
      </c>
      <c r="C1008" t="s">
        <v>486</v>
      </c>
      <c r="D1008" t="s">
        <v>153</v>
      </c>
      <c r="E1008" t="s">
        <v>52</v>
      </c>
      <c r="F1008" t="s">
        <v>69</v>
      </c>
      <c r="G1008" t="s">
        <v>70</v>
      </c>
      <c r="H1008" t="s">
        <v>108</v>
      </c>
      <c r="I1008" t="s">
        <v>60</v>
      </c>
      <c r="J1008" t="s">
        <v>78</v>
      </c>
      <c r="K1008">
        <v>4</v>
      </c>
      <c r="L1008">
        <v>22311</v>
      </c>
      <c r="M1008">
        <v>10</v>
      </c>
      <c r="N1008">
        <v>80319.600000000006</v>
      </c>
      <c r="O1008">
        <v>68000</v>
      </c>
      <c r="P1008">
        <v>12319.6</v>
      </c>
      <c r="Q1008" t="s">
        <v>49</v>
      </c>
      <c r="R1008" t="s">
        <v>27</v>
      </c>
      <c r="S1008" s="3" t="str">
        <f t="shared" si="75"/>
        <v>December</v>
      </c>
      <c r="T1008" t="str">
        <f t="shared" si="76"/>
        <v>Q4</v>
      </c>
      <c r="U1008">
        <f t="shared" si="77"/>
        <v>2025</v>
      </c>
      <c r="V1008" s="4">
        <f t="shared" si="78"/>
        <v>0.15338223795935238</v>
      </c>
      <c r="W1008" t="str">
        <f t="shared" si="79"/>
        <v>High</v>
      </c>
    </row>
    <row r="1009" spans="1:23" x14ac:dyDescent="0.3">
      <c r="A1009">
        <v>100720</v>
      </c>
      <c r="B1009" s="1">
        <v>45887</v>
      </c>
      <c r="C1009" t="s">
        <v>856</v>
      </c>
      <c r="D1009" t="s">
        <v>322</v>
      </c>
      <c r="E1009" t="s">
        <v>44</v>
      </c>
      <c r="F1009" t="s">
        <v>45</v>
      </c>
      <c r="G1009" t="s">
        <v>46</v>
      </c>
      <c r="H1009" t="s">
        <v>23</v>
      </c>
      <c r="I1009" t="s">
        <v>60</v>
      </c>
      <c r="J1009" t="s">
        <v>78</v>
      </c>
      <c r="K1009">
        <v>4</v>
      </c>
      <c r="L1009">
        <v>22310</v>
      </c>
      <c r="M1009">
        <v>10</v>
      </c>
      <c r="N1009">
        <v>80316</v>
      </c>
      <c r="O1009">
        <v>68000</v>
      </c>
      <c r="P1009">
        <v>12316</v>
      </c>
      <c r="Q1009" t="s">
        <v>41</v>
      </c>
      <c r="R1009" t="s">
        <v>27</v>
      </c>
      <c r="S1009" s="3" t="str">
        <f t="shared" si="75"/>
        <v>August</v>
      </c>
      <c r="T1009" t="str">
        <f t="shared" si="76"/>
        <v>Q3</v>
      </c>
      <c r="U1009">
        <f t="shared" si="77"/>
        <v>2025</v>
      </c>
      <c r="V1009" s="4">
        <f t="shared" si="78"/>
        <v>0.15334429005428557</v>
      </c>
      <c r="W1009" t="str">
        <f t="shared" si="79"/>
        <v>High</v>
      </c>
    </row>
    <row r="1010" spans="1:23" x14ac:dyDescent="0.3">
      <c r="A1010">
        <v>100711</v>
      </c>
      <c r="B1010" s="1">
        <v>45759</v>
      </c>
      <c r="C1010" t="s">
        <v>847</v>
      </c>
      <c r="D1010" t="s">
        <v>147</v>
      </c>
      <c r="E1010" t="s">
        <v>44</v>
      </c>
      <c r="F1010" t="s">
        <v>45</v>
      </c>
      <c r="G1010" t="s">
        <v>46</v>
      </c>
      <c r="H1010" t="s">
        <v>23</v>
      </c>
      <c r="I1010" t="s">
        <v>60</v>
      </c>
      <c r="J1010" t="s">
        <v>78</v>
      </c>
      <c r="K1010">
        <v>4</v>
      </c>
      <c r="L1010">
        <v>22303</v>
      </c>
      <c r="M1010">
        <v>10</v>
      </c>
      <c r="N1010">
        <v>80290.8</v>
      </c>
      <c r="O1010">
        <v>68000</v>
      </c>
      <c r="P1010">
        <v>12290.8</v>
      </c>
      <c r="Q1010" t="s">
        <v>55</v>
      </c>
      <c r="R1010" t="s">
        <v>27</v>
      </c>
      <c r="S1010" s="3" t="str">
        <f t="shared" si="75"/>
        <v>April</v>
      </c>
      <c r="T1010" t="str">
        <f t="shared" si="76"/>
        <v>Q2</v>
      </c>
      <c r="U1010">
        <f t="shared" si="77"/>
        <v>2025</v>
      </c>
      <c r="V1010" s="4">
        <f t="shared" si="78"/>
        <v>0.15307855943644849</v>
      </c>
      <c r="W1010" t="str">
        <f t="shared" si="79"/>
        <v>High</v>
      </c>
    </row>
    <row r="1011" spans="1:23" x14ac:dyDescent="0.3">
      <c r="A1011">
        <v>104068</v>
      </c>
      <c r="B1011" s="1">
        <v>46003</v>
      </c>
      <c r="C1011" t="s">
        <v>4204</v>
      </c>
      <c r="D1011" t="s">
        <v>96</v>
      </c>
      <c r="E1011" t="s">
        <v>52</v>
      </c>
      <c r="F1011" t="s">
        <v>53</v>
      </c>
      <c r="G1011" t="s">
        <v>54</v>
      </c>
      <c r="H1011" t="s">
        <v>38</v>
      </c>
      <c r="I1011" t="s">
        <v>24</v>
      </c>
      <c r="J1011" t="s">
        <v>72</v>
      </c>
      <c r="K1011">
        <v>6</v>
      </c>
      <c r="L1011">
        <v>14858</v>
      </c>
      <c r="M1011">
        <v>10</v>
      </c>
      <c r="N1011">
        <v>80233.2</v>
      </c>
      <c r="O1011">
        <v>66000</v>
      </c>
      <c r="P1011">
        <v>14233.2</v>
      </c>
      <c r="Q1011" t="s">
        <v>66</v>
      </c>
      <c r="R1011" t="s">
        <v>27</v>
      </c>
      <c r="S1011" s="3" t="str">
        <f t="shared" si="75"/>
        <v>December</v>
      </c>
      <c r="T1011" t="str">
        <f t="shared" si="76"/>
        <v>Q4</v>
      </c>
      <c r="U1011">
        <f t="shared" si="77"/>
        <v>2025</v>
      </c>
      <c r="V1011" s="4">
        <f t="shared" si="78"/>
        <v>0.17739788516474478</v>
      </c>
      <c r="W1011" t="str">
        <f t="shared" si="79"/>
        <v>High</v>
      </c>
    </row>
    <row r="1012" spans="1:23" x14ac:dyDescent="0.3">
      <c r="A1012">
        <v>102229</v>
      </c>
      <c r="B1012" s="1">
        <v>45826</v>
      </c>
      <c r="C1012" t="s">
        <v>2365</v>
      </c>
      <c r="D1012" t="s">
        <v>189</v>
      </c>
      <c r="E1012" t="s">
        <v>20</v>
      </c>
      <c r="F1012" t="s">
        <v>36</v>
      </c>
      <c r="G1012" t="s">
        <v>37</v>
      </c>
      <c r="H1012" t="s">
        <v>47</v>
      </c>
      <c r="I1012" t="s">
        <v>60</v>
      </c>
      <c r="J1012" t="s">
        <v>78</v>
      </c>
      <c r="K1012">
        <v>4</v>
      </c>
      <c r="L1012">
        <v>22237</v>
      </c>
      <c r="M1012">
        <v>10</v>
      </c>
      <c r="N1012">
        <v>80053.2</v>
      </c>
      <c r="O1012">
        <v>68000</v>
      </c>
      <c r="P1012">
        <v>12053.2</v>
      </c>
      <c r="Q1012" t="s">
        <v>41</v>
      </c>
      <c r="R1012" t="s">
        <v>73</v>
      </c>
      <c r="S1012" s="3" t="str">
        <f t="shared" si="75"/>
        <v>June</v>
      </c>
      <c r="T1012" t="str">
        <f t="shared" si="76"/>
        <v>Q2</v>
      </c>
      <c r="U1012">
        <f t="shared" si="77"/>
        <v>2025</v>
      </c>
      <c r="V1012" s="4">
        <f t="shared" si="78"/>
        <v>0.15056487435855156</v>
      </c>
      <c r="W1012" t="str">
        <f t="shared" si="79"/>
        <v>High</v>
      </c>
    </row>
    <row r="1013" spans="1:23" x14ac:dyDescent="0.3">
      <c r="A1013">
        <v>104621</v>
      </c>
      <c r="B1013" s="1">
        <v>46009</v>
      </c>
      <c r="C1013" t="s">
        <v>4757</v>
      </c>
      <c r="D1013" t="s">
        <v>158</v>
      </c>
      <c r="E1013" t="s">
        <v>20</v>
      </c>
      <c r="F1013" t="s">
        <v>36</v>
      </c>
      <c r="G1013" t="s">
        <v>37</v>
      </c>
      <c r="H1013" t="s">
        <v>108</v>
      </c>
      <c r="I1013" t="s">
        <v>24</v>
      </c>
      <c r="J1013" t="s">
        <v>72</v>
      </c>
      <c r="K1013">
        <v>6</v>
      </c>
      <c r="L1013">
        <v>14823</v>
      </c>
      <c r="M1013">
        <v>10</v>
      </c>
      <c r="N1013">
        <v>80044.2</v>
      </c>
      <c r="O1013">
        <v>66000</v>
      </c>
      <c r="P1013">
        <v>14044.2</v>
      </c>
      <c r="Q1013" t="s">
        <v>41</v>
      </c>
      <c r="R1013" t="s">
        <v>27</v>
      </c>
      <c r="S1013" s="3" t="str">
        <f t="shared" si="75"/>
        <v>December</v>
      </c>
      <c r="T1013" t="str">
        <f t="shared" si="76"/>
        <v>Q4</v>
      </c>
      <c r="U1013">
        <f t="shared" si="77"/>
        <v>2025</v>
      </c>
      <c r="V1013" s="4">
        <f t="shared" si="78"/>
        <v>0.17545556080265653</v>
      </c>
      <c r="W1013" t="str">
        <f t="shared" si="79"/>
        <v>High</v>
      </c>
    </row>
    <row r="1014" spans="1:23" x14ac:dyDescent="0.3">
      <c r="A1014">
        <v>104459</v>
      </c>
      <c r="B1014" s="1">
        <v>45963</v>
      </c>
      <c r="C1014" t="s">
        <v>4595</v>
      </c>
      <c r="D1014" t="s">
        <v>257</v>
      </c>
      <c r="E1014" t="s">
        <v>52</v>
      </c>
      <c r="F1014" t="s">
        <v>53</v>
      </c>
      <c r="G1014" t="s">
        <v>54</v>
      </c>
      <c r="H1014" t="s">
        <v>23</v>
      </c>
      <c r="I1014" t="s">
        <v>60</v>
      </c>
      <c r="J1014" t="s">
        <v>78</v>
      </c>
      <c r="K1014">
        <v>4</v>
      </c>
      <c r="L1014">
        <v>22203</v>
      </c>
      <c r="M1014">
        <v>10</v>
      </c>
      <c r="N1014">
        <v>79930.8</v>
      </c>
      <c r="O1014">
        <v>68000</v>
      </c>
      <c r="P1014">
        <v>11930.8</v>
      </c>
      <c r="Q1014" t="s">
        <v>41</v>
      </c>
      <c r="R1014" t="s">
        <v>27</v>
      </c>
      <c r="S1014" s="3" t="str">
        <f t="shared" si="75"/>
        <v>November</v>
      </c>
      <c r="T1014" t="str">
        <f t="shared" si="76"/>
        <v>Q4</v>
      </c>
      <c r="U1014">
        <f t="shared" si="77"/>
        <v>2025</v>
      </c>
      <c r="V1014" s="4">
        <f t="shared" si="78"/>
        <v>0.14926411345814128</v>
      </c>
      <c r="W1014" t="str">
        <f t="shared" si="79"/>
        <v>High</v>
      </c>
    </row>
    <row r="1015" spans="1:23" x14ac:dyDescent="0.3">
      <c r="A1015">
        <v>102042</v>
      </c>
      <c r="B1015" s="1">
        <v>45770</v>
      </c>
      <c r="C1015" t="s">
        <v>2178</v>
      </c>
      <c r="D1015" t="s">
        <v>80</v>
      </c>
      <c r="E1015" t="s">
        <v>52</v>
      </c>
      <c r="F1015" t="s">
        <v>69</v>
      </c>
      <c r="G1015" t="s">
        <v>70</v>
      </c>
      <c r="H1015" t="s">
        <v>47</v>
      </c>
      <c r="I1015" t="s">
        <v>24</v>
      </c>
      <c r="J1015" t="s">
        <v>72</v>
      </c>
      <c r="K1015">
        <v>6</v>
      </c>
      <c r="L1015">
        <v>14750</v>
      </c>
      <c r="M1015">
        <v>10</v>
      </c>
      <c r="N1015">
        <v>79650</v>
      </c>
      <c r="O1015">
        <v>66000</v>
      </c>
      <c r="P1015">
        <v>13650</v>
      </c>
      <c r="Q1015" t="s">
        <v>55</v>
      </c>
      <c r="R1015" t="s">
        <v>73</v>
      </c>
      <c r="S1015" s="3" t="str">
        <f t="shared" si="75"/>
        <v>April</v>
      </c>
      <c r="T1015" t="str">
        <f t="shared" si="76"/>
        <v>Q2</v>
      </c>
      <c r="U1015">
        <f t="shared" si="77"/>
        <v>2025</v>
      </c>
      <c r="V1015" s="4">
        <f t="shared" si="78"/>
        <v>0.17137476459510359</v>
      </c>
      <c r="W1015" t="str">
        <f t="shared" si="79"/>
        <v>High</v>
      </c>
    </row>
    <row r="1016" spans="1:23" x14ac:dyDescent="0.3">
      <c r="A1016">
        <v>100303</v>
      </c>
      <c r="B1016" s="1">
        <v>45818</v>
      </c>
      <c r="C1016" t="s">
        <v>439</v>
      </c>
      <c r="D1016" t="s">
        <v>100</v>
      </c>
      <c r="E1016" t="s">
        <v>30</v>
      </c>
      <c r="F1016" t="s">
        <v>31</v>
      </c>
      <c r="G1016" t="s">
        <v>32</v>
      </c>
      <c r="H1016" t="s">
        <v>83</v>
      </c>
      <c r="I1016" t="s">
        <v>24</v>
      </c>
      <c r="J1016" t="s">
        <v>72</v>
      </c>
      <c r="K1016">
        <v>6</v>
      </c>
      <c r="L1016">
        <v>14736</v>
      </c>
      <c r="M1016">
        <v>10</v>
      </c>
      <c r="N1016">
        <v>79574.399999999994</v>
      </c>
      <c r="O1016">
        <v>66000</v>
      </c>
      <c r="P1016">
        <v>13574.4</v>
      </c>
      <c r="Q1016" t="s">
        <v>66</v>
      </c>
      <c r="R1016" t="s">
        <v>27</v>
      </c>
      <c r="S1016" s="3" t="str">
        <f t="shared" si="75"/>
        <v>June</v>
      </c>
      <c r="T1016" t="str">
        <f t="shared" si="76"/>
        <v>Q2</v>
      </c>
      <c r="U1016">
        <f t="shared" si="77"/>
        <v>2025</v>
      </c>
      <c r="V1016" s="4">
        <f t="shared" si="78"/>
        <v>0.17058752563638557</v>
      </c>
      <c r="W1016" t="str">
        <f t="shared" si="79"/>
        <v>High</v>
      </c>
    </row>
    <row r="1017" spans="1:23" x14ac:dyDescent="0.3">
      <c r="A1017">
        <v>101168</v>
      </c>
      <c r="B1017" s="1">
        <v>45913</v>
      </c>
      <c r="C1017" t="s">
        <v>1304</v>
      </c>
      <c r="D1017" t="s">
        <v>202</v>
      </c>
      <c r="E1017" t="s">
        <v>44</v>
      </c>
      <c r="F1017" t="s">
        <v>45</v>
      </c>
      <c r="G1017" t="s">
        <v>46</v>
      </c>
      <c r="H1017" t="s">
        <v>23</v>
      </c>
      <c r="I1017" t="s">
        <v>60</v>
      </c>
      <c r="J1017" t="s">
        <v>78</v>
      </c>
      <c r="K1017">
        <v>4</v>
      </c>
      <c r="L1017">
        <v>22091</v>
      </c>
      <c r="M1017">
        <v>10</v>
      </c>
      <c r="N1017">
        <v>79527.600000000006</v>
      </c>
      <c r="O1017">
        <v>68000</v>
      </c>
      <c r="P1017">
        <v>11527.6</v>
      </c>
      <c r="Q1017" t="s">
        <v>66</v>
      </c>
      <c r="R1017" t="s">
        <v>56</v>
      </c>
      <c r="S1017" s="3" t="str">
        <f t="shared" si="75"/>
        <v>September</v>
      </c>
      <c r="T1017" t="str">
        <f t="shared" si="76"/>
        <v>Q3</v>
      </c>
      <c r="U1017">
        <f t="shared" si="77"/>
        <v>2025</v>
      </c>
      <c r="V1017" s="4">
        <f t="shared" si="78"/>
        <v>0.1449509352727858</v>
      </c>
      <c r="W1017" t="str">
        <f t="shared" si="79"/>
        <v>High</v>
      </c>
    </row>
    <row r="1018" spans="1:23" x14ac:dyDescent="0.3">
      <c r="A1018">
        <v>102496</v>
      </c>
      <c r="B1018" s="1">
        <v>45812</v>
      </c>
      <c r="C1018" t="s">
        <v>2632</v>
      </c>
      <c r="D1018" t="s">
        <v>125</v>
      </c>
      <c r="E1018" t="s">
        <v>44</v>
      </c>
      <c r="F1018" t="s">
        <v>64</v>
      </c>
      <c r="G1018" t="s">
        <v>65</v>
      </c>
      <c r="H1018" t="s">
        <v>47</v>
      </c>
      <c r="I1018" t="s">
        <v>24</v>
      </c>
      <c r="J1018" t="s">
        <v>72</v>
      </c>
      <c r="K1018">
        <v>6</v>
      </c>
      <c r="L1018">
        <v>14727</v>
      </c>
      <c r="M1018">
        <v>10</v>
      </c>
      <c r="N1018">
        <v>79525.8</v>
      </c>
      <c r="O1018">
        <v>66000</v>
      </c>
      <c r="P1018">
        <v>13525.8</v>
      </c>
      <c r="Q1018" t="s">
        <v>55</v>
      </c>
      <c r="R1018" t="s">
        <v>27</v>
      </c>
      <c r="S1018" s="3" t="str">
        <f t="shared" si="75"/>
        <v>June</v>
      </c>
      <c r="T1018" t="str">
        <f t="shared" si="76"/>
        <v>Q2</v>
      </c>
      <c r="U1018">
        <f t="shared" si="77"/>
        <v>2025</v>
      </c>
      <c r="V1018" s="4">
        <f t="shared" si="78"/>
        <v>0.17008065307107881</v>
      </c>
      <c r="W1018" t="str">
        <f t="shared" si="79"/>
        <v>High</v>
      </c>
    </row>
    <row r="1019" spans="1:23" x14ac:dyDescent="0.3">
      <c r="A1019">
        <v>101319</v>
      </c>
      <c r="B1019" s="1">
        <v>45764</v>
      </c>
      <c r="C1019" t="s">
        <v>1455</v>
      </c>
      <c r="D1019" t="s">
        <v>134</v>
      </c>
      <c r="E1019" t="s">
        <v>44</v>
      </c>
      <c r="F1019" t="s">
        <v>64</v>
      </c>
      <c r="G1019" t="s">
        <v>65</v>
      </c>
      <c r="H1019" t="s">
        <v>71</v>
      </c>
      <c r="I1019" t="s">
        <v>60</v>
      </c>
      <c r="J1019" t="s">
        <v>78</v>
      </c>
      <c r="K1019">
        <v>4</v>
      </c>
      <c r="L1019">
        <v>22060</v>
      </c>
      <c r="M1019">
        <v>10</v>
      </c>
      <c r="N1019">
        <v>79416</v>
      </c>
      <c r="O1019">
        <v>68000</v>
      </c>
      <c r="P1019">
        <v>11416</v>
      </c>
      <c r="Q1019" t="s">
        <v>26</v>
      </c>
      <c r="R1019" t="s">
        <v>27</v>
      </c>
      <c r="S1019" s="3" t="str">
        <f t="shared" si="75"/>
        <v>April</v>
      </c>
      <c r="T1019" t="str">
        <f t="shared" si="76"/>
        <v>Q2</v>
      </c>
      <c r="U1019">
        <f t="shared" si="77"/>
        <v>2025</v>
      </c>
      <c r="V1019" s="4">
        <f t="shared" si="78"/>
        <v>0.14374937040394883</v>
      </c>
      <c r="W1019" t="str">
        <f t="shared" si="79"/>
        <v>High</v>
      </c>
    </row>
    <row r="1020" spans="1:23" x14ac:dyDescent="0.3">
      <c r="A1020">
        <v>102823</v>
      </c>
      <c r="B1020" s="1">
        <v>45943</v>
      </c>
      <c r="C1020" t="s">
        <v>2959</v>
      </c>
      <c r="D1020" t="s">
        <v>239</v>
      </c>
      <c r="E1020" t="s">
        <v>44</v>
      </c>
      <c r="F1020" t="s">
        <v>45</v>
      </c>
      <c r="G1020" t="s">
        <v>46</v>
      </c>
      <c r="H1020" t="s">
        <v>38</v>
      </c>
      <c r="I1020" t="s">
        <v>24</v>
      </c>
      <c r="J1020" t="s">
        <v>25</v>
      </c>
      <c r="K1020">
        <v>10</v>
      </c>
      <c r="L1020">
        <v>8354</v>
      </c>
      <c r="M1020">
        <v>5</v>
      </c>
      <c r="N1020">
        <v>79363</v>
      </c>
      <c r="O1020">
        <v>60000</v>
      </c>
      <c r="P1020">
        <v>19363</v>
      </c>
      <c r="Q1020" t="s">
        <v>26</v>
      </c>
      <c r="R1020" t="s">
        <v>27</v>
      </c>
      <c r="S1020" s="3" t="str">
        <f t="shared" si="75"/>
        <v>October</v>
      </c>
      <c r="T1020" t="str">
        <f t="shared" si="76"/>
        <v>Q4</v>
      </c>
      <c r="U1020">
        <f t="shared" si="77"/>
        <v>2025</v>
      </c>
      <c r="V1020" s="4">
        <f t="shared" si="78"/>
        <v>0.24398019228103776</v>
      </c>
      <c r="W1020" t="str">
        <f t="shared" si="79"/>
        <v>High</v>
      </c>
    </row>
    <row r="1021" spans="1:23" x14ac:dyDescent="0.3">
      <c r="A1021">
        <v>100668</v>
      </c>
      <c r="B1021" s="1">
        <v>45956</v>
      </c>
      <c r="C1021" t="s">
        <v>804</v>
      </c>
      <c r="D1021" t="s">
        <v>114</v>
      </c>
      <c r="E1021" t="s">
        <v>30</v>
      </c>
      <c r="F1021" t="s">
        <v>76</v>
      </c>
      <c r="G1021" t="s">
        <v>77</v>
      </c>
      <c r="H1021" t="s">
        <v>59</v>
      </c>
      <c r="I1021" t="s">
        <v>24</v>
      </c>
      <c r="J1021" t="s">
        <v>72</v>
      </c>
      <c r="K1021">
        <v>6</v>
      </c>
      <c r="L1021">
        <v>14667</v>
      </c>
      <c r="M1021">
        <v>10</v>
      </c>
      <c r="N1021">
        <v>79201.8</v>
      </c>
      <c r="O1021">
        <v>66000</v>
      </c>
      <c r="P1021">
        <v>13201.8</v>
      </c>
      <c r="Q1021" t="s">
        <v>49</v>
      </c>
      <c r="R1021" t="s">
        <v>27</v>
      </c>
      <c r="S1021" s="3" t="str">
        <f t="shared" si="75"/>
        <v>October</v>
      </c>
      <c r="T1021" t="str">
        <f t="shared" si="76"/>
        <v>Q4</v>
      </c>
      <c r="U1021">
        <f t="shared" si="77"/>
        <v>2025</v>
      </c>
      <c r="V1021" s="4">
        <f t="shared" si="78"/>
        <v>0.16668560563017507</v>
      </c>
      <c r="W1021" t="str">
        <f t="shared" si="79"/>
        <v>High</v>
      </c>
    </row>
    <row r="1022" spans="1:23" x14ac:dyDescent="0.3">
      <c r="A1022">
        <v>104418</v>
      </c>
      <c r="B1022" s="1">
        <v>45684</v>
      </c>
      <c r="C1022" t="s">
        <v>4554</v>
      </c>
      <c r="D1022" t="s">
        <v>166</v>
      </c>
      <c r="E1022" t="s">
        <v>20</v>
      </c>
      <c r="F1022" t="s">
        <v>21</v>
      </c>
      <c r="G1022" t="s">
        <v>22</v>
      </c>
      <c r="H1022" t="s">
        <v>33</v>
      </c>
      <c r="I1022" t="s">
        <v>24</v>
      </c>
      <c r="J1022" t="s">
        <v>72</v>
      </c>
      <c r="K1022">
        <v>6</v>
      </c>
      <c r="L1022">
        <v>14659</v>
      </c>
      <c r="M1022">
        <v>10</v>
      </c>
      <c r="N1022">
        <v>79158.600000000006</v>
      </c>
      <c r="O1022">
        <v>66000</v>
      </c>
      <c r="P1022">
        <v>13158.6</v>
      </c>
      <c r="Q1022" t="s">
        <v>66</v>
      </c>
      <c r="R1022" t="s">
        <v>27</v>
      </c>
      <c r="S1022" s="3" t="str">
        <f t="shared" si="75"/>
        <v>January</v>
      </c>
      <c r="T1022" t="str">
        <f t="shared" si="76"/>
        <v>Q1</v>
      </c>
      <c r="U1022">
        <f t="shared" si="77"/>
        <v>2025</v>
      </c>
      <c r="V1022" s="4">
        <f t="shared" si="78"/>
        <v>0.16623083278380366</v>
      </c>
      <c r="W1022" t="str">
        <f t="shared" si="79"/>
        <v>High</v>
      </c>
    </row>
    <row r="1023" spans="1:23" x14ac:dyDescent="0.3">
      <c r="A1023">
        <v>100064</v>
      </c>
      <c r="B1023" s="1">
        <v>45917</v>
      </c>
      <c r="C1023" t="s">
        <v>171</v>
      </c>
      <c r="D1023" t="s">
        <v>100</v>
      </c>
      <c r="E1023" t="s">
        <v>30</v>
      </c>
      <c r="F1023" t="s">
        <v>31</v>
      </c>
      <c r="G1023" t="s">
        <v>32</v>
      </c>
      <c r="H1023" t="s">
        <v>108</v>
      </c>
      <c r="I1023" t="s">
        <v>60</v>
      </c>
      <c r="J1023" t="s">
        <v>78</v>
      </c>
      <c r="K1023">
        <v>4</v>
      </c>
      <c r="L1023">
        <v>21971</v>
      </c>
      <c r="M1023">
        <v>10</v>
      </c>
      <c r="N1023">
        <v>79095.600000000006</v>
      </c>
      <c r="O1023">
        <v>68000</v>
      </c>
      <c r="P1023">
        <v>11095.6</v>
      </c>
      <c r="Q1023" t="s">
        <v>55</v>
      </c>
      <c r="R1023" t="s">
        <v>27</v>
      </c>
      <c r="S1023" s="3" t="str">
        <f t="shared" si="75"/>
        <v>September</v>
      </c>
      <c r="T1023" t="str">
        <f t="shared" si="76"/>
        <v>Q3</v>
      </c>
      <c r="U1023">
        <f t="shared" si="77"/>
        <v>2025</v>
      </c>
      <c r="V1023" s="4">
        <f t="shared" si="78"/>
        <v>0.14028087529521238</v>
      </c>
      <c r="W1023" t="str">
        <f t="shared" si="79"/>
        <v>High</v>
      </c>
    </row>
    <row r="1024" spans="1:23" x14ac:dyDescent="0.3">
      <c r="A1024">
        <v>103407</v>
      </c>
      <c r="B1024" s="1">
        <v>45855</v>
      </c>
      <c r="C1024" t="s">
        <v>3543</v>
      </c>
      <c r="D1024" t="s">
        <v>192</v>
      </c>
      <c r="E1024" t="s">
        <v>44</v>
      </c>
      <c r="F1024" t="s">
        <v>64</v>
      </c>
      <c r="G1024" t="s">
        <v>65</v>
      </c>
      <c r="H1024" t="s">
        <v>59</v>
      </c>
      <c r="I1024" t="s">
        <v>24</v>
      </c>
      <c r="J1024" t="s">
        <v>72</v>
      </c>
      <c r="K1024">
        <v>6</v>
      </c>
      <c r="L1024">
        <v>15471</v>
      </c>
      <c r="M1024">
        <v>15</v>
      </c>
      <c r="N1024">
        <v>78902.100000000006</v>
      </c>
      <c r="O1024">
        <v>66000</v>
      </c>
      <c r="P1024">
        <v>12902.1</v>
      </c>
      <c r="Q1024" t="s">
        <v>55</v>
      </c>
      <c r="R1024" t="s">
        <v>27</v>
      </c>
      <c r="S1024" s="3" t="str">
        <f t="shared" si="75"/>
        <v>July</v>
      </c>
      <c r="T1024" t="str">
        <f t="shared" si="76"/>
        <v>Q3</v>
      </c>
      <c r="U1024">
        <f t="shared" si="77"/>
        <v>2025</v>
      </c>
      <c r="V1024" s="4">
        <f t="shared" si="78"/>
        <v>0.16352036257590102</v>
      </c>
      <c r="W1024" t="str">
        <f t="shared" si="79"/>
        <v>High</v>
      </c>
    </row>
    <row r="1025" spans="1:23" x14ac:dyDescent="0.3">
      <c r="A1025">
        <v>102162</v>
      </c>
      <c r="B1025" s="1">
        <v>45847</v>
      </c>
      <c r="C1025" t="s">
        <v>2298</v>
      </c>
      <c r="D1025" t="s">
        <v>127</v>
      </c>
      <c r="E1025" t="s">
        <v>30</v>
      </c>
      <c r="F1025" t="s">
        <v>31</v>
      </c>
      <c r="G1025" t="s">
        <v>32</v>
      </c>
      <c r="H1025" t="s">
        <v>23</v>
      </c>
      <c r="I1025" t="s">
        <v>24</v>
      </c>
      <c r="J1025" t="s">
        <v>72</v>
      </c>
      <c r="K1025">
        <v>6</v>
      </c>
      <c r="L1025">
        <v>14607</v>
      </c>
      <c r="M1025">
        <v>10</v>
      </c>
      <c r="N1025">
        <v>78877.8</v>
      </c>
      <c r="O1025">
        <v>66000</v>
      </c>
      <c r="P1025">
        <v>12877.8</v>
      </c>
      <c r="Q1025" t="s">
        <v>55</v>
      </c>
      <c r="R1025" t="s">
        <v>27</v>
      </c>
      <c r="S1025" s="3" t="str">
        <f t="shared" si="75"/>
        <v>July</v>
      </c>
      <c r="T1025" t="str">
        <f t="shared" si="76"/>
        <v>Q3</v>
      </c>
      <c r="U1025">
        <f t="shared" si="77"/>
        <v>2025</v>
      </c>
      <c r="V1025" s="4">
        <f t="shared" si="78"/>
        <v>0.16326266706221521</v>
      </c>
      <c r="W1025" t="str">
        <f t="shared" si="79"/>
        <v>High</v>
      </c>
    </row>
    <row r="1026" spans="1:23" x14ac:dyDescent="0.3">
      <c r="A1026">
        <v>104858</v>
      </c>
      <c r="B1026" s="1">
        <v>45873</v>
      </c>
      <c r="C1026" t="s">
        <v>4994</v>
      </c>
      <c r="D1026" t="s">
        <v>116</v>
      </c>
      <c r="E1026" t="s">
        <v>30</v>
      </c>
      <c r="F1026" t="s">
        <v>31</v>
      </c>
      <c r="G1026" t="s">
        <v>32</v>
      </c>
      <c r="H1026" t="s">
        <v>108</v>
      </c>
      <c r="I1026" t="s">
        <v>24</v>
      </c>
      <c r="J1026" t="s">
        <v>72</v>
      </c>
      <c r="K1026">
        <v>6</v>
      </c>
      <c r="L1026">
        <v>15456</v>
      </c>
      <c r="M1026">
        <v>15</v>
      </c>
      <c r="N1026">
        <v>78825.600000000006</v>
      </c>
      <c r="O1026">
        <v>66000</v>
      </c>
      <c r="P1026">
        <v>12825.6</v>
      </c>
      <c r="Q1026" t="s">
        <v>66</v>
      </c>
      <c r="R1026" t="s">
        <v>56</v>
      </c>
      <c r="S1026" s="3" t="str">
        <f t="shared" ref="S1026:S1089" si="80">TEXT(B1026,"mmmm")</f>
        <v>August</v>
      </c>
      <c r="T1026" t="str">
        <f t="shared" ref="T1026:T1089" si="81">"Q"&amp;ROUNDUP(MONTH(B1026)/3,0)</f>
        <v>Q3</v>
      </c>
      <c r="U1026">
        <f t="shared" ref="U1026:U1089" si="82">YEAR(B1026)</f>
        <v>2025</v>
      </c>
      <c r="V1026" s="4">
        <f t="shared" ref="V1026:V1089" si="83">P1026/N1026</f>
        <v>0.16270856168554376</v>
      </c>
      <c r="W1026" t="str">
        <f t="shared" ref="W1026:W1089" si="84">IF(N1026&lt;10000,"Low",IF(N1026&lt;=50000,"Medium","High"))</f>
        <v>High</v>
      </c>
    </row>
    <row r="1027" spans="1:23" x14ac:dyDescent="0.3">
      <c r="A1027">
        <v>102711</v>
      </c>
      <c r="B1027" s="1">
        <v>45692</v>
      </c>
      <c r="C1027" t="s">
        <v>2847</v>
      </c>
      <c r="D1027" t="s">
        <v>134</v>
      </c>
      <c r="E1027" t="s">
        <v>44</v>
      </c>
      <c r="F1027" t="s">
        <v>64</v>
      </c>
      <c r="G1027" t="s">
        <v>65</v>
      </c>
      <c r="H1027" t="s">
        <v>59</v>
      </c>
      <c r="I1027" t="s">
        <v>24</v>
      </c>
      <c r="J1027" t="s">
        <v>72</v>
      </c>
      <c r="K1027">
        <v>6</v>
      </c>
      <c r="L1027">
        <v>14590</v>
      </c>
      <c r="M1027">
        <v>10</v>
      </c>
      <c r="N1027">
        <v>78786</v>
      </c>
      <c r="O1027">
        <v>66000</v>
      </c>
      <c r="P1027">
        <v>12786</v>
      </c>
      <c r="Q1027" t="s">
        <v>66</v>
      </c>
      <c r="R1027" t="s">
        <v>27</v>
      </c>
      <c r="S1027" s="3" t="str">
        <f t="shared" si="80"/>
        <v>February</v>
      </c>
      <c r="T1027" t="str">
        <f t="shared" si="81"/>
        <v>Q1</v>
      </c>
      <c r="U1027">
        <f t="shared" si="82"/>
        <v>2025</v>
      </c>
      <c r="V1027" s="4">
        <f t="shared" si="83"/>
        <v>0.16228771609169143</v>
      </c>
      <c r="W1027" t="str">
        <f t="shared" si="84"/>
        <v>High</v>
      </c>
    </row>
    <row r="1028" spans="1:23" x14ac:dyDescent="0.3">
      <c r="A1028">
        <v>103844</v>
      </c>
      <c r="B1028" s="1">
        <v>45845</v>
      </c>
      <c r="C1028" t="s">
        <v>3980</v>
      </c>
      <c r="D1028" t="s">
        <v>104</v>
      </c>
      <c r="E1028" t="s">
        <v>20</v>
      </c>
      <c r="F1028" t="s">
        <v>21</v>
      </c>
      <c r="G1028" t="s">
        <v>22</v>
      </c>
      <c r="H1028" t="s">
        <v>33</v>
      </c>
      <c r="I1028" t="s">
        <v>24</v>
      </c>
      <c r="J1028" t="s">
        <v>72</v>
      </c>
      <c r="K1028">
        <v>6</v>
      </c>
      <c r="L1028">
        <v>14587</v>
      </c>
      <c r="M1028">
        <v>10</v>
      </c>
      <c r="N1028">
        <v>78769.8</v>
      </c>
      <c r="O1028">
        <v>66000</v>
      </c>
      <c r="P1028">
        <v>12769.8</v>
      </c>
      <c r="Q1028" t="s">
        <v>41</v>
      </c>
      <c r="R1028" t="s">
        <v>73</v>
      </c>
      <c r="S1028" s="3" t="str">
        <f t="shared" si="80"/>
        <v>July</v>
      </c>
      <c r="T1028" t="str">
        <f t="shared" si="81"/>
        <v>Q3</v>
      </c>
      <c r="U1028">
        <f t="shared" si="82"/>
        <v>2025</v>
      </c>
      <c r="V1028" s="4">
        <f t="shared" si="83"/>
        <v>0.1621154300252127</v>
      </c>
      <c r="W1028" t="str">
        <f t="shared" si="84"/>
        <v>High</v>
      </c>
    </row>
    <row r="1029" spans="1:23" x14ac:dyDescent="0.3">
      <c r="A1029">
        <v>100156</v>
      </c>
      <c r="B1029" s="1">
        <v>45956</v>
      </c>
      <c r="C1029" t="s">
        <v>287</v>
      </c>
      <c r="D1029" t="s">
        <v>19</v>
      </c>
      <c r="E1029" t="s">
        <v>20</v>
      </c>
      <c r="F1029" t="s">
        <v>21</v>
      </c>
      <c r="G1029" t="s">
        <v>22</v>
      </c>
      <c r="H1029" t="s">
        <v>108</v>
      </c>
      <c r="I1029" t="s">
        <v>24</v>
      </c>
      <c r="J1029" t="s">
        <v>72</v>
      </c>
      <c r="K1029">
        <v>6</v>
      </c>
      <c r="L1029">
        <v>14585</v>
      </c>
      <c r="M1029">
        <v>10</v>
      </c>
      <c r="N1029">
        <v>78759</v>
      </c>
      <c r="O1029">
        <v>66000</v>
      </c>
      <c r="P1029">
        <v>12759</v>
      </c>
      <c r="Q1029" t="s">
        <v>66</v>
      </c>
      <c r="R1029" t="s">
        <v>56</v>
      </c>
      <c r="S1029" s="3" t="str">
        <f t="shared" si="80"/>
        <v>October</v>
      </c>
      <c r="T1029" t="str">
        <f t="shared" si="81"/>
        <v>Q4</v>
      </c>
      <c r="U1029">
        <f t="shared" si="82"/>
        <v>2025</v>
      </c>
      <c r="V1029" s="4">
        <f t="shared" si="83"/>
        <v>0.16200053327238792</v>
      </c>
      <c r="W1029" t="str">
        <f t="shared" si="84"/>
        <v>High</v>
      </c>
    </row>
    <row r="1030" spans="1:23" x14ac:dyDescent="0.3">
      <c r="A1030">
        <v>100589</v>
      </c>
      <c r="B1030" s="1">
        <v>45944</v>
      </c>
      <c r="C1030" t="s">
        <v>725</v>
      </c>
      <c r="D1030" t="s">
        <v>408</v>
      </c>
      <c r="E1030" t="s">
        <v>52</v>
      </c>
      <c r="F1030" t="s">
        <v>53</v>
      </c>
      <c r="G1030" t="s">
        <v>54</v>
      </c>
      <c r="H1030" t="s">
        <v>108</v>
      </c>
      <c r="I1030" t="s">
        <v>24</v>
      </c>
      <c r="J1030" t="s">
        <v>25</v>
      </c>
      <c r="K1030">
        <v>10</v>
      </c>
      <c r="L1030">
        <v>8735</v>
      </c>
      <c r="M1030">
        <v>10</v>
      </c>
      <c r="N1030">
        <v>78615</v>
      </c>
      <c r="O1030">
        <v>60000</v>
      </c>
      <c r="P1030">
        <v>18615</v>
      </c>
      <c r="Q1030" t="s">
        <v>55</v>
      </c>
      <c r="R1030" t="s">
        <v>27</v>
      </c>
      <c r="S1030" s="3" t="str">
        <f t="shared" si="80"/>
        <v>October</v>
      </c>
      <c r="T1030" t="str">
        <f t="shared" si="81"/>
        <v>Q4</v>
      </c>
      <c r="U1030">
        <f t="shared" si="82"/>
        <v>2025</v>
      </c>
      <c r="V1030" s="4">
        <f t="shared" si="83"/>
        <v>0.23678687273421103</v>
      </c>
      <c r="W1030" t="str">
        <f t="shared" si="84"/>
        <v>High</v>
      </c>
    </row>
    <row r="1031" spans="1:23" x14ac:dyDescent="0.3">
      <c r="A1031">
        <v>104941</v>
      </c>
      <c r="B1031" s="1">
        <v>45812</v>
      </c>
      <c r="C1031" t="s">
        <v>5077</v>
      </c>
      <c r="D1031" t="s">
        <v>144</v>
      </c>
      <c r="E1031" t="s">
        <v>30</v>
      </c>
      <c r="F1031" t="s">
        <v>31</v>
      </c>
      <c r="G1031" t="s">
        <v>32</v>
      </c>
      <c r="H1031" t="s">
        <v>38</v>
      </c>
      <c r="I1031" t="s">
        <v>24</v>
      </c>
      <c r="J1031" t="s">
        <v>72</v>
      </c>
      <c r="K1031">
        <v>6</v>
      </c>
      <c r="L1031">
        <v>14518</v>
      </c>
      <c r="M1031">
        <v>10</v>
      </c>
      <c r="N1031">
        <v>78397.2</v>
      </c>
      <c r="O1031">
        <v>66000</v>
      </c>
      <c r="P1031">
        <v>12397.2</v>
      </c>
      <c r="Q1031" t="s">
        <v>49</v>
      </c>
      <c r="R1031" t="s">
        <v>27</v>
      </c>
      <c r="S1031" s="3" t="str">
        <f t="shared" si="80"/>
        <v>June</v>
      </c>
      <c r="T1031" t="str">
        <f t="shared" si="81"/>
        <v>Q2</v>
      </c>
      <c r="U1031">
        <f t="shared" si="82"/>
        <v>2025</v>
      </c>
      <c r="V1031" s="4">
        <f t="shared" si="83"/>
        <v>0.15813319863464512</v>
      </c>
      <c r="W1031" t="str">
        <f t="shared" si="84"/>
        <v>High</v>
      </c>
    </row>
    <row r="1032" spans="1:23" x14ac:dyDescent="0.3">
      <c r="A1032">
        <v>103909</v>
      </c>
      <c r="B1032" s="1">
        <v>46019</v>
      </c>
      <c r="C1032" t="s">
        <v>4045</v>
      </c>
      <c r="D1032" t="s">
        <v>226</v>
      </c>
      <c r="E1032" t="s">
        <v>44</v>
      </c>
      <c r="F1032" t="s">
        <v>64</v>
      </c>
      <c r="G1032" t="s">
        <v>65</v>
      </c>
      <c r="H1032" t="s">
        <v>59</v>
      </c>
      <c r="I1032" t="s">
        <v>24</v>
      </c>
      <c r="J1032" t="s">
        <v>72</v>
      </c>
      <c r="K1032">
        <v>6</v>
      </c>
      <c r="L1032">
        <v>15370</v>
      </c>
      <c r="M1032">
        <v>15</v>
      </c>
      <c r="N1032">
        <v>78387</v>
      </c>
      <c r="O1032">
        <v>66000</v>
      </c>
      <c r="P1032">
        <v>12387</v>
      </c>
      <c r="Q1032" t="s">
        <v>55</v>
      </c>
      <c r="R1032" t="s">
        <v>73</v>
      </c>
      <c r="S1032" s="3" t="str">
        <f t="shared" si="80"/>
        <v>December</v>
      </c>
      <c r="T1032" t="str">
        <f t="shared" si="81"/>
        <v>Q4</v>
      </c>
      <c r="U1032">
        <f t="shared" si="82"/>
        <v>2025</v>
      </c>
      <c r="V1032" s="4">
        <f t="shared" si="83"/>
        <v>0.15802365188105172</v>
      </c>
      <c r="W1032" t="str">
        <f t="shared" si="84"/>
        <v>High</v>
      </c>
    </row>
    <row r="1033" spans="1:23" x14ac:dyDescent="0.3">
      <c r="A1033">
        <v>102195</v>
      </c>
      <c r="B1033" s="1">
        <v>45968</v>
      </c>
      <c r="C1033" t="s">
        <v>2331</v>
      </c>
      <c r="D1033" t="s">
        <v>29</v>
      </c>
      <c r="E1033" t="s">
        <v>52</v>
      </c>
      <c r="F1033" t="s">
        <v>53</v>
      </c>
      <c r="G1033" t="s">
        <v>54</v>
      </c>
      <c r="H1033" t="s">
        <v>38</v>
      </c>
      <c r="I1033" t="s">
        <v>60</v>
      </c>
      <c r="J1033" t="s">
        <v>61</v>
      </c>
      <c r="K1033">
        <v>8</v>
      </c>
      <c r="L1033">
        <v>12233</v>
      </c>
      <c r="M1033">
        <v>20</v>
      </c>
      <c r="N1033">
        <v>78291.199999999997</v>
      </c>
      <c r="O1033">
        <v>72000</v>
      </c>
      <c r="P1033">
        <v>6291.2</v>
      </c>
      <c r="Q1033" t="s">
        <v>66</v>
      </c>
      <c r="R1033" t="s">
        <v>27</v>
      </c>
      <c r="S1033" s="3" t="str">
        <f t="shared" si="80"/>
        <v>November</v>
      </c>
      <c r="T1033" t="str">
        <f t="shared" si="81"/>
        <v>Q4</v>
      </c>
      <c r="U1033">
        <f t="shared" si="82"/>
        <v>2025</v>
      </c>
      <c r="V1033" s="4">
        <f t="shared" si="83"/>
        <v>8.0356412981280143E-2</v>
      </c>
      <c r="W1033" t="str">
        <f t="shared" si="84"/>
        <v>High</v>
      </c>
    </row>
    <row r="1034" spans="1:23" x14ac:dyDescent="0.3">
      <c r="A1034">
        <v>102128</v>
      </c>
      <c r="B1034" s="1">
        <v>45939</v>
      </c>
      <c r="C1034" t="s">
        <v>2264</v>
      </c>
      <c r="D1034" t="s">
        <v>127</v>
      </c>
      <c r="E1034" t="s">
        <v>44</v>
      </c>
      <c r="F1034" t="s">
        <v>45</v>
      </c>
      <c r="G1034" t="s">
        <v>46</v>
      </c>
      <c r="H1034" t="s">
        <v>33</v>
      </c>
      <c r="I1034" t="s">
        <v>24</v>
      </c>
      <c r="J1034" t="s">
        <v>72</v>
      </c>
      <c r="K1034">
        <v>6</v>
      </c>
      <c r="L1034">
        <v>15346</v>
      </c>
      <c r="M1034">
        <v>15</v>
      </c>
      <c r="N1034">
        <v>78264.600000000006</v>
      </c>
      <c r="O1034">
        <v>66000</v>
      </c>
      <c r="P1034">
        <v>12264.6</v>
      </c>
      <c r="Q1034" t="s">
        <v>66</v>
      </c>
      <c r="R1034" t="s">
        <v>73</v>
      </c>
      <c r="S1034" s="3" t="str">
        <f t="shared" si="80"/>
        <v>October</v>
      </c>
      <c r="T1034" t="str">
        <f t="shared" si="81"/>
        <v>Q4</v>
      </c>
      <c r="U1034">
        <f t="shared" si="82"/>
        <v>2025</v>
      </c>
      <c r="V1034" s="4">
        <f t="shared" si="83"/>
        <v>0.15670686363949984</v>
      </c>
      <c r="W1034" t="str">
        <f t="shared" si="84"/>
        <v>High</v>
      </c>
    </row>
    <row r="1035" spans="1:23" x14ac:dyDescent="0.3">
      <c r="A1035">
        <v>103775</v>
      </c>
      <c r="B1035" s="1">
        <v>45697</v>
      </c>
      <c r="C1035" t="s">
        <v>3911</v>
      </c>
      <c r="D1035" t="s">
        <v>100</v>
      </c>
      <c r="E1035" t="s">
        <v>44</v>
      </c>
      <c r="F1035" t="s">
        <v>64</v>
      </c>
      <c r="G1035" t="s">
        <v>65</v>
      </c>
      <c r="H1035" t="s">
        <v>59</v>
      </c>
      <c r="I1035" t="s">
        <v>60</v>
      </c>
      <c r="J1035" t="s">
        <v>78</v>
      </c>
      <c r="K1035">
        <v>4</v>
      </c>
      <c r="L1035">
        <v>21717</v>
      </c>
      <c r="M1035">
        <v>10</v>
      </c>
      <c r="N1035">
        <v>78181.2</v>
      </c>
      <c r="O1035">
        <v>68000</v>
      </c>
      <c r="P1035">
        <v>10181.200000000001</v>
      </c>
      <c r="Q1035" t="s">
        <v>55</v>
      </c>
      <c r="R1035" t="s">
        <v>27</v>
      </c>
      <c r="S1035" s="3" t="str">
        <f t="shared" si="80"/>
        <v>February</v>
      </c>
      <c r="T1035" t="str">
        <f t="shared" si="81"/>
        <v>Q1</v>
      </c>
      <c r="U1035">
        <f t="shared" si="82"/>
        <v>2025</v>
      </c>
      <c r="V1035" s="4">
        <f t="shared" si="83"/>
        <v>0.13022568085422073</v>
      </c>
      <c r="W1035" t="str">
        <f t="shared" si="84"/>
        <v>High</v>
      </c>
    </row>
    <row r="1036" spans="1:23" x14ac:dyDescent="0.3">
      <c r="A1036">
        <v>101733</v>
      </c>
      <c r="B1036" s="1">
        <v>46012</v>
      </c>
      <c r="C1036" t="s">
        <v>1869</v>
      </c>
      <c r="D1036" t="s">
        <v>106</v>
      </c>
      <c r="E1036" t="s">
        <v>20</v>
      </c>
      <c r="F1036" t="s">
        <v>21</v>
      </c>
      <c r="G1036" t="s">
        <v>22</v>
      </c>
      <c r="H1036" t="s">
        <v>108</v>
      </c>
      <c r="I1036" t="s">
        <v>60</v>
      </c>
      <c r="J1036" t="s">
        <v>78</v>
      </c>
      <c r="K1036">
        <v>4</v>
      </c>
      <c r="L1036">
        <v>21691</v>
      </c>
      <c r="M1036">
        <v>10</v>
      </c>
      <c r="N1036">
        <v>78087.600000000006</v>
      </c>
      <c r="O1036">
        <v>68000</v>
      </c>
      <c r="P1036">
        <v>10087.6</v>
      </c>
      <c r="Q1036" t="s">
        <v>55</v>
      </c>
      <c r="R1036" t="s">
        <v>56</v>
      </c>
      <c r="S1036" s="3" t="str">
        <f t="shared" si="80"/>
        <v>December</v>
      </c>
      <c r="T1036" t="str">
        <f t="shared" si="81"/>
        <v>Q4</v>
      </c>
      <c r="U1036">
        <f t="shared" si="82"/>
        <v>2025</v>
      </c>
      <c r="V1036" s="4">
        <f t="shared" si="83"/>
        <v>0.12918312254442446</v>
      </c>
      <c r="W1036" t="str">
        <f t="shared" si="84"/>
        <v>High</v>
      </c>
    </row>
    <row r="1037" spans="1:23" x14ac:dyDescent="0.3">
      <c r="A1037">
        <v>103966</v>
      </c>
      <c r="B1037" s="1">
        <v>45945</v>
      </c>
      <c r="C1037" t="s">
        <v>4102</v>
      </c>
      <c r="D1037" t="s">
        <v>257</v>
      </c>
      <c r="E1037" t="s">
        <v>52</v>
      </c>
      <c r="F1037" t="s">
        <v>53</v>
      </c>
      <c r="G1037" t="s">
        <v>54</v>
      </c>
      <c r="H1037" t="s">
        <v>33</v>
      </c>
      <c r="I1037" t="s">
        <v>24</v>
      </c>
      <c r="J1037" t="s">
        <v>25</v>
      </c>
      <c r="K1037">
        <v>10</v>
      </c>
      <c r="L1037">
        <v>8168</v>
      </c>
      <c r="M1037">
        <v>5</v>
      </c>
      <c r="N1037">
        <v>77596</v>
      </c>
      <c r="O1037">
        <v>60000</v>
      </c>
      <c r="P1037">
        <v>17596</v>
      </c>
      <c r="Q1037" t="s">
        <v>66</v>
      </c>
      <c r="R1037" t="s">
        <v>56</v>
      </c>
      <c r="S1037" s="3" t="str">
        <f t="shared" si="80"/>
        <v>October</v>
      </c>
      <c r="T1037" t="str">
        <f t="shared" si="81"/>
        <v>Q4</v>
      </c>
      <c r="U1037">
        <f t="shared" si="82"/>
        <v>2025</v>
      </c>
      <c r="V1037" s="4">
        <f t="shared" si="83"/>
        <v>0.22676426619928863</v>
      </c>
      <c r="W1037" t="str">
        <f t="shared" si="84"/>
        <v>High</v>
      </c>
    </row>
    <row r="1038" spans="1:23" x14ac:dyDescent="0.3">
      <c r="A1038">
        <v>104692</v>
      </c>
      <c r="B1038" s="1">
        <v>45792</v>
      </c>
      <c r="C1038" t="s">
        <v>4828</v>
      </c>
      <c r="D1038" t="s">
        <v>281</v>
      </c>
      <c r="E1038" t="s">
        <v>20</v>
      </c>
      <c r="F1038" t="s">
        <v>21</v>
      </c>
      <c r="G1038" t="s">
        <v>22</v>
      </c>
      <c r="H1038" t="s">
        <v>108</v>
      </c>
      <c r="I1038" t="s">
        <v>24</v>
      </c>
      <c r="J1038" t="s">
        <v>72</v>
      </c>
      <c r="K1038">
        <v>6</v>
      </c>
      <c r="L1038">
        <v>15213</v>
      </c>
      <c r="M1038">
        <v>15</v>
      </c>
      <c r="N1038">
        <v>77586.3</v>
      </c>
      <c r="O1038">
        <v>66000</v>
      </c>
      <c r="P1038">
        <v>11586.3</v>
      </c>
      <c r="Q1038" t="s">
        <v>26</v>
      </c>
      <c r="R1038" t="s">
        <v>27</v>
      </c>
      <c r="S1038" s="3" t="str">
        <f t="shared" si="80"/>
        <v>May</v>
      </c>
      <c r="T1038" t="str">
        <f t="shared" si="81"/>
        <v>Q2</v>
      </c>
      <c r="U1038">
        <f t="shared" si="82"/>
        <v>2025</v>
      </c>
      <c r="V1038" s="4">
        <f t="shared" si="83"/>
        <v>0.14933435413210835</v>
      </c>
      <c r="W1038" t="str">
        <f t="shared" si="84"/>
        <v>High</v>
      </c>
    </row>
    <row r="1039" spans="1:23" x14ac:dyDescent="0.3">
      <c r="A1039">
        <v>104917</v>
      </c>
      <c r="B1039" s="1">
        <v>45680</v>
      </c>
      <c r="C1039" t="s">
        <v>5053</v>
      </c>
      <c r="D1039" t="s">
        <v>257</v>
      </c>
      <c r="E1039" t="s">
        <v>20</v>
      </c>
      <c r="F1039" t="s">
        <v>36</v>
      </c>
      <c r="G1039" t="s">
        <v>37</v>
      </c>
      <c r="H1039" t="s">
        <v>23</v>
      </c>
      <c r="I1039" t="s">
        <v>60</v>
      </c>
      <c r="J1039" t="s">
        <v>78</v>
      </c>
      <c r="K1039">
        <v>4</v>
      </c>
      <c r="L1039">
        <v>21510</v>
      </c>
      <c r="M1039">
        <v>10</v>
      </c>
      <c r="N1039">
        <v>77436</v>
      </c>
      <c r="O1039">
        <v>68000</v>
      </c>
      <c r="P1039">
        <v>9436</v>
      </c>
      <c r="Q1039" t="s">
        <v>55</v>
      </c>
      <c r="R1039" t="s">
        <v>27</v>
      </c>
      <c r="S1039" s="3" t="str">
        <f t="shared" si="80"/>
        <v>January</v>
      </c>
      <c r="T1039" t="str">
        <f t="shared" si="81"/>
        <v>Q1</v>
      </c>
      <c r="U1039">
        <f t="shared" si="82"/>
        <v>2025</v>
      </c>
      <c r="V1039" s="4">
        <f t="shared" si="83"/>
        <v>0.12185546774110233</v>
      </c>
      <c r="W1039" t="str">
        <f t="shared" si="84"/>
        <v>High</v>
      </c>
    </row>
    <row r="1040" spans="1:23" x14ac:dyDescent="0.3">
      <c r="A1040">
        <v>102632</v>
      </c>
      <c r="B1040" s="1">
        <v>45736</v>
      </c>
      <c r="C1040" t="s">
        <v>2768</v>
      </c>
      <c r="D1040" t="s">
        <v>228</v>
      </c>
      <c r="E1040" t="s">
        <v>20</v>
      </c>
      <c r="F1040" t="s">
        <v>36</v>
      </c>
      <c r="G1040" t="s">
        <v>37</v>
      </c>
      <c r="H1040" t="s">
        <v>108</v>
      </c>
      <c r="I1040" t="s">
        <v>24</v>
      </c>
      <c r="J1040" t="s">
        <v>72</v>
      </c>
      <c r="K1040">
        <v>6</v>
      </c>
      <c r="L1040">
        <v>15178</v>
      </c>
      <c r="M1040">
        <v>15</v>
      </c>
      <c r="N1040">
        <v>77407.8</v>
      </c>
      <c r="O1040">
        <v>66000</v>
      </c>
      <c r="P1040">
        <v>11407.8</v>
      </c>
      <c r="Q1040" t="s">
        <v>49</v>
      </c>
      <c r="R1040" t="s">
        <v>73</v>
      </c>
      <c r="S1040" s="3" t="str">
        <f t="shared" si="80"/>
        <v>March</v>
      </c>
      <c r="T1040" t="str">
        <f t="shared" si="81"/>
        <v>Q1</v>
      </c>
      <c r="U1040">
        <f t="shared" si="82"/>
        <v>2025</v>
      </c>
      <c r="V1040" s="4">
        <f t="shared" si="83"/>
        <v>0.14737274538224829</v>
      </c>
      <c r="W1040" t="str">
        <f t="shared" si="84"/>
        <v>High</v>
      </c>
    </row>
    <row r="1041" spans="1:23" x14ac:dyDescent="0.3">
      <c r="A1041">
        <v>101756</v>
      </c>
      <c r="B1041" s="1">
        <v>45892</v>
      </c>
      <c r="C1041" t="s">
        <v>1892</v>
      </c>
      <c r="D1041" t="s">
        <v>94</v>
      </c>
      <c r="E1041" t="s">
        <v>52</v>
      </c>
      <c r="F1041" t="s">
        <v>53</v>
      </c>
      <c r="G1041" t="s">
        <v>54</v>
      </c>
      <c r="H1041" t="s">
        <v>23</v>
      </c>
      <c r="I1041" t="s">
        <v>24</v>
      </c>
      <c r="J1041" t="s">
        <v>72</v>
      </c>
      <c r="K1041">
        <v>6</v>
      </c>
      <c r="L1041">
        <v>15148</v>
      </c>
      <c r="M1041">
        <v>15</v>
      </c>
      <c r="N1041">
        <v>77254.8</v>
      </c>
      <c r="O1041">
        <v>66000</v>
      </c>
      <c r="P1041">
        <v>11254.8</v>
      </c>
      <c r="Q1041" t="s">
        <v>49</v>
      </c>
      <c r="R1041" t="s">
        <v>56</v>
      </c>
      <c r="S1041" s="3" t="str">
        <f t="shared" si="80"/>
        <v>August</v>
      </c>
      <c r="T1041" t="str">
        <f t="shared" si="81"/>
        <v>Q3</v>
      </c>
      <c r="U1041">
        <f t="shared" si="82"/>
        <v>2025</v>
      </c>
      <c r="V1041" s="4">
        <f t="shared" si="83"/>
        <v>0.14568415166436258</v>
      </c>
      <c r="W1041" t="str">
        <f t="shared" si="84"/>
        <v>High</v>
      </c>
    </row>
    <row r="1042" spans="1:23" x14ac:dyDescent="0.3">
      <c r="A1042">
        <v>104069</v>
      </c>
      <c r="B1042" s="1">
        <v>45988</v>
      </c>
      <c r="C1042" t="s">
        <v>4205</v>
      </c>
      <c r="D1042" t="s">
        <v>125</v>
      </c>
      <c r="E1042" t="s">
        <v>52</v>
      </c>
      <c r="F1042" t="s">
        <v>69</v>
      </c>
      <c r="G1042" t="s">
        <v>70</v>
      </c>
      <c r="H1042" t="s">
        <v>38</v>
      </c>
      <c r="I1042" t="s">
        <v>24</v>
      </c>
      <c r="J1042" t="s">
        <v>25</v>
      </c>
      <c r="K1042">
        <v>10</v>
      </c>
      <c r="L1042">
        <v>8582</v>
      </c>
      <c r="M1042">
        <v>10</v>
      </c>
      <c r="N1042">
        <v>77238</v>
      </c>
      <c r="O1042">
        <v>60000</v>
      </c>
      <c r="P1042">
        <v>17238</v>
      </c>
      <c r="Q1042" t="s">
        <v>49</v>
      </c>
      <c r="R1042" t="s">
        <v>27</v>
      </c>
      <c r="S1042" s="3" t="str">
        <f t="shared" si="80"/>
        <v>November</v>
      </c>
      <c r="T1042" t="str">
        <f t="shared" si="81"/>
        <v>Q4</v>
      </c>
      <c r="U1042">
        <f t="shared" si="82"/>
        <v>2025</v>
      </c>
      <c r="V1042" s="4">
        <f t="shared" si="83"/>
        <v>0.22318029985240426</v>
      </c>
      <c r="W1042" t="str">
        <f t="shared" si="84"/>
        <v>High</v>
      </c>
    </row>
    <row r="1043" spans="1:23" x14ac:dyDescent="0.3">
      <c r="A1043">
        <v>104636</v>
      </c>
      <c r="B1043" s="1">
        <v>45937</v>
      </c>
      <c r="C1043" t="s">
        <v>4772</v>
      </c>
      <c r="D1043" t="s">
        <v>299</v>
      </c>
      <c r="E1043" t="s">
        <v>20</v>
      </c>
      <c r="F1043" t="s">
        <v>21</v>
      </c>
      <c r="G1043" t="s">
        <v>22</v>
      </c>
      <c r="H1043" t="s">
        <v>83</v>
      </c>
      <c r="I1043" t="s">
        <v>60</v>
      </c>
      <c r="J1043" t="s">
        <v>61</v>
      </c>
      <c r="K1043">
        <v>7</v>
      </c>
      <c r="L1043">
        <v>12258</v>
      </c>
      <c r="M1043">
        <v>10</v>
      </c>
      <c r="N1043">
        <v>77225.399999999994</v>
      </c>
      <c r="O1043">
        <v>63000</v>
      </c>
      <c r="P1043">
        <v>14225.4</v>
      </c>
      <c r="Q1043" t="s">
        <v>49</v>
      </c>
      <c r="R1043" t="s">
        <v>56</v>
      </c>
      <c r="S1043" s="3" t="str">
        <f t="shared" si="80"/>
        <v>October</v>
      </c>
      <c r="T1043" t="str">
        <f t="shared" si="81"/>
        <v>Q4</v>
      </c>
      <c r="U1043">
        <f t="shared" si="82"/>
        <v>2025</v>
      </c>
      <c r="V1043" s="4">
        <f t="shared" si="83"/>
        <v>0.18420623266438246</v>
      </c>
      <c r="W1043" t="str">
        <f t="shared" si="84"/>
        <v>High</v>
      </c>
    </row>
    <row r="1044" spans="1:23" x14ac:dyDescent="0.3">
      <c r="A1044">
        <v>104835</v>
      </c>
      <c r="B1044" s="1">
        <v>45882</v>
      </c>
      <c r="C1044" t="s">
        <v>4971</v>
      </c>
      <c r="D1044" t="s">
        <v>144</v>
      </c>
      <c r="E1044" t="s">
        <v>44</v>
      </c>
      <c r="F1044" t="s">
        <v>64</v>
      </c>
      <c r="G1044" t="s">
        <v>65</v>
      </c>
      <c r="H1044" t="s">
        <v>59</v>
      </c>
      <c r="I1044" t="s">
        <v>24</v>
      </c>
      <c r="J1044" t="s">
        <v>72</v>
      </c>
      <c r="K1044">
        <v>5</v>
      </c>
      <c r="L1044">
        <v>15420</v>
      </c>
      <c r="M1044">
        <v>0</v>
      </c>
      <c r="N1044">
        <v>77100</v>
      </c>
      <c r="O1044">
        <v>55000</v>
      </c>
      <c r="P1044">
        <v>22100</v>
      </c>
      <c r="Q1044" t="s">
        <v>26</v>
      </c>
      <c r="R1044" t="s">
        <v>27</v>
      </c>
      <c r="S1044" s="3" t="str">
        <f t="shared" si="80"/>
        <v>August</v>
      </c>
      <c r="T1044" t="str">
        <f t="shared" si="81"/>
        <v>Q3</v>
      </c>
      <c r="U1044">
        <f t="shared" si="82"/>
        <v>2025</v>
      </c>
      <c r="V1044" s="4">
        <f t="shared" si="83"/>
        <v>0.28664072632944226</v>
      </c>
      <c r="W1044" t="str">
        <f t="shared" si="84"/>
        <v>High</v>
      </c>
    </row>
    <row r="1045" spans="1:23" x14ac:dyDescent="0.3">
      <c r="A1045">
        <v>104967</v>
      </c>
      <c r="B1045" s="1">
        <v>45934</v>
      </c>
      <c r="C1045" t="s">
        <v>5103</v>
      </c>
      <c r="D1045" t="s">
        <v>110</v>
      </c>
      <c r="E1045" t="s">
        <v>44</v>
      </c>
      <c r="F1045" t="s">
        <v>45</v>
      </c>
      <c r="G1045" t="s">
        <v>46</v>
      </c>
      <c r="H1045" t="s">
        <v>23</v>
      </c>
      <c r="I1045" t="s">
        <v>60</v>
      </c>
      <c r="J1045" t="s">
        <v>61</v>
      </c>
      <c r="K1045">
        <v>7</v>
      </c>
      <c r="L1045">
        <v>12213</v>
      </c>
      <c r="M1045">
        <v>10</v>
      </c>
      <c r="N1045">
        <v>76941.899999999994</v>
      </c>
      <c r="O1045">
        <v>63000</v>
      </c>
      <c r="P1045">
        <v>13941.9</v>
      </c>
      <c r="Q1045" t="s">
        <v>55</v>
      </c>
      <c r="R1045" t="s">
        <v>56</v>
      </c>
      <c r="S1045" s="3" t="str">
        <f t="shared" si="80"/>
        <v>October</v>
      </c>
      <c r="T1045" t="str">
        <f t="shared" si="81"/>
        <v>Q4</v>
      </c>
      <c r="U1045">
        <f t="shared" si="82"/>
        <v>2025</v>
      </c>
      <c r="V1045" s="4">
        <f t="shared" si="83"/>
        <v>0.1812003602718415</v>
      </c>
      <c r="W1045" t="str">
        <f t="shared" si="84"/>
        <v>High</v>
      </c>
    </row>
    <row r="1046" spans="1:23" x14ac:dyDescent="0.3">
      <c r="A1046">
        <v>102032</v>
      </c>
      <c r="B1046" s="1">
        <v>45721</v>
      </c>
      <c r="C1046" t="s">
        <v>2168</v>
      </c>
      <c r="D1046" t="s">
        <v>100</v>
      </c>
      <c r="E1046" t="s">
        <v>20</v>
      </c>
      <c r="F1046" t="s">
        <v>21</v>
      </c>
      <c r="G1046" t="s">
        <v>22</v>
      </c>
      <c r="H1046" t="s">
        <v>38</v>
      </c>
      <c r="I1046" t="s">
        <v>24</v>
      </c>
      <c r="J1046" t="s">
        <v>72</v>
      </c>
      <c r="K1046">
        <v>6</v>
      </c>
      <c r="L1046">
        <v>15083</v>
      </c>
      <c r="M1046">
        <v>15</v>
      </c>
      <c r="N1046">
        <v>76923.3</v>
      </c>
      <c r="O1046">
        <v>66000</v>
      </c>
      <c r="P1046">
        <v>10923.3</v>
      </c>
      <c r="Q1046" t="s">
        <v>26</v>
      </c>
      <c r="R1046" t="s">
        <v>27</v>
      </c>
      <c r="S1046" s="3" t="str">
        <f t="shared" si="80"/>
        <v>March</v>
      </c>
      <c r="T1046" t="str">
        <f t="shared" si="81"/>
        <v>Q1</v>
      </c>
      <c r="U1046">
        <f t="shared" si="82"/>
        <v>2025</v>
      </c>
      <c r="V1046" s="4">
        <f t="shared" si="83"/>
        <v>0.14200248819278422</v>
      </c>
      <c r="W1046" t="str">
        <f t="shared" si="84"/>
        <v>High</v>
      </c>
    </row>
    <row r="1047" spans="1:23" x14ac:dyDescent="0.3">
      <c r="A1047">
        <v>101140</v>
      </c>
      <c r="B1047" s="1">
        <v>45866</v>
      </c>
      <c r="C1047" t="s">
        <v>1276</v>
      </c>
      <c r="D1047" t="s">
        <v>299</v>
      </c>
      <c r="E1047" t="s">
        <v>52</v>
      </c>
      <c r="F1047" t="s">
        <v>69</v>
      </c>
      <c r="G1047" t="s">
        <v>70</v>
      </c>
      <c r="H1047" t="s">
        <v>33</v>
      </c>
      <c r="I1047" t="s">
        <v>24</v>
      </c>
      <c r="J1047" t="s">
        <v>72</v>
      </c>
      <c r="K1047">
        <v>5</v>
      </c>
      <c r="L1047">
        <v>15365</v>
      </c>
      <c r="M1047">
        <v>0</v>
      </c>
      <c r="N1047">
        <v>76825</v>
      </c>
      <c r="O1047">
        <v>55000</v>
      </c>
      <c r="P1047">
        <v>21825</v>
      </c>
      <c r="Q1047" t="s">
        <v>55</v>
      </c>
      <c r="R1047" t="s">
        <v>73</v>
      </c>
      <c r="S1047" s="3" t="str">
        <f t="shared" si="80"/>
        <v>July</v>
      </c>
      <c r="T1047" t="str">
        <f t="shared" si="81"/>
        <v>Q3</v>
      </c>
      <c r="U1047">
        <f t="shared" si="82"/>
        <v>2025</v>
      </c>
      <c r="V1047" s="4">
        <f t="shared" si="83"/>
        <v>0.28408721119427272</v>
      </c>
      <c r="W1047" t="str">
        <f t="shared" si="84"/>
        <v>High</v>
      </c>
    </row>
    <row r="1048" spans="1:23" x14ac:dyDescent="0.3">
      <c r="A1048">
        <v>100144</v>
      </c>
      <c r="B1048" s="1">
        <v>45670</v>
      </c>
      <c r="C1048" t="s">
        <v>274</v>
      </c>
      <c r="D1048" t="s">
        <v>202</v>
      </c>
      <c r="E1048" t="s">
        <v>44</v>
      </c>
      <c r="F1048" t="s">
        <v>64</v>
      </c>
      <c r="G1048" t="s">
        <v>65</v>
      </c>
      <c r="H1048" t="s">
        <v>33</v>
      </c>
      <c r="I1048" t="s">
        <v>24</v>
      </c>
      <c r="J1048" t="s">
        <v>72</v>
      </c>
      <c r="K1048">
        <v>6</v>
      </c>
      <c r="L1048">
        <v>15059</v>
      </c>
      <c r="M1048">
        <v>15</v>
      </c>
      <c r="N1048">
        <v>76800.899999999994</v>
      </c>
      <c r="O1048">
        <v>66000</v>
      </c>
      <c r="P1048">
        <v>10800.9</v>
      </c>
      <c r="Q1048" t="s">
        <v>66</v>
      </c>
      <c r="R1048" t="s">
        <v>73</v>
      </c>
      <c r="S1048" s="3" t="str">
        <f t="shared" si="80"/>
        <v>January</v>
      </c>
      <c r="T1048" t="str">
        <f t="shared" si="81"/>
        <v>Q1</v>
      </c>
      <c r="U1048">
        <f t="shared" si="82"/>
        <v>2025</v>
      </c>
      <c r="V1048" s="4">
        <f t="shared" si="83"/>
        <v>0.14063507068276543</v>
      </c>
      <c r="W1048" t="str">
        <f t="shared" si="84"/>
        <v>High</v>
      </c>
    </row>
    <row r="1049" spans="1:23" x14ac:dyDescent="0.3">
      <c r="A1049">
        <v>103746</v>
      </c>
      <c r="B1049" s="1">
        <v>45696</v>
      </c>
      <c r="C1049" t="s">
        <v>3882</v>
      </c>
      <c r="D1049" t="s">
        <v>43</v>
      </c>
      <c r="E1049" t="s">
        <v>52</v>
      </c>
      <c r="F1049" t="s">
        <v>53</v>
      </c>
      <c r="G1049" t="s">
        <v>54</v>
      </c>
      <c r="H1049" t="s">
        <v>83</v>
      </c>
      <c r="I1049" t="s">
        <v>24</v>
      </c>
      <c r="J1049" t="s">
        <v>72</v>
      </c>
      <c r="K1049">
        <v>5</v>
      </c>
      <c r="L1049">
        <v>15354</v>
      </c>
      <c r="M1049">
        <v>0</v>
      </c>
      <c r="N1049">
        <v>76770</v>
      </c>
      <c r="O1049">
        <v>55000</v>
      </c>
      <c r="P1049">
        <v>21770</v>
      </c>
      <c r="Q1049" t="s">
        <v>49</v>
      </c>
      <c r="R1049" t="s">
        <v>27</v>
      </c>
      <c r="S1049" s="3" t="str">
        <f t="shared" si="80"/>
        <v>February</v>
      </c>
      <c r="T1049" t="str">
        <f t="shared" si="81"/>
        <v>Q1</v>
      </c>
      <c r="U1049">
        <f t="shared" si="82"/>
        <v>2025</v>
      </c>
      <c r="V1049" s="4">
        <f t="shared" si="83"/>
        <v>0.28357431288263646</v>
      </c>
      <c r="W1049" t="str">
        <f t="shared" si="84"/>
        <v>High</v>
      </c>
    </row>
    <row r="1050" spans="1:23" x14ac:dyDescent="0.3">
      <c r="A1050">
        <v>103648</v>
      </c>
      <c r="B1050" s="1">
        <v>45706</v>
      </c>
      <c r="C1050" t="s">
        <v>3784</v>
      </c>
      <c r="D1050" t="s">
        <v>149</v>
      </c>
      <c r="E1050" t="s">
        <v>44</v>
      </c>
      <c r="F1050" t="s">
        <v>45</v>
      </c>
      <c r="G1050" t="s">
        <v>46</v>
      </c>
      <c r="H1050" t="s">
        <v>83</v>
      </c>
      <c r="I1050" t="s">
        <v>24</v>
      </c>
      <c r="J1050" t="s">
        <v>72</v>
      </c>
      <c r="K1050">
        <v>6</v>
      </c>
      <c r="L1050">
        <v>15012</v>
      </c>
      <c r="M1050">
        <v>15</v>
      </c>
      <c r="N1050">
        <v>76561.2</v>
      </c>
      <c r="O1050">
        <v>66000</v>
      </c>
      <c r="P1050">
        <v>10561.2</v>
      </c>
      <c r="Q1050" t="s">
        <v>66</v>
      </c>
      <c r="R1050" t="s">
        <v>56</v>
      </c>
      <c r="S1050" s="3" t="str">
        <f t="shared" si="80"/>
        <v>February</v>
      </c>
      <c r="T1050" t="str">
        <f t="shared" si="81"/>
        <v>Q1</v>
      </c>
      <c r="U1050">
        <f t="shared" si="82"/>
        <v>2025</v>
      </c>
      <c r="V1050" s="4">
        <f t="shared" si="83"/>
        <v>0.13794454632372535</v>
      </c>
      <c r="W1050" t="str">
        <f t="shared" si="84"/>
        <v>High</v>
      </c>
    </row>
    <row r="1051" spans="1:23" x14ac:dyDescent="0.3">
      <c r="A1051">
        <v>100934</v>
      </c>
      <c r="B1051" s="1">
        <v>45800</v>
      </c>
      <c r="C1051" t="s">
        <v>1070</v>
      </c>
      <c r="D1051" t="s">
        <v>63</v>
      </c>
      <c r="E1051" t="s">
        <v>44</v>
      </c>
      <c r="F1051" t="s">
        <v>64</v>
      </c>
      <c r="G1051" t="s">
        <v>65</v>
      </c>
      <c r="H1051" t="s">
        <v>38</v>
      </c>
      <c r="I1051" t="s">
        <v>24</v>
      </c>
      <c r="J1051" t="s">
        <v>72</v>
      </c>
      <c r="K1051">
        <v>6</v>
      </c>
      <c r="L1051">
        <v>15008</v>
      </c>
      <c r="M1051">
        <v>15</v>
      </c>
      <c r="N1051">
        <v>76540.800000000003</v>
      </c>
      <c r="O1051">
        <v>66000</v>
      </c>
      <c r="P1051">
        <v>10540.8</v>
      </c>
      <c r="Q1051" t="s">
        <v>26</v>
      </c>
      <c r="R1051" t="s">
        <v>73</v>
      </c>
      <c r="S1051" s="3" t="str">
        <f t="shared" si="80"/>
        <v>May</v>
      </c>
      <c r="T1051" t="str">
        <f t="shared" si="81"/>
        <v>Q2</v>
      </c>
      <c r="U1051">
        <f t="shared" si="82"/>
        <v>2025</v>
      </c>
      <c r="V1051" s="4">
        <f t="shared" si="83"/>
        <v>0.13771478740750029</v>
      </c>
      <c r="W1051" t="str">
        <f t="shared" si="84"/>
        <v>High</v>
      </c>
    </row>
    <row r="1052" spans="1:23" x14ac:dyDescent="0.3">
      <c r="A1052">
        <v>100401</v>
      </c>
      <c r="B1052" s="1">
        <v>45881</v>
      </c>
      <c r="C1052" t="s">
        <v>537</v>
      </c>
      <c r="D1052" t="s">
        <v>226</v>
      </c>
      <c r="E1052" t="s">
        <v>20</v>
      </c>
      <c r="F1052" t="s">
        <v>36</v>
      </c>
      <c r="G1052" t="s">
        <v>37</v>
      </c>
      <c r="H1052" t="s">
        <v>59</v>
      </c>
      <c r="I1052" t="s">
        <v>24</v>
      </c>
      <c r="J1052" t="s">
        <v>72</v>
      </c>
      <c r="K1052">
        <v>6</v>
      </c>
      <c r="L1052">
        <v>15005</v>
      </c>
      <c r="M1052">
        <v>15</v>
      </c>
      <c r="N1052">
        <v>76525.5</v>
      </c>
      <c r="O1052">
        <v>66000</v>
      </c>
      <c r="P1052">
        <v>10525.5</v>
      </c>
      <c r="Q1052" t="s">
        <v>41</v>
      </c>
      <c r="R1052" t="s">
        <v>27</v>
      </c>
      <c r="S1052" s="3" t="str">
        <f t="shared" si="80"/>
        <v>August</v>
      </c>
      <c r="T1052" t="str">
        <f t="shared" si="81"/>
        <v>Q3</v>
      </c>
      <c r="U1052">
        <f t="shared" si="82"/>
        <v>2025</v>
      </c>
      <c r="V1052" s="4">
        <f t="shared" si="83"/>
        <v>0.13754238783150716</v>
      </c>
      <c r="W1052" t="str">
        <f t="shared" si="84"/>
        <v>High</v>
      </c>
    </row>
    <row r="1053" spans="1:23" x14ac:dyDescent="0.3">
      <c r="A1053">
        <v>100338</v>
      </c>
      <c r="B1053" s="1">
        <v>46019</v>
      </c>
      <c r="C1053" t="s">
        <v>474</v>
      </c>
      <c r="D1053" t="s">
        <v>96</v>
      </c>
      <c r="E1053" t="s">
        <v>30</v>
      </c>
      <c r="F1053" t="s">
        <v>31</v>
      </c>
      <c r="G1053" t="s">
        <v>32</v>
      </c>
      <c r="H1053" t="s">
        <v>47</v>
      </c>
      <c r="I1053" t="s">
        <v>24</v>
      </c>
      <c r="J1053" t="s">
        <v>72</v>
      </c>
      <c r="K1053">
        <v>5</v>
      </c>
      <c r="L1053">
        <v>15304</v>
      </c>
      <c r="M1053">
        <v>0</v>
      </c>
      <c r="N1053">
        <v>76520</v>
      </c>
      <c r="O1053">
        <v>55000</v>
      </c>
      <c r="P1053">
        <v>21520</v>
      </c>
      <c r="Q1053" t="s">
        <v>55</v>
      </c>
      <c r="R1053" t="s">
        <v>27</v>
      </c>
      <c r="S1053" s="3" t="str">
        <f t="shared" si="80"/>
        <v>December</v>
      </c>
      <c r="T1053" t="str">
        <f t="shared" si="81"/>
        <v>Q4</v>
      </c>
      <c r="U1053">
        <f t="shared" si="82"/>
        <v>2025</v>
      </c>
      <c r="V1053" s="4">
        <f t="shared" si="83"/>
        <v>0.28123366440146369</v>
      </c>
      <c r="W1053" t="str">
        <f t="shared" si="84"/>
        <v>High</v>
      </c>
    </row>
    <row r="1054" spans="1:23" x14ac:dyDescent="0.3">
      <c r="A1054">
        <v>101620</v>
      </c>
      <c r="B1054" s="1">
        <v>45949</v>
      </c>
      <c r="C1054" t="s">
        <v>1756</v>
      </c>
      <c r="D1054" t="s">
        <v>51</v>
      </c>
      <c r="E1054" t="s">
        <v>20</v>
      </c>
      <c r="F1054" t="s">
        <v>21</v>
      </c>
      <c r="G1054" t="s">
        <v>22</v>
      </c>
      <c r="H1054" t="s">
        <v>47</v>
      </c>
      <c r="I1054" t="s">
        <v>60</v>
      </c>
      <c r="J1054" t="s">
        <v>78</v>
      </c>
      <c r="K1054">
        <v>4</v>
      </c>
      <c r="L1054">
        <v>22490</v>
      </c>
      <c r="M1054">
        <v>15</v>
      </c>
      <c r="N1054">
        <v>76466</v>
      </c>
      <c r="O1054">
        <v>68000</v>
      </c>
      <c r="P1054">
        <v>8466</v>
      </c>
      <c r="Q1054" t="s">
        <v>41</v>
      </c>
      <c r="R1054" t="s">
        <v>56</v>
      </c>
      <c r="S1054" s="3" t="str">
        <f t="shared" si="80"/>
        <v>October</v>
      </c>
      <c r="T1054" t="str">
        <f t="shared" si="81"/>
        <v>Q4</v>
      </c>
      <c r="U1054">
        <f t="shared" si="82"/>
        <v>2025</v>
      </c>
      <c r="V1054" s="4">
        <f t="shared" si="83"/>
        <v>0.11071587372165406</v>
      </c>
      <c r="W1054" t="str">
        <f t="shared" si="84"/>
        <v>High</v>
      </c>
    </row>
    <row r="1055" spans="1:23" x14ac:dyDescent="0.3">
      <c r="A1055">
        <v>102970</v>
      </c>
      <c r="B1055" s="1">
        <v>45781</v>
      </c>
      <c r="C1055" t="s">
        <v>3106</v>
      </c>
      <c r="D1055" t="s">
        <v>217</v>
      </c>
      <c r="E1055" t="s">
        <v>20</v>
      </c>
      <c r="F1055" t="s">
        <v>36</v>
      </c>
      <c r="G1055" t="s">
        <v>37</v>
      </c>
      <c r="H1055" t="s">
        <v>59</v>
      </c>
      <c r="I1055" t="s">
        <v>60</v>
      </c>
      <c r="J1055" t="s">
        <v>78</v>
      </c>
      <c r="K1055">
        <v>4</v>
      </c>
      <c r="L1055">
        <v>22486</v>
      </c>
      <c r="M1055">
        <v>15</v>
      </c>
      <c r="N1055">
        <v>76452.399999999994</v>
      </c>
      <c r="O1055">
        <v>68000</v>
      </c>
      <c r="P1055">
        <v>8452.4</v>
      </c>
      <c r="Q1055" t="s">
        <v>66</v>
      </c>
      <c r="R1055" t="s">
        <v>27</v>
      </c>
      <c r="S1055" s="3" t="str">
        <f t="shared" si="80"/>
        <v>May</v>
      </c>
      <c r="T1055" t="str">
        <f t="shared" si="81"/>
        <v>Q2</v>
      </c>
      <c r="U1055">
        <f t="shared" si="82"/>
        <v>2025</v>
      </c>
      <c r="V1055" s="4">
        <f t="shared" si="83"/>
        <v>0.11055768033443032</v>
      </c>
      <c r="W1055" t="str">
        <f t="shared" si="84"/>
        <v>High</v>
      </c>
    </row>
    <row r="1056" spans="1:23" x14ac:dyDescent="0.3">
      <c r="A1056">
        <v>101610</v>
      </c>
      <c r="B1056" s="1">
        <v>45924</v>
      </c>
      <c r="C1056" t="s">
        <v>1746</v>
      </c>
      <c r="D1056" t="s">
        <v>80</v>
      </c>
      <c r="E1056" t="s">
        <v>20</v>
      </c>
      <c r="F1056" t="s">
        <v>21</v>
      </c>
      <c r="G1056" t="s">
        <v>22</v>
      </c>
      <c r="H1056" t="s">
        <v>71</v>
      </c>
      <c r="I1056" t="s">
        <v>24</v>
      </c>
      <c r="J1056" t="s">
        <v>72</v>
      </c>
      <c r="K1056">
        <v>6</v>
      </c>
      <c r="L1056">
        <v>14981</v>
      </c>
      <c r="M1056">
        <v>15</v>
      </c>
      <c r="N1056">
        <v>76403.100000000006</v>
      </c>
      <c r="O1056">
        <v>66000</v>
      </c>
      <c r="P1056">
        <v>10403.1</v>
      </c>
      <c r="Q1056" t="s">
        <v>26</v>
      </c>
      <c r="R1056" t="s">
        <v>27</v>
      </c>
      <c r="S1056" s="3" t="str">
        <f t="shared" si="80"/>
        <v>September</v>
      </c>
      <c r="T1056" t="str">
        <f t="shared" si="81"/>
        <v>Q3</v>
      </c>
      <c r="U1056">
        <f t="shared" si="82"/>
        <v>2025</v>
      </c>
      <c r="V1056" s="4">
        <f t="shared" si="83"/>
        <v>0.13616070552111104</v>
      </c>
      <c r="W1056" t="str">
        <f t="shared" si="84"/>
        <v>High</v>
      </c>
    </row>
    <row r="1057" spans="1:23" x14ac:dyDescent="0.3">
      <c r="A1057">
        <v>104461</v>
      </c>
      <c r="B1057" s="1">
        <v>45953</v>
      </c>
      <c r="C1057" t="s">
        <v>4597</v>
      </c>
      <c r="D1057" t="s">
        <v>129</v>
      </c>
      <c r="E1057" t="s">
        <v>52</v>
      </c>
      <c r="F1057" t="s">
        <v>69</v>
      </c>
      <c r="G1057" t="s">
        <v>70</v>
      </c>
      <c r="H1057" t="s">
        <v>38</v>
      </c>
      <c r="I1057" t="s">
        <v>60</v>
      </c>
      <c r="J1057" t="s">
        <v>78</v>
      </c>
      <c r="K1057">
        <v>4</v>
      </c>
      <c r="L1057">
        <v>22426</v>
      </c>
      <c r="M1057">
        <v>15</v>
      </c>
      <c r="N1057">
        <v>76248.399999999994</v>
      </c>
      <c r="O1057">
        <v>68000</v>
      </c>
      <c r="P1057">
        <v>8248.4</v>
      </c>
      <c r="Q1057" t="s">
        <v>41</v>
      </c>
      <c r="R1057" t="s">
        <v>56</v>
      </c>
      <c r="S1057" s="3" t="str">
        <f t="shared" si="80"/>
        <v>October</v>
      </c>
      <c r="T1057" t="str">
        <f t="shared" si="81"/>
        <v>Q4</v>
      </c>
      <c r="U1057">
        <f t="shared" si="82"/>
        <v>2025</v>
      </c>
      <c r="V1057" s="4">
        <f t="shared" si="83"/>
        <v>0.10817800766966913</v>
      </c>
      <c r="W1057" t="str">
        <f t="shared" si="84"/>
        <v>High</v>
      </c>
    </row>
    <row r="1058" spans="1:23" x14ac:dyDescent="0.3">
      <c r="A1058">
        <v>102047</v>
      </c>
      <c r="B1058" s="1">
        <v>45734</v>
      </c>
      <c r="C1058" t="s">
        <v>2183</v>
      </c>
      <c r="D1058" t="s">
        <v>68</v>
      </c>
      <c r="E1058" t="s">
        <v>30</v>
      </c>
      <c r="F1058" t="s">
        <v>76</v>
      </c>
      <c r="G1058" t="s">
        <v>77</v>
      </c>
      <c r="H1058" t="s">
        <v>23</v>
      </c>
      <c r="I1058" t="s">
        <v>60</v>
      </c>
      <c r="J1058" t="s">
        <v>78</v>
      </c>
      <c r="K1058">
        <v>4</v>
      </c>
      <c r="L1058">
        <v>22413</v>
      </c>
      <c r="M1058">
        <v>15</v>
      </c>
      <c r="N1058">
        <v>76204.2</v>
      </c>
      <c r="O1058">
        <v>68000</v>
      </c>
      <c r="P1058">
        <v>8204.2000000000007</v>
      </c>
      <c r="Q1058" t="s">
        <v>41</v>
      </c>
      <c r="R1058" t="s">
        <v>27</v>
      </c>
      <c r="S1058" s="3" t="str">
        <f t="shared" si="80"/>
        <v>March</v>
      </c>
      <c r="T1058" t="str">
        <f t="shared" si="81"/>
        <v>Q1</v>
      </c>
      <c r="U1058">
        <f t="shared" si="82"/>
        <v>2025</v>
      </c>
      <c r="V1058" s="4">
        <f t="shared" si="83"/>
        <v>0.10766073261053855</v>
      </c>
      <c r="W1058" t="str">
        <f t="shared" si="84"/>
        <v>High</v>
      </c>
    </row>
    <row r="1059" spans="1:23" x14ac:dyDescent="0.3">
      <c r="A1059">
        <v>102423</v>
      </c>
      <c r="B1059" s="1">
        <v>45812</v>
      </c>
      <c r="C1059" t="s">
        <v>2559</v>
      </c>
      <c r="D1059" t="s">
        <v>342</v>
      </c>
      <c r="E1059" t="s">
        <v>20</v>
      </c>
      <c r="F1059" t="s">
        <v>36</v>
      </c>
      <c r="G1059" t="s">
        <v>37</v>
      </c>
      <c r="H1059" t="s">
        <v>33</v>
      </c>
      <c r="I1059" t="s">
        <v>24</v>
      </c>
      <c r="J1059" t="s">
        <v>72</v>
      </c>
      <c r="K1059">
        <v>5</v>
      </c>
      <c r="L1059">
        <v>15239</v>
      </c>
      <c r="M1059">
        <v>0</v>
      </c>
      <c r="N1059">
        <v>76195</v>
      </c>
      <c r="O1059">
        <v>55000</v>
      </c>
      <c r="P1059">
        <v>21195</v>
      </c>
      <c r="Q1059" t="s">
        <v>55</v>
      </c>
      <c r="R1059" t="s">
        <v>56</v>
      </c>
      <c r="S1059" s="3" t="str">
        <f t="shared" si="80"/>
        <v>June</v>
      </c>
      <c r="T1059" t="str">
        <f t="shared" si="81"/>
        <v>Q2</v>
      </c>
      <c r="U1059">
        <f t="shared" si="82"/>
        <v>2025</v>
      </c>
      <c r="V1059" s="4">
        <f t="shared" si="83"/>
        <v>0.27816785878338474</v>
      </c>
      <c r="W1059" t="str">
        <f t="shared" si="84"/>
        <v>High</v>
      </c>
    </row>
    <row r="1060" spans="1:23" x14ac:dyDescent="0.3">
      <c r="A1060">
        <v>100834</v>
      </c>
      <c r="B1060" s="1">
        <v>45714</v>
      </c>
      <c r="C1060" t="s">
        <v>970</v>
      </c>
      <c r="D1060" t="s">
        <v>116</v>
      </c>
      <c r="E1060" t="s">
        <v>20</v>
      </c>
      <c r="F1060" t="s">
        <v>21</v>
      </c>
      <c r="G1060" t="s">
        <v>22</v>
      </c>
      <c r="H1060" t="s">
        <v>83</v>
      </c>
      <c r="I1060" t="s">
        <v>60</v>
      </c>
      <c r="J1060" t="s">
        <v>78</v>
      </c>
      <c r="K1060">
        <v>4</v>
      </c>
      <c r="L1060">
        <v>22368</v>
      </c>
      <c r="M1060">
        <v>15</v>
      </c>
      <c r="N1060">
        <v>76051.199999999997</v>
      </c>
      <c r="O1060">
        <v>68000</v>
      </c>
      <c r="P1060">
        <v>8051.2</v>
      </c>
      <c r="Q1060" t="s">
        <v>26</v>
      </c>
      <c r="R1060" t="s">
        <v>27</v>
      </c>
      <c r="S1060" s="3" t="str">
        <f t="shared" si="80"/>
        <v>February</v>
      </c>
      <c r="T1060" t="str">
        <f t="shared" si="81"/>
        <v>Q1</v>
      </c>
      <c r="U1060">
        <f t="shared" si="82"/>
        <v>2025</v>
      </c>
      <c r="V1060" s="4">
        <f t="shared" si="83"/>
        <v>0.10586552217453506</v>
      </c>
      <c r="W1060" t="str">
        <f t="shared" si="84"/>
        <v>High</v>
      </c>
    </row>
    <row r="1061" spans="1:23" x14ac:dyDescent="0.3">
      <c r="A1061">
        <v>103182</v>
      </c>
      <c r="B1061" s="1">
        <v>45933</v>
      </c>
      <c r="C1061" t="s">
        <v>3318</v>
      </c>
      <c r="D1061" t="s">
        <v>217</v>
      </c>
      <c r="E1061" t="s">
        <v>20</v>
      </c>
      <c r="F1061" t="s">
        <v>36</v>
      </c>
      <c r="G1061" t="s">
        <v>37</v>
      </c>
      <c r="H1061" t="s">
        <v>23</v>
      </c>
      <c r="I1061" t="s">
        <v>24</v>
      </c>
      <c r="J1061" t="s">
        <v>25</v>
      </c>
      <c r="K1061">
        <v>9</v>
      </c>
      <c r="L1061">
        <v>8446</v>
      </c>
      <c r="M1061">
        <v>0</v>
      </c>
      <c r="N1061">
        <v>76014</v>
      </c>
      <c r="O1061">
        <v>54000</v>
      </c>
      <c r="P1061">
        <v>22014</v>
      </c>
      <c r="Q1061" t="s">
        <v>66</v>
      </c>
      <c r="R1061" t="s">
        <v>27</v>
      </c>
      <c r="S1061" s="3" t="str">
        <f t="shared" si="80"/>
        <v>October</v>
      </c>
      <c r="T1061" t="str">
        <f t="shared" si="81"/>
        <v>Q4</v>
      </c>
      <c r="U1061">
        <f t="shared" si="82"/>
        <v>2025</v>
      </c>
      <c r="V1061" s="4">
        <f t="shared" si="83"/>
        <v>0.28960454653090223</v>
      </c>
      <c r="W1061" t="str">
        <f t="shared" si="84"/>
        <v>High</v>
      </c>
    </row>
    <row r="1062" spans="1:23" x14ac:dyDescent="0.3">
      <c r="A1062">
        <v>100887</v>
      </c>
      <c r="B1062" s="1">
        <v>45787</v>
      </c>
      <c r="C1062" t="s">
        <v>1023</v>
      </c>
      <c r="D1062" t="s">
        <v>129</v>
      </c>
      <c r="E1062" t="s">
        <v>44</v>
      </c>
      <c r="F1062" t="s">
        <v>45</v>
      </c>
      <c r="G1062" t="s">
        <v>46</v>
      </c>
      <c r="H1062" t="s">
        <v>33</v>
      </c>
      <c r="I1062" t="s">
        <v>60</v>
      </c>
      <c r="J1062" t="s">
        <v>78</v>
      </c>
      <c r="K1062">
        <v>4</v>
      </c>
      <c r="L1062">
        <v>22335</v>
      </c>
      <c r="M1062">
        <v>15</v>
      </c>
      <c r="N1062">
        <v>75939</v>
      </c>
      <c r="O1062">
        <v>68000</v>
      </c>
      <c r="P1062">
        <v>7939</v>
      </c>
      <c r="Q1062" t="s">
        <v>26</v>
      </c>
      <c r="R1062" t="s">
        <v>56</v>
      </c>
      <c r="S1062" s="3" t="str">
        <f t="shared" si="80"/>
        <v>May</v>
      </c>
      <c r="T1062" t="str">
        <f t="shared" si="81"/>
        <v>Q2</v>
      </c>
      <c r="U1062">
        <f t="shared" si="82"/>
        <v>2025</v>
      </c>
      <c r="V1062" s="4">
        <f t="shared" si="83"/>
        <v>0.10454443698231475</v>
      </c>
      <c r="W1062" t="str">
        <f t="shared" si="84"/>
        <v>High</v>
      </c>
    </row>
    <row r="1063" spans="1:23" x14ac:dyDescent="0.3">
      <c r="A1063">
        <v>102721</v>
      </c>
      <c r="B1063" s="1">
        <v>45846</v>
      </c>
      <c r="C1063" t="s">
        <v>2857</v>
      </c>
      <c r="D1063" t="s">
        <v>158</v>
      </c>
      <c r="E1063" t="s">
        <v>52</v>
      </c>
      <c r="F1063" t="s">
        <v>69</v>
      </c>
      <c r="G1063" t="s">
        <v>70</v>
      </c>
      <c r="H1063" t="s">
        <v>23</v>
      </c>
      <c r="I1063" t="s">
        <v>60</v>
      </c>
      <c r="J1063" t="s">
        <v>78</v>
      </c>
      <c r="K1063">
        <v>4</v>
      </c>
      <c r="L1063">
        <v>22327</v>
      </c>
      <c r="M1063">
        <v>15</v>
      </c>
      <c r="N1063">
        <v>75911.8</v>
      </c>
      <c r="O1063">
        <v>68000</v>
      </c>
      <c r="P1063">
        <v>7911.8</v>
      </c>
      <c r="Q1063" t="s">
        <v>26</v>
      </c>
      <c r="R1063" t="s">
        <v>56</v>
      </c>
      <c r="S1063" s="3" t="str">
        <f t="shared" si="80"/>
        <v>July</v>
      </c>
      <c r="T1063" t="str">
        <f t="shared" si="81"/>
        <v>Q3</v>
      </c>
      <c r="U1063">
        <f t="shared" si="82"/>
        <v>2025</v>
      </c>
      <c r="V1063" s="4">
        <f t="shared" si="83"/>
        <v>0.10422358579298607</v>
      </c>
      <c r="W1063" t="str">
        <f t="shared" si="84"/>
        <v>High</v>
      </c>
    </row>
    <row r="1064" spans="1:23" x14ac:dyDescent="0.3">
      <c r="A1064">
        <v>100026</v>
      </c>
      <c r="B1064" s="1">
        <v>45829</v>
      </c>
      <c r="C1064" t="s">
        <v>113</v>
      </c>
      <c r="D1064" t="s">
        <v>114</v>
      </c>
      <c r="E1064" t="s">
        <v>44</v>
      </c>
      <c r="F1064" t="s">
        <v>45</v>
      </c>
      <c r="G1064" t="s">
        <v>46</v>
      </c>
      <c r="H1064" t="s">
        <v>71</v>
      </c>
      <c r="I1064" t="s">
        <v>60</v>
      </c>
      <c r="J1064" t="s">
        <v>78</v>
      </c>
      <c r="K1064">
        <v>4</v>
      </c>
      <c r="L1064">
        <v>22306</v>
      </c>
      <c r="M1064">
        <v>15</v>
      </c>
      <c r="N1064">
        <v>75840.399999999994</v>
      </c>
      <c r="O1064">
        <v>68000</v>
      </c>
      <c r="P1064">
        <v>7840.4</v>
      </c>
      <c r="Q1064" t="s">
        <v>26</v>
      </c>
      <c r="R1064" t="s">
        <v>73</v>
      </c>
      <c r="S1064" s="3" t="str">
        <f t="shared" si="80"/>
        <v>June</v>
      </c>
      <c r="T1064" t="str">
        <f t="shared" si="81"/>
        <v>Q2</v>
      </c>
      <c r="U1064">
        <f t="shared" si="82"/>
        <v>2025</v>
      </c>
      <c r="V1064" s="4">
        <f t="shared" si="83"/>
        <v>0.10338025643324666</v>
      </c>
      <c r="W1064" t="str">
        <f t="shared" si="84"/>
        <v>High</v>
      </c>
    </row>
    <row r="1065" spans="1:23" x14ac:dyDescent="0.3">
      <c r="A1065">
        <v>103463</v>
      </c>
      <c r="B1065" s="1">
        <v>45782</v>
      </c>
      <c r="C1065" t="s">
        <v>3599</v>
      </c>
      <c r="D1065" t="s">
        <v>151</v>
      </c>
      <c r="E1065" t="s">
        <v>20</v>
      </c>
      <c r="F1065" t="s">
        <v>36</v>
      </c>
      <c r="G1065" t="s">
        <v>37</v>
      </c>
      <c r="H1065" t="s">
        <v>38</v>
      </c>
      <c r="I1065" t="s">
        <v>24</v>
      </c>
      <c r="J1065" t="s">
        <v>72</v>
      </c>
      <c r="K1065">
        <v>5</v>
      </c>
      <c r="L1065">
        <v>15154</v>
      </c>
      <c r="M1065">
        <v>0</v>
      </c>
      <c r="N1065">
        <v>75770</v>
      </c>
      <c r="O1065">
        <v>55000</v>
      </c>
      <c r="P1065">
        <v>20770</v>
      </c>
      <c r="Q1065" t="s">
        <v>55</v>
      </c>
      <c r="R1065" t="s">
        <v>27</v>
      </c>
      <c r="S1065" s="3" t="str">
        <f t="shared" si="80"/>
        <v>May</v>
      </c>
      <c r="T1065" t="str">
        <f t="shared" si="81"/>
        <v>Q2</v>
      </c>
      <c r="U1065">
        <f t="shared" si="82"/>
        <v>2025</v>
      </c>
      <c r="V1065" s="4">
        <f t="shared" si="83"/>
        <v>0.27411904447670582</v>
      </c>
      <c r="W1065" t="str">
        <f t="shared" si="84"/>
        <v>High</v>
      </c>
    </row>
    <row r="1066" spans="1:23" x14ac:dyDescent="0.3">
      <c r="A1066">
        <v>100022</v>
      </c>
      <c r="B1066" s="1">
        <v>45905</v>
      </c>
      <c r="C1066" t="s">
        <v>105</v>
      </c>
      <c r="D1066" t="s">
        <v>106</v>
      </c>
      <c r="E1066" t="s">
        <v>20</v>
      </c>
      <c r="F1066" t="s">
        <v>21</v>
      </c>
      <c r="G1066" t="s">
        <v>22</v>
      </c>
      <c r="H1066" t="s">
        <v>38</v>
      </c>
      <c r="I1066" t="s">
        <v>60</v>
      </c>
      <c r="J1066" t="s">
        <v>78</v>
      </c>
      <c r="K1066">
        <v>4</v>
      </c>
      <c r="L1066">
        <v>22283</v>
      </c>
      <c r="M1066">
        <v>15</v>
      </c>
      <c r="N1066">
        <v>75762.2</v>
      </c>
      <c r="O1066">
        <v>68000</v>
      </c>
      <c r="P1066">
        <v>7762.2</v>
      </c>
      <c r="Q1066" t="s">
        <v>26</v>
      </c>
      <c r="R1066" t="s">
        <v>56</v>
      </c>
      <c r="S1066" s="3" t="str">
        <f t="shared" si="80"/>
        <v>September</v>
      </c>
      <c r="T1066" t="str">
        <f t="shared" si="81"/>
        <v>Q3</v>
      </c>
      <c r="U1066">
        <f t="shared" si="82"/>
        <v>2025</v>
      </c>
      <c r="V1066" s="4">
        <f t="shared" si="83"/>
        <v>0.1024547861598528</v>
      </c>
      <c r="W1066" t="str">
        <f t="shared" si="84"/>
        <v>High</v>
      </c>
    </row>
    <row r="1067" spans="1:23" x14ac:dyDescent="0.3">
      <c r="A1067">
        <v>101337</v>
      </c>
      <c r="B1067" s="1">
        <v>45880</v>
      </c>
      <c r="C1067" t="s">
        <v>1473</v>
      </c>
      <c r="D1067" t="s">
        <v>175</v>
      </c>
      <c r="E1067" t="s">
        <v>20</v>
      </c>
      <c r="F1067" t="s">
        <v>36</v>
      </c>
      <c r="G1067" t="s">
        <v>37</v>
      </c>
      <c r="H1067" t="s">
        <v>33</v>
      </c>
      <c r="I1067" t="s">
        <v>60</v>
      </c>
      <c r="J1067" t="s">
        <v>78</v>
      </c>
      <c r="K1067">
        <v>4</v>
      </c>
      <c r="L1067">
        <v>22272</v>
      </c>
      <c r="M1067">
        <v>15</v>
      </c>
      <c r="N1067">
        <v>75724.800000000003</v>
      </c>
      <c r="O1067">
        <v>68000</v>
      </c>
      <c r="P1067">
        <v>7724.8</v>
      </c>
      <c r="Q1067" t="s">
        <v>66</v>
      </c>
      <c r="R1067" t="s">
        <v>27</v>
      </c>
      <c r="S1067" s="3" t="str">
        <f t="shared" si="80"/>
        <v>August</v>
      </c>
      <c r="T1067" t="str">
        <f t="shared" si="81"/>
        <v>Q3</v>
      </c>
      <c r="U1067">
        <f t="shared" si="82"/>
        <v>2025</v>
      </c>
      <c r="V1067" s="4">
        <f t="shared" si="83"/>
        <v>0.10201149425287356</v>
      </c>
      <c r="W1067" t="str">
        <f t="shared" si="84"/>
        <v>High</v>
      </c>
    </row>
    <row r="1068" spans="1:23" x14ac:dyDescent="0.3">
      <c r="A1068">
        <v>104240</v>
      </c>
      <c r="B1068" s="1">
        <v>45709</v>
      </c>
      <c r="C1068" t="s">
        <v>4376</v>
      </c>
      <c r="D1068" t="s">
        <v>106</v>
      </c>
      <c r="E1068" t="s">
        <v>30</v>
      </c>
      <c r="F1068" t="s">
        <v>76</v>
      </c>
      <c r="G1068" t="s">
        <v>77</v>
      </c>
      <c r="H1068" t="s">
        <v>59</v>
      </c>
      <c r="I1068" t="s">
        <v>24</v>
      </c>
      <c r="J1068" t="s">
        <v>72</v>
      </c>
      <c r="K1068">
        <v>6</v>
      </c>
      <c r="L1068">
        <v>14836</v>
      </c>
      <c r="M1068">
        <v>15</v>
      </c>
      <c r="N1068">
        <v>75663.600000000006</v>
      </c>
      <c r="O1068">
        <v>66000</v>
      </c>
      <c r="P1068">
        <v>9663.6</v>
      </c>
      <c r="Q1068" t="s">
        <v>55</v>
      </c>
      <c r="R1068" t="s">
        <v>27</v>
      </c>
      <c r="S1068" s="3" t="str">
        <f t="shared" si="80"/>
        <v>February</v>
      </c>
      <c r="T1068" t="str">
        <f t="shared" si="81"/>
        <v>Q1</v>
      </c>
      <c r="U1068">
        <f t="shared" si="82"/>
        <v>2025</v>
      </c>
      <c r="V1068" s="4">
        <f t="shared" si="83"/>
        <v>0.12771795156455679</v>
      </c>
      <c r="W1068" t="str">
        <f t="shared" si="84"/>
        <v>High</v>
      </c>
    </row>
    <row r="1069" spans="1:23" x14ac:dyDescent="0.3">
      <c r="A1069">
        <v>104084</v>
      </c>
      <c r="B1069" s="1">
        <v>45756</v>
      </c>
      <c r="C1069" t="s">
        <v>4220</v>
      </c>
      <c r="D1069" t="s">
        <v>299</v>
      </c>
      <c r="E1069" t="s">
        <v>30</v>
      </c>
      <c r="F1069" t="s">
        <v>31</v>
      </c>
      <c r="G1069" t="s">
        <v>32</v>
      </c>
      <c r="H1069" t="s">
        <v>23</v>
      </c>
      <c r="I1069" t="s">
        <v>24</v>
      </c>
      <c r="J1069" t="s">
        <v>72</v>
      </c>
      <c r="K1069">
        <v>5</v>
      </c>
      <c r="L1069">
        <v>15112</v>
      </c>
      <c r="M1069">
        <v>0</v>
      </c>
      <c r="N1069">
        <v>75560</v>
      </c>
      <c r="O1069">
        <v>55000</v>
      </c>
      <c r="P1069">
        <v>20560</v>
      </c>
      <c r="Q1069" t="s">
        <v>49</v>
      </c>
      <c r="R1069" t="s">
        <v>73</v>
      </c>
      <c r="S1069" s="3" t="str">
        <f t="shared" si="80"/>
        <v>April</v>
      </c>
      <c r="T1069" t="str">
        <f t="shared" si="81"/>
        <v>Q2</v>
      </c>
      <c r="U1069">
        <f t="shared" si="82"/>
        <v>2025</v>
      </c>
      <c r="V1069" s="4">
        <f t="shared" si="83"/>
        <v>0.27210164107993645</v>
      </c>
      <c r="W1069" t="str">
        <f t="shared" si="84"/>
        <v>High</v>
      </c>
    </row>
    <row r="1070" spans="1:23" x14ac:dyDescent="0.3">
      <c r="A1070">
        <v>104966</v>
      </c>
      <c r="B1070" s="1">
        <v>45785</v>
      </c>
      <c r="C1070" t="s">
        <v>5102</v>
      </c>
      <c r="D1070" t="s">
        <v>144</v>
      </c>
      <c r="E1070" t="s">
        <v>20</v>
      </c>
      <c r="F1070" t="s">
        <v>21</v>
      </c>
      <c r="G1070" t="s">
        <v>22</v>
      </c>
      <c r="H1070" t="s">
        <v>38</v>
      </c>
      <c r="I1070" t="s">
        <v>24</v>
      </c>
      <c r="J1070" t="s">
        <v>72</v>
      </c>
      <c r="K1070">
        <v>6</v>
      </c>
      <c r="L1070">
        <v>14803</v>
      </c>
      <c r="M1070">
        <v>15</v>
      </c>
      <c r="N1070">
        <v>75495.3</v>
      </c>
      <c r="O1070">
        <v>66000</v>
      </c>
      <c r="P1070">
        <v>9495.2999999999993</v>
      </c>
      <c r="Q1070" t="s">
        <v>66</v>
      </c>
      <c r="R1070" t="s">
        <v>27</v>
      </c>
      <c r="S1070" s="3" t="str">
        <f t="shared" si="80"/>
        <v>May</v>
      </c>
      <c r="T1070" t="str">
        <f t="shared" si="81"/>
        <v>Q2</v>
      </c>
      <c r="U1070">
        <f t="shared" si="82"/>
        <v>2025</v>
      </c>
      <c r="V1070" s="4">
        <f t="shared" si="83"/>
        <v>0.12577339251582548</v>
      </c>
      <c r="W1070" t="str">
        <f t="shared" si="84"/>
        <v>High</v>
      </c>
    </row>
    <row r="1071" spans="1:23" x14ac:dyDescent="0.3">
      <c r="A1071">
        <v>103778</v>
      </c>
      <c r="B1071" s="1">
        <v>45693</v>
      </c>
      <c r="C1071" t="s">
        <v>3914</v>
      </c>
      <c r="D1071" t="s">
        <v>68</v>
      </c>
      <c r="E1071" t="s">
        <v>52</v>
      </c>
      <c r="F1071" t="s">
        <v>53</v>
      </c>
      <c r="G1071" t="s">
        <v>54</v>
      </c>
      <c r="H1071" t="s">
        <v>83</v>
      </c>
      <c r="I1071" t="s">
        <v>60</v>
      </c>
      <c r="J1071" t="s">
        <v>78</v>
      </c>
      <c r="K1071">
        <v>4</v>
      </c>
      <c r="L1071">
        <v>22200</v>
      </c>
      <c r="M1071">
        <v>15</v>
      </c>
      <c r="N1071">
        <v>75480</v>
      </c>
      <c r="O1071">
        <v>68000</v>
      </c>
      <c r="P1071">
        <v>7480</v>
      </c>
      <c r="Q1071" t="s">
        <v>26</v>
      </c>
      <c r="R1071" t="s">
        <v>56</v>
      </c>
      <c r="S1071" s="3" t="str">
        <f t="shared" si="80"/>
        <v>February</v>
      </c>
      <c r="T1071" t="str">
        <f t="shared" si="81"/>
        <v>Q1</v>
      </c>
      <c r="U1071">
        <f t="shared" si="82"/>
        <v>2025</v>
      </c>
      <c r="V1071" s="4">
        <f t="shared" si="83"/>
        <v>9.90990990990991E-2</v>
      </c>
      <c r="W1071" t="str">
        <f t="shared" si="84"/>
        <v>High</v>
      </c>
    </row>
    <row r="1072" spans="1:23" x14ac:dyDescent="0.3">
      <c r="A1072">
        <v>101077</v>
      </c>
      <c r="B1072" s="1">
        <v>45767</v>
      </c>
      <c r="C1072" t="s">
        <v>1213</v>
      </c>
      <c r="D1072" t="s">
        <v>116</v>
      </c>
      <c r="E1072" t="s">
        <v>30</v>
      </c>
      <c r="F1072" t="s">
        <v>76</v>
      </c>
      <c r="G1072" t="s">
        <v>77</v>
      </c>
      <c r="H1072" t="s">
        <v>71</v>
      </c>
      <c r="I1072" t="s">
        <v>60</v>
      </c>
      <c r="J1072" t="s">
        <v>78</v>
      </c>
      <c r="K1072">
        <v>4</v>
      </c>
      <c r="L1072">
        <v>22198</v>
      </c>
      <c r="M1072">
        <v>15</v>
      </c>
      <c r="N1072">
        <v>75473.2</v>
      </c>
      <c r="O1072">
        <v>68000</v>
      </c>
      <c r="P1072">
        <v>7473.2</v>
      </c>
      <c r="Q1072" t="s">
        <v>66</v>
      </c>
      <c r="R1072" t="s">
        <v>56</v>
      </c>
      <c r="S1072" s="3" t="str">
        <f t="shared" si="80"/>
        <v>April</v>
      </c>
      <c r="T1072" t="str">
        <f t="shared" si="81"/>
        <v>Q2</v>
      </c>
      <c r="U1072">
        <f t="shared" si="82"/>
        <v>2025</v>
      </c>
      <c r="V1072" s="4">
        <f t="shared" si="83"/>
        <v>9.9017929543202085E-2</v>
      </c>
      <c r="W1072" t="str">
        <f t="shared" si="84"/>
        <v>High</v>
      </c>
    </row>
    <row r="1073" spans="1:23" x14ac:dyDescent="0.3">
      <c r="A1073">
        <v>100196</v>
      </c>
      <c r="B1073" s="1">
        <v>45700</v>
      </c>
      <c r="C1073" t="s">
        <v>329</v>
      </c>
      <c r="D1073" t="s">
        <v>94</v>
      </c>
      <c r="E1073" t="s">
        <v>44</v>
      </c>
      <c r="F1073" t="s">
        <v>64</v>
      </c>
      <c r="G1073" t="s">
        <v>65</v>
      </c>
      <c r="H1073" t="s">
        <v>71</v>
      </c>
      <c r="I1073" t="s">
        <v>24</v>
      </c>
      <c r="J1073" t="s">
        <v>72</v>
      </c>
      <c r="K1073">
        <v>6</v>
      </c>
      <c r="L1073">
        <v>14772</v>
      </c>
      <c r="M1073">
        <v>15</v>
      </c>
      <c r="N1073">
        <v>75337.2</v>
      </c>
      <c r="O1073">
        <v>66000</v>
      </c>
      <c r="P1073">
        <v>9337.2000000000007</v>
      </c>
      <c r="Q1073" t="s">
        <v>66</v>
      </c>
      <c r="R1073" t="s">
        <v>27</v>
      </c>
      <c r="S1073" s="3" t="str">
        <f t="shared" si="80"/>
        <v>February</v>
      </c>
      <c r="T1073" t="str">
        <f t="shared" si="81"/>
        <v>Q1</v>
      </c>
      <c r="U1073">
        <f t="shared" si="82"/>
        <v>2025</v>
      </c>
      <c r="V1073" s="4">
        <f t="shared" si="83"/>
        <v>0.12393877128430578</v>
      </c>
      <c r="W1073" t="str">
        <f t="shared" si="84"/>
        <v>High</v>
      </c>
    </row>
    <row r="1074" spans="1:23" x14ac:dyDescent="0.3">
      <c r="A1074">
        <v>103926</v>
      </c>
      <c r="B1074" s="1">
        <v>45966</v>
      </c>
      <c r="C1074" t="s">
        <v>4062</v>
      </c>
      <c r="D1074" t="s">
        <v>112</v>
      </c>
      <c r="E1074" t="s">
        <v>44</v>
      </c>
      <c r="F1074" t="s">
        <v>45</v>
      </c>
      <c r="G1074" t="s">
        <v>46</v>
      </c>
      <c r="H1074" t="s">
        <v>71</v>
      </c>
      <c r="I1074" t="s">
        <v>24</v>
      </c>
      <c r="J1074" t="s">
        <v>25</v>
      </c>
      <c r="K1074">
        <v>10</v>
      </c>
      <c r="L1074">
        <v>8861</v>
      </c>
      <c r="M1074">
        <v>15</v>
      </c>
      <c r="N1074">
        <v>75318.5</v>
      </c>
      <c r="O1074">
        <v>60000</v>
      </c>
      <c r="P1074">
        <v>15318.5</v>
      </c>
      <c r="Q1074" t="s">
        <v>55</v>
      </c>
      <c r="R1074" t="s">
        <v>27</v>
      </c>
      <c r="S1074" s="3" t="str">
        <f t="shared" si="80"/>
        <v>November</v>
      </c>
      <c r="T1074" t="str">
        <f t="shared" si="81"/>
        <v>Q4</v>
      </c>
      <c r="U1074">
        <f t="shared" si="82"/>
        <v>2025</v>
      </c>
      <c r="V1074" s="4">
        <f t="shared" si="83"/>
        <v>0.20338296700013941</v>
      </c>
      <c r="W1074" t="str">
        <f t="shared" si="84"/>
        <v>High</v>
      </c>
    </row>
    <row r="1075" spans="1:23" x14ac:dyDescent="0.3">
      <c r="A1075">
        <v>101391</v>
      </c>
      <c r="B1075" s="1">
        <v>45914</v>
      </c>
      <c r="C1075" t="s">
        <v>1527</v>
      </c>
      <c r="D1075" t="s">
        <v>106</v>
      </c>
      <c r="E1075" t="s">
        <v>30</v>
      </c>
      <c r="F1075" t="s">
        <v>76</v>
      </c>
      <c r="G1075" t="s">
        <v>77</v>
      </c>
      <c r="H1075" t="s">
        <v>71</v>
      </c>
      <c r="I1075" t="s">
        <v>60</v>
      </c>
      <c r="J1075" t="s">
        <v>78</v>
      </c>
      <c r="K1075">
        <v>4</v>
      </c>
      <c r="L1075">
        <v>22139</v>
      </c>
      <c r="M1075">
        <v>15</v>
      </c>
      <c r="N1075">
        <v>75272.600000000006</v>
      </c>
      <c r="O1075">
        <v>68000</v>
      </c>
      <c r="P1075">
        <v>7272.6</v>
      </c>
      <c r="Q1075" t="s">
        <v>26</v>
      </c>
      <c r="R1075" t="s">
        <v>27</v>
      </c>
      <c r="S1075" s="3" t="str">
        <f t="shared" si="80"/>
        <v>September</v>
      </c>
      <c r="T1075" t="str">
        <f t="shared" si="81"/>
        <v>Q3</v>
      </c>
      <c r="U1075">
        <f t="shared" si="82"/>
        <v>2025</v>
      </c>
      <c r="V1075" s="4">
        <f t="shared" si="83"/>
        <v>9.6616830028456571E-2</v>
      </c>
      <c r="W1075" t="str">
        <f t="shared" si="84"/>
        <v>High</v>
      </c>
    </row>
    <row r="1076" spans="1:23" x14ac:dyDescent="0.3">
      <c r="A1076">
        <v>104300</v>
      </c>
      <c r="B1076" s="1">
        <v>45765</v>
      </c>
      <c r="C1076" t="s">
        <v>4436</v>
      </c>
      <c r="D1076" t="s">
        <v>166</v>
      </c>
      <c r="E1076" t="s">
        <v>30</v>
      </c>
      <c r="F1076" t="s">
        <v>31</v>
      </c>
      <c r="G1076" t="s">
        <v>32</v>
      </c>
      <c r="H1076" t="s">
        <v>47</v>
      </c>
      <c r="I1076" t="s">
        <v>60</v>
      </c>
      <c r="J1076" t="s">
        <v>78</v>
      </c>
      <c r="K1076">
        <v>4</v>
      </c>
      <c r="L1076">
        <v>22070</v>
      </c>
      <c r="M1076">
        <v>15</v>
      </c>
      <c r="N1076">
        <v>75038</v>
      </c>
      <c r="O1076">
        <v>68000</v>
      </c>
      <c r="P1076">
        <v>7038</v>
      </c>
      <c r="Q1076" t="s">
        <v>55</v>
      </c>
      <c r="R1076" t="s">
        <v>56</v>
      </c>
      <c r="S1076" s="3" t="str">
        <f t="shared" si="80"/>
        <v>April</v>
      </c>
      <c r="T1076" t="str">
        <f t="shared" si="81"/>
        <v>Q2</v>
      </c>
      <c r="U1076">
        <f t="shared" si="82"/>
        <v>2025</v>
      </c>
      <c r="V1076" s="4">
        <f t="shared" si="83"/>
        <v>9.379247847757137E-2</v>
      </c>
      <c r="W1076" t="str">
        <f t="shared" si="84"/>
        <v>High</v>
      </c>
    </row>
    <row r="1077" spans="1:23" x14ac:dyDescent="0.3">
      <c r="A1077">
        <v>102813</v>
      </c>
      <c r="B1077" s="1">
        <v>45966</v>
      </c>
      <c r="C1077" t="s">
        <v>2949</v>
      </c>
      <c r="D1077" t="s">
        <v>205</v>
      </c>
      <c r="E1077" t="s">
        <v>44</v>
      </c>
      <c r="F1077" t="s">
        <v>64</v>
      </c>
      <c r="G1077" t="s">
        <v>65</v>
      </c>
      <c r="H1077" t="s">
        <v>108</v>
      </c>
      <c r="I1077" t="s">
        <v>60</v>
      </c>
      <c r="J1077" t="s">
        <v>78</v>
      </c>
      <c r="K1077">
        <v>4</v>
      </c>
      <c r="L1077">
        <v>22050</v>
      </c>
      <c r="M1077">
        <v>15</v>
      </c>
      <c r="N1077">
        <v>74970</v>
      </c>
      <c r="O1077">
        <v>68000</v>
      </c>
      <c r="P1077">
        <v>6970</v>
      </c>
      <c r="Q1077" t="s">
        <v>55</v>
      </c>
      <c r="R1077" t="s">
        <v>27</v>
      </c>
      <c r="S1077" s="3" t="str">
        <f t="shared" si="80"/>
        <v>November</v>
      </c>
      <c r="T1077" t="str">
        <f t="shared" si="81"/>
        <v>Q4</v>
      </c>
      <c r="U1077">
        <f t="shared" si="82"/>
        <v>2025</v>
      </c>
      <c r="V1077" s="4">
        <f t="shared" si="83"/>
        <v>9.297052154195011E-2</v>
      </c>
      <c r="W1077" t="str">
        <f t="shared" si="84"/>
        <v>High</v>
      </c>
    </row>
    <row r="1078" spans="1:23" x14ac:dyDescent="0.3">
      <c r="A1078">
        <v>101839</v>
      </c>
      <c r="B1078" s="1">
        <v>45864</v>
      </c>
      <c r="C1078" t="s">
        <v>1975</v>
      </c>
      <c r="D1078" t="s">
        <v>68</v>
      </c>
      <c r="E1078" t="s">
        <v>44</v>
      </c>
      <c r="F1078" t="s">
        <v>64</v>
      </c>
      <c r="G1078" t="s">
        <v>65</v>
      </c>
      <c r="H1078" t="s">
        <v>59</v>
      </c>
      <c r="I1078" t="s">
        <v>60</v>
      </c>
      <c r="J1078" t="s">
        <v>61</v>
      </c>
      <c r="K1078">
        <v>6</v>
      </c>
      <c r="L1078">
        <v>12492</v>
      </c>
      <c r="M1078">
        <v>0</v>
      </c>
      <c r="N1078">
        <v>74952</v>
      </c>
      <c r="O1078">
        <v>54000</v>
      </c>
      <c r="P1078">
        <v>20952</v>
      </c>
      <c r="Q1078" t="s">
        <v>66</v>
      </c>
      <c r="R1078" t="s">
        <v>27</v>
      </c>
      <c r="S1078" s="3" t="str">
        <f t="shared" si="80"/>
        <v>July</v>
      </c>
      <c r="T1078" t="str">
        <f t="shared" si="81"/>
        <v>Q3</v>
      </c>
      <c r="U1078">
        <f t="shared" si="82"/>
        <v>2025</v>
      </c>
      <c r="V1078" s="4">
        <f t="shared" si="83"/>
        <v>0.27953890489913547</v>
      </c>
      <c r="W1078" t="str">
        <f t="shared" si="84"/>
        <v>High</v>
      </c>
    </row>
    <row r="1079" spans="1:23" x14ac:dyDescent="0.3">
      <c r="A1079">
        <v>102271</v>
      </c>
      <c r="B1079" s="1">
        <v>45701</v>
      </c>
      <c r="C1079" t="s">
        <v>2407</v>
      </c>
      <c r="D1079" t="s">
        <v>129</v>
      </c>
      <c r="E1079" t="s">
        <v>44</v>
      </c>
      <c r="F1079" t="s">
        <v>45</v>
      </c>
      <c r="G1079" t="s">
        <v>46</v>
      </c>
      <c r="H1079" t="s">
        <v>33</v>
      </c>
      <c r="I1079" t="s">
        <v>60</v>
      </c>
      <c r="J1079" t="s">
        <v>61</v>
      </c>
      <c r="K1079">
        <v>6</v>
      </c>
      <c r="L1079">
        <v>12474</v>
      </c>
      <c r="M1079">
        <v>0</v>
      </c>
      <c r="N1079">
        <v>74844</v>
      </c>
      <c r="O1079">
        <v>54000</v>
      </c>
      <c r="P1079">
        <v>20844</v>
      </c>
      <c r="Q1079" t="s">
        <v>55</v>
      </c>
      <c r="R1079" t="s">
        <v>56</v>
      </c>
      <c r="S1079" s="3" t="str">
        <f t="shared" si="80"/>
        <v>February</v>
      </c>
      <c r="T1079" t="str">
        <f t="shared" si="81"/>
        <v>Q1</v>
      </c>
      <c r="U1079">
        <f t="shared" si="82"/>
        <v>2025</v>
      </c>
      <c r="V1079" s="4">
        <f t="shared" si="83"/>
        <v>0.27849927849927852</v>
      </c>
      <c r="W1079" t="str">
        <f t="shared" si="84"/>
        <v>High</v>
      </c>
    </row>
    <row r="1080" spans="1:23" x14ac:dyDescent="0.3">
      <c r="A1080">
        <v>101965</v>
      </c>
      <c r="B1080" s="1">
        <v>45855</v>
      </c>
      <c r="C1080" t="s">
        <v>2101</v>
      </c>
      <c r="D1080" t="s">
        <v>299</v>
      </c>
      <c r="E1080" t="s">
        <v>30</v>
      </c>
      <c r="F1080" t="s">
        <v>31</v>
      </c>
      <c r="G1080" t="s">
        <v>32</v>
      </c>
      <c r="H1080" t="s">
        <v>59</v>
      </c>
      <c r="I1080" t="s">
        <v>60</v>
      </c>
      <c r="J1080" t="s">
        <v>61</v>
      </c>
      <c r="K1080">
        <v>6</v>
      </c>
      <c r="L1080">
        <v>12472</v>
      </c>
      <c r="M1080">
        <v>0</v>
      </c>
      <c r="N1080">
        <v>74832</v>
      </c>
      <c r="O1080">
        <v>54000</v>
      </c>
      <c r="P1080">
        <v>20832</v>
      </c>
      <c r="Q1080" t="s">
        <v>49</v>
      </c>
      <c r="R1080" t="s">
        <v>27</v>
      </c>
      <c r="S1080" s="3" t="str">
        <f t="shared" si="80"/>
        <v>July</v>
      </c>
      <c r="T1080" t="str">
        <f t="shared" si="81"/>
        <v>Q3</v>
      </c>
      <c r="U1080">
        <f t="shared" si="82"/>
        <v>2025</v>
      </c>
      <c r="V1080" s="4">
        <f t="shared" si="83"/>
        <v>0.27838357921744711</v>
      </c>
      <c r="W1080" t="str">
        <f t="shared" si="84"/>
        <v>High</v>
      </c>
    </row>
    <row r="1081" spans="1:23" x14ac:dyDescent="0.3">
      <c r="A1081">
        <v>100592</v>
      </c>
      <c r="B1081" s="1">
        <v>45665</v>
      </c>
      <c r="C1081" t="s">
        <v>728</v>
      </c>
      <c r="D1081" t="s">
        <v>63</v>
      </c>
      <c r="E1081" t="s">
        <v>30</v>
      </c>
      <c r="F1081" t="s">
        <v>76</v>
      </c>
      <c r="G1081" t="s">
        <v>77</v>
      </c>
      <c r="H1081" t="s">
        <v>59</v>
      </c>
      <c r="I1081" t="s">
        <v>60</v>
      </c>
      <c r="J1081" t="s">
        <v>61</v>
      </c>
      <c r="K1081">
        <v>6</v>
      </c>
      <c r="L1081">
        <v>12469</v>
      </c>
      <c r="M1081">
        <v>0</v>
      </c>
      <c r="N1081">
        <v>74814</v>
      </c>
      <c r="O1081">
        <v>54000</v>
      </c>
      <c r="P1081">
        <v>20814</v>
      </c>
      <c r="Q1081" t="s">
        <v>55</v>
      </c>
      <c r="R1081" t="s">
        <v>27</v>
      </c>
      <c r="S1081" s="3" t="str">
        <f t="shared" si="80"/>
        <v>January</v>
      </c>
      <c r="T1081" t="str">
        <f t="shared" si="81"/>
        <v>Q1</v>
      </c>
      <c r="U1081">
        <f t="shared" si="82"/>
        <v>2025</v>
      </c>
      <c r="V1081" s="4">
        <f t="shared" si="83"/>
        <v>0.27820996070254228</v>
      </c>
      <c r="W1081" t="str">
        <f t="shared" si="84"/>
        <v>High</v>
      </c>
    </row>
    <row r="1082" spans="1:23" x14ac:dyDescent="0.3">
      <c r="A1082">
        <v>101258</v>
      </c>
      <c r="B1082" s="1">
        <v>45676</v>
      </c>
      <c r="C1082" t="s">
        <v>1394</v>
      </c>
      <c r="D1082" t="s">
        <v>75</v>
      </c>
      <c r="E1082" t="s">
        <v>52</v>
      </c>
      <c r="F1082" t="s">
        <v>53</v>
      </c>
      <c r="G1082" t="s">
        <v>54</v>
      </c>
      <c r="H1082" t="s">
        <v>38</v>
      </c>
      <c r="I1082" t="s">
        <v>24</v>
      </c>
      <c r="J1082" t="s">
        <v>72</v>
      </c>
      <c r="K1082">
        <v>6</v>
      </c>
      <c r="L1082">
        <v>14648</v>
      </c>
      <c r="M1082">
        <v>15</v>
      </c>
      <c r="N1082">
        <v>74704.800000000003</v>
      </c>
      <c r="O1082">
        <v>66000</v>
      </c>
      <c r="P1082">
        <v>8704.7999999999993</v>
      </c>
      <c r="Q1082" t="s">
        <v>66</v>
      </c>
      <c r="R1082" t="s">
        <v>27</v>
      </c>
      <c r="S1082" s="3" t="str">
        <f t="shared" si="80"/>
        <v>January</v>
      </c>
      <c r="T1082" t="str">
        <f t="shared" si="81"/>
        <v>Q1</v>
      </c>
      <c r="U1082">
        <f t="shared" si="82"/>
        <v>2025</v>
      </c>
      <c r="V1082" s="4">
        <f t="shared" si="83"/>
        <v>0.1165226330838179</v>
      </c>
      <c r="W1082" t="str">
        <f t="shared" si="84"/>
        <v>High</v>
      </c>
    </row>
    <row r="1083" spans="1:23" x14ac:dyDescent="0.3">
      <c r="A1083">
        <v>102161</v>
      </c>
      <c r="B1083" s="1">
        <v>46019</v>
      </c>
      <c r="C1083" t="s">
        <v>2297</v>
      </c>
      <c r="D1083" t="s">
        <v>132</v>
      </c>
      <c r="E1083" t="s">
        <v>52</v>
      </c>
      <c r="F1083" t="s">
        <v>53</v>
      </c>
      <c r="G1083" t="s">
        <v>54</v>
      </c>
      <c r="H1083" t="s">
        <v>108</v>
      </c>
      <c r="I1083" t="s">
        <v>60</v>
      </c>
      <c r="J1083" t="s">
        <v>78</v>
      </c>
      <c r="K1083">
        <v>4</v>
      </c>
      <c r="L1083">
        <v>21930</v>
      </c>
      <c r="M1083">
        <v>15</v>
      </c>
      <c r="N1083">
        <v>74562</v>
      </c>
      <c r="O1083">
        <v>68000</v>
      </c>
      <c r="P1083">
        <v>6562</v>
      </c>
      <c r="Q1083" t="s">
        <v>26</v>
      </c>
      <c r="R1083" t="s">
        <v>27</v>
      </c>
      <c r="S1083" s="3" t="str">
        <f t="shared" si="80"/>
        <v>December</v>
      </c>
      <c r="T1083" t="str">
        <f t="shared" si="81"/>
        <v>Q4</v>
      </c>
      <c r="U1083">
        <f t="shared" si="82"/>
        <v>2025</v>
      </c>
      <c r="V1083" s="4">
        <f t="shared" si="83"/>
        <v>8.8007295941632466E-2</v>
      </c>
      <c r="W1083" t="str">
        <f t="shared" si="84"/>
        <v>High</v>
      </c>
    </row>
    <row r="1084" spans="1:23" x14ac:dyDescent="0.3">
      <c r="A1084">
        <v>104677</v>
      </c>
      <c r="B1084" s="1">
        <v>45701</v>
      </c>
      <c r="C1084" t="s">
        <v>4813</v>
      </c>
      <c r="D1084" t="s">
        <v>144</v>
      </c>
      <c r="E1084" t="s">
        <v>20</v>
      </c>
      <c r="F1084" t="s">
        <v>21</v>
      </c>
      <c r="G1084" t="s">
        <v>22</v>
      </c>
      <c r="H1084" t="s">
        <v>59</v>
      </c>
      <c r="I1084" t="s">
        <v>24</v>
      </c>
      <c r="J1084" t="s">
        <v>72</v>
      </c>
      <c r="K1084">
        <v>5</v>
      </c>
      <c r="L1084">
        <v>14912</v>
      </c>
      <c r="M1084">
        <v>0</v>
      </c>
      <c r="N1084">
        <v>74560</v>
      </c>
      <c r="O1084">
        <v>55000</v>
      </c>
      <c r="P1084">
        <v>19560</v>
      </c>
      <c r="Q1084" t="s">
        <v>26</v>
      </c>
      <c r="R1084" t="s">
        <v>27</v>
      </c>
      <c r="S1084" s="3" t="str">
        <f t="shared" si="80"/>
        <v>February</v>
      </c>
      <c r="T1084" t="str">
        <f t="shared" si="81"/>
        <v>Q1</v>
      </c>
      <c r="U1084">
        <f t="shared" si="82"/>
        <v>2025</v>
      </c>
      <c r="V1084" s="4">
        <f t="shared" si="83"/>
        <v>0.26233905579399142</v>
      </c>
      <c r="W1084" t="str">
        <f t="shared" si="84"/>
        <v>High</v>
      </c>
    </row>
    <row r="1085" spans="1:23" x14ac:dyDescent="0.3">
      <c r="A1085">
        <v>102224</v>
      </c>
      <c r="B1085" s="1">
        <v>45870</v>
      </c>
      <c r="C1085" t="s">
        <v>2360</v>
      </c>
      <c r="D1085" t="s">
        <v>110</v>
      </c>
      <c r="E1085" t="s">
        <v>52</v>
      </c>
      <c r="F1085" t="s">
        <v>69</v>
      </c>
      <c r="G1085" t="s">
        <v>70</v>
      </c>
      <c r="H1085" t="s">
        <v>59</v>
      </c>
      <c r="I1085" t="s">
        <v>24</v>
      </c>
      <c r="J1085" t="s">
        <v>72</v>
      </c>
      <c r="K1085">
        <v>5</v>
      </c>
      <c r="L1085">
        <v>14903</v>
      </c>
      <c r="M1085">
        <v>0</v>
      </c>
      <c r="N1085">
        <v>74515</v>
      </c>
      <c r="O1085">
        <v>55000</v>
      </c>
      <c r="P1085">
        <v>19515</v>
      </c>
      <c r="Q1085" t="s">
        <v>26</v>
      </c>
      <c r="R1085" t="s">
        <v>73</v>
      </c>
      <c r="S1085" s="3" t="str">
        <f t="shared" si="80"/>
        <v>August</v>
      </c>
      <c r="T1085" t="str">
        <f t="shared" si="81"/>
        <v>Q3</v>
      </c>
      <c r="U1085">
        <f t="shared" si="82"/>
        <v>2025</v>
      </c>
      <c r="V1085" s="4">
        <f t="shared" si="83"/>
        <v>0.26189357847413275</v>
      </c>
      <c r="W1085" t="str">
        <f t="shared" si="84"/>
        <v>High</v>
      </c>
    </row>
    <row r="1086" spans="1:23" x14ac:dyDescent="0.3">
      <c r="A1086">
        <v>100508</v>
      </c>
      <c r="B1086" s="1">
        <v>46019</v>
      </c>
      <c r="C1086" t="s">
        <v>644</v>
      </c>
      <c r="D1086" t="s">
        <v>29</v>
      </c>
      <c r="E1086" t="s">
        <v>52</v>
      </c>
      <c r="F1086" t="s">
        <v>53</v>
      </c>
      <c r="G1086" t="s">
        <v>54</v>
      </c>
      <c r="H1086" t="s">
        <v>33</v>
      </c>
      <c r="I1086" t="s">
        <v>60</v>
      </c>
      <c r="J1086" t="s">
        <v>78</v>
      </c>
      <c r="K1086">
        <v>4</v>
      </c>
      <c r="L1086">
        <v>21910</v>
      </c>
      <c r="M1086">
        <v>15</v>
      </c>
      <c r="N1086">
        <v>74494</v>
      </c>
      <c r="O1086">
        <v>68000</v>
      </c>
      <c r="P1086">
        <v>6494</v>
      </c>
      <c r="Q1086" t="s">
        <v>55</v>
      </c>
      <c r="R1086" t="s">
        <v>56</v>
      </c>
      <c r="S1086" s="3" t="str">
        <f t="shared" si="80"/>
        <v>December</v>
      </c>
      <c r="T1086" t="str">
        <f t="shared" si="81"/>
        <v>Q4</v>
      </c>
      <c r="U1086">
        <f t="shared" si="82"/>
        <v>2025</v>
      </c>
      <c r="V1086" s="4">
        <f t="shared" si="83"/>
        <v>8.7174806024646279E-2</v>
      </c>
      <c r="W1086" t="str">
        <f t="shared" si="84"/>
        <v>High</v>
      </c>
    </row>
    <row r="1087" spans="1:23" x14ac:dyDescent="0.3">
      <c r="A1087">
        <v>103980</v>
      </c>
      <c r="B1087" s="1">
        <v>45701</v>
      </c>
      <c r="C1087" t="s">
        <v>4116</v>
      </c>
      <c r="D1087" t="s">
        <v>144</v>
      </c>
      <c r="E1087" t="s">
        <v>52</v>
      </c>
      <c r="F1087" t="s">
        <v>53</v>
      </c>
      <c r="G1087" t="s">
        <v>54</v>
      </c>
      <c r="H1087" t="s">
        <v>59</v>
      </c>
      <c r="I1087" t="s">
        <v>60</v>
      </c>
      <c r="J1087" t="s">
        <v>61</v>
      </c>
      <c r="K1087">
        <v>6</v>
      </c>
      <c r="L1087">
        <v>12403</v>
      </c>
      <c r="M1087">
        <v>0</v>
      </c>
      <c r="N1087">
        <v>74418</v>
      </c>
      <c r="O1087">
        <v>54000</v>
      </c>
      <c r="P1087">
        <v>20418</v>
      </c>
      <c r="Q1087" t="s">
        <v>66</v>
      </c>
      <c r="R1087" t="s">
        <v>27</v>
      </c>
      <c r="S1087" s="3" t="str">
        <f t="shared" si="80"/>
        <v>February</v>
      </c>
      <c r="T1087" t="str">
        <f t="shared" si="81"/>
        <v>Q1</v>
      </c>
      <c r="U1087">
        <f t="shared" si="82"/>
        <v>2025</v>
      </c>
      <c r="V1087" s="4">
        <f t="shared" si="83"/>
        <v>0.27436910424897204</v>
      </c>
      <c r="W1087" t="str">
        <f t="shared" si="84"/>
        <v>High</v>
      </c>
    </row>
    <row r="1088" spans="1:23" x14ac:dyDescent="0.3">
      <c r="A1088">
        <v>102525</v>
      </c>
      <c r="B1088" s="1">
        <v>46013</v>
      </c>
      <c r="C1088" t="s">
        <v>2661</v>
      </c>
      <c r="D1088" t="s">
        <v>342</v>
      </c>
      <c r="E1088" t="s">
        <v>44</v>
      </c>
      <c r="F1088" t="s">
        <v>64</v>
      </c>
      <c r="G1088" t="s">
        <v>65</v>
      </c>
      <c r="H1088" t="s">
        <v>59</v>
      </c>
      <c r="I1088" t="s">
        <v>24</v>
      </c>
      <c r="J1088" t="s">
        <v>72</v>
      </c>
      <c r="K1088">
        <v>5</v>
      </c>
      <c r="L1088">
        <v>14882</v>
      </c>
      <c r="M1088">
        <v>0</v>
      </c>
      <c r="N1088">
        <v>74410</v>
      </c>
      <c r="O1088">
        <v>55000</v>
      </c>
      <c r="P1088">
        <v>19410</v>
      </c>
      <c r="Q1088" t="s">
        <v>26</v>
      </c>
      <c r="R1088" t="s">
        <v>73</v>
      </c>
      <c r="S1088" s="3" t="str">
        <f t="shared" si="80"/>
        <v>December</v>
      </c>
      <c r="T1088" t="str">
        <f t="shared" si="81"/>
        <v>Q4</v>
      </c>
      <c r="U1088">
        <f t="shared" si="82"/>
        <v>2025</v>
      </c>
      <c r="V1088" s="4">
        <f t="shared" si="83"/>
        <v>0.2608520360166644</v>
      </c>
      <c r="W1088" t="str">
        <f t="shared" si="84"/>
        <v>High</v>
      </c>
    </row>
    <row r="1089" spans="1:23" x14ac:dyDescent="0.3">
      <c r="A1089">
        <v>104776</v>
      </c>
      <c r="B1089" s="1">
        <v>45702</v>
      </c>
      <c r="C1089" t="s">
        <v>4912</v>
      </c>
      <c r="D1089" t="s">
        <v>142</v>
      </c>
      <c r="E1089" t="s">
        <v>30</v>
      </c>
      <c r="F1089" t="s">
        <v>31</v>
      </c>
      <c r="G1089" t="s">
        <v>32</v>
      </c>
      <c r="H1089" t="s">
        <v>23</v>
      </c>
      <c r="I1089" t="s">
        <v>24</v>
      </c>
      <c r="J1089" t="s">
        <v>72</v>
      </c>
      <c r="K1089">
        <v>5</v>
      </c>
      <c r="L1089">
        <v>14868</v>
      </c>
      <c r="M1089">
        <v>0</v>
      </c>
      <c r="N1089">
        <v>74340</v>
      </c>
      <c r="O1089">
        <v>55000</v>
      </c>
      <c r="P1089">
        <v>19340</v>
      </c>
      <c r="Q1089" t="s">
        <v>41</v>
      </c>
      <c r="R1089" t="s">
        <v>56</v>
      </c>
      <c r="S1089" s="3" t="str">
        <f t="shared" si="80"/>
        <v>February</v>
      </c>
      <c r="T1089" t="str">
        <f t="shared" si="81"/>
        <v>Q1</v>
      </c>
      <c r="U1089">
        <f t="shared" si="82"/>
        <v>2025</v>
      </c>
      <c r="V1089" s="4">
        <f t="shared" si="83"/>
        <v>0.26015603981705676</v>
      </c>
      <c r="W1089" t="str">
        <f t="shared" si="84"/>
        <v>High</v>
      </c>
    </row>
    <row r="1090" spans="1:23" x14ac:dyDescent="0.3">
      <c r="A1090">
        <v>101366</v>
      </c>
      <c r="B1090" s="1">
        <v>45716</v>
      </c>
      <c r="C1090" t="s">
        <v>1502</v>
      </c>
      <c r="D1090" t="s">
        <v>192</v>
      </c>
      <c r="E1090" t="s">
        <v>52</v>
      </c>
      <c r="F1090" t="s">
        <v>53</v>
      </c>
      <c r="G1090" t="s">
        <v>54</v>
      </c>
      <c r="H1090" t="s">
        <v>38</v>
      </c>
      <c r="I1090" t="s">
        <v>60</v>
      </c>
      <c r="J1090" t="s">
        <v>78</v>
      </c>
      <c r="K1090">
        <v>4</v>
      </c>
      <c r="L1090">
        <v>21854</v>
      </c>
      <c r="M1090">
        <v>15</v>
      </c>
      <c r="N1090">
        <v>74303.600000000006</v>
      </c>
      <c r="O1090">
        <v>68000</v>
      </c>
      <c r="P1090">
        <v>6303.6</v>
      </c>
      <c r="Q1090" t="s">
        <v>66</v>
      </c>
      <c r="R1090" t="s">
        <v>27</v>
      </c>
      <c r="S1090" s="3" t="str">
        <f t="shared" ref="S1090:S1153" si="85">TEXT(B1090,"mmmm")</f>
        <v>February</v>
      </c>
      <c r="T1090" t="str">
        <f t="shared" ref="T1090:T1153" si="86">"Q"&amp;ROUNDUP(MONTH(B1090)/3,0)</f>
        <v>Q1</v>
      </c>
      <c r="U1090">
        <f t="shared" ref="U1090:U1153" si="87">YEAR(B1090)</f>
        <v>2025</v>
      </c>
      <c r="V1090" s="4">
        <f t="shared" ref="V1090:V1153" si="88">P1090/N1090</f>
        <v>8.483572801317836E-2</v>
      </c>
      <c r="W1090" t="str">
        <f t="shared" ref="W1090:W1153" si="89">IF(N1090&lt;10000,"Low",IF(N1090&lt;=50000,"Medium","High"))</f>
        <v>High</v>
      </c>
    </row>
    <row r="1091" spans="1:23" x14ac:dyDescent="0.3">
      <c r="A1091">
        <v>103371</v>
      </c>
      <c r="B1091" s="1">
        <v>46002</v>
      </c>
      <c r="C1091" t="s">
        <v>3507</v>
      </c>
      <c r="D1091" t="s">
        <v>129</v>
      </c>
      <c r="E1091" t="s">
        <v>44</v>
      </c>
      <c r="F1091" t="s">
        <v>45</v>
      </c>
      <c r="G1091" t="s">
        <v>46</v>
      </c>
      <c r="H1091" t="s">
        <v>23</v>
      </c>
      <c r="I1091" t="s">
        <v>24</v>
      </c>
      <c r="J1091" t="s">
        <v>72</v>
      </c>
      <c r="K1091">
        <v>5</v>
      </c>
      <c r="L1091">
        <v>14860</v>
      </c>
      <c r="M1091">
        <v>0</v>
      </c>
      <c r="N1091">
        <v>74300</v>
      </c>
      <c r="O1091">
        <v>55000</v>
      </c>
      <c r="P1091">
        <v>19300</v>
      </c>
      <c r="Q1091" t="s">
        <v>26</v>
      </c>
      <c r="R1091" t="s">
        <v>73</v>
      </c>
      <c r="S1091" s="3" t="str">
        <f t="shared" si="85"/>
        <v>December</v>
      </c>
      <c r="T1091" t="str">
        <f t="shared" si="86"/>
        <v>Q4</v>
      </c>
      <c r="U1091">
        <f t="shared" si="87"/>
        <v>2025</v>
      </c>
      <c r="V1091" s="4">
        <f t="shared" si="88"/>
        <v>0.25975773889636611</v>
      </c>
      <c r="W1091" t="str">
        <f t="shared" si="89"/>
        <v>High</v>
      </c>
    </row>
    <row r="1092" spans="1:23" x14ac:dyDescent="0.3">
      <c r="A1092">
        <v>100068</v>
      </c>
      <c r="B1092" s="1">
        <v>45701</v>
      </c>
      <c r="C1092" t="s">
        <v>176</v>
      </c>
      <c r="D1092" t="s">
        <v>177</v>
      </c>
      <c r="E1092" t="s">
        <v>20</v>
      </c>
      <c r="F1092" t="s">
        <v>21</v>
      </c>
      <c r="G1092" t="s">
        <v>22</v>
      </c>
      <c r="H1092" t="s">
        <v>47</v>
      </c>
      <c r="I1092" t="s">
        <v>60</v>
      </c>
      <c r="J1092" t="s">
        <v>61</v>
      </c>
      <c r="K1092">
        <v>6</v>
      </c>
      <c r="L1092">
        <v>12374</v>
      </c>
      <c r="M1092">
        <v>0</v>
      </c>
      <c r="N1092">
        <v>74244</v>
      </c>
      <c r="O1092">
        <v>54000</v>
      </c>
      <c r="P1092">
        <v>20244</v>
      </c>
      <c r="Q1092" t="s">
        <v>26</v>
      </c>
      <c r="R1092" t="s">
        <v>27</v>
      </c>
      <c r="S1092" s="3" t="str">
        <f t="shared" si="85"/>
        <v>February</v>
      </c>
      <c r="T1092" t="str">
        <f t="shared" si="86"/>
        <v>Q1</v>
      </c>
      <c r="U1092">
        <f t="shared" si="87"/>
        <v>2025</v>
      </c>
      <c r="V1092" s="4">
        <f t="shared" si="88"/>
        <v>0.2726684984645224</v>
      </c>
      <c r="W1092" t="str">
        <f t="shared" si="89"/>
        <v>High</v>
      </c>
    </row>
    <row r="1093" spans="1:23" x14ac:dyDescent="0.3">
      <c r="A1093">
        <v>104010</v>
      </c>
      <c r="B1093" s="1">
        <v>46012</v>
      </c>
      <c r="C1093" t="s">
        <v>4146</v>
      </c>
      <c r="D1093" t="s">
        <v>102</v>
      </c>
      <c r="E1093" t="s">
        <v>30</v>
      </c>
      <c r="F1093" t="s">
        <v>76</v>
      </c>
      <c r="G1093" t="s">
        <v>77</v>
      </c>
      <c r="H1093" t="s">
        <v>71</v>
      </c>
      <c r="I1093" t="s">
        <v>24</v>
      </c>
      <c r="J1093" t="s">
        <v>72</v>
      </c>
      <c r="K1093">
        <v>6</v>
      </c>
      <c r="L1093">
        <v>15459</v>
      </c>
      <c r="M1093">
        <v>20</v>
      </c>
      <c r="N1093">
        <v>74203.199999999997</v>
      </c>
      <c r="O1093">
        <v>66000</v>
      </c>
      <c r="P1093">
        <v>8203.2000000000007</v>
      </c>
      <c r="Q1093" t="s">
        <v>41</v>
      </c>
      <c r="R1093" t="s">
        <v>27</v>
      </c>
      <c r="S1093" s="3" t="str">
        <f t="shared" si="85"/>
        <v>December</v>
      </c>
      <c r="T1093" t="str">
        <f t="shared" si="86"/>
        <v>Q4</v>
      </c>
      <c r="U1093">
        <f t="shared" si="87"/>
        <v>2025</v>
      </c>
      <c r="V1093" s="4">
        <f t="shared" si="88"/>
        <v>0.11055048838864094</v>
      </c>
      <c r="W1093" t="str">
        <f t="shared" si="89"/>
        <v>High</v>
      </c>
    </row>
    <row r="1094" spans="1:23" x14ac:dyDescent="0.3">
      <c r="A1094">
        <v>103065</v>
      </c>
      <c r="B1094" s="1">
        <v>45722</v>
      </c>
      <c r="C1094" t="s">
        <v>3201</v>
      </c>
      <c r="D1094" t="s">
        <v>281</v>
      </c>
      <c r="E1094" t="s">
        <v>20</v>
      </c>
      <c r="F1094" t="s">
        <v>36</v>
      </c>
      <c r="G1094" t="s">
        <v>37</v>
      </c>
      <c r="H1094" t="s">
        <v>59</v>
      </c>
      <c r="I1094" t="s">
        <v>24</v>
      </c>
      <c r="J1094" t="s">
        <v>72</v>
      </c>
      <c r="K1094">
        <v>6</v>
      </c>
      <c r="L1094">
        <v>14549</v>
      </c>
      <c r="M1094">
        <v>15</v>
      </c>
      <c r="N1094">
        <v>74199.899999999994</v>
      </c>
      <c r="O1094">
        <v>66000</v>
      </c>
      <c r="P1094">
        <v>8199.9</v>
      </c>
      <c r="Q1094" t="s">
        <v>55</v>
      </c>
      <c r="R1094" t="s">
        <v>27</v>
      </c>
      <c r="S1094" s="3" t="str">
        <f t="shared" si="85"/>
        <v>March</v>
      </c>
      <c r="T1094" t="str">
        <f t="shared" si="86"/>
        <v>Q1</v>
      </c>
      <c r="U1094">
        <f t="shared" si="87"/>
        <v>2025</v>
      </c>
      <c r="V1094" s="4">
        <f t="shared" si="88"/>
        <v>0.1105109306077232</v>
      </c>
      <c r="W1094" t="str">
        <f t="shared" si="89"/>
        <v>High</v>
      </c>
    </row>
    <row r="1095" spans="1:23" x14ac:dyDescent="0.3">
      <c r="A1095">
        <v>103898</v>
      </c>
      <c r="B1095" s="1">
        <v>45852</v>
      </c>
      <c r="C1095" t="s">
        <v>4034</v>
      </c>
      <c r="D1095" t="s">
        <v>149</v>
      </c>
      <c r="E1095" t="s">
        <v>52</v>
      </c>
      <c r="F1095" t="s">
        <v>69</v>
      </c>
      <c r="G1095" t="s">
        <v>70</v>
      </c>
      <c r="H1095" t="s">
        <v>47</v>
      </c>
      <c r="I1095" t="s">
        <v>24</v>
      </c>
      <c r="J1095" t="s">
        <v>72</v>
      </c>
      <c r="K1095">
        <v>6</v>
      </c>
      <c r="L1095">
        <v>14512</v>
      </c>
      <c r="M1095">
        <v>15</v>
      </c>
      <c r="N1095">
        <v>74011.199999999997</v>
      </c>
      <c r="O1095">
        <v>66000</v>
      </c>
      <c r="P1095">
        <v>8011.2</v>
      </c>
      <c r="Q1095" t="s">
        <v>41</v>
      </c>
      <c r="R1095" t="s">
        <v>56</v>
      </c>
      <c r="S1095" s="3" t="str">
        <f t="shared" si="85"/>
        <v>July</v>
      </c>
      <c r="T1095" t="str">
        <f t="shared" si="86"/>
        <v>Q3</v>
      </c>
      <c r="U1095">
        <f t="shared" si="87"/>
        <v>2025</v>
      </c>
      <c r="V1095" s="4">
        <f t="shared" si="88"/>
        <v>0.10824307672352293</v>
      </c>
      <c r="W1095" t="str">
        <f t="shared" si="89"/>
        <v>High</v>
      </c>
    </row>
    <row r="1096" spans="1:23" x14ac:dyDescent="0.3">
      <c r="A1096">
        <v>100254</v>
      </c>
      <c r="B1096" s="1">
        <v>45783</v>
      </c>
      <c r="C1096" t="s">
        <v>389</v>
      </c>
      <c r="D1096" t="s">
        <v>226</v>
      </c>
      <c r="E1096" t="s">
        <v>44</v>
      </c>
      <c r="F1096" t="s">
        <v>64</v>
      </c>
      <c r="G1096" t="s">
        <v>65</v>
      </c>
      <c r="H1096" t="s">
        <v>23</v>
      </c>
      <c r="I1096" t="s">
        <v>60</v>
      </c>
      <c r="J1096" t="s">
        <v>78</v>
      </c>
      <c r="K1096">
        <v>4</v>
      </c>
      <c r="L1096">
        <v>21732</v>
      </c>
      <c r="M1096">
        <v>15</v>
      </c>
      <c r="N1096">
        <v>73888.800000000003</v>
      </c>
      <c r="O1096">
        <v>68000</v>
      </c>
      <c r="P1096">
        <v>5888.8</v>
      </c>
      <c r="Q1096" t="s">
        <v>41</v>
      </c>
      <c r="R1096" t="s">
        <v>27</v>
      </c>
      <c r="S1096" s="3" t="str">
        <f t="shared" si="85"/>
        <v>May</v>
      </c>
      <c r="T1096" t="str">
        <f t="shared" si="86"/>
        <v>Q2</v>
      </c>
      <c r="U1096">
        <f t="shared" si="87"/>
        <v>2025</v>
      </c>
      <c r="V1096" s="4">
        <f t="shared" si="88"/>
        <v>7.9698140990244803E-2</v>
      </c>
      <c r="W1096" t="str">
        <f t="shared" si="89"/>
        <v>High</v>
      </c>
    </row>
    <row r="1097" spans="1:23" x14ac:dyDescent="0.3">
      <c r="A1097">
        <v>103637</v>
      </c>
      <c r="B1097" s="1">
        <v>45943</v>
      </c>
      <c r="C1097" t="s">
        <v>3773</v>
      </c>
      <c r="D1097" t="s">
        <v>228</v>
      </c>
      <c r="E1097" t="s">
        <v>20</v>
      </c>
      <c r="F1097" t="s">
        <v>21</v>
      </c>
      <c r="G1097" t="s">
        <v>22</v>
      </c>
      <c r="H1097" t="s">
        <v>47</v>
      </c>
      <c r="I1097" t="s">
        <v>60</v>
      </c>
      <c r="J1097" t="s">
        <v>61</v>
      </c>
      <c r="K1097">
        <v>7</v>
      </c>
      <c r="L1097">
        <v>12416</v>
      </c>
      <c r="M1097">
        <v>15</v>
      </c>
      <c r="N1097">
        <v>73875.199999999997</v>
      </c>
      <c r="O1097">
        <v>63000</v>
      </c>
      <c r="P1097">
        <v>10875.2</v>
      </c>
      <c r="Q1097" t="s">
        <v>41</v>
      </c>
      <c r="R1097" t="s">
        <v>73</v>
      </c>
      <c r="S1097" s="3" t="str">
        <f t="shared" si="85"/>
        <v>October</v>
      </c>
      <c r="T1097" t="str">
        <f t="shared" si="86"/>
        <v>Q4</v>
      </c>
      <c r="U1097">
        <f t="shared" si="87"/>
        <v>2025</v>
      </c>
      <c r="V1097" s="4">
        <f t="shared" si="88"/>
        <v>0.14721043056397817</v>
      </c>
      <c r="W1097" t="str">
        <f t="shared" si="89"/>
        <v>High</v>
      </c>
    </row>
    <row r="1098" spans="1:23" x14ac:dyDescent="0.3">
      <c r="A1098">
        <v>103183</v>
      </c>
      <c r="B1098" s="1">
        <v>45919</v>
      </c>
      <c r="C1098" t="s">
        <v>3319</v>
      </c>
      <c r="D1098" t="s">
        <v>125</v>
      </c>
      <c r="E1098" t="s">
        <v>44</v>
      </c>
      <c r="F1098" t="s">
        <v>64</v>
      </c>
      <c r="G1098" t="s">
        <v>65</v>
      </c>
      <c r="H1098" t="s">
        <v>23</v>
      </c>
      <c r="I1098" t="s">
        <v>24</v>
      </c>
      <c r="J1098" t="s">
        <v>72</v>
      </c>
      <c r="K1098">
        <v>5</v>
      </c>
      <c r="L1098">
        <v>14773</v>
      </c>
      <c r="M1098">
        <v>0</v>
      </c>
      <c r="N1098">
        <v>73865</v>
      </c>
      <c r="O1098">
        <v>55000</v>
      </c>
      <c r="P1098">
        <v>18865</v>
      </c>
      <c r="Q1098" t="s">
        <v>66</v>
      </c>
      <c r="R1098" t="s">
        <v>27</v>
      </c>
      <c r="S1098" s="3" t="str">
        <f t="shared" si="85"/>
        <v>September</v>
      </c>
      <c r="T1098" t="str">
        <f t="shared" si="86"/>
        <v>Q3</v>
      </c>
      <c r="U1098">
        <f t="shared" si="87"/>
        <v>2025</v>
      </c>
      <c r="V1098" s="4">
        <f t="shared" si="88"/>
        <v>0.25539836187639614</v>
      </c>
      <c r="W1098" t="str">
        <f t="shared" si="89"/>
        <v>High</v>
      </c>
    </row>
    <row r="1099" spans="1:23" x14ac:dyDescent="0.3">
      <c r="A1099">
        <v>102831</v>
      </c>
      <c r="B1099" s="1">
        <v>45863</v>
      </c>
      <c r="C1099" t="s">
        <v>2967</v>
      </c>
      <c r="D1099" t="s">
        <v>210</v>
      </c>
      <c r="E1099" t="s">
        <v>44</v>
      </c>
      <c r="F1099" t="s">
        <v>64</v>
      </c>
      <c r="G1099" t="s">
        <v>65</v>
      </c>
      <c r="H1099" t="s">
        <v>108</v>
      </c>
      <c r="I1099" t="s">
        <v>60</v>
      </c>
      <c r="J1099" t="s">
        <v>78</v>
      </c>
      <c r="K1099">
        <v>4</v>
      </c>
      <c r="L1099">
        <v>21724</v>
      </c>
      <c r="M1099">
        <v>15</v>
      </c>
      <c r="N1099">
        <v>73861.600000000006</v>
      </c>
      <c r="O1099">
        <v>68000</v>
      </c>
      <c r="P1099">
        <v>5861.6</v>
      </c>
      <c r="Q1099" t="s">
        <v>49</v>
      </c>
      <c r="R1099" t="s">
        <v>73</v>
      </c>
      <c r="S1099" s="3" t="str">
        <f t="shared" si="85"/>
        <v>July</v>
      </c>
      <c r="T1099" t="str">
        <f t="shared" si="86"/>
        <v>Q3</v>
      </c>
      <c r="U1099">
        <f t="shared" si="87"/>
        <v>2025</v>
      </c>
      <c r="V1099" s="4">
        <f t="shared" si="88"/>
        <v>7.9359234026882705E-2</v>
      </c>
      <c r="W1099" t="str">
        <f t="shared" si="89"/>
        <v>High</v>
      </c>
    </row>
    <row r="1100" spans="1:23" x14ac:dyDescent="0.3">
      <c r="A1100">
        <v>103117</v>
      </c>
      <c r="B1100" s="1">
        <v>46014</v>
      </c>
      <c r="C1100" t="s">
        <v>3253</v>
      </c>
      <c r="D1100" t="s">
        <v>19</v>
      </c>
      <c r="E1100" t="s">
        <v>44</v>
      </c>
      <c r="F1100" t="s">
        <v>64</v>
      </c>
      <c r="G1100" t="s">
        <v>65</v>
      </c>
      <c r="H1100" t="s">
        <v>47</v>
      </c>
      <c r="I1100" t="s">
        <v>60</v>
      </c>
      <c r="J1100" t="s">
        <v>61</v>
      </c>
      <c r="K1100">
        <v>6</v>
      </c>
      <c r="L1100">
        <v>12310</v>
      </c>
      <c r="M1100">
        <v>0</v>
      </c>
      <c r="N1100">
        <v>73860</v>
      </c>
      <c r="O1100">
        <v>54000</v>
      </c>
      <c r="P1100">
        <v>19860</v>
      </c>
      <c r="Q1100" t="s">
        <v>49</v>
      </c>
      <c r="R1100" t="s">
        <v>73</v>
      </c>
      <c r="S1100" s="3" t="str">
        <f t="shared" si="85"/>
        <v>December</v>
      </c>
      <c r="T1100" t="str">
        <f t="shared" si="86"/>
        <v>Q4</v>
      </c>
      <c r="U1100">
        <f t="shared" si="87"/>
        <v>2025</v>
      </c>
      <c r="V1100" s="4">
        <f t="shared" si="88"/>
        <v>0.26888708367181152</v>
      </c>
      <c r="W1100" t="str">
        <f t="shared" si="89"/>
        <v>High</v>
      </c>
    </row>
    <row r="1101" spans="1:23" x14ac:dyDescent="0.3">
      <c r="A1101">
        <v>101931</v>
      </c>
      <c r="B1101" s="1">
        <v>45713</v>
      </c>
      <c r="C1101" t="s">
        <v>2067</v>
      </c>
      <c r="D1101" t="s">
        <v>177</v>
      </c>
      <c r="E1101" t="s">
        <v>30</v>
      </c>
      <c r="F1101" t="s">
        <v>31</v>
      </c>
      <c r="G1101" t="s">
        <v>32</v>
      </c>
      <c r="H1101" t="s">
        <v>59</v>
      </c>
      <c r="I1101" t="s">
        <v>60</v>
      </c>
      <c r="J1101" t="s">
        <v>78</v>
      </c>
      <c r="K1101">
        <v>4</v>
      </c>
      <c r="L1101">
        <v>21708</v>
      </c>
      <c r="M1101">
        <v>15</v>
      </c>
      <c r="N1101">
        <v>73807.199999999997</v>
      </c>
      <c r="O1101">
        <v>68000</v>
      </c>
      <c r="P1101">
        <v>5807.2</v>
      </c>
      <c r="Q1101" t="s">
        <v>66</v>
      </c>
      <c r="R1101" t="s">
        <v>56</v>
      </c>
      <c r="S1101" s="3" t="str">
        <f t="shared" si="85"/>
        <v>February</v>
      </c>
      <c r="T1101" t="str">
        <f t="shared" si="86"/>
        <v>Q1</v>
      </c>
      <c r="U1101">
        <f t="shared" si="87"/>
        <v>2025</v>
      </c>
      <c r="V1101" s="4">
        <f t="shared" si="88"/>
        <v>7.8680670720471718E-2</v>
      </c>
      <c r="W1101" t="str">
        <f t="shared" si="89"/>
        <v>High</v>
      </c>
    </row>
    <row r="1102" spans="1:23" x14ac:dyDescent="0.3">
      <c r="A1102">
        <v>101567</v>
      </c>
      <c r="B1102" s="1">
        <v>45658</v>
      </c>
      <c r="C1102" t="s">
        <v>1703</v>
      </c>
      <c r="D1102" t="s">
        <v>189</v>
      </c>
      <c r="E1102" t="s">
        <v>44</v>
      </c>
      <c r="F1102" t="s">
        <v>64</v>
      </c>
      <c r="G1102" t="s">
        <v>65</v>
      </c>
      <c r="H1102" t="s">
        <v>33</v>
      </c>
      <c r="I1102" t="s">
        <v>60</v>
      </c>
      <c r="J1102" t="s">
        <v>61</v>
      </c>
      <c r="K1102">
        <v>6</v>
      </c>
      <c r="L1102">
        <v>12287</v>
      </c>
      <c r="M1102">
        <v>0</v>
      </c>
      <c r="N1102">
        <v>73722</v>
      </c>
      <c r="O1102">
        <v>54000</v>
      </c>
      <c r="P1102">
        <v>19722</v>
      </c>
      <c r="Q1102" t="s">
        <v>49</v>
      </c>
      <c r="R1102" t="s">
        <v>73</v>
      </c>
      <c r="S1102" s="3" t="str">
        <f t="shared" si="85"/>
        <v>January</v>
      </c>
      <c r="T1102" t="str">
        <f t="shared" si="86"/>
        <v>Q1</v>
      </c>
      <c r="U1102">
        <f t="shared" si="87"/>
        <v>2025</v>
      </c>
      <c r="V1102" s="4">
        <f t="shared" si="88"/>
        <v>0.26751851550419142</v>
      </c>
      <c r="W1102" t="str">
        <f t="shared" si="89"/>
        <v>High</v>
      </c>
    </row>
    <row r="1103" spans="1:23" x14ac:dyDescent="0.3">
      <c r="A1103">
        <v>101613</v>
      </c>
      <c r="B1103" s="1">
        <v>45803</v>
      </c>
      <c r="C1103" t="s">
        <v>1749</v>
      </c>
      <c r="D1103" t="s">
        <v>134</v>
      </c>
      <c r="E1103" t="s">
        <v>30</v>
      </c>
      <c r="F1103" t="s">
        <v>31</v>
      </c>
      <c r="G1103" t="s">
        <v>32</v>
      </c>
      <c r="H1103" t="s">
        <v>33</v>
      </c>
      <c r="I1103" t="s">
        <v>24</v>
      </c>
      <c r="J1103" t="s">
        <v>72</v>
      </c>
      <c r="K1103">
        <v>6</v>
      </c>
      <c r="L1103">
        <v>15355</v>
      </c>
      <c r="M1103">
        <v>20</v>
      </c>
      <c r="N1103">
        <v>73704</v>
      </c>
      <c r="O1103">
        <v>66000</v>
      </c>
      <c r="P1103">
        <v>7704</v>
      </c>
      <c r="Q1103" t="s">
        <v>49</v>
      </c>
      <c r="R1103" t="s">
        <v>27</v>
      </c>
      <c r="S1103" s="3" t="str">
        <f t="shared" si="85"/>
        <v>May</v>
      </c>
      <c r="T1103" t="str">
        <f t="shared" si="86"/>
        <v>Q2</v>
      </c>
      <c r="U1103">
        <f t="shared" si="87"/>
        <v>2025</v>
      </c>
      <c r="V1103" s="4">
        <f t="shared" si="88"/>
        <v>0.10452621295994791</v>
      </c>
      <c r="W1103" t="str">
        <f t="shared" si="89"/>
        <v>High</v>
      </c>
    </row>
    <row r="1104" spans="1:23" x14ac:dyDescent="0.3">
      <c r="A1104">
        <v>101393</v>
      </c>
      <c r="B1104" s="1">
        <v>45742</v>
      </c>
      <c r="C1104" t="s">
        <v>1529</v>
      </c>
      <c r="D1104" t="s">
        <v>118</v>
      </c>
      <c r="E1104" t="s">
        <v>30</v>
      </c>
      <c r="F1104" t="s">
        <v>31</v>
      </c>
      <c r="G1104" t="s">
        <v>32</v>
      </c>
      <c r="H1104" t="s">
        <v>33</v>
      </c>
      <c r="I1104" t="s">
        <v>60</v>
      </c>
      <c r="J1104" t="s">
        <v>78</v>
      </c>
      <c r="K1104">
        <v>4</v>
      </c>
      <c r="L1104">
        <v>21630</v>
      </c>
      <c r="M1104">
        <v>15</v>
      </c>
      <c r="N1104">
        <v>73542</v>
      </c>
      <c r="O1104">
        <v>68000</v>
      </c>
      <c r="P1104">
        <v>5542</v>
      </c>
      <c r="Q1104" t="s">
        <v>66</v>
      </c>
      <c r="R1104" t="s">
        <v>27</v>
      </c>
      <c r="S1104" s="3" t="str">
        <f t="shared" si="85"/>
        <v>March</v>
      </c>
      <c r="T1104" t="str">
        <f t="shared" si="86"/>
        <v>Q1</v>
      </c>
      <c r="U1104">
        <f t="shared" si="87"/>
        <v>2025</v>
      </c>
      <c r="V1104" s="4">
        <f t="shared" si="88"/>
        <v>7.5358298659269532E-2</v>
      </c>
      <c r="W1104" t="str">
        <f t="shared" si="89"/>
        <v>High</v>
      </c>
    </row>
    <row r="1105" spans="1:23" x14ac:dyDescent="0.3">
      <c r="A1105">
        <v>100994</v>
      </c>
      <c r="B1105" s="1">
        <v>46009</v>
      </c>
      <c r="C1105" t="s">
        <v>1130</v>
      </c>
      <c r="D1105" t="s">
        <v>179</v>
      </c>
      <c r="E1105" t="s">
        <v>52</v>
      </c>
      <c r="F1105" t="s">
        <v>53</v>
      </c>
      <c r="G1105" t="s">
        <v>54</v>
      </c>
      <c r="H1105" t="s">
        <v>33</v>
      </c>
      <c r="I1105" t="s">
        <v>24</v>
      </c>
      <c r="J1105" t="s">
        <v>72</v>
      </c>
      <c r="K1105">
        <v>5</v>
      </c>
      <c r="L1105">
        <v>14699</v>
      </c>
      <c r="M1105">
        <v>0</v>
      </c>
      <c r="N1105">
        <v>73495</v>
      </c>
      <c r="O1105">
        <v>55000</v>
      </c>
      <c r="P1105">
        <v>18495</v>
      </c>
      <c r="Q1105" t="s">
        <v>26</v>
      </c>
      <c r="R1105" t="s">
        <v>73</v>
      </c>
      <c r="S1105" s="3" t="str">
        <f t="shared" si="85"/>
        <v>December</v>
      </c>
      <c r="T1105" t="str">
        <f t="shared" si="86"/>
        <v>Q4</v>
      </c>
      <c r="U1105">
        <f t="shared" si="87"/>
        <v>2025</v>
      </c>
      <c r="V1105" s="4">
        <f t="shared" si="88"/>
        <v>0.25164977209333966</v>
      </c>
      <c r="W1105" t="str">
        <f t="shared" si="89"/>
        <v>High</v>
      </c>
    </row>
    <row r="1106" spans="1:23" x14ac:dyDescent="0.3">
      <c r="A1106">
        <v>104936</v>
      </c>
      <c r="B1106" s="1">
        <v>45916</v>
      </c>
      <c r="C1106" t="s">
        <v>5072</v>
      </c>
      <c r="D1106" t="s">
        <v>142</v>
      </c>
      <c r="E1106" t="s">
        <v>52</v>
      </c>
      <c r="F1106" t="s">
        <v>69</v>
      </c>
      <c r="G1106" t="s">
        <v>70</v>
      </c>
      <c r="H1106" t="s">
        <v>38</v>
      </c>
      <c r="I1106" t="s">
        <v>24</v>
      </c>
      <c r="J1106" t="s">
        <v>72</v>
      </c>
      <c r="K1106">
        <v>5</v>
      </c>
      <c r="L1106">
        <v>15465</v>
      </c>
      <c r="M1106">
        <v>5</v>
      </c>
      <c r="N1106">
        <v>73458.75</v>
      </c>
      <c r="O1106">
        <v>55000</v>
      </c>
      <c r="P1106">
        <v>18458.75</v>
      </c>
      <c r="Q1106" t="s">
        <v>55</v>
      </c>
      <c r="R1106" t="s">
        <v>56</v>
      </c>
      <c r="S1106" s="3" t="str">
        <f t="shared" si="85"/>
        <v>September</v>
      </c>
      <c r="T1106" t="str">
        <f t="shared" si="86"/>
        <v>Q3</v>
      </c>
      <c r="U1106">
        <f t="shared" si="87"/>
        <v>2025</v>
      </c>
      <c r="V1106" s="4">
        <f t="shared" si="88"/>
        <v>0.25128048054180069</v>
      </c>
      <c r="W1106" t="str">
        <f t="shared" si="89"/>
        <v>High</v>
      </c>
    </row>
    <row r="1107" spans="1:23" x14ac:dyDescent="0.3">
      <c r="A1107">
        <v>101864</v>
      </c>
      <c r="B1107" s="1">
        <v>45873</v>
      </c>
      <c r="C1107" t="s">
        <v>2000</v>
      </c>
      <c r="D1107" t="s">
        <v>228</v>
      </c>
      <c r="E1107" t="s">
        <v>30</v>
      </c>
      <c r="F1107" t="s">
        <v>31</v>
      </c>
      <c r="G1107" t="s">
        <v>32</v>
      </c>
      <c r="H1107" t="s">
        <v>33</v>
      </c>
      <c r="I1107" t="s">
        <v>60</v>
      </c>
      <c r="J1107" t="s">
        <v>61</v>
      </c>
      <c r="K1107">
        <v>6</v>
      </c>
      <c r="L1107">
        <v>12223</v>
      </c>
      <c r="M1107">
        <v>0</v>
      </c>
      <c r="N1107">
        <v>73338</v>
      </c>
      <c r="O1107">
        <v>54000</v>
      </c>
      <c r="P1107">
        <v>19338</v>
      </c>
      <c r="Q1107" t="s">
        <v>26</v>
      </c>
      <c r="R1107" t="s">
        <v>73</v>
      </c>
      <c r="S1107" s="3" t="str">
        <f t="shared" si="85"/>
        <v>August</v>
      </c>
      <c r="T1107" t="str">
        <f t="shared" si="86"/>
        <v>Q3</v>
      </c>
      <c r="U1107">
        <f t="shared" si="87"/>
        <v>2025</v>
      </c>
      <c r="V1107" s="4">
        <f t="shared" si="88"/>
        <v>0.26368322015871715</v>
      </c>
      <c r="W1107" t="str">
        <f t="shared" si="89"/>
        <v>High</v>
      </c>
    </row>
    <row r="1108" spans="1:23" x14ac:dyDescent="0.3">
      <c r="A1108">
        <v>100276</v>
      </c>
      <c r="B1108" s="1">
        <v>45885</v>
      </c>
      <c r="C1108" t="s">
        <v>412</v>
      </c>
      <c r="D1108" t="s">
        <v>205</v>
      </c>
      <c r="E1108" t="s">
        <v>52</v>
      </c>
      <c r="F1108" t="s">
        <v>53</v>
      </c>
      <c r="G1108" t="s">
        <v>54</v>
      </c>
      <c r="H1108" t="s">
        <v>108</v>
      </c>
      <c r="I1108" t="s">
        <v>60</v>
      </c>
      <c r="J1108" t="s">
        <v>78</v>
      </c>
      <c r="K1108">
        <v>4</v>
      </c>
      <c r="L1108">
        <v>21562</v>
      </c>
      <c r="M1108">
        <v>15</v>
      </c>
      <c r="N1108">
        <v>73310.8</v>
      </c>
      <c r="O1108">
        <v>68000</v>
      </c>
      <c r="P1108">
        <v>5310.8</v>
      </c>
      <c r="Q1108" t="s">
        <v>55</v>
      </c>
      <c r="R1108" t="s">
        <v>27</v>
      </c>
      <c r="S1108" s="3" t="str">
        <f t="shared" si="85"/>
        <v>August</v>
      </c>
      <c r="T1108" t="str">
        <f t="shared" si="86"/>
        <v>Q3</v>
      </c>
      <c r="U1108">
        <f t="shared" si="87"/>
        <v>2025</v>
      </c>
      <c r="V1108" s="4">
        <f t="shared" si="88"/>
        <v>7.2442259530655778E-2</v>
      </c>
      <c r="W1108" t="str">
        <f t="shared" si="89"/>
        <v>High</v>
      </c>
    </row>
    <row r="1109" spans="1:23" x14ac:dyDescent="0.3">
      <c r="A1109">
        <v>102238</v>
      </c>
      <c r="B1109" s="1">
        <v>45944</v>
      </c>
      <c r="C1109" t="s">
        <v>2374</v>
      </c>
      <c r="D1109" t="s">
        <v>184</v>
      </c>
      <c r="E1109" t="s">
        <v>44</v>
      </c>
      <c r="F1109" t="s">
        <v>45</v>
      </c>
      <c r="G1109" t="s">
        <v>46</v>
      </c>
      <c r="H1109" t="s">
        <v>38</v>
      </c>
      <c r="I1109" t="s">
        <v>24</v>
      </c>
      <c r="J1109" t="s">
        <v>72</v>
      </c>
      <c r="K1109">
        <v>5</v>
      </c>
      <c r="L1109">
        <v>15427</v>
      </c>
      <c r="M1109">
        <v>5</v>
      </c>
      <c r="N1109">
        <v>73278.25</v>
      </c>
      <c r="O1109">
        <v>55000</v>
      </c>
      <c r="P1109">
        <v>18278.25</v>
      </c>
      <c r="Q1109" t="s">
        <v>55</v>
      </c>
      <c r="R1109" t="s">
        <v>27</v>
      </c>
      <c r="S1109" s="3" t="str">
        <f t="shared" si="85"/>
        <v>October</v>
      </c>
      <c r="T1109" t="str">
        <f t="shared" si="86"/>
        <v>Q4</v>
      </c>
      <c r="U1109">
        <f t="shared" si="87"/>
        <v>2025</v>
      </c>
      <c r="V1109" s="4">
        <f t="shared" si="88"/>
        <v>0.24943622425480957</v>
      </c>
      <c r="W1109" t="str">
        <f t="shared" si="89"/>
        <v>High</v>
      </c>
    </row>
    <row r="1110" spans="1:23" x14ac:dyDescent="0.3">
      <c r="A1110">
        <v>102296</v>
      </c>
      <c r="B1110" s="1">
        <v>45737</v>
      </c>
      <c r="C1110" t="s">
        <v>2432</v>
      </c>
      <c r="D1110" t="s">
        <v>127</v>
      </c>
      <c r="E1110" t="s">
        <v>52</v>
      </c>
      <c r="F1110" t="s">
        <v>69</v>
      </c>
      <c r="G1110" t="s">
        <v>70</v>
      </c>
      <c r="H1110" t="s">
        <v>71</v>
      </c>
      <c r="I1110" t="s">
        <v>60</v>
      </c>
      <c r="J1110" t="s">
        <v>78</v>
      </c>
      <c r="K1110">
        <v>4</v>
      </c>
      <c r="L1110">
        <v>21537</v>
      </c>
      <c r="M1110">
        <v>15</v>
      </c>
      <c r="N1110">
        <v>73225.8</v>
      </c>
      <c r="O1110">
        <v>68000</v>
      </c>
      <c r="P1110">
        <v>5225.8</v>
      </c>
      <c r="Q1110" t="s">
        <v>41</v>
      </c>
      <c r="R1110" t="s">
        <v>27</v>
      </c>
      <c r="S1110" s="3" t="str">
        <f t="shared" si="85"/>
        <v>March</v>
      </c>
      <c r="T1110" t="str">
        <f t="shared" si="86"/>
        <v>Q1</v>
      </c>
      <c r="U1110">
        <f t="shared" si="87"/>
        <v>2025</v>
      </c>
      <c r="V1110" s="4">
        <f t="shared" si="88"/>
        <v>7.1365556948507214E-2</v>
      </c>
      <c r="W1110" t="str">
        <f t="shared" si="89"/>
        <v>High</v>
      </c>
    </row>
    <row r="1111" spans="1:23" x14ac:dyDescent="0.3">
      <c r="A1111">
        <v>103646</v>
      </c>
      <c r="B1111" s="1">
        <v>45981</v>
      </c>
      <c r="C1111" t="s">
        <v>3782</v>
      </c>
      <c r="D1111" t="s">
        <v>80</v>
      </c>
      <c r="E1111" t="s">
        <v>44</v>
      </c>
      <c r="F1111" t="s">
        <v>64</v>
      </c>
      <c r="G1111" t="s">
        <v>65</v>
      </c>
      <c r="H1111" t="s">
        <v>38</v>
      </c>
      <c r="I1111" t="s">
        <v>60</v>
      </c>
      <c r="J1111" t="s">
        <v>78</v>
      </c>
      <c r="K1111">
        <v>4</v>
      </c>
      <c r="L1111">
        <v>21531</v>
      </c>
      <c r="M1111">
        <v>15</v>
      </c>
      <c r="N1111">
        <v>73205.399999999994</v>
      </c>
      <c r="O1111">
        <v>68000</v>
      </c>
      <c r="P1111">
        <v>5205.3999999999996</v>
      </c>
      <c r="Q1111" t="s">
        <v>26</v>
      </c>
      <c r="R1111" t="s">
        <v>27</v>
      </c>
      <c r="S1111" s="3" t="str">
        <f t="shared" si="85"/>
        <v>November</v>
      </c>
      <c r="T1111" t="str">
        <f t="shared" si="86"/>
        <v>Q4</v>
      </c>
      <c r="U1111">
        <f t="shared" si="87"/>
        <v>2025</v>
      </c>
      <c r="V1111" s="4">
        <f t="shared" si="88"/>
        <v>7.1106776276067069E-2</v>
      </c>
      <c r="W1111" t="str">
        <f t="shared" si="89"/>
        <v>High</v>
      </c>
    </row>
    <row r="1112" spans="1:23" x14ac:dyDescent="0.3">
      <c r="A1112">
        <v>104942</v>
      </c>
      <c r="B1112" s="1">
        <v>45758</v>
      </c>
      <c r="C1112" t="s">
        <v>5078</v>
      </c>
      <c r="D1112" t="s">
        <v>85</v>
      </c>
      <c r="E1112" t="s">
        <v>20</v>
      </c>
      <c r="F1112" t="s">
        <v>21</v>
      </c>
      <c r="G1112" t="s">
        <v>22</v>
      </c>
      <c r="H1112" t="s">
        <v>23</v>
      </c>
      <c r="I1112" t="s">
        <v>24</v>
      </c>
      <c r="J1112" t="s">
        <v>72</v>
      </c>
      <c r="K1112">
        <v>5</v>
      </c>
      <c r="L1112">
        <v>15410</v>
      </c>
      <c r="M1112">
        <v>5</v>
      </c>
      <c r="N1112">
        <v>73197.5</v>
      </c>
      <c r="O1112">
        <v>55000</v>
      </c>
      <c r="P1112">
        <v>18197.5</v>
      </c>
      <c r="Q1112" t="s">
        <v>66</v>
      </c>
      <c r="R1112" t="s">
        <v>27</v>
      </c>
      <c r="S1112" s="3" t="str">
        <f t="shared" si="85"/>
        <v>April</v>
      </c>
      <c r="T1112" t="str">
        <f t="shared" si="86"/>
        <v>Q2</v>
      </c>
      <c r="U1112">
        <f t="shared" si="87"/>
        <v>2025</v>
      </c>
      <c r="V1112" s="4">
        <f t="shared" si="88"/>
        <v>0.24860821749376685</v>
      </c>
      <c r="W1112" t="str">
        <f t="shared" si="89"/>
        <v>High</v>
      </c>
    </row>
    <row r="1113" spans="1:23" x14ac:dyDescent="0.3">
      <c r="A1113">
        <v>102089</v>
      </c>
      <c r="B1113" s="1">
        <v>45957</v>
      </c>
      <c r="C1113" t="s">
        <v>2225</v>
      </c>
      <c r="D1113" t="s">
        <v>151</v>
      </c>
      <c r="E1113" t="s">
        <v>20</v>
      </c>
      <c r="F1113" t="s">
        <v>36</v>
      </c>
      <c r="G1113" t="s">
        <v>37</v>
      </c>
      <c r="H1113" t="s">
        <v>33</v>
      </c>
      <c r="I1113" t="s">
        <v>60</v>
      </c>
      <c r="J1113" t="s">
        <v>61</v>
      </c>
      <c r="K1113">
        <v>7</v>
      </c>
      <c r="L1113">
        <v>12299</v>
      </c>
      <c r="M1113">
        <v>15</v>
      </c>
      <c r="N1113">
        <v>73179.05</v>
      </c>
      <c r="O1113">
        <v>63000</v>
      </c>
      <c r="P1113">
        <v>10179.049999999999</v>
      </c>
      <c r="Q1113" t="s">
        <v>55</v>
      </c>
      <c r="R1113" t="s">
        <v>27</v>
      </c>
      <c r="S1113" s="3" t="str">
        <f t="shared" si="85"/>
        <v>October</v>
      </c>
      <c r="T1113" t="str">
        <f t="shared" si="86"/>
        <v>Q4</v>
      </c>
      <c r="U1113">
        <f t="shared" si="87"/>
        <v>2025</v>
      </c>
      <c r="V1113" s="4">
        <f t="shared" si="88"/>
        <v>0.13909787022378672</v>
      </c>
      <c r="W1113" t="str">
        <f t="shared" si="89"/>
        <v>High</v>
      </c>
    </row>
    <row r="1114" spans="1:23" x14ac:dyDescent="0.3">
      <c r="A1114">
        <v>103388</v>
      </c>
      <c r="B1114" s="1">
        <v>45675</v>
      </c>
      <c r="C1114" t="s">
        <v>3524</v>
      </c>
      <c r="D1114" t="s">
        <v>158</v>
      </c>
      <c r="E1114" t="s">
        <v>30</v>
      </c>
      <c r="F1114" t="s">
        <v>31</v>
      </c>
      <c r="G1114" t="s">
        <v>32</v>
      </c>
      <c r="H1114" t="s">
        <v>71</v>
      </c>
      <c r="I1114" t="s">
        <v>60</v>
      </c>
      <c r="J1114" t="s">
        <v>78</v>
      </c>
      <c r="K1114">
        <v>4</v>
      </c>
      <c r="L1114">
        <v>21520</v>
      </c>
      <c r="M1114">
        <v>15</v>
      </c>
      <c r="N1114">
        <v>73168</v>
      </c>
      <c r="O1114">
        <v>68000</v>
      </c>
      <c r="P1114">
        <v>5168</v>
      </c>
      <c r="Q1114" t="s">
        <v>55</v>
      </c>
      <c r="R1114" t="s">
        <v>27</v>
      </c>
      <c r="S1114" s="3" t="str">
        <f t="shared" si="85"/>
        <v>January</v>
      </c>
      <c r="T1114" t="str">
        <f t="shared" si="86"/>
        <v>Q1</v>
      </c>
      <c r="U1114">
        <f t="shared" si="87"/>
        <v>2025</v>
      </c>
      <c r="V1114" s="4">
        <f t="shared" si="88"/>
        <v>7.0631970260223054E-2</v>
      </c>
      <c r="W1114" t="str">
        <f t="shared" si="89"/>
        <v>High</v>
      </c>
    </row>
    <row r="1115" spans="1:23" x14ac:dyDescent="0.3">
      <c r="A1115">
        <v>100133</v>
      </c>
      <c r="B1115" s="1">
        <v>45913</v>
      </c>
      <c r="C1115" t="s">
        <v>263</v>
      </c>
      <c r="D1115" t="s">
        <v>82</v>
      </c>
      <c r="E1115" t="s">
        <v>20</v>
      </c>
      <c r="F1115" t="s">
        <v>21</v>
      </c>
      <c r="G1115" t="s">
        <v>22</v>
      </c>
      <c r="H1115" t="s">
        <v>47</v>
      </c>
      <c r="I1115" t="s">
        <v>60</v>
      </c>
      <c r="J1115" t="s">
        <v>78</v>
      </c>
      <c r="K1115">
        <v>4</v>
      </c>
      <c r="L1115">
        <v>21508</v>
      </c>
      <c r="M1115">
        <v>15</v>
      </c>
      <c r="N1115">
        <v>73127.199999999997</v>
      </c>
      <c r="O1115">
        <v>68000</v>
      </c>
      <c r="P1115">
        <v>5127.2</v>
      </c>
      <c r="Q1115" t="s">
        <v>41</v>
      </c>
      <c r="R1115" t="s">
        <v>27</v>
      </c>
      <c r="S1115" s="3" t="str">
        <f t="shared" si="85"/>
        <v>September</v>
      </c>
      <c r="T1115" t="str">
        <f t="shared" si="86"/>
        <v>Q3</v>
      </c>
      <c r="U1115">
        <f t="shared" si="87"/>
        <v>2025</v>
      </c>
      <c r="V1115" s="4">
        <f t="shared" si="88"/>
        <v>7.0113446159568535E-2</v>
      </c>
      <c r="W1115" t="str">
        <f t="shared" si="89"/>
        <v>High</v>
      </c>
    </row>
    <row r="1116" spans="1:23" x14ac:dyDescent="0.3">
      <c r="A1116">
        <v>102187</v>
      </c>
      <c r="B1116" s="1">
        <v>45857</v>
      </c>
      <c r="C1116" t="s">
        <v>2323</v>
      </c>
      <c r="D1116" t="s">
        <v>226</v>
      </c>
      <c r="E1116" t="s">
        <v>52</v>
      </c>
      <c r="F1116" t="s">
        <v>53</v>
      </c>
      <c r="G1116" t="s">
        <v>54</v>
      </c>
      <c r="H1116" t="s">
        <v>83</v>
      </c>
      <c r="I1116" t="s">
        <v>60</v>
      </c>
      <c r="J1116" t="s">
        <v>61</v>
      </c>
      <c r="K1116">
        <v>6</v>
      </c>
      <c r="L1116">
        <v>12176</v>
      </c>
      <c r="M1116">
        <v>0</v>
      </c>
      <c r="N1116">
        <v>73056</v>
      </c>
      <c r="O1116">
        <v>54000</v>
      </c>
      <c r="P1116">
        <v>19056</v>
      </c>
      <c r="Q1116" t="s">
        <v>55</v>
      </c>
      <c r="R1116" t="s">
        <v>56</v>
      </c>
      <c r="S1116" s="3" t="str">
        <f t="shared" si="85"/>
        <v>July</v>
      </c>
      <c r="T1116" t="str">
        <f t="shared" si="86"/>
        <v>Q3</v>
      </c>
      <c r="U1116">
        <f t="shared" si="87"/>
        <v>2025</v>
      </c>
      <c r="V1116" s="4">
        <f t="shared" si="88"/>
        <v>0.26084099868593957</v>
      </c>
      <c r="W1116" t="str">
        <f t="shared" si="89"/>
        <v>High</v>
      </c>
    </row>
    <row r="1117" spans="1:23" x14ac:dyDescent="0.3">
      <c r="A1117">
        <v>100517</v>
      </c>
      <c r="B1117" s="1">
        <v>45854</v>
      </c>
      <c r="C1117" t="s">
        <v>653</v>
      </c>
      <c r="D1117" t="s">
        <v>250</v>
      </c>
      <c r="E1117" t="s">
        <v>30</v>
      </c>
      <c r="F1117" t="s">
        <v>76</v>
      </c>
      <c r="G1117" t="s">
        <v>77</v>
      </c>
      <c r="H1117" t="s">
        <v>108</v>
      </c>
      <c r="I1117" t="s">
        <v>24</v>
      </c>
      <c r="J1117" t="s">
        <v>72</v>
      </c>
      <c r="K1117">
        <v>5</v>
      </c>
      <c r="L1117">
        <v>15372</v>
      </c>
      <c r="M1117">
        <v>5</v>
      </c>
      <c r="N1117">
        <v>73017</v>
      </c>
      <c r="O1117">
        <v>55000</v>
      </c>
      <c r="P1117">
        <v>18017</v>
      </c>
      <c r="Q1117" t="s">
        <v>55</v>
      </c>
      <c r="R1117" t="s">
        <v>73</v>
      </c>
      <c r="S1117" s="3" t="str">
        <f t="shared" si="85"/>
        <v>July</v>
      </c>
      <c r="T1117" t="str">
        <f t="shared" si="86"/>
        <v>Q3</v>
      </c>
      <c r="U1117">
        <f t="shared" si="87"/>
        <v>2025</v>
      </c>
      <c r="V1117" s="4">
        <f t="shared" si="88"/>
        <v>0.24675075667310353</v>
      </c>
      <c r="W1117" t="str">
        <f t="shared" si="89"/>
        <v>High</v>
      </c>
    </row>
    <row r="1118" spans="1:23" x14ac:dyDescent="0.3">
      <c r="A1118">
        <v>101715</v>
      </c>
      <c r="B1118" s="1">
        <v>45799</v>
      </c>
      <c r="C1118" t="s">
        <v>1851</v>
      </c>
      <c r="D1118" t="s">
        <v>175</v>
      </c>
      <c r="E1118" t="s">
        <v>30</v>
      </c>
      <c r="F1118" t="s">
        <v>76</v>
      </c>
      <c r="G1118" t="s">
        <v>77</v>
      </c>
      <c r="H1118" t="s">
        <v>38</v>
      </c>
      <c r="I1118" t="s">
        <v>60</v>
      </c>
      <c r="J1118" t="s">
        <v>61</v>
      </c>
      <c r="K1118">
        <v>6</v>
      </c>
      <c r="L1118">
        <v>12147</v>
      </c>
      <c r="M1118">
        <v>0</v>
      </c>
      <c r="N1118">
        <v>72882</v>
      </c>
      <c r="O1118">
        <v>54000</v>
      </c>
      <c r="P1118">
        <v>18882</v>
      </c>
      <c r="Q1118" t="s">
        <v>66</v>
      </c>
      <c r="R1118" t="s">
        <v>27</v>
      </c>
      <c r="S1118" s="3" t="str">
        <f t="shared" si="85"/>
        <v>May</v>
      </c>
      <c r="T1118" t="str">
        <f t="shared" si="86"/>
        <v>Q2</v>
      </c>
      <c r="U1118">
        <f t="shared" si="87"/>
        <v>2025</v>
      </c>
      <c r="V1118" s="4">
        <f t="shared" si="88"/>
        <v>0.2590763151395406</v>
      </c>
      <c r="W1118" t="str">
        <f t="shared" si="89"/>
        <v>High</v>
      </c>
    </row>
    <row r="1119" spans="1:23" x14ac:dyDescent="0.3">
      <c r="A1119">
        <v>101575</v>
      </c>
      <c r="B1119" s="1">
        <v>45856</v>
      </c>
      <c r="C1119" t="s">
        <v>1711</v>
      </c>
      <c r="D1119" t="s">
        <v>63</v>
      </c>
      <c r="E1119" t="s">
        <v>52</v>
      </c>
      <c r="F1119" t="s">
        <v>69</v>
      </c>
      <c r="G1119" t="s">
        <v>70</v>
      </c>
      <c r="H1119" t="s">
        <v>59</v>
      </c>
      <c r="I1119" t="s">
        <v>24</v>
      </c>
      <c r="J1119" t="s">
        <v>72</v>
      </c>
      <c r="K1119">
        <v>5</v>
      </c>
      <c r="L1119">
        <v>15340</v>
      </c>
      <c r="M1119">
        <v>5</v>
      </c>
      <c r="N1119">
        <v>72865</v>
      </c>
      <c r="O1119">
        <v>55000</v>
      </c>
      <c r="P1119">
        <v>17865</v>
      </c>
      <c r="Q1119" t="s">
        <v>49</v>
      </c>
      <c r="R1119" t="s">
        <v>56</v>
      </c>
      <c r="S1119" s="3" t="str">
        <f t="shared" si="85"/>
        <v>July</v>
      </c>
      <c r="T1119" t="str">
        <f t="shared" si="86"/>
        <v>Q3</v>
      </c>
      <c r="U1119">
        <f t="shared" si="87"/>
        <v>2025</v>
      </c>
      <c r="V1119" s="4">
        <f t="shared" si="88"/>
        <v>0.24517944143278667</v>
      </c>
      <c r="W1119" t="str">
        <f t="shared" si="89"/>
        <v>High</v>
      </c>
    </row>
    <row r="1120" spans="1:23" x14ac:dyDescent="0.3">
      <c r="A1120">
        <v>103499</v>
      </c>
      <c r="B1120" s="1">
        <v>45803</v>
      </c>
      <c r="C1120" t="s">
        <v>3635</v>
      </c>
      <c r="D1120" t="s">
        <v>299</v>
      </c>
      <c r="E1120" t="s">
        <v>20</v>
      </c>
      <c r="F1120" t="s">
        <v>36</v>
      </c>
      <c r="G1120" t="s">
        <v>37</v>
      </c>
      <c r="H1120" t="s">
        <v>47</v>
      </c>
      <c r="I1120" t="s">
        <v>24</v>
      </c>
      <c r="J1120" t="s">
        <v>72</v>
      </c>
      <c r="K1120">
        <v>5</v>
      </c>
      <c r="L1120">
        <v>15334</v>
      </c>
      <c r="M1120">
        <v>5</v>
      </c>
      <c r="N1120">
        <v>72836.5</v>
      </c>
      <c r="O1120">
        <v>55000</v>
      </c>
      <c r="P1120">
        <v>17836.5</v>
      </c>
      <c r="Q1120" t="s">
        <v>55</v>
      </c>
      <c r="R1120" t="s">
        <v>27</v>
      </c>
      <c r="S1120" s="3" t="str">
        <f t="shared" si="85"/>
        <v>May</v>
      </c>
      <c r="T1120" t="str">
        <f t="shared" si="86"/>
        <v>Q2</v>
      </c>
      <c r="U1120">
        <f t="shared" si="87"/>
        <v>2025</v>
      </c>
      <c r="V1120" s="4">
        <f t="shared" si="88"/>
        <v>0.24488408970777015</v>
      </c>
      <c r="W1120" t="str">
        <f t="shared" si="89"/>
        <v>High</v>
      </c>
    </row>
    <row r="1121" spans="1:23" x14ac:dyDescent="0.3">
      <c r="A1121">
        <v>103906</v>
      </c>
      <c r="B1121" s="1">
        <v>45925</v>
      </c>
      <c r="C1121" t="s">
        <v>4042</v>
      </c>
      <c r="D1121" t="s">
        <v>158</v>
      </c>
      <c r="E1121" t="s">
        <v>20</v>
      </c>
      <c r="F1121" t="s">
        <v>36</v>
      </c>
      <c r="G1121" t="s">
        <v>37</v>
      </c>
      <c r="H1121" t="s">
        <v>83</v>
      </c>
      <c r="I1121" t="s">
        <v>24</v>
      </c>
      <c r="J1121" t="s">
        <v>72</v>
      </c>
      <c r="K1121">
        <v>5</v>
      </c>
      <c r="L1121">
        <v>14566</v>
      </c>
      <c r="M1121">
        <v>0</v>
      </c>
      <c r="N1121">
        <v>72830</v>
      </c>
      <c r="O1121">
        <v>55000</v>
      </c>
      <c r="P1121">
        <v>17830</v>
      </c>
      <c r="Q1121" t="s">
        <v>55</v>
      </c>
      <c r="R1121" t="s">
        <v>56</v>
      </c>
      <c r="S1121" s="3" t="str">
        <f t="shared" si="85"/>
        <v>September</v>
      </c>
      <c r="T1121" t="str">
        <f t="shared" si="86"/>
        <v>Q3</v>
      </c>
      <c r="U1121">
        <f t="shared" si="87"/>
        <v>2025</v>
      </c>
      <c r="V1121" s="4">
        <f t="shared" si="88"/>
        <v>0.24481669641631196</v>
      </c>
      <c r="W1121" t="str">
        <f t="shared" si="89"/>
        <v>High</v>
      </c>
    </row>
    <row r="1122" spans="1:23" x14ac:dyDescent="0.3">
      <c r="A1122">
        <v>104088</v>
      </c>
      <c r="B1122" s="1">
        <v>45917</v>
      </c>
      <c r="C1122" t="s">
        <v>4224</v>
      </c>
      <c r="D1122" t="s">
        <v>80</v>
      </c>
      <c r="E1122" t="s">
        <v>30</v>
      </c>
      <c r="F1122" t="s">
        <v>76</v>
      </c>
      <c r="G1122" t="s">
        <v>77</v>
      </c>
      <c r="H1122" t="s">
        <v>108</v>
      </c>
      <c r="I1122" t="s">
        <v>60</v>
      </c>
      <c r="J1122" t="s">
        <v>61</v>
      </c>
      <c r="K1122">
        <v>6</v>
      </c>
      <c r="L1122">
        <v>12136</v>
      </c>
      <c r="M1122">
        <v>0</v>
      </c>
      <c r="N1122">
        <v>72816</v>
      </c>
      <c r="O1122">
        <v>54000</v>
      </c>
      <c r="P1122">
        <v>18816</v>
      </c>
      <c r="Q1122" t="s">
        <v>66</v>
      </c>
      <c r="R1122" t="s">
        <v>27</v>
      </c>
      <c r="S1122" s="3" t="str">
        <f t="shared" si="85"/>
        <v>September</v>
      </c>
      <c r="T1122" t="str">
        <f t="shared" si="86"/>
        <v>Q3</v>
      </c>
      <c r="U1122">
        <f t="shared" si="87"/>
        <v>2025</v>
      </c>
      <c r="V1122" s="4">
        <f t="shared" si="88"/>
        <v>0.25840474620962428</v>
      </c>
      <c r="W1122" t="str">
        <f t="shared" si="89"/>
        <v>High</v>
      </c>
    </row>
    <row r="1123" spans="1:23" x14ac:dyDescent="0.3">
      <c r="A1123">
        <v>102197</v>
      </c>
      <c r="B1123" s="1">
        <v>45709</v>
      </c>
      <c r="C1123" t="s">
        <v>2333</v>
      </c>
      <c r="D1123" t="s">
        <v>98</v>
      </c>
      <c r="E1123" t="s">
        <v>30</v>
      </c>
      <c r="F1123" t="s">
        <v>76</v>
      </c>
      <c r="G1123" t="s">
        <v>77</v>
      </c>
      <c r="H1123" t="s">
        <v>33</v>
      </c>
      <c r="I1123" t="s">
        <v>24</v>
      </c>
      <c r="J1123" t="s">
        <v>72</v>
      </c>
      <c r="K1123">
        <v>5</v>
      </c>
      <c r="L1123">
        <v>14549</v>
      </c>
      <c r="M1123">
        <v>0</v>
      </c>
      <c r="N1123">
        <v>72745</v>
      </c>
      <c r="O1123">
        <v>55000</v>
      </c>
      <c r="P1123">
        <v>17745</v>
      </c>
      <c r="Q1123" t="s">
        <v>26</v>
      </c>
      <c r="R1123" t="s">
        <v>56</v>
      </c>
      <c r="S1123" s="3" t="str">
        <f t="shared" si="85"/>
        <v>February</v>
      </c>
      <c r="T1123" t="str">
        <f t="shared" si="86"/>
        <v>Q1</v>
      </c>
      <c r="U1123">
        <f t="shared" si="87"/>
        <v>2025</v>
      </c>
      <c r="V1123" s="4">
        <f t="shared" si="88"/>
        <v>0.24393429101656472</v>
      </c>
      <c r="W1123" t="str">
        <f t="shared" si="89"/>
        <v>High</v>
      </c>
    </row>
    <row r="1124" spans="1:23" x14ac:dyDescent="0.3">
      <c r="A1124">
        <v>103251</v>
      </c>
      <c r="B1124" s="1">
        <v>45978</v>
      </c>
      <c r="C1124" t="s">
        <v>3387</v>
      </c>
      <c r="D1124" t="s">
        <v>106</v>
      </c>
      <c r="E1124" t="s">
        <v>20</v>
      </c>
      <c r="F1124" t="s">
        <v>21</v>
      </c>
      <c r="G1124" t="s">
        <v>22</v>
      </c>
      <c r="H1124" t="s">
        <v>23</v>
      </c>
      <c r="I1124" t="s">
        <v>60</v>
      </c>
      <c r="J1124" t="s">
        <v>61</v>
      </c>
      <c r="K1124">
        <v>6</v>
      </c>
      <c r="L1124">
        <v>12120</v>
      </c>
      <c r="M1124">
        <v>0</v>
      </c>
      <c r="N1124">
        <v>72720</v>
      </c>
      <c r="O1124">
        <v>54000</v>
      </c>
      <c r="P1124">
        <v>18720</v>
      </c>
      <c r="Q1124" t="s">
        <v>41</v>
      </c>
      <c r="R1124" t="s">
        <v>27</v>
      </c>
      <c r="S1124" s="3" t="str">
        <f t="shared" si="85"/>
        <v>November</v>
      </c>
      <c r="T1124" t="str">
        <f t="shared" si="86"/>
        <v>Q4</v>
      </c>
      <c r="U1124">
        <f t="shared" si="87"/>
        <v>2025</v>
      </c>
      <c r="V1124" s="4">
        <f t="shared" si="88"/>
        <v>0.25742574257425743</v>
      </c>
      <c r="W1124" t="str">
        <f t="shared" si="89"/>
        <v>High</v>
      </c>
    </row>
    <row r="1125" spans="1:23" x14ac:dyDescent="0.3">
      <c r="A1125">
        <v>101720</v>
      </c>
      <c r="B1125" s="1">
        <v>45802</v>
      </c>
      <c r="C1125" t="s">
        <v>1856</v>
      </c>
      <c r="D1125" t="s">
        <v>186</v>
      </c>
      <c r="E1125" t="s">
        <v>30</v>
      </c>
      <c r="F1125" t="s">
        <v>31</v>
      </c>
      <c r="G1125" t="s">
        <v>32</v>
      </c>
      <c r="H1125" t="s">
        <v>108</v>
      </c>
      <c r="I1125" t="s">
        <v>24</v>
      </c>
      <c r="J1125" t="s">
        <v>72</v>
      </c>
      <c r="K1125">
        <v>6</v>
      </c>
      <c r="L1125">
        <v>15137</v>
      </c>
      <c r="M1125">
        <v>20</v>
      </c>
      <c r="N1125">
        <v>72657.600000000006</v>
      </c>
      <c r="O1125">
        <v>66000</v>
      </c>
      <c r="P1125">
        <v>6657.6</v>
      </c>
      <c r="Q1125" t="s">
        <v>26</v>
      </c>
      <c r="R1125" t="s">
        <v>27</v>
      </c>
      <c r="S1125" s="3" t="str">
        <f t="shared" si="85"/>
        <v>May</v>
      </c>
      <c r="T1125" t="str">
        <f t="shared" si="86"/>
        <v>Q2</v>
      </c>
      <c r="U1125">
        <f t="shared" si="87"/>
        <v>2025</v>
      </c>
      <c r="V1125" s="4">
        <f t="shared" si="88"/>
        <v>9.1629781330514637E-2</v>
      </c>
      <c r="W1125" t="str">
        <f t="shared" si="89"/>
        <v>High</v>
      </c>
    </row>
    <row r="1126" spans="1:23" x14ac:dyDescent="0.3">
      <c r="A1126">
        <v>100214</v>
      </c>
      <c r="B1126" s="1">
        <v>45732</v>
      </c>
      <c r="C1126" t="s">
        <v>348</v>
      </c>
      <c r="D1126" t="s">
        <v>75</v>
      </c>
      <c r="E1126" t="s">
        <v>20</v>
      </c>
      <c r="F1126" t="s">
        <v>36</v>
      </c>
      <c r="G1126" t="s">
        <v>37</v>
      </c>
      <c r="H1126" t="s">
        <v>83</v>
      </c>
      <c r="I1126" t="s">
        <v>24</v>
      </c>
      <c r="J1126" t="s">
        <v>72</v>
      </c>
      <c r="K1126">
        <v>6</v>
      </c>
      <c r="L1126">
        <v>15135</v>
      </c>
      <c r="M1126">
        <v>20</v>
      </c>
      <c r="N1126">
        <v>72648</v>
      </c>
      <c r="O1126">
        <v>66000</v>
      </c>
      <c r="P1126">
        <v>6648</v>
      </c>
      <c r="Q1126" t="s">
        <v>26</v>
      </c>
      <c r="R1126" t="s">
        <v>56</v>
      </c>
      <c r="S1126" s="3" t="str">
        <f t="shared" si="85"/>
        <v>March</v>
      </c>
      <c r="T1126" t="str">
        <f t="shared" si="86"/>
        <v>Q1</v>
      </c>
      <c r="U1126">
        <f t="shared" si="87"/>
        <v>2025</v>
      </c>
      <c r="V1126" s="4">
        <f t="shared" si="88"/>
        <v>9.1509745622728775E-2</v>
      </c>
      <c r="W1126" t="str">
        <f t="shared" si="89"/>
        <v>High</v>
      </c>
    </row>
    <row r="1127" spans="1:23" x14ac:dyDescent="0.3">
      <c r="A1127">
        <v>101698</v>
      </c>
      <c r="B1127" s="1">
        <v>45731</v>
      </c>
      <c r="C1127" t="s">
        <v>1834</v>
      </c>
      <c r="D1127" t="s">
        <v>199</v>
      </c>
      <c r="E1127" t="s">
        <v>30</v>
      </c>
      <c r="F1127" t="s">
        <v>31</v>
      </c>
      <c r="G1127" t="s">
        <v>32</v>
      </c>
      <c r="H1127" t="s">
        <v>71</v>
      </c>
      <c r="I1127" t="s">
        <v>24</v>
      </c>
      <c r="J1127" t="s">
        <v>72</v>
      </c>
      <c r="K1127">
        <v>6</v>
      </c>
      <c r="L1127">
        <v>15125</v>
      </c>
      <c r="M1127">
        <v>20</v>
      </c>
      <c r="N1127">
        <v>72600</v>
      </c>
      <c r="O1127">
        <v>66000</v>
      </c>
      <c r="P1127">
        <v>6600</v>
      </c>
      <c r="Q1127" t="s">
        <v>41</v>
      </c>
      <c r="R1127" t="s">
        <v>27</v>
      </c>
      <c r="S1127" s="3" t="str">
        <f t="shared" si="85"/>
        <v>March</v>
      </c>
      <c r="T1127" t="str">
        <f t="shared" si="86"/>
        <v>Q1</v>
      </c>
      <c r="U1127">
        <f t="shared" si="87"/>
        <v>2025</v>
      </c>
      <c r="V1127" s="4">
        <f t="shared" si="88"/>
        <v>9.0909090909090912E-2</v>
      </c>
      <c r="W1127" t="str">
        <f t="shared" si="89"/>
        <v>High</v>
      </c>
    </row>
    <row r="1128" spans="1:23" x14ac:dyDescent="0.3">
      <c r="A1128">
        <v>103077</v>
      </c>
      <c r="B1128" s="1">
        <v>46005</v>
      </c>
      <c r="C1128" t="s">
        <v>3213</v>
      </c>
      <c r="D1128" t="s">
        <v>147</v>
      </c>
      <c r="E1128" t="s">
        <v>52</v>
      </c>
      <c r="F1128" t="s">
        <v>53</v>
      </c>
      <c r="G1128" t="s">
        <v>54</v>
      </c>
      <c r="H1128" t="s">
        <v>33</v>
      </c>
      <c r="I1128" t="s">
        <v>24</v>
      </c>
      <c r="J1128" t="s">
        <v>72</v>
      </c>
      <c r="K1128">
        <v>5</v>
      </c>
      <c r="L1128">
        <v>15277</v>
      </c>
      <c r="M1128">
        <v>5</v>
      </c>
      <c r="N1128">
        <v>72565.75</v>
      </c>
      <c r="O1128">
        <v>55000</v>
      </c>
      <c r="P1128">
        <v>17565.75</v>
      </c>
      <c r="Q1128" t="s">
        <v>41</v>
      </c>
      <c r="R1128" t="s">
        <v>27</v>
      </c>
      <c r="S1128" s="3" t="str">
        <f t="shared" si="85"/>
        <v>December</v>
      </c>
      <c r="T1128" t="str">
        <f t="shared" si="86"/>
        <v>Q4</v>
      </c>
      <c r="U1128">
        <f t="shared" si="87"/>
        <v>2025</v>
      </c>
      <c r="V1128" s="4">
        <f t="shared" si="88"/>
        <v>0.24206667746147459</v>
      </c>
      <c r="W1128" t="str">
        <f t="shared" si="89"/>
        <v>High</v>
      </c>
    </row>
    <row r="1129" spans="1:23" x14ac:dyDescent="0.3">
      <c r="A1129">
        <v>101062</v>
      </c>
      <c r="B1129" s="1">
        <v>45737</v>
      </c>
      <c r="C1129" t="s">
        <v>1198</v>
      </c>
      <c r="D1129" t="s">
        <v>87</v>
      </c>
      <c r="E1129" t="s">
        <v>20</v>
      </c>
      <c r="F1129" t="s">
        <v>36</v>
      </c>
      <c r="G1129" t="s">
        <v>37</v>
      </c>
      <c r="H1129" t="s">
        <v>83</v>
      </c>
      <c r="I1129" t="s">
        <v>60</v>
      </c>
      <c r="J1129" t="s">
        <v>61</v>
      </c>
      <c r="K1129">
        <v>6</v>
      </c>
      <c r="L1129">
        <v>12091</v>
      </c>
      <c r="M1129">
        <v>0</v>
      </c>
      <c r="N1129">
        <v>72546</v>
      </c>
      <c r="O1129">
        <v>54000</v>
      </c>
      <c r="P1129">
        <v>18546</v>
      </c>
      <c r="Q1129" t="s">
        <v>26</v>
      </c>
      <c r="R1129" t="s">
        <v>27</v>
      </c>
      <c r="S1129" s="3" t="str">
        <f t="shared" si="85"/>
        <v>March</v>
      </c>
      <c r="T1129" t="str">
        <f t="shared" si="86"/>
        <v>Q1</v>
      </c>
      <c r="U1129">
        <f t="shared" si="87"/>
        <v>2025</v>
      </c>
      <c r="V1129" s="4">
        <f t="shared" si="88"/>
        <v>0.25564469440079396</v>
      </c>
      <c r="W1129" t="str">
        <f t="shared" si="89"/>
        <v>High</v>
      </c>
    </row>
    <row r="1130" spans="1:23" x14ac:dyDescent="0.3">
      <c r="A1130">
        <v>103582</v>
      </c>
      <c r="B1130" s="1">
        <v>46000</v>
      </c>
      <c r="C1130" t="s">
        <v>3718</v>
      </c>
      <c r="D1130" t="s">
        <v>199</v>
      </c>
      <c r="E1130" t="s">
        <v>44</v>
      </c>
      <c r="F1130" t="s">
        <v>45</v>
      </c>
      <c r="G1130" t="s">
        <v>46</v>
      </c>
      <c r="H1130" t="s">
        <v>47</v>
      </c>
      <c r="I1130" t="s">
        <v>60</v>
      </c>
      <c r="J1130" t="s">
        <v>61</v>
      </c>
      <c r="K1130">
        <v>6</v>
      </c>
      <c r="L1130">
        <v>12059</v>
      </c>
      <c r="M1130">
        <v>0</v>
      </c>
      <c r="N1130">
        <v>72354</v>
      </c>
      <c r="O1130">
        <v>54000</v>
      </c>
      <c r="P1130">
        <v>18354</v>
      </c>
      <c r="Q1130" t="s">
        <v>49</v>
      </c>
      <c r="R1130" t="s">
        <v>27</v>
      </c>
      <c r="S1130" s="3" t="str">
        <f t="shared" si="85"/>
        <v>December</v>
      </c>
      <c r="T1130" t="str">
        <f t="shared" si="86"/>
        <v>Q4</v>
      </c>
      <c r="U1130">
        <f t="shared" si="87"/>
        <v>2025</v>
      </c>
      <c r="V1130" s="4">
        <f t="shared" si="88"/>
        <v>0.25366945849572931</v>
      </c>
      <c r="W1130" t="str">
        <f t="shared" si="89"/>
        <v>High</v>
      </c>
    </row>
    <row r="1131" spans="1:23" x14ac:dyDescent="0.3">
      <c r="A1131">
        <v>103187</v>
      </c>
      <c r="B1131" s="1">
        <v>45935</v>
      </c>
      <c r="C1131" t="s">
        <v>3323</v>
      </c>
      <c r="D1131" t="s">
        <v>186</v>
      </c>
      <c r="E1131" t="s">
        <v>44</v>
      </c>
      <c r="F1131" t="s">
        <v>45</v>
      </c>
      <c r="G1131" t="s">
        <v>46</v>
      </c>
      <c r="H1131" t="s">
        <v>71</v>
      </c>
      <c r="I1131" t="s">
        <v>60</v>
      </c>
      <c r="J1131" t="s">
        <v>61</v>
      </c>
      <c r="K1131">
        <v>7</v>
      </c>
      <c r="L1131">
        <v>12155</v>
      </c>
      <c r="M1131">
        <v>15</v>
      </c>
      <c r="N1131">
        <v>72322.25</v>
      </c>
      <c r="O1131">
        <v>63000</v>
      </c>
      <c r="P1131">
        <v>9322.25</v>
      </c>
      <c r="Q1131" t="s">
        <v>66</v>
      </c>
      <c r="R1131" t="s">
        <v>27</v>
      </c>
      <c r="S1131" s="3" t="str">
        <f t="shared" si="85"/>
        <v>October</v>
      </c>
      <c r="T1131" t="str">
        <f t="shared" si="86"/>
        <v>Q4</v>
      </c>
      <c r="U1131">
        <f t="shared" si="87"/>
        <v>2025</v>
      </c>
      <c r="V1131" s="4">
        <f t="shared" si="88"/>
        <v>0.12889878287802164</v>
      </c>
      <c r="W1131" t="str">
        <f t="shared" si="89"/>
        <v>High</v>
      </c>
    </row>
    <row r="1132" spans="1:23" x14ac:dyDescent="0.3">
      <c r="A1132">
        <v>103054</v>
      </c>
      <c r="B1132" s="1">
        <v>45875</v>
      </c>
      <c r="C1132" t="s">
        <v>3190</v>
      </c>
      <c r="D1132" t="s">
        <v>51</v>
      </c>
      <c r="E1132" t="s">
        <v>30</v>
      </c>
      <c r="F1132" t="s">
        <v>76</v>
      </c>
      <c r="G1132" t="s">
        <v>77</v>
      </c>
      <c r="H1132" t="s">
        <v>71</v>
      </c>
      <c r="I1132" t="s">
        <v>60</v>
      </c>
      <c r="J1132" t="s">
        <v>61</v>
      </c>
      <c r="K1132">
        <v>6</v>
      </c>
      <c r="L1132">
        <v>12052</v>
      </c>
      <c r="M1132">
        <v>0</v>
      </c>
      <c r="N1132">
        <v>72312</v>
      </c>
      <c r="O1132">
        <v>54000</v>
      </c>
      <c r="P1132">
        <v>18312</v>
      </c>
      <c r="Q1132" t="s">
        <v>41</v>
      </c>
      <c r="R1132" t="s">
        <v>73</v>
      </c>
      <c r="S1132" s="3" t="str">
        <f t="shared" si="85"/>
        <v>August</v>
      </c>
      <c r="T1132" t="str">
        <f t="shared" si="86"/>
        <v>Q3</v>
      </c>
      <c r="U1132">
        <f t="shared" si="87"/>
        <v>2025</v>
      </c>
      <c r="V1132" s="4">
        <f t="shared" si="88"/>
        <v>0.25323597743113174</v>
      </c>
      <c r="W1132" t="str">
        <f t="shared" si="89"/>
        <v>High</v>
      </c>
    </row>
    <row r="1133" spans="1:23" x14ac:dyDescent="0.3">
      <c r="A1133">
        <v>104868</v>
      </c>
      <c r="B1133" s="1">
        <v>46017</v>
      </c>
      <c r="C1133" t="s">
        <v>5004</v>
      </c>
      <c r="D1133" t="s">
        <v>63</v>
      </c>
      <c r="E1133" t="s">
        <v>30</v>
      </c>
      <c r="F1133" t="s">
        <v>31</v>
      </c>
      <c r="G1133" t="s">
        <v>32</v>
      </c>
      <c r="H1133" t="s">
        <v>47</v>
      </c>
      <c r="I1133" t="s">
        <v>24</v>
      </c>
      <c r="J1133" t="s">
        <v>72</v>
      </c>
      <c r="K1133">
        <v>6</v>
      </c>
      <c r="L1133">
        <v>15062</v>
      </c>
      <c r="M1133">
        <v>20</v>
      </c>
      <c r="N1133">
        <v>72297.600000000006</v>
      </c>
      <c r="O1133">
        <v>66000</v>
      </c>
      <c r="P1133">
        <v>6297.6</v>
      </c>
      <c r="Q1133" t="s">
        <v>26</v>
      </c>
      <c r="R1133" t="s">
        <v>73</v>
      </c>
      <c r="S1133" s="3" t="str">
        <f t="shared" si="85"/>
        <v>December</v>
      </c>
      <c r="T1133" t="str">
        <f t="shared" si="86"/>
        <v>Q4</v>
      </c>
      <c r="U1133">
        <f t="shared" si="87"/>
        <v>2025</v>
      </c>
      <c r="V1133" s="4">
        <f t="shared" si="88"/>
        <v>8.7106625946089491E-2</v>
      </c>
      <c r="W1133" t="str">
        <f t="shared" si="89"/>
        <v>High</v>
      </c>
    </row>
    <row r="1134" spans="1:23" x14ac:dyDescent="0.3">
      <c r="A1134">
        <v>102978</v>
      </c>
      <c r="B1134" s="1">
        <v>45926</v>
      </c>
      <c r="C1134" t="s">
        <v>3114</v>
      </c>
      <c r="D1134" t="s">
        <v>98</v>
      </c>
      <c r="E1134" t="s">
        <v>30</v>
      </c>
      <c r="F1134" t="s">
        <v>76</v>
      </c>
      <c r="G1134" t="s">
        <v>77</v>
      </c>
      <c r="H1134" t="s">
        <v>47</v>
      </c>
      <c r="I1134" t="s">
        <v>24</v>
      </c>
      <c r="J1134" t="s">
        <v>72</v>
      </c>
      <c r="K1134">
        <v>6</v>
      </c>
      <c r="L1134">
        <v>15049</v>
      </c>
      <c r="M1134">
        <v>20</v>
      </c>
      <c r="N1134">
        <v>72235.199999999997</v>
      </c>
      <c r="O1134">
        <v>66000</v>
      </c>
      <c r="P1134">
        <v>6235.2</v>
      </c>
      <c r="Q1134" t="s">
        <v>26</v>
      </c>
      <c r="R1134" t="s">
        <v>27</v>
      </c>
      <c r="S1134" s="3" t="str">
        <f t="shared" si="85"/>
        <v>September</v>
      </c>
      <c r="T1134" t="str">
        <f t="shared" si="86"/>
        <v>Q3</v>
      </c>
      <c r="U1134">
        <f t="shared" si="87"/>
        <v>2025</v>
      </c>
      <c r="V1134" s="4">
        <f t="shared" si="88"/>
        <v>8.6318027775931963E-2</v>
      </c>
      <c r="W1134" t="str">
        <f t="shared" si="89"/>
        <v>High</v>
      </c>
    </row>
    <row r="1135" spans="1:23" x14ac:dyDescent="0.3">
      <c r="A1135">
        <v>104006</v>
      </c>
      <c r="B1135" s="1">
        <v>45659</v>
      </c>
      <c r="C1135" t="s">
        <v>4142</v>
      </c>
      <c r="D1135" t="s">
        <v>125</v>
      </c>
      <c r="E1135" t="s">
        <v>52</v>
      </c>
      <c r="F1135" t="s">
        <v>69</v>
      </c>
      <c r="G1135" t="s">
        <v>70</v>
      </c>
      <c r="H1135" t="s">
        <v>23</v>
      </c>
      <c r="I1135" t="s">
        <v>60</v>
      </c>
      <c r="J1135" t="s">
        <v>61</v>
      </c>
      <c r="K1135">
        <v>6</v>
      </c>
      <c r="L1135">
        <v>12033</v>
      </c>
      <c r="M1135">
        <v>0</v>
      </c>
      <c r="N1135">
        <v>72198</v>
      </c>
      <c r="O1135">
        <v>54000</v>
      </c>
      <c r="P1135">
        <v>18198</v>
      </c>
      <c r="Q1135" t="s">
        <v>49</v>
      </c>
      <c r="R1135" t="s">
        <v>56</v>
      </c>
      <c r="S1135" s="3" t="str">
        <f t="shared" si="85"/>
        <v>January</v>
      </c>
      <c r="T1135" t="str">
        <f t="shared" si="86"/>
        <v>Q1</v>
      </c>
      <c r="U1135">
        <f t="shared" si="87"/>
        <v>2025</v>
      </c>
      <c r="V1135" s="4">
        <f t="shared" si="88"/>
        <v>0.25205684367988035</v>
      </c>
      <c r="W1135" t="str">
        <f t="shared" si="89"/>
        <v>High</v>
      </c>
    </row>
    <row r="1136" spans="1:23" x14ac:dyDescent="0.3">
      <c r="A1136">
        <v>101504</v>
      </c>
      <c r="B1136" s="1">
        <v>45962</v>
      </c>
      <c r="C1136" t="s">
        <v>1640</v>
      </c>
      <c r="D1136" t="s">
        <v>102</v>
      </c>
      <c r="E1136" t="s">
        <v>52</v>
      </c>
      <c r="F1136" t="s">
        <v>69</v>
      </c>
      <c r="G1136" t="s">
        <v>70</v>
      </c>
      <c r="H1136" t="s">
        <v>38</v>
      </c>
      <c r="I1136" t="s">
        <v>60</v>
      </c>
      <c r="J1136" t="s">
        <v>61</v>
      </c>
      <c r="K1136">
        <v>6</v>
      </c>
      <c r="L1136">
        <v>12030</v>
      </c>
      <c r="M1136">
        <v>0</v>
      </c>
      <c r="N1136">
        <v>72180</v>
      </c>
      <c r="O1136">
        <v>54000</v>
      </c>
      <c r="P1136">
        <v>18180</v>
      </c>
      <c r="Q1136" t="s">
        <v>66</v>
      </c>
      <c r="R1136" t="s">
        <v>27</v>
      </c>
      <c r="S1136" s="3" t="str">
        <f t="shared" si="85"/>
        <v>November</v>
      </c>
      <c r="T1136" t="str">
        <f t="shared" si="86"/>
        <v>Q4</v>
      </c>
      <c r="U1136">
        <f t="shared" si="87"/>
        <v>2025</v>
      </c>
      <c r="V1136" s="4">
        <f t="shared" si="88"/>
        <v>0.25187032418952621</v>
      </c>
      <c r="W1136" t="str">
        <f t="shared" si="89"/>
        <v>High</v>
      </c>
    </row>
    <row r="1137" spans="1:23" x14ac:dyDescent="0.3">
      <c r="A1137">
        <v>102648</v>
      </c>
      <c r="B1137" s="1">
        <v>45802</v>
      </c>
      <c r="C1137" t="s">
        <v>2784</v>
      </c>
      <c r="D1137" t="s">
        <v>100</v>
      </c>
      <c r="E1137" t="s">
        <v>44</v>
      </c>
      <c r="F1137" t="s">
        <v>45</v>
      </c>
      <c r="G1137" t="s">
        <v>46</v>
      </c>
      <c r="H1137" t="s">
        <v>23</v>
      </c>
      <c r="I1137" t="s">
        <v>24</v>
      </c>
      <c r="J1137" t="s">
        <v>72</v>
      </c>
      <c r="K1137">
        <v>5</v>
      </c>
      <c r="L1137">
        <v>15177</v>
      </c>
      <c r="M1137">
        <v>5</v>
      </c>
      <c r="N1137">
        <v>72090.75</v>
      </c>
      <c r="O1137">
        <v>55000</v>
      </c>
      <c r="P1137">
        <v>17090.75</v>
      </c>
      <c r="Q1137" t="s">
        <v>49</v>
      </c>
      <c r="R1137" t="s">
        <v>27</v>
      </c>
      <c r="S1137" s="3" t="str">
        <f t="shared" si="85"/>
        <v>May</v>
      </c>
      <c r="T1137" t="str">
        <f t="shared" si="86"/>
        <v>Q2</v>
      </c>
      <c r="U1137">
        <f t="shared" si="87"/>
        <v>2025</v>
      </c>
      <c r="V1137" s="4">
        <f t="shared" si="88"/>
        <v>0.23707271737358815</v>
      </c>
      <c r="W1137" t="str">
        <f t="shared" si="89"/>
        <v>High</v>
      </c>
    </row>
    <row r="1138" spans="1:23" x14ac:dyDescent="0.3">
      <c r="A1138">
        <v>102177</v>
      </c>
      <c r="B1138" s="1">
        <v>45792</v>
      </c>
      <c r="C1138" t="s">
        <v>2313</v>
      </c>
      <c r="D1138" t="s">
        <v>106</v>
      </c>
      <c r="E1138" t="s">
        <v>20</v>
      </c>
      <c r="F1138" t="s">
        <v>36</v>
      </c>
      <c r="G1138" t="s">
        <v>37</v>
      </c>
      <c r="H1138" t="s">
        <v>71</v>
      </c>
      <c r="I1138" t="s">
        <v>24</v>
      </c>
      <c r="J1138" t="s">
        <v>72</v>
      </c>
      <c r="K1138">
        <v>6</v>
      </c>
      <c r="L1138">
        <v>14998</v>
      </c>
      <c r="M1138">
        <v>20</v>
      </c>
      <c r="N1138">
        <v>71990.399999999994</v>
      </c>
      <c r="O1138">
        <v>66000</v>
      </c>
      <c r="P1138">
        <v>5990.4</v>
      </c>
      <c r="Q1138" t="s">
        <v>55</v>
      </c>
      <c r="R1138" t="s">
        <v>73</v>
      </c>
      <c r="S1138" s="3" t="str">
        <f t="shared" si="85"/>
        <v>May</v>
      </c>
      <c r="T1138" t="str">
        <f t="shared" si="86"/>
        <v>Q2</v>
      </c>
      <c r="U1138">
        <f t="shared" si="87"/>
        <v>2025</v>
      </c>
      <c r="V1138" s="4">
        <f t="shared" si="88"/>
        <v>8.3211094812641689E-2</v>
      </c>
      <c r="W1138" t="str">
        <f t="shared" si="89"/>
        <v>High</v>
      </c>
    </row>
    <row r="1139" spans="1:23" x14ac:dyDescent="0.3">
      <c r="A1139">
        <v>100277</v>
      </c>
      <c r="B1139" s="1">
        <v>45754</v>
      </c>
      <c r="C1139" t="s">
        <v>413</v>
      </c>
      <c r="D1139" t="s">
        <v>189</v>
      </c>
      <c r="E1139" t="s">
        <v>52</v>
      </c>
      <c r="F1139" t="s">
        <v>53</v>
      </c>
      <c r="G1139" t="s">
        <v>54</v>
      </c>
      <c r="H1139" t="s">
        <v>59</v>
      </c>
      <c r="I1139" t="s">
        <v>60</v>
      </c>
      <c r="J1139" t="s">
        <v>78</v>
      </c>
      <c r="K1139">
        <v>4</v>
      </c>
      <c r="L1139">
        <v>22476</v>
      </c>
      <c r="M1139">
        <v>20</v>
      </c>
      <c r="N1139">
        <v>71923.199999999997</v>
      </c>
      <c r="O1139">
        <v>68000</v>
      </c>
      <c r="P1139">
        <v>3923.2</v>
      </c>
      <c r="Q1139" t="s">
        <v>26</v>
      </c>
      <c r="R1139" t="s">
        <v>27</v>
      </c>
      <c r="S1139" s="3" t="str">
        <f t="shared" si="85"/>
        <v>April</v>
      </c>
      <c r="T1139" t="str">
        <f t="shared" si="86"/>
        <v>Q2</v>
      </c>
      <c r="U1139">
        <f t="shared" si="87"/>
        <v>2025</v>
      </c>
      <c r="V1139" s="4">
        <f t="shared" si="88"/>
        <v>5.4547072432817229E-2</v>
      </c>
      <c r="W1139" t="str">
        <f t="shared" si="89"/>
        <v>High</v>
      </c>
    </row>
    <row r="1140" spans="1:23" x14ac:dyDescent="0.3">
      <c r="A1140">
        <v>104976</v>
      </c>
      <c r="B1140" s="1">
        <v>45999</v>
      </c>
      <c r="C1140" t="s">
        <v>5112</v>
      </c>
      <c r="D1140" t="s">
        <v>144</v>
      </c>
      <c r="E1140" t="s">
        <v>30</v>
      </c>
      <c r="F1140" t="s">
        <v>76</v>
      </c>
      <c r="G1140" t="s">
        <v>77</v>
      </c>
      <c r="H1140" t="s">
        <v>108</v>
      </c>
      <c r="I1140" t="s">
        <v>60</v>
      </c>
      <c r="J1140" t="s">
        <v>78</v>
      </c>
      <c r="K1140">
        <v>4</v>
      </c>
      <c r="L1140">
        <v>22470</v>
      </c>
      <c r="M1140">
        <v>20</v>
      </c>
      <c r="N1140">
        <v>71904</v>
      </c>
      <c r="O1140">
        <v>68000</v>
      </c>
      <c r="P1140">
        <v>3904</v>
      </c>
      <c r="Q1140" t="s">
        <v>66</v>
      </c>
      <c r="R1140" t="s">
        <v>27</v>
      </c>
      <c r="S1140" s="3" t="str">
        <f t="shared" si="85"/>
        <v>December</v>
      </c>
      <c r="T1140" t="str">
        <f t="shared" si="86"/>
        <v>Q4</v>
      </c>
      <c r="U1140">
        <f t="shared" si="87"/>
        <v>2025</v>
      </c>
      <c r="V1140" s="4">
        <f t="shared" si="88"/>
        <v>5.4294615042278595E-2</v>
      </c>
      <c r="W1140" t="str">
        <f t="shared" si="89"/>
        <v>High</v>
      </c>
    </row>
    <row r="1141" spans="1:23" x14ac:dyDescent="0.3">
      <c r="A1141">
        <v>100815</v>
      </c>
      <c r="B1141" s="1">
        <v>45968</v>
      </c>
      <c r="C1141" t="s">
        <v>951</v>
      </c>
      <c r="D1141" t="s">
        <v>199</v>
      </c>
      <c r="E1141" t="s">
        <v>44</v>
      </c>
      <c r="F1141" t="s">
        <v>45</v>
      </c>
      <c r="G1141" t="s">
        <v>46</v>
      </c>
      <c r="H1141" t="s">
        <v>71</v>
      </c>
      <c r="I1141" t="s">
        <v>60</v>
      </c>
      <c r="J1141" t="s">
        <v>61</v>
      </c>
      <c r="K1141">
        <v>7</v>
      </c>
      <c r="L1141">
        <v>12084</v>
      </c>
      <c r="M1141">
        <v>15</v>
      </c>
      <c r="N1141">
        <v>71899.8</v>
      </c>
      <c r="O1141">
        <v>63000</v>
      </c>
      <c r="P1141">
        <v>8899.7999999999993</v>
      </c>
      <c r="Q1141" t="s">
        <v>26</v>
      </c>
      <c r="R1141" t="s">
        <v>56</v>
      </c>
      <c r="S1141" s="3" t="str">
        <f t="shared" si="85"/>
        <v>November</v>
      </c>
      <c r="T1141" t="str">
        <f t="shared" si="86"/>
        <v>Q4</v>
      </c>
      <c r="U1141">
        <f t="shared" si="87"/>
        <v>2025</v>
      </c>
      <c r="V1141" s="4">
        <f t="shared" si="88"/>
        <v>0.12378059466090308</v>
      </c>
      <c r="W1141" t="str">
        <f t="shared" si="89"/>
        <v>High</v>
      </c>
    </row>
    <row r="1142" spans="1:23" x14ac:dyDescent="0.3">
      <c r="A1142">
        <v>103016</v>
      </c>
      <c r="B1142" s="1">
        <v>45953</v>
      </c>
      <c r="C1142" t="s">
        <v>3152</v>
      </c>
      <c r="D1142" t="s">
        <v>175</v>
      </c>
      <c r="E1142" t="s">
        <v>30</v>
      </c>
      <c r="F1142" t="s">
        <v>76</v>
      </c>
      <c r="G1142" t="s">
        <v>77</v>
      </c>
      <c r="H1142" t="s">
        <v>33</v>
      </c>
      <c r="I1142" t="s">
        <v>24</v>
      </c>
      <c r="J1142" t="s">
        <v>72</v>
      </c>
      <c r="K1142">
        <v>5</v>
      </c>
      <c r="L1142">
        <v>15112</v>
      </c>
      <c r="M1142">
        <v>5</v>
      </c>
      <c r="N1142">
        <v>71782</v>
      </c>
      <c r="O1142">
        <v>55000</v>
      </c>
      <c r="P1142">
        <v>16782</v>
      </c>
      <c r="Q1142" t="s">
        <v>66</v>
      </c>
      <c r="R1142" t="s">
        <v>27</v>
      </c>
      <c r="S1142" s="3" t="str">
        <f t="shared" si="85"/>
        <v>October</v>
      </c>
      <c r="T1142" t="str">
        <f t="shared" si="86"/>
        <v>Q4</v>
      </c>
      <c r="U1142">
        <f t="shared" si="87"/>
        <v>2025</v>
      </c>
      <c r="V1142" s="4">
        <f t="shared" si="88"/>
        <v>0.23379120113677523</v>
      </c>
      <c r="W1142" t="str">
        <f t="shared" si="89"/>
        <v>High</v>
      </c>
    </row>
    <row r="1143" spans="1:23" x14ac:dyDescent="0.3">
      <c r="A1143">
        <v>100302</v>
      </c>
      <c r="B1143" s="1">
        <v>45883</v>
      </c>
      <c r="C1143" t="s">
        <v>438</v>
      </c>
      <c r="D1143" t="s">
        <v>189</v>
      </c>
      <c r="E1143" t="s">
        <v>52</v>
      </c>
      <c r="F1143" t="s">
        <v>69</v>
      </c>
      <c r="G1143" t="s">
        <v>70</v>
      </c>
      <c r="H1143" t="s">
        <v>47</v>
      </c>
      <c r="I1143" t="s">
        <v>24</v>
      </c>
      <c r="J1143" t="s">
        <v>72</v>
      </c>
      <c r="K1143">
        <v>5</v>
      </c>
      <c r="L1143">
        <v>15109</v>
      </c>
      <c r="M1143">
        <v>5</v>
      </c>
      <c r="N1143">
        <v>71767.75</v>
      </c>
      <c r="O1143">
        <v>55000</v>
      </c>
      <c r="P1143">
        <v>16767.75</v>
      </c>
      <c r="Q1143" t="s">
        <v>49</v>
      </c>
      <c r="R1143" t="s">
        <v>27</v>
      </c>
      <c r="S1143" s="3" t="str">
        <f t="shared" si="85"/>
        <v>August</v>
      </c>
      <c r="T1143" t="str">
        <f t="shared" si="86"/>
        <v>Q3</v>
      </c>
      <c r="U1143">
        <f t="shared" si="87"/>
        <v>2025</v>
      </c>
      <c r="V1143" s="4">
        <f t="shared" si="88"/>
        <v>0.23363906490032083</v>
      </c>
      <c r="W1143" t="str">
        <f t="shared" si="89"/>
        <v>High</v>
      </c>
    </row>
    <row r="1144" spans="1:23" x14ac:dyDescent="0.3">
      <c r="A1144">
        <v>103505</v>
      </c>
      <c r="B1144" s="1">
        <v>45955</v>
      </c>
      <c r="C1144" t="s">
        <v>3641</v>
      </c>
      <c r="D1144" t="s">
        <v>226</v>
      </c>
      <c r="E1144" t="s">
        <v>30</v>
      </c>
      <c r="F1144" t="s">
        <v>76</v>
      </c>
      <c r="G1144" t="s">
        <v>77</v>
      </c>
      <c r="H1144" t="s">
        <v>108</v>
      </c>
      <c r="I1144" t="s">
        <v>24</v>
      </c>
      <c r="J1144" t="s">
        <v>25</v>
      </c>
      <c r="K1144">
        <v>8</v>
      </c>
      <c r="L1144">
        <v>8963</v>
      </c>
      <c r="M1144">
        <v>0</v>
      </c>
      <c r="N1144">
        <v>71704</v>
      </c>
      <c r="O1144">
        <v>48000</v>
      </c>
      <c r="P1144">
        <v>23704</v>
      </c>
      <c r="Q1144" t="s">
        <v>41</v>
      </c>
      <c r="R1144" t="s">
        <v>27</v>
      </c>
      <c r="S1144" s="3" t="str">
        <f t="shared" si="85"/>
        <v>October</v>
      </c>
      <c r="T1144" t="str">
        <f t="shared" si="86"/>
        <v>Q4</v>
      </c>
      <c r="U1144">
        <f t="shared" si="87"/>
        <v>2025</v>
      </c>
      <c r="V1144" s="4">
        <f t="shared" si="88"/>
        <v>0.33058127858975789</v>
      </c>
      <c r="W1144" t="str">
        <f t="shared" si="89"/>
        <v>High</v>
      </c>
    </row>
    <row r="1145" spans="1:23" x14ac:dyDescent="0.3">
      <c r="A1145">
        <v>100223</v>
      </c>
      <c r="B1145" s="1">
        <v>45678</v>
      </c>
      <c r="C1145" t="s">
        <v>357</v>
      </c>
      <c r="D1145" t="s">
        <v>219</v>
      </c>
      <c r="E1145" t="s">
        <v>44</v>
      </c>
      <c r="F1145" t="s">
        <v>64</v>
      </c>
      <c r="G1145" t="s">
        <v>65</v>
      </c>
      <c r="H1145" t="s">
        <v>83</v>
      </c>
      <c r="I1145" t="s">
        <v>24</v>
      </c>
      <c r="J1145" t="s">
        <v>72</v>
      </c>
      <c r="K1145">
        <v>5</v>
      </c>
      <c r="L1145">
        <v>15067</v>
      </c>
      <c r="M1145">
        <v>5</v>
      </c>
      <c r="N1145">
        <v>71568.25</v>
      </c>
      <c r="O1145">
        <v>55000</v>
      </c>
      <c r="P1145">
        <v>16568.25</v>
      </c>
      <c r="Q1145" t="s">
        <v>41</v>
      </c>
      <c r="R1145" t="s">
        <v>56</v>
      </c>
      <c r="S1145" s="3" t="str">
        <f t="shared" si="85"/>
        <v>January</v>
      </c>
      <c r="T1145" t="str">
        <f t="shared" si="86"/>
        <v>Q1</v>
      </c>
      <c r="U1145">
        <f t="shared" si="87"/>
        <v>2025</v>
      </c>
      <c r="V1145" s="4">
        <f t="shared" si="88"/>
        <v>0.23150279628187082</v>
      </c>
      <c r="W1145" t="str">
        <f t="shared" si="89"/>
        <v>High</v>
      </c>
    </row>
    <row r="1146" spans="1:23" x14ac:dyDescent="0.3">
      <c r="A1146">
        <v>100732</v>
      </c>
      <c r="B1146" s="1">
        <v>45997</v>
      </c>
      <c r="C1146" t="s">
        <v>868</v>
      </c>
      <c r="D1146" t="s">
        <v>134</v>
      </c>
      <c r="E1146" t="s">
        <v>30</v>
      </c>
      <c r="F1146" t="s">
        <v>31</v>
      </c>
      <c r="G1146" t="s">
        <v>32</v>
      </c>
      <c r="H1146" t="s">
        <v>47</v>
      </c>
      <c r="I1146" t="s">
        <v>60</v>
      </c>
      <c r="J1146" t="s">
        <v>61</v>
      </c>
      <c r="K1146">
        <v>6</v>
      </c>
      <c r="L1146">
        <v>11917</v>
      </c>
      <c r="M1146">
        <v>0</v>
      </c>
      <c r="N1146">
        <v>71502</v>
      </c>
      <c r="O1146">
        <v>54000</v>
      </c>
      <c r="P1146">
        <v>17502</v>
      </c>
      <c r="Q1146" t="s">
        <v>26</v>
      </c>
      <c r="R1146" t="s">
        <v>27</v>
      </c>
      <c r="S1146" s="3" t="str">
        <f t="shared" si="85"/>
        <v>December</v>
      </c>
      <c r="T1146" t="str">
        <f t="shared" si="86"/>
        <v>Q4</v>
      </c>
      <c r="U1146">
        <f t="shared" si="87"/>
        <v>2025</v>
      </c>
      <c r="V1146" s="4">
        <f t="shared" si="88"/>
        <v>0.24477636989175128</v>
      </c>
      <c r="W1146" t="str">
        <f t="shared" si="89"/>
        <v>High</v>
      </c>
    </row>
    <row r="1147" spans="1:23" x14ac:dyDescent="0.3">
      <c r="A1147">
        <v>100578</v>
      </c>
      <c r="B1147" s="1">
        <v>45880</v>
      </c>
      <c r="C1147" t="s">
        <v>714</v>
      </c>
      <c r="D1147" t="s">
        <v>68</v>
      </c>
      <c r="E1147" t="s">
        <v>20</v>
      </c>
      <c r="F1147" t="s">
        <v>21</v>
      </c>
      <c r="G1147" t="s">
        <v>22</v>
      </c>
      <c r="H1147" t="s">
        <v>38</v>
      </c>
      <c r="I1147" t="s">
        <v>24</v>
      </c>
      <c r="J1147" t="s">
        <v>72</v>
      </c>
      <c r="K1147">
        <v>6</v>
      </c>
      <c r="L1147">
        <v>14892</v>
      </c>
      <c r="M1147">
        <v>20</v>
      </c>
      <c r="N1147">
        <v>71481.600000000006</v>
      </c>
      <c r="O1147">
        <v>66000</v>
      </c>
      <c r="P1147">
        <v>5481.6</v>
      </c>
      <c r="Q1147" t="s">
        <v>26</v>
      </c>
      <c r="R1147" t="s">
        <v>27</v>
      </c>
      <c r="S1147" s="3" t="str">
        <f t="shared" si="85"/>
        <v>August</v>
      </c>
      <c r="T1147" t="str">
        <f t="shared" si="86"/>
        <v>Q3</v>
      </c>
      <c r="U1147">
        <f t="shared" si="87"/>
        <v>2025</v>
      </c>
      <c r="V1147" s="4">
        <f t="shared" si="88"/>
        <v>7.6685468708031154E-2</v>
      </c>
      <c r="W1147" t="str">
        <f t="shared" si="89"/>
        <v>High</v>
      </c>
    </row>
    <row r="1148" spans="1:23" x14ac:dyDescent="0.3">
      <c r="A1148">
        <v>100243</v>
      </c>
      <c r="B1148" s="1">
        <v>45860</v>
      </c>
      <c r="C1148" t="s">
        <v>378</v>
      </c>
      <c r="D1148" t="s">
        <v>19</v>
      </c>
      <c r="E1148" t="s">
        <v>44</v>
      </c>
      <c r="F1148" t="s">
        <v>45</v>
      </c>
      <c r="G1148" t="s">
        <v>46</v>
      </c>
      <c r="H1148" t="s">
        <v>47</v>
      </c>
      <c r="I1148" t="s">
        <v>60</v>
      </c>
      <c r="J1148" t="s">
        <v>78</v>
      </c>
      <c r="K1148">
        <v>4</v>
      </c>
      <c r="L1148">
        <v>22312</v>
      </c>
      <c r="M1148">
        <v>20</v>
      </c>
      <c r="N1148">
        <v>71398.399999999994</v>
      </c>
      <c r="O1148">
        <v>68000</v>
      </c>
      <c r="P1148">
        <v>3398.4</v>
      </c>
      <c r="Q1148" t="s">
        <v>55</v>
      </c>
      <c r="R1148" t="s">
        <v>27</v>
      </c>
      <c r="S1148" s="3" t="str">
        <f t="shared" si="85"/>
        <v>July</v>
      </c>
      <c r="T1148" t="str">
        <f t="shared" si="86"/>
        <v>Q3</v>
      </c>
      <c r="U1148">
        <f t="shared" si="87"/>
        <v>2025</v>
      </c>
      <c r="V1148" s="4">
        <f t="shared" si="88"/>
        <v>4.759770527070635E-2</v>
      </c>
      <c r="W1148" t="str">
        <f t="shared" si="89"/>
        <v>High</v>
      </c>
    </row>
    <row r="1149" spans="1:23" x14ac:dyDescent="0.3">
      <c r="A1149">
        <v>104401</v>
      </c>
      <c r="B1149" s="1">
        <v>45729</v>
      </c>
      <c r="C1149" t="s">
        <v>4537</v>
      </c>
      <c r="D1149" t="s">
        <v>104</v>
      </c>
      <c r="E1149" t="s">
        <v>44</v>
      </c>
      <c r="F1149" t="s">
        <v>64</v>
      </c>
      <c r="G1149" t="s">
        <v>65</v>
      </c>
      <c r="H1149" t="s">
        <v>71</v>
      </c>
      <c r="I1149" t="s">
        <v>24</v>
      </c>
      <c r="J1149" t="s">
        <v>72</v>
      </c>
      <c r="K1149">
        <v>5</v>
      </c>
      <c r="L1149">
        <v>15027</v>
      </c>
      <c r="M1149">
        <v>5</v>
      </c>
      <c r="N1149">
        <v>71378.25</v>
      </c>
      <c r="O1149">
        <v>55000</v>
      </c>
      <c r="P1149">
        <v>16378.25</v>
      </c>
      <c r="Q1149" t="s">
        <v>66</v>
      </c>
      <c r="R1149" t="s">
        <v>27</v>
      </c>
      <c r="S1149" s="3" t="str">
        <f t="shared" si="85"/>
        <v>March</v>
      </c>
      <c r="T1149" t="str">
        <f t="shared" si="86"/>
        <v>Q1</v>
      </c>
      <c r="U1149">
        <f t="shared" si="87"/>
        <v>2025</v>
      </c>
      <c r="V1149" s="4">
        <f t="shared" si="88"/>
        <v>0.22945715256398133</v>
      </c>
      <c r="W1149" t="str">
        <f t="shared" si="89"/>
        <v>High</v>
      </c>
    </row>
    <row r="1150" spans="1:23" x14ac:dyDescent="0.3">
      <c r="A1150">
        <v>100888</v>
      </c>
      <c r="B1150" s="1">
        <v>45890</v>
      </c>
      <c r="C1150" t="s">
        <v>1024</v>
      </c>
      <c r="D1150" t="s">
        <v>132</v>
      </c>
      <c r="E1150" t="s">
        <v>30</v>
      </c>
      <c r="F1150" t="s">
        <v>31</v>
      </c>
      <c r="G1150" t="s">
        <v>32</v>
      </c>
      <c r="H1150" t="s">
        <v>33</v>
      </c>
      <c r="I1150" t="s">
        <v>24</v>
      </c>
      <c r="J1150" t="s">
        <v>72</v>
      </c>
      <c r="K1150">
        <v>5</v>
      </c>
      <c r="L1150">
        <v>15019</v>
      </c>
      <c r="M1150">
        <v>5</v>
      </c>
      <c r="N1150">
        <v>71340.25</v>
      </c>
      <c r="O1150">
        <v>55000</v>
      </c>
      <c r="P1150">
        <v>16340.25</v>
      </c>
      <c r="Q1150" t="s">
        <v>55</v>
      </c>
      <c r="R1150" t="s">
        <v>56</v>
      </c>
      <c r="S1150" s="3" t="str">
        <f t="shared" si="85"/>
        <v>August</v>
      </c>
      <c r="T1150" t="str">
        <f t="shared" si="86"/>
        <v>Q3</v>
      </c>
      <c r="U1150">
        <f t="shared" si="87"/>
        <v>2025</v>
      </c>
      <c r="V1150" s="4">
        <f t="shared" si="88"/>
        <v>0.22904671626466125</v>
      </c>
      <c r="W1150" t="str">
        <f t="shared" si="89"/>
        <v>High</v>
      </c>
    </row>
    <row r="1151" spans="1:23" x14ac:dyDescent="0.3">
      <c r="A1151">
        <v>103456</v>
      </c>
      <c r="B1151" s="1">
        <v>45797</v>
      </c>
      <c r="C1151" t="s">
        <v>3592</v>
      </c>
      <c r="D1151" t="s">
        <v>222</v>
      </c>
      <c r="E1151" t="s">
        <v>44</v>
      </c>
      <c r="F1151" t="s">
        <v>45</v>
      </c>
      <c r="G1151" t="s">
        <v>46</v>
      </c>
      <c r="H1151" t="s">
        <v>38</v>
      </c>
      <c r="I1151" t="s">
        <v>60</v>
      </c>
      <c r="J1151" t="s">
        <v>61</v>
      </c>
      <c r="K1151">
        <v>6</v>
      </c>
      <c r="L1151">
        <v>11886</v>
      </c>
      <c r="M1151">
        <v>0</v>
      </c>
      <c r="N1151">
        <v>71316</v>
      </c>
      <c r="O1151">
        <v>54000</v>
      </c>
      <c r="P1151">
        <v>17316</v>
      </c>
      <c r="Q1151" t="s">
        <v>49</v>
      </c>
      <c r="R1151" t="s">
        <v>27</v>
      </c>
      <c r="S1151" s="3" t="str">
        <f t="shared" si="85"/>
        <v>May</v>
      </c>
      <c r="T1151" t="str">
        <f t="shared" si="86"/>
        <v>Q2</v>
      </c>
      <c r="U1151">
        <f t="shared" si="87"/>
        <v>2025</v>
      </c>
      <c r="V1151" s="4">
        <f t="shared" si="88"/>
        <v>0.24280666330136294</v>
      </c>
      <c r="W1151" t="str">
        <f t="shared" si="89"/>
        <v>High</v>
      </c>
    </row>
    <row r="1152" spans="1:23" x14ac:dyDescent="0.3">
      <c r="A1152">
        <v>103217</v>
      </c>
      <c r="B1152" s="1">
        <v>45826</v>
      </c>
      <c r="C1152" t="s">
        <v>3353</v>
      </c>
      <c r="D1152" t="s">
        <v>166</v>
      </c>
      <c r="E1152" t="s">
        <v>20</v>
      </c>
      <c r="F1152" t="s">
        <v>36</v>
      </c>
      <c r="G1152" t="s">
        <v>37</v>
      </c>
      <c r="H1152" t="s">
        <v>23</v>
      </c>
      <c r="I1152" t="s">
        <v>24</v>
      </c>
      <c r="J1152" t="s">
        <v>72</v>
      </c>
      <c r="K1152">
        <v>6</v>
      </c>
      <c r="L1152">
        <v>14849</v>
      </c>
      <c r="M1152">
        <v>20</v>
      </c>
      <c r="N1152">
        <v>71275.199999999997</v>
      </c>
      <c r="O1152">
        <v>66000</v>
      </c>
      <c r="P1152">
        <v>5275.2</v>
      </c>
      <c r="Q1152" t="s">
        <v>66</v>
      </c>
      <c r="R1152" t="s">
        <v>56</v>
      </c>
      <c r="S1152" s="3" t="str">
        <f t="shared" si="85"/>
        <v>June</v>
      </c>
      <c r="T1152" t="str">
        <f t="shared" si="86"/>
        <v>Q2</v>
      </c>
      <c r="U1152">
        <f t="shared" si="87"/>
        <v>2025</v>
      </c>
      <c r="V1152" s="4">
        <f t="shared" si="88"/>
        <v>7.401171796080544E-2</v>
      </c>
      <c r="W1152" t="str">
        <f t="shared" si="89"/>
        <v>High</v>
      </c>
    </row>
    <row r="1153" spans="1:23" x14ac:dyDescent="0.3">
      <c r="A1153">
        <v>100154</v>
      </c>
      <c r="B1153" s="1">
        <v>45935</v>
      </c>
      <c r="C1153" t="s">
        <v>285</v>
      </c>
      <c r="D1153" t="s">
        <v>207</v>
      </c>
      <c r="E1153" t="s">
        <v>44</v>
      </c>
      <c r="F1153" t="s">
        <v>45</v>
      </c>
      <c r="G1153" t="s">
        <v>46</v>
      </c>
      <c r="H1153" t="s">
        <v>59</v>
      </c>
      <c r="I1153" t="s">
        <v>60</v>
      </c>
      <c r="J1153" t="s">
        <v>78</v>
      </c>
      <c r="K1153">
        <v>4</v>
      </c>
      <c r="L1153">
        <v>22248</v>
      </c>
      <c r="M1153">
        <v>20</v>
      </c>
      <c r="N1153">
        <v>71193.600000000006</v>
      </c>
      <c r="O1153">
        <v>68000</v>
      </c>
      <c r="P1153">
        <v>3193.6</v>
      </c>
      <c r="Q1153" t="s">
        <v>41</v>
      </c>
      <c r="R1153" t="s">
        <v>73</v>
      </c>
      <c r="S1153" s="3" t="str">
        <f t="shared" si="85"/>
        <v>October</v>
      </c>
      <c r="T1153" t="str">
        <f t="shared" si="86"/>
        <v>Q4</v>
      </c>
      <c r="U1153">
        <f t="shared" si="87"/>
        <v>2025</v>
      </c>
      <c r="V1153" s="4">
        <f t="shared" si="88"/>
        <v>4.4857964760877375E-2</v>
      </c>
      <c r="W1153" t="str">
        <f t="shared" si="89"/>
        <v>High</v>
      </c>
    </row>
    <row r="1154" spans="1:23" x14ac:dyDescent="0.3">
      <c r="A1154">
        <v>102500</v>
      </c>
      <c r="B1154" s="1">
        <v>45726</v>
      </c>
      <c r="C1154" t="s">
        <v>2636</v>
      </c>
      <c r="D1154" t="s">
        <v>122</v>
      </c>
      <c r="E1154" t="s">
        <v>44</v>
      </c>
      <c r="F1154" t="s">
        <v>64</v>
      </c>
      <c r="G1154" t="s">
        <v>65</v>
      </c>
      <c r="H1154" t="s">
        <v>71</v>
      </c>
      <c r="I1154" t="s">
        <v>60</v>
      </c>
      <c r="J1154" t="s">
        <v>78</v>
      </c>
      <c r="K1154">
        <v>4</v>
      </c>
      <c r="L1154">
        <v>22243</v>
      </c>
      <c r="M1154">
        <v>20</v>
      </c>
      <c r="N1154">
        <v>71177.600000000006</v>
      </c>
      <c r="O1154">
        <v>68000</v>
      </c>
      <c r="P1154">
        <v>3177.6</v>
      </c>
      <c r="Q1154" t="s">
        <v>49</v>
      </c>
      <c r="R1154" t="s">
        <v>73</v>
      </c>
      <c r="S1154" s="3" t="str">
        <f t="shared" ref="S1154:S1217" si="90">TEXT(B1154,"mmmm")</f>
        <v>March</v>
      </c>
      <c r="T1154" t="str">
        <f t="shared" ref="T1154:T1217" si="91">"Q"&amp;ROUNDUP(MONTH(B1154)/3,0)</f>
        <v>Q1</v>
      </c>
      <c r="U1154">
        <f t="shared" ref="U1154:U1217" si="92">YEAR(B1154)</f>
        <v>2025</v>
      </c>
      <c r="V1154" s="4">
        <f t="shared" ref="V1154:V1217" si="93">P1154/N1154</f>
        <v>4.4643258553252706E-2</v>
      </c>
      <c r="W1154" t="str">
        <f t="shared" ref="W1154:W1217" si="94">IF(N1154&lt;10000,"Low",IF(N1154&lt;=50000,"Medium","High"))</f>
        <v>High</v>
      </c>
    </row>
    <row r="1155" spans="1:23" x14ac:dyDescent="0.3">
      <c r="A1155">
        <v>100063</v>
      </c>
      <c r="B1155" s="1">
        <v>45925</v>
      </c>
      <c r="C1155" t="s">
        <v>170</v>
      </c>
      <c r="D1155" t="s">
        <v>129</v>
      </c>
      <c r="E1155" t="s">
        <v>52</v>
      </c>
      <c r="F1155" t="s">
        <v>69</v>
      </c>
      <c r="G1155" t="s">
        <v>70</v>
      </c>
      <c r="H1155" t="s">
        <v>38</v>
      </c>
      <c r="I1155" t="s">
        <v>24</v>
      </c>
      <c r="J1155" t="s">
        <v>72</v>
      </c>
      <c r="K1155">
        <v>5</v>
      </c>
      <c r="L1155">
        <v>14957</v>
      </c>
      <c r="M1155">
        <v>5</v>
      </c>
      <c r="N1155">
        <v>71045.75</v>
      </c>
      <c r="O1155">
        <v>55000</v>
      </c>
      <c r="P1155">
        <v>16045.75</v>
      </c>
      <c r="Q1155" t="s">
        <v>41</v>
      </c>
      <c r="R1155" t="s">
        <v>27</v>
      </c>
      <c r="S1155" s="3" t="str">
        <f t="shared" si="90"/>
        <v>September</v>
      </c>
      <c r="T1155" t="str">
        <f t="shared" si="91"/>
        <v>Q3</v>
      </c>
      <c r="U1155">
        <f t="shared" si="92"/>
        <v>2025</v>
      </c>
      <c r="V1155" s="4">
        <f t="shared" si="93"/>
        <v>0.22585094815664555</v>
      </c>
      <c r="W1155" t="str">
        <f t="shared" si="94"/>
        <v>High</v>
      </c>
    </row>
    <row r="1156" spans="1:23" x14ac:dyDescent="0.3">
      <c r="A1156">
        <v>101814</v>
      </c>
      <c r="B1156" s="1">
        <v>45840</v>
      </c>
      <c r="C1156" t="s">
        <v>1950</v>
      </c>
      <c r="D1156" t="s">
        <v>132</v>
      </c>
      <c r="E1156" t="s">
        <v>52</v>
      </c>
      <c r="F1156" t="s">
        <v>69</v>
      </c>
      <c r="G1156" t="s">
        <v>70</v>
      </c>
      <c r="H1156" t="s">
        <v>33</v>
      </c>
      <c r="I1156" t="s">
        <v>24</v>
      </c>
      <c r="J1156" t="s">
        <v>72</v>
      </c>
      <c r="K1156">
        <v>5</v>
      </c>
      <c r="L1156">
        <v>14957</v>
      </c>
      <c r="M1156">
        <v>5</v>
      </c>
      <c r="N1156">
        <v>71045.75</v>
      </c>
      <c r="O1156">
        <v>55000</v>
      </c>
      <c r="P1156">
        <v>16045.75</v>
      </c>
      <c r="Q1156" t="s">
        <v>66</v>
      </c>
      <c r="R1156" t="s">
        <v>27</v>
      </c>
      <c r="S1156" s="3" t="str">
        <f t="shared" si="90"/>
        <v>July</v>
      </c>
      <c r="T1156" t="str">
        <f t="shared" si="91"/>
        <v>Q3</v>
      </c>
      <c r="U1156">
        <f t="shared" si="92"/>
        <v>2025</v>
      </c>
      <c r="V1156" s="4">
        <f t="shared" si="93"/>
        <v>0.22585094815664555</v>
      </c>
      <c r="W1156" t="str">
        <f t="shared" si="94"/>
        <v>High</v>
      </c>
    </row>
    <row r="1157" spans="1:23" x14ac:dyDescent="0.3">
      <c r="A1157">
        <v>103628</v>
      </c>
      <c r="B1157" s="1">
        <v>45693</v>
      </c>
      <c r="C1157" t="s">
        <v>3764</v>
      </c>
      <c r="D1157" t="s">
        <v>250</v>
      </c>
      <c r="E1157" t="s">
        <v>52</v>
      </c>
      <c r="F1157" t="s">
        <v>53</v>
      </c>
      <c r="G1157" t="s">
        <v>54</v>
      </c>
      <c r="H1157" t="s">
        <v>59</v>
      </c>
      <c r="I1157" t="s">
        <v>24</v>
      </c>
      <c r="J1157" t="s">
        <v>72</v>
      </c>
      <c r="K1157">
        <v>5</v>
      </c>
      <c r="L1157">
        <v>14953</v>
      </c>
      <c r="M1157">
        <v>5</v>
      </c>
      <c r="N1157">
        <v>71026.75</v>
      </c>
      <c r="O1157">
        <v>55000</v>
      </c>
      <c r="P1157">
        <v>16026.75</v>
      </c>
      <c r="Q1157" t="s">
        <v>26</v>
      </c>
      <c r="R1157" t="s">
        <v>27</v>
      </c>
      <c r="S1157" s="3" t="str">
        <f t="shared" si="90"/>
        <v>February</v>
      </c>
      <c r="T1157" t="str">
        <f t="shared" si="91"/>
        <v>Q1</v>
      </c>
      <c r="U1157">
        <f t="shared" si="92"/>
        <v>2025</v>
      </c>
      <c r="V1157" s="4">
        <f t="shared" si="93"/>
        <v>0.22564385953179611</v>
      </c>
      <c r="W1157" t="str">
        <f t="shared" si="94"/>
        <v>High</v>
      </c>
    </row>
    <row r="1158" spans="1:23" x14ac:dyDescent="0.3">
      <c r="A1158">
        <v>102690</v>
      </c>
      <c r="B1158" s="1">
        <v>45989</v>
      </c>
      <c r="C1158" t="s">
        <v>2826</v>
      </c>
      <c r="D1158" t="s">
        <v>199</v>
      </c>
      <c r="E1158" t="s">
        <v>30</v>
      </c>
      <c r="F1158" t="s">
        <v>76</v>
      </c>
      <c r="G1158" t="s">
        <v>77</v>
      </c>
      <c r="H1158" t="s">
        <v>71</v>
      </c>
      <c r="I1158" t="s">
        <v>60</v>
      </c>
      <c r="J1158" t="s">
        <v>78</v>
      </c>
      <c r="K1158">
        <v>4</v>
      </c>
      <c r="L1158">
        <v>22195</v>
      </c>
      <c r="M1158">
        <v>20</v>
      </c>
      <c r="N1158">
        <v>71024</v>
      </c>
      <c r="O1158">
        <v>68000</v>
      </c>
      <c r="P1158">
        <v>3024</v>
      </c>
      <c r="Q1158" t="s">
        <v>66</v>
      </c>
      <c r="R1158" t="s">
        <v>27</v>
      </c>
      <c r="S1158" s="3" t="str">
        <f t="shared" si="90"/>
        <v>November</v>
      </c>
      <c r="T1158" t="str">
        <f t="shared" si="91"/>
        <v>Q4</v>
      </c>
      <c r="U1158">
        <f t="shared" si="92"/>
        <v>2025</v>
      </c>
      <c r="V1158" s="4">
        <f t="shared" si="93"/>
        <v>4.2577157017346247E-2</v>
      </c>
      <c r="W1158" t="str">
        <f t="shared" si="94"/>
        <v>High</v>
      </c>
    </row>
    <row r="1159" spans="1:23" x14ac:dyDescent="0.3">
      <c r="A1159">
        <v>104793</v>
      </c>
      <c r="B1159" s="1">
        <v>45676</v>
      </c>
      <c r="C1159" t="s">
        <v>4929</v>
      </c>
      <c r="D1159" t="s">
        <v>102</v>
      </c>
      <c r="E1159" t="s">
        <v>52</v>
      </c>
      <c r="F1159" t="s">
        <v>53</v>
      </c>
      <c r="G1159" t="s">
        <v>54</v>
      </c>
      <c r="H1159" t="s">
        <v>33</v>
      </c>
      <c r="I1159" t="s">
        <v>24</v>
      </c>
      <c r="J1159" t="s">
        <v>72</v>
      </c>
      <c r="K1159">
        <v>5</v>
      </c>
      <c r="L1159">
        <v>14948</v>
      </c>
      <c r="M1159">
        <v>5</v>
      </c>
      <c r="N1159">
        <v>71003</v>
      </c>
      <c r="O1159">
        <v>55000</v>
      </c>
      <c r="P1159">
        <v>16003</v>
      </c>
      <c r="Q1159" t="s">
        <v>26</v>
      </c>
      <c r="R1159" t="s">
        <v>56</v>
      </c>
      <c r="S1159" s="3" t="str">
        <f t="shared" si="90"/>
        <v>January</v>
      </c>
      <c r="T1159" t="str">
        <f t="shared" si="91"/>
        <v>Q1</v>
      </c>
      <c r="U1159">
        <f t="shared" si="92"/>
        <v>2025</v>
      </c>
      <c r="V1159" s="4">
        <f t="shared" si="93"/>
        <v>0.22538484289396224</v>
      </c>
      <c r="W1159" t="str">
        <f t="shared" si="94"/>
        <v>High</v>
      </c>
    </row>
    <row r="1160" spans="1:23" x14ac:dyDescent="0.3">
      <c r="A1160">
        <v>103742</v>
      </c>
      <c r="B1160" s="1">
        <v>45971</v>
      </c>
      <c r="C1160" t="s">
        <v>3878</v>
      </c>
      <c r="D1160" t="s">
        <v>239</v>
      </c>
      <c r="E1160" t="s">
        <v>52</v>
      </c>
      <c r="F1160" t="s">
        <v>53</v>
      </c>
      <c r="G1160" t="s">
        <v>54</v>
      </c>
      <c r="H1160" t="s">
        <v>108</v>
      </c>
      <c r="I1160" t="s">
        <v>24</v>
      </c>
      <c r="J1160" t="s">
        <v>25</v>
      </c>
      <c r="K1160">
        <v>9</v>
      </c>
      <c r="L1160">
        <v>8303</v>
      </c>
      <c r="M1160">
        <v>5</v>
      </c>
      <c r="N1160">
        <v>70990.649999999994</v>
      </c>
      <c r="O1160">
        <v>54000</v>
      </c>
      <c r="P1160">
        <v>16990.650000000001</v>
      </c>
      <c r="Q1160" t="s">
        <v>49</v>
      </c>
      <c r="R1160" t="s">
        <v>27</v>
      </c>
      <c r="S1160" s="3" t="str">
        <f t="shared" si="90"/>
        <v>November</v>
      </c>
      <c r="T1160" t="str">
        <f t="shared" si="91"/>
        <v>Q4</v>
      </c>
      <c r="U1160">
        <f t="shared" si="92"/>
        <v>2025</v>
      </c>
      <c r="V1160" s="4">
        <f t="shared" si="93"/>
        <v>0.23933644782798866</v>
      </c>
      <c r="W1160" t="str">
        <f t="shared" si="94"/>
        <v>High</v>
      </c>
    </row>
    <row r="1161" spans="1:23" x14ac:dyDescent="0.3">
      <c r="A1161">
        <v>102841</v>
      </c>
      <c r="B1161" s="1">
        <v>45691</v>
      </c>
      <c r="C1161" t="s">
        <v>2977</v>
      </c>
      <c r="D1161" t="s">
        <v>166</v>
      </c>
      <c r="E1161" t="s">
        <v>44</v>
      </c>
      <c r="F1161" t="s">
        <v>64</v>
      </c>
      <c r="G1161" t="s">
        <v>65</v>
      </c>
      <c r="H1161" t="s">
        <v>47</v>
      </c>
      <c r="I1161" t="s">
        <v>60</v>
      </c>
      <c r="J1161" t="s">
        <v>78</v>
      </c>
      <c r="K1161">
        <v>4</v>
      </c>
      <c r="L1161">
        <v>22164</v>
      </c>
      <c r="M1161">
        <v>20</v>
      </c>
      <c r="N1161">
        <v>70924.800000000003</v>
      </c>
      <c r="O1161">
        <v>68000</v>
      </c>
      <c r="P1161">
        <v>2924.8</v>
      </c>
      <c r="Q1161" t="s">
        <v>49</v>
      </c>
      <c r="R1161" t="s">
        <v>27</v>
      </c>
      <c r="S1161" s="3" t="str">
        <f t="shared" si="90"/>
        <v>February</v>
      </c>
      <c r="T1161" t="str">
        <f t="shared" si="91"/>
        <v>Q1</v>
      </c>
      <c r="U1161">
        <f t="shared" si="92"/>
        <v>2025</v>
      </c>
      <c r="V1161" s="4">
        <f t="shared" si="93"/>
        <v>4.1238043674427002E-2</v>
      </c>
      <c r="W1161" t="str">
        <f t="shared" si="94"/>
        <v>High</v>
      </c>
    </row>
    <row r="1162" spans="1:23" x14ac:dyDescent="0.3">
      <c r="A1162">
        <v>100493</v>
      </c>
      <c r="B1162" s="1">
        <v>45748</v>
      </c>
      <c r="C1162" t="s">
        <v>629</v>
      </c>
      <c r="D1162" t="s">
        <v>250</v>
      </c>
      <c r="E1162" t="s">
        <v>52</v>
      </c>
      <c r="F1162" t="s">
        <v>53</v>
      </c>
      <c r="G1162" t="s">
        <v>54</v>
      </c>
      <c r="H1162" t="s">
        <v>83</v>
      </c>
      <c r="I1162" t="s">
        <v>24</v>
      </c>
      <c r="J1162" t="s">
        <v>72</v>
      </c>
      <c r="K1162">
        <v>6</v>
      </c>
      <c r="L1162">
        <v>14770</v>
      </c>
      <c r="M1162">
        <v>20</v>
      </c>
      <c r="N1162">
        <v>70896</v>
      </c>
      <c r="O1162">
        <v>66000</v>
      </c>
      <c r="P1162">
        <v>4896</v>
      </c>
      <c r="Q1162" t="s">
        <v>49</v>
      </c>
      <c r="R1162" t="s">
        <v>27</v>
      </c>
      <c r="S1162" s="3" t="str">
        <f t="shared" si="90"/>
        <v>April</v>
      </c>
      <c r="T1162" t="str">
        <f t="shared" si="91"/>
        <v>Q2</v>
      </c>
      <c r="U1162">
        <f t="shared" si="92"/>
        <v>2025</v>
      </c>
      <c r="V1162" s="4">
        <f t="shared" si="93"/>
        <v>6.905890318212593E-2</v>
      </c>
      <c r="W1162" t="str">
        <f t="shared" si="94"/>
        <v>High</v>
      </c>
    </row>
    <row r="1163" spans="1:23" x14ac:dyDescent="0.3">
      <c r="A1163">
        <v>103667</v>
      </c>
      <c r="B1163" s="1">
        <v>45722</v>
      </c>
      <c r="C1163" t="s">
        <v>3803</v>
      </c>
      <c r="D1163" t="s">
        <v>140</v>
      </c>
      <c r="E1163" t="s">
        <v>30</v>
      </c>
      <c r="F1163" t="s">
        <v>76</v>
      </c>
      <c r="G1163" t="s">
        <v>77</v>
      </c>
      <c r="H1163" t="s">
        <v>47</v>
      </c>
      <c r="I1163" t="s">
        <v>24</v>
      </c>
      <c r="J1163" t="s">
        <v>72</v>
      </c>
      <c r="K1163">
        <v>6</v>
      </c>
      <c r="L1163">
        <v>14766</v>
      </c>
      <c r="M1163">
        <v>20</v>
      </c>
      <c r="N1163">
        <v>70876.800000000003</v>
      </c>
      <c r="O1163">
        <v>66000</v>
      </c>
      <c r="P1163">
        <v>4876.8</v>
      </c>
      <c r="Q1163" t="s">
        <v>55</v>
      </c>
      <c r="R1163" t="s">
        <v>27</v>
      </c>
      <c r="S1163" s="3" t="str">
        <f t="shared" si="90"/>
        <v>March</v>
      </c>
      <c r="T1163" t="str">
        <f t="shared" si="91"/>
        <v>Q1</v>
      </c>
      <c r="U1163">
        <f t="shared" si="92"/>
        <v>2025</v>
      </c>
      <c r="V1163" s="4">
        <f t="shared" si="93"/>
        <v>6.8806718136258979E-2</v>
      </c>
      <c r="W1163" t="str">
        <f t="shared" si="94"/>
        <v>High</v>
      </c>
    </row>
    <row r="1164" spans="1:23" x14ac:dyDescent="0.3">
      <c r="A1164">
        <v>104516</v>
      </c>
      <c r="B1164" s="1">
        <v>45908</v>
      </c>
      <c r="C1164" t="s">
        <v>4652</v>
      </c>
      <c r="D1164" t="s">
        <v>151</v>
      </c>
      <c r="E1164" t="s">
        <v>20</v>
      </c>
      <c r="F1164" t="s">
        <v>21</v>
      </c>
      <c r="G1164" t="s">
        <v>22</v>
      </c>
      <c r="H1164" t="s">
        <v>83</v>
      </c>
      <c r="I1164" t="s">
        <v>24</v>
      </c>
      <c r="J1164" t="s">
        <v>72</v>
      </c>
      <c r="K1164">
        <v>5</v>
      </c>
      <c r="L1164">
        <v>14917</v>
      </c>
      <c r="M1164">
        <v>5</v>
      </c>
      <c r="N1164">
        <v>70855.75</v>
      </c>
      <c r="O1164">
        <v>55000</v>
      </c>
      <c r="P1164">
        <v>15855.75</v>
      </c>
      <c r="Q1164" t="s">
        <v>66</v>
      </c>
      <c r="R1164" t="s">
        <v>27</v>
      </c>
      <c r="S1164" s="3" t="str">
        <f t="shared" si="90"/>
        <v>September</v>
      </c>
      <c r="T1164" t="str">
        <f t="shared" si="91"/>
        <v>Q3</v>
      </c>
      <c r="U1164">
        <f t="shared" si="92"/>
        <v>2025</v>
      </c>
      <c r="V1164" s="4">
        <f t="shared" si="93"/>
        <v>0.22377506412676459</v>
      </c>
      <c r="W1164" t="str">
        <f t="shared" si="94"/>
        <v>High</v>
      </c>
    </row>
    <row r="1165" spans="1:23" x14ac:dyDescent="0.3">
      <c r="A1165">
        <v>103953</v>
      </c>
      <c r="B1165" s="1">
        <v>45739</v>
      </c>
      <c r="C1165" t="s">
        <v>4089</v>
      </c>
      <c r="D1165" t="s">
        <v>110</v>
      </c>
      <c r="E1165" t="s">
        <v>44</v>
      </c>
      <c r="F1165" t="s">
        <v>64</v>
      </c>
      <c r="G1165" t="s">
        <v>65</v>
      </c>
      <c r="H1165" t="s">
        <v>23</v>
      </c>
      <c r="I1165" t="s">
        <v>60</v>
      </c>
      <c r="J1165" t="s">
        <v>61</v>
      </c>
      <c r="K1165">
        <v>6</v>
      </c>
      <c r="L1165">
        <v>11795</v>
      </c>
      <c r="M1165">
        <v>0</v>
      </c>
      <c r="N1165">
        <v>70770</v>
      </c>
      <c r="O1165">
        <v>54000</v>
      </c>
      <c r="P1165">
        <v>16770</v>
      </c>
      <c r="Q1165" t="s">
        <v>66</v>
      </c>
      <c r="R1165" t="s">
        <v>27</v>
      </c>
      <c r="S1165" s="3" t="str">
        <f t="shared" si="90"/>
        <v>March</v>
      </c>
      <c r="T1165" t="str">
        <f t="shared" si="91"/>
        <v>Q1</v>
      </c>
      <c r="U1165">
        <f t="shared" si="92"/>
        <v>2025</v>
      </c>
      <c r="V1165" s="4">
        <f t="shared" si="93"/>
        <v>0.23696481559983043</v>
      </c>
      <c r="W1165" t="str">
        <f t="shared" si="94"/>
        <v>High</v>
      </c>
    </row>
    <row r="1166" spans="1:23" x14ac:dyDescent="0.3">
      <c r="A1166">
        <v>104686</v>
      </c>
      <c r="B1166" s="1">
        <v>45681</v>
      </c>
      <c r="C1166" t="s">
        <v>4822</v>
      </c>
      <c r="D1166" t="s">
        <v>202</v>
      </c>
      <c r="E1166" t="s">
        <v>30</v>
      </c>
      <c r="F1166" t="s">
        <v>31</v>
      </c>
      <c r="G1166" t="s">
        <v>32</v>
      </c>
      <c r="H1166" t="s">
        <v>38</v>
      </c>
      <c r="I1166" t="s">
        <v>24</v>
      </c>
      <c r="J1166" t="s">
        <v>72</v>
      </c>
      <c r="K1166">
        <v>6</v>
      </c>
      <c r="L1166">
        <v>14743</v>
      </c>
      <c r="M1166">
        <v>20</v>
      </c>
      <c r="N1166">
        <v>70766.399999999994</v>
      </c>
      <c r="O1166">
        <v>66000</v>
      </c>
      <c r="P1166">
        <v>4766.3999999999996</v>
      </c>
      <c r="Q1166" t="s">
        <v>41</v>
      </c>
      <c r="R1166" t="s">
        <v>27</v>
      </c>
      <c r="S1166" s="3" t="str">
        <f t="shared" si="90"/>
        <v>January</v>
      </c>
      <c r="T1166" t="str">
        <f t="shared" si="91"/>
        <v>Q1</v>
      </c>
      <c r="U1166">
        <f t="shared" si="92"/>
        <v>2025</v>
      </c>
      <c r="V1166" s="4">
        <f t="shared" si="93"/>
        <v>6.7353998507766397E-2</v>
      </c>
      <c r="W1166" t="str">
        <f t="shared" si="94"/>
        <v>High</v>
      </c>
    </row>
    <row r="1167" spans="1:23" x14ac:dyDescent="0.3">
      <c r="A1167">
        <v>101354</v>
      </c>
      <c r="B1167" s="1">
        <v>45771</v>
      </c>
      <c r="C1167" t="s">
        <v>1490</v>
      </c>
      <c r="D1167" t="s">
        <v>205</v>
      </c>
      <c r="E1167" t="s">
        <v>44</v>
      </c>
      <c r="F1167" t="s">
        <v>45</v>
      </c>
      <c r="G1167" t="s">
        <v>46</v>
      </c>
      <c r="H1167" t="s">
        <v>33</v>
      </c>
      <c r="I1167" t="s">
        <v>60</v>
      </c>
      <c r="J1167" t="s">
        <v>61</v>
      </c>
      <c r="K1167">
        <v>6</v>
      </c>
      <c r="L1167">
        <v>11782</v>
      </c>
      <c r="M1167">
        <v>0</v>
      </c>
      <c r="N1167">
        <v>70692</v>
      </c>
      <c r="O1167">
        <v>54000</v>
      </c>
      <c r="P1167">
        <v>16692</v>
      </c>
      <c r="Q1167" t="s">
        <v>55</v>
      </c>
      <c r="R1167" t="s">
        <v>73</v>
      </c>
      <c r="S1167" s="3" t="str">
        <f t="shared" si="90"/>
        <v>April</v>
      </c>
      <c r="T1167" t="str">
        <f t="shared" si="91"/>
        <v>Q2</v>
      </c>
      <c r="U1167">
        <f t="shared" si="92"/>
        <v>2025</v>
      </c>
      <c r="V1167" s="4">
        <f t="shared" si="93"/>
        <v>0.23612289933797317</v>
      </c>
      <c r="W1167" t="str">
        <f t="shared" si="94"/>
        <v>High</v>
      </c>
    </row>
    <row r="1168" spans="1:23" x14ac:dyDescent="0.3">
      <c r="A1168">
        <v>104427</v>
      </c>
      <c r="B1168" s="1">
        <v>45892</v>
      </c>
      <c r="C1168" t="s">
        <v>4563</v>
      </c>
      <c r="D1168" t="s">
        <v>175</v>
      </c>
      <c r="E1168" t="s">
        <v>44</v>
      </c>
      <c r="F1168" t="s">
        <v>64</v>
      </c>
      <c r="G1168" t="s">
        <v>65</v>
      </c>
      <c r="H1168" t="s">
        <v>33</v>
      </c>
      <c r="I1168" t="s">
        <v>60</v>
      </c>
      <c r="J1168" t="s">
        <v>78</v>
      </c>
      <c r="K1168">
        <v>4</v>
      </c>
      <c r="L1168">
        <v>22063</v>
      </c>
      <c r="M1168">
        <v>20</v>
      </c>
      <c r="N1168">
        <v>70601.600000000006</v>
      </c>
      <c r="O1168">
        <v>68000</v>
      </c>
      <c r="P1168">
        <v>2601.6</v>
      </c>
      <c r="Q1168" t="s">
        <v>49</v>
      </c>
      <c r="R1168" t="s">
        <v>73</v>
      </c>
      <c r="S1168" s="3" t="str">
        <f t="shared" si="90"/>
        <v>August</v>
      </c>
      <c r="T1168" t="str">
        <f t="shared" si="91"/>
        <v>Q3</v>
      </c>
      <c r="U1168">
        <f t="shared" si="92"/>
        <v>2025</v>
      </c>
      <c r="V1168" s="4">
        <f t="shared" si="93"/>
        <v>3.6849023251597696E-2</v>
      </c>
      <c r="W1168" t="str">
        <f t="shared" si="94"/>
        <v>High</v>
      </c>
    </row>
    <row r="1169" spans="1:23" x14ac:dyDescent="0.3">
      <c r="A1169">
        <v>103398</v>
      </c>
      <c r="B1169" s="1">
        <v>45974</v>
      </c>
      <c r="C1169" t="s">
        <v>3534</v>
      </c>
      <c r="D1169" t="s">
        <v>75</v>
      </c>
      <c r="E1169" t="s">
        <v>44</v>
      </c>
      <c r="F1169" t="s">
        <v>45</v>
      </c>
      <c r="G1169" t="s">
        <v>46</v>
      </c>
      <c r="H1169" t="s">
        <v>71</v>
      </c>
      <c r="I1169" t="s">
        <v>24</v>
      </c>
      <c r="J1169" t="s">
        <v>25</v>
      </c>
      <c r="K1169">
        <v>9</v>
      </c>
      <c r="L1169">
        <v>8246</v>
      </c>
      <c r="M1169">
        <v>5</v>
      </c>
      <c r="N1169">
        <v>70503.3</v>
      </c>
      <c r="O1169">
        <v>54000</v>
      </c>
      <c r="P1169">
        <v>16503.3</v>
      </c>
      <c r="Q1169" t="s">
        <v>41</v>
      </c>
      <c r="R1169" t="s">
        <v>73</v>
      </c>
      <c r="S1169" s="3" t="str">
        <f t="shared" si="90"/>
        <v>November</v>
      </c>
      <c r="T1169" t="str">
        <f t="shared" si="91"/>
        <v>Q4</v>
      </c>
      <c r="U1169">
        <f t="shared" si="92"/>
        <v>2025</v>
      </c>
      <c r="V1169" s="4">
        <f t="shared" si="93"/>
        <v>0.23407840484062445</v>
      </c>
      <c r="W1169" t="str">
        <f t="shared" si="94"/>
        <v>High</v>
      </c>
    </row>
    <row r="1170" spans="1:23" x14ac:dyDescent="0.3">
      <c r="A1170">
        <v>104251</v>
      </c>
      <c r="B1170" s="1">
        <v>45684</v>
      </c>
      <c r="C1170" t="s">
        <v>4387</v>
      </c>
      <c r="D1170" t="s">
        <v>19</v>
      </c>
      <c r="E1170" t="s">
        <v>44</v>
      </c>
      <c r="F1170" t="s">
        <v>64</v>
      </c>
      <c r="G1170" t="s">
        <v>65</v>
      </c>
      <c r="H1170" t="s">
        <v>23</v>
      </c>
      <c r="I1170" t="s">
        <v>60</v>
      </c>
      <c r="J1170" t="s">
        <v>78</v>
      </c>
      <c r="K1170">
        <v>4</v>
      </c>
      <c r="L1170">
        <v>22023</v>
      </c>
      <c r="M1170">
        <v>20</v>
      </c>
      <c r="N1170">
        <v>70473.600000000006</v>
      </c>
      <c r="O1170">
        <v>68000</v>
      </c>
      <c r="P1170">
        <v>2473.6</v>
      </c>
      <c r="Q1170" t="s">
        <v>41</v>
      </c>
      <c r="R1170" t="s">
        <v>73</v>
      </c>
      <c r="S1170" s="3" t="str">
        <f t="shared" si="90"/>
        <v>January</v>
      </c>
      <c r="T1170" t="str">
        <f t="shared" si="91"/>
        <v>Q1</v>
      </c>
      <c r="U1170">
        <f t="shared" si="92"/>
        <v>2025</v>
      </c>
      <c r="V1170" s="4">
        <f t="shared" si="93"/>
        <v>3.5099668528356713E-2</v>
      </c>
      <c r="W1170" t="str">
        <f t="shared" si="94"/>
        <v>High</v>
      </c>
    </row>
    <row r="1171" spans="1:23" x14ac:dyDescent="0.3">
      <c r="A1171">
        <v>102477</v>
      </c>
      <c r="B1171" s="1">
        <v>45712</v>
      </c>
      <c r="C1171" t="s">
        <v>2613</v>
      </c>
      <c r="D1171" t="s">
        <v>140</v>
      </c>
      <c r="E1171" t="s">
        <v>44</v>
      </c>
      <c r="F1171" t="s">
        <v>64</v>
      </c>
      <c r="G1171" t="s">
        <v>65</v>
      </c>
      <c r="H1171" t="s">
        <v>83</v>
      </c>
      <c r="I1171" t="s">
        <v>60</v>
      </c>
      <c r="J1171" t="s">
        <v>78</v>
      </c>
      <c r="K1171">
        <v>4</v>
      </c>
      <c r="L1171">
        <v>21999</v>
      </c>
      <c r="M1171">
        <v>20</v>
      </c>
      <c r="N1171">
        <v>70396.800000000003</v>
      </c>
      <c r="O1171">
        <v>68000</v>
      </c>
      <c r="P1171">
        <v>2396.8000000000002</v>
      </c>
      <c r="Q1171" t="s">
        <v>55</v>
      </c>
      <c r="R1171" t="s">
        <v>27</v>
      </c>
      <c r="S1171" s="3" t="str">
        <f t="shared" si="90"/>
        <v>February</v>
      </c>
      <c r="T1171" t="str">
        <f t="shared" si="91"/>
        <v>Q1</v>
      </c>
      <c r="U1171">
        <f t="shared" si="92"/>
        <v>2025</v>
      </c>
      <c r="V1171" s="4">
        <f t="shared" si="93"/>
        <v>3.4047002136460752E-2</v>
      </c>
      <c r="W1171" t="str">
        <f t="shared" si="94"/>
        <v>High</v>
      </c>
    </row>
    <row r="1172" spans="1:23" x14ac:dyDescent="0.3">
      <c r="A1172">
        <v>101893</v>
      </c>
      <c r="B1172" s="1">
        <v>45927</v>
      </c>
      <c r="C1172" t="s">
        <v>2029</v>
      </c>
      <c r="D1172" t="s">
        <v>19</v>
      </c>
      <c r="E1172" t="s">
        <v>52</v>
      </c>
      <c r="F1172" t="s">
        <v>69</v>
      </c>
      <c r="G1172" t="s">
        <v>70</v>
      </c>
      <c r="H1172" t="s">
        <v>71</v>
      </c>
      <c r="I1172" t="s">
        <v>60</v>
      </c>
      <c r="J1172" t="s">
        <v>78</v>
      </c>
      <c r="K1172">
        <v>4</v>
      </c>
      <c r="L1172">
        <v>21997</v>
      </c>
      <c r="M1172">
        <v>20</v>
      </c>
      <c r="N1172">
        <v>70390.399999999994</v>
      </c>
      <c r="O1172">
        <v>68000</v>
      </c>
      <c r="P1172">
        <v>2390.4</v>
      </c>
      <c r="Q1172" t="s">
        <v>26</v>
      </c>
      <c r="R1172" t="s">
        <v>73</v>
      </c>
      <c r="S1172" s="3" t="str">
        <f t="shared" si="90"/>
        <v>September</v>
      </c>
      <c r="T1172" t="str">
        <f t="shared" si="91"/>
        <v>Q3</v>
      </c>
      <c r="U1172">
        <f t="shared" si="92"/>
        <v>2025</v>
      </c>
      <c r="V1172" s="4">
        <f t="shared" si="93"/>
        <v>3.3959176251307004E-2</v>
      </c>
      <c r="W1172" t="str">
        <f t="shared" si="94"/>
        <v>High</v>
      </c>
    </row>
    <row r="1173" spans="1:23" x14ac:dyDescent="0.3">
      <c r="A1173">
        <v>103762</v>
      </c>
      <c r="B1173" s="1">
        <v>45908</v>
      </c>
      <c r="C1173" t="s">
        <v>3898</v>
      </c>
      <c r="D1173" t="s">
        <v>110</v>
      </c>
      <c r="E1173" t="s">
        <v>52</v>
      </c>
      <c r="F1173" t="s">
        <v>69</v>
      </c>
      <c r="G1173" t="s">
        <v>70</v>
      </c>
      <c r="H1173" t="s">
        <v>71</v>
      </c>
      <c r="I1173" t="s">
        <v>60</v>
      </c>
      <c r="J1173" t="s">
        <v>61</v>
      </c>
      <c r="K1173">
        <v>6</v>
      </c>
      <c r="L1173">
        <v>11730</v>
      </c>
      <c r="M1173">
        <v>0</v>
      </c>
      <c r="N1173">
        <v>70380</v>
      </c>
      <c r="O1173">
        <v>54000</v>
      </c>
      <c r="P1173">
        <v>16380</v>
      </c>
      <c r="Q1173" t="s">
        <v>26</v>
      </c>
      <c r="R1173" t="s">
        <v>27</v>
      </c>
      <c r="S1173" s="3" t="str">
        <f t="shared" si="90"/>
        <v>September</v>
      </c>
      <c r="T1173" t="str">
        <f t="shared" si="91"/>
        <v>Q3</v>
      </c>
      <c r="U1173">
        <f t="shared" si="92"/>
        <v>2025</v>
      </c>
      <c r="V1173" s="4">
        <f t="shared" si="93"/>
        <v>0.23273657289002558</v>
      </c>
      <c r="W1173" t="str">
        <f t="shared" si="94"/>
        <v>High</v>
      </c>
    </row>
    <row r="1174" spans="1:23" x14ac:dyDescent="0.3">
      <c r="A1174">
        <v>101323</v>
      </c>
      <c r="B1174" s="1">
        <v>45659</v>
      </c>
      <c r="C1174" t="s">
        <v>1459</v>
      </c>
      <c r="D1174" t="s">
        <v>219</v>
      </c>
      <c r="E1174" t="s">
        <v>44</v>
      </c>
      <c r="F1174" t="s">
        <v>64</v>
      </c>
      <c r="G1174" t="s">
        <v>65</v>
      </c>
      <c r="H1174" t="s">
        <v>83</v>
      </c>
      <c r="I1174" t="s">
        <v>24</v>
      </c>
      <c r="J1174" t="s">
        <v>72</v>
      </c>
      <c r="K1174">
        <v>6</v>
      </c>
      <c r="L1174">
        <v>14646</v>
      </c>
      <c r="M1174">
        <v>20</v>
      </c>
      <c r="N1174">
        <v>70300.800000000003</v>
      </c>
      <c r="O1174">
        <v>66000</v>
      </c>
      <c r="P1174">
        <v>4300.8</v>
      </c>
      <c r="Q1174" t="s">
        <v>66</v>
      </c>
      <c r="R1174" t="s">
        <v>73</v>
      </c>
      <c r="S1174" s="3" t="str">
        <f t="shared" si="90"/>
        <v>January</v>
      </c>
      <c r="T1174" t="str">
        <f t="shared" si="91"/>
        <v>Q1</v>
      </c>
      <c r="U1174">
        <f t="shared" si="92"/>
        <v>2025</v>
      </c>
      <c r="V1174" s="4">
        <f t="shared" si="93"/>
        <v>6.1177113204970643E-2</v>
      </c>
      <c r="W1174" t="str">
        <f t="shared" si="94"/>
        <v>High</v>
      </c>
    </row>
    <row r="1175" spans="1:23" x14ac:dyDescent="0.3">
      <c r="A1175">
        <v>101027</v>
      </c>
      <c r="B1175" s="1">
        <v>46000</v>
      </c>
      <c r="C1175" t="s">
        <v>1163</v>
      </c>
      <c r="D1175" t="s">
        <v>140</v>
      </c>
      <c r="E1175" t="s">
        <v>20</v>
      </c>
      <c r="F1175" t="s">
        <v>36</v>
      </c>
      <c r="G1175" t="s">
        <v>37</v>
      </c>
      <c r="H1175" t="s">
        <v>38</v>
      </c>
      <c r="I1175" t="s">
        <v>60</v>
      </c>
      <c r="J1175" t="s">
        <v>78</v>
      </c>
      <c r="K1175">
        <v>4</v>
      </c>
      <c r="L1175">
        <v>21961</v>
      </c>
      <c r="M1175">
        <v>20</v>
      </c>
      <c r="N1175">
        <v>70275.199999999997</v>
      </c>
      <c r="O1175">
        <v>68000</v>
      </c>
      <c r="P1175">
        <v>2275.1999999999998</v>
      </c>
      <c r="Q1175" t="s">
        <v>41</v>
      </c>
      <c r="R1175" t="s">
        <v>73</v>
      </c>
      <c r="S1175" s="3" t="str">
        <f t="shared" si="90"/>
        <v>December</v>
      </c>
      <c r="T1175" t="str">
        <f t="shared" si="91"/>
        <v>Q4</v>
      </c>
      <c r="U1175">
        <f t="shared" si="92"/>
        <v>2025</v>
      </c>
      <c r="V1175" s="4">
        <f t="shared" si="93"/>
        <v>3.2375574882746685E-2</v>
      </c>
      <c r="W1175" t="str">
        <f t="shared" si="94"/>
        <v>High</v>
      </c>
    </row>
    <row r="1176" spans="1:23" x14ac:dyDescent="0.3">
      <c r="A1176">
        <v>102038</v>
      </c>
      <c r="B1176" s="1">
        <v>45874</v>
      </c>
      <c r="C1176" t="s">
        <v>2174</v>
      </c>
      <c r="D1176" t="s">
        <v>179</v>
      </c>
      <c r="E1176" t="s">
        <v>52</v>
      </c>
      <c r="F1176" t="s">
        <v>53</v>
      </c>
      <c r="G1176" t="s">
        <v>54</v>
      </c>
      <c r="H1176" t="s">
        <v>59</v>
      </c>
      <c r="I1176" t="s">
        <v>24</v>
      </c>
      <c r="J1176" t="s">
        <v>72</v>
      </c>
      <c r="K1176">
        <v>5</v>
      </c>
      <c r="L1176">
        <v>14779</v>
      </c>
      <c r="M1176">
        <v>5</v>
      </c>
      <c r="N1176">
        <v>70200.25</v>
      </c>
      <c r="O1176">
        <v>55000</v>
      </c>
      <c r="P1176">
        <v>15200.25</v>
      </c>
      <c r="Q1176" t="s">
        <v>26</v>
      </c>
      <c r="R1176" t="s">
        <v>73</v>
      </c>
      <c r="S1176" s="3" t="str">
        <f t="shared" si="90"/>
        <v>August</v>
      </c>
      <c r="T1176" t="str">
        <f t="shared" si="91"/>
        <v>Q3</v>
      </c>
      <c r="U1176">
        <f t="shared" si="92"/>
        <v>2025</v>
      </c>
      <c r="V1176" s="4">
        <f t="shared" si="93"/>
        <v>0.21652700667020416</v>
      </c>
      <c r="W1176" t="str">
        <f t="shared" si="94"/>
        <v>High</v>
      </c>
    </row>
    <row r="1177" spans="1:23" x14ac:dyDescent="0.3">
      <c r="A1177">
        <v>104883</v>
      </c>
      <c r="B1177" s="1">
        <v>45878</v>
      </c>
      <c r="C1177" t="s">
        <v>5019</v>
      </c>
      <c r="D1177" t="s">
        <v>222</v>
      </c>
      <c r="E1177" t="s">
        <v>44</v>
      </c>
      <c r="F1177" t="s">
        <v>64</v>
      </c>
      <c r="G1177" t="s">
        <v>65</v>
      </c>
      <c r="H1177" t="s">
        <v>71</v>
      </c>
      <c r="I1177" t="s">
        <v>60</v>
      </c>
      <c r="J1177" t="s">
        <v>61</v>
      </c>
      <c r="K1177">
        <v>6</v>
      </c>
      <c r="L1177">
        <v>12296</v>
      </c>
      <c r="M1177">
        <v>5</v>
      </c>
      <c r="N1177">
        <v>70087.199999999997</v>
      </c>
      <c r="O1177">
        <v>54000</v>
      </c>
      <c r="P1177">
        <v>16087.2</v>
      </c>
      <c r="Q1177" t="s">
        <v>55</v>
      </c>
      <c r="R1177" t="s">
        <v>56</v>
      </c>
      <c r="S1177" s="3" t="str">
        <f t="shared" si="90"/>
        <v>August</v>
      </c>
      <c r="T1177" t="str">
        <f t="shared" si="91"/>
        <v>Q3</v>
      </c>
      <c r="U1177">
        <f t="shared" si="92"/>
        <v>2025</v>
      </c>
      <c r="V1177" s="4">
        <f t="shared" si="93"/>
        <v>0.22953121254665618</v>
      </c>
      <c r="W1177" t="str">
        <f t="shared" si="94"/>
        <v>High</v>
      </c>
    </row>
    <row r="1178" spans="1:23" x14ac:dyDescent="0.3">
      <c r="A1178">
        <v>103258</v>
      </c>
      <c r="B1178" s="1">
        <v>45873</v>
      </c>
      <c r="C1178" t="s">
        <v>3394</v>
      </c>
      <c r="D1178" t="s">
        <v>149</v>
      </c>
      <c r="E1178" t="s">
        <v>44</v>
      </c>
      <c r="F1178" t="s">
        <v>64</v>
      </c>
      <c r="G1178" t="s">
        <v>65</v>
      </c>
      <c r="H1178" t="s">
        <v>59</v>
      </c>
      <c r="I1178" t="s">
        <v>60</v>
      </c>
      <c r="J1178" t="s">
        <v>78</v>
      </c>
      <c r="K1178">
        <v>4</v>
      </c>
      <c r="L1178">
        <v>21900</v>
      </c>
      <c r="M1178">
        <v>20</v>
      </c>
      <c r="N1178">
        <v>70080</v>
      </c>
      <c r="O1178">
        <v>68000</v>
      </c>
      <c r="P1178">
        <v>2080</v>
      </c>
      <c r="Q1178" t="s">
        <v>26</v>
      </c>
      <c r="R1178" t="s">
        <v>56</v>
      </c>
      <c r="S1178" s="3" t="str">
        <f t="shared" si="90"/>
        <v>August</v>
      </c>
      <c r="T1178" t="str">
        <f t="shared" si="91"/>
        <v>Q3</v>
      </c>
      <c r="U1178">
        <f t="shared" si="92"/>
        <v>2025</v>
      </c>
      <c r="V1178" s="4">
        <f t="shared" si="93"/>
        <v>2.9680365296803651E-2</v>
      </c>
      <c r="W1178" t="str">
        <f t="shared" si="94"/>
        <v>High</v>
      </c>
    </row>
    <row r="1179" spans="1:23" x14ac:dyDescent="0.3">
      <c r="A1179">
        <v>102322</v>
      </c>
      <c r="B1179" s="1">
        <v>45992</v>
      </c>
      <c r="C1179" t="s">
        <v>2458</v>
      </c>
      <c r="D1179" t="s">
        <v>134</v>
      </c>
      <c r="E1179" t="s">
        <v>44</v>
      </c>
      <c r="F1179" t="s">
        <v>45</v>
      </c>
      <c r="G1179" t="s">
        <v>46</v>
      </c>
      <c r="H1179" t="s">
        <v>33</v>
      </c>
      <c r="I1179" t="s">
        <v>24</v>
      </c>
      <c r="J1179" t="s">
        <v>72</v>
      </c>
      <c r="K1179">
        <v>5</v>
      </c>
      <c r="L1179">
        <v>14733</v>
      </c>
      <c r="M1179">
        <v>5</v>
      </c>
      <c r="N1179">
        <v>69981.75</v>
      </c>
      <c r="O1179">
        <v>55000</v>
      </c>
      <c r="P1179">
        <v>14981.75</v>
      </c>
      <c r="Q1179" t="s">
        <v>49</v>
      </c>
      <c r="R1179" t="s">
        <v>27</v>
      </c>
      <c r="S1179" s="3" t="str">
        <f t="shared" si="90"/>
        <v>December</v>
      </c>
      <c r="T1179" t="str">
        <f t="shared" si="91"/>
        <v>Q4</v>
      </c>
      <c r="U1179">
        <f t="shared" si="92"/>
        <v>2025</v>
      </c>
      <c r="V1179" s="4">
        <f t="shared" si="93"/>
        <v>0.21408081392648798</v>
      </c>
      <c r="W1179" t="str">
        <f t="shared" si="94"/>
        <v>High</v>
      </c>
    </row>
    <row r="1180" spans="1:23" x14ac:dyDescent="0.3">
      <c r="A1180">
        <v>104550</v>
      </c>
      <c r="B1180" s="1">
        <v>45841</v>
      </c>
      <c r="C1180" t="s">
        <v>4686</v>
      </c>
      <c r="D1180" t="s">
        <v>82</v>
      </c>
      <c r="E1180" t="s">
        <v>44</v>
      </c>
      <c r="F1180" t="s">
        <v>45</v>
      </c>
      <c r="G1180" t="s">
        <v>46</v>
      </c>
      <c r="H1180" t="s">
        <v>38</v>
      </c>
      <c r="I1180" t="s">
        <v>24</v>
      </c>
      <c r="J1180" t="s">
        <v>72</v>
      </c>
      <c r="K1180">
        <v>5</v>
      </c>
      <c r="L1180">
        <v>14723</v>
      </c>
      <c r="M1180">
        <v>5</v>
      </c>
      <c r="N1180">
        <v>69934.25</v>
      </c>
      <c r="O1180">
        <v>55000</v>
      </c>
      <c r="P1180">
        <v>14934.25</v>
      </c>
      <c r="Q1180" t="s">
        <v>66</v>
      </c>
      <c r="R1180" t="s">
        <v>73</v>
      </c>
      <c r="S1180" s="3" t="str">
        <f t="shared" si="90"/>
        <v>July</v>
      </c>
      <c r="T1180" t="str">
        <f t="shared" si="91"/>
        <v>Q3</v>
      </c>
      <c r="U1180">
        <f t="shared" si="92"/>
        <v>2025</v>
      </c>
      <c r="V1180" s="4">
        <f t="shared" si="93"/>
        <v>0.21354701022746364</v>
      </c>
      <c r="W1180" t="str">
        <f t="shared" si="94"/>
        <v>High</v>
      </c>
    </row>
    <row r="1181" spans="1:23" x14ac:dyDescent="0.3">
      <c r="A1181">
        <v>101106</v>
      </c>
      <c r="B1181" s="1">
        <v>45942</v>
      </c>
      <c r="C1181" t="s">
        <v>1242</v>
      </c>
      <c r="D1181" t="s">
        <v>43</v>
      </c>
      <c r="E1181" t="s">
        <v>52</v>
      </c>
      <c r="F1181" t="s">
        <v>69</v>
      </c>
      <c r="G1181" t="s">
        <v>70</v>
      </c>
      <c r="H1181" t="s">
        <v>38</v>
      </c>
      <c r="I1181" t="s">
        <v>60</v>
      </c>
      <c r="J1181" t="s">
        <v>61</v>
      </c>
      <c r="K1181">
        <v>7</v>
      </c>
      <c r="L1181">
        <v>12477</v>
      </c>
      <c r="M1181">
        <v>20</v>
      </c>
      <c r="N1181">
        <v>69871.199999999997</v>
      </c>
      <c r="O1181">
        <v>63000</v>
      </c>
      <c r="P1181">
        <v>6871.2</v>
      </c>
      <c r="Q1181" t="s">
        <v>66</v>
      </c>
      <c r="R1181" t="s">
        <v>27</v>
      </c>
      <c r="S1181" s="3" t="str">
        <f t="shared" si="90"/>
        <v>October</v>
      </c>
      <c r="T1181" t="str">
        <f t="shared" si="91"/>
        <v>Q4</v>
      </c>
      <c r="U1181">
        <f t="shared" si="92"/>
        <v>2025</v>
      </c>
      <c r="V1181" s="4">
        <f t="shared" si="93"/>
        <v>9.8340947343111329E-2</v>
      </c>
      <c r="W1181" t="str">
        <f t="shared" si="94"/>
        <v>High</v>
      </c>
    </row>
    <row r="1182" spans="1:23" x14ac:dyDescent="0.3">
      <c r="A1182">
        <v>103737</v>
      </c>
      <c r="B1182" s="1">
        <v>45820</v>
      </c>
      <c r="C1182" t="s">
        <v>3873</v>
      </c>
      <c r="D1182" t="s">
        <v>184</v>
      </c>
      <c r="E1182" t="s">
        <v>20</v>
      </c>
      <c r="F1182" t="s">
        <v>21</v>
      </c>
      <c r="G1182" t="s">
        <v>22</v>
      </c>
      <c r="H1182" t="s">
        <v>108</v>
      </c>
      <c r="I1182" t="s">
        <v>60</v>
      </c>
      <c r="J1182" t="s">
        <v>61</v>
      </c>
      <c r="K1182">
        <v>6</v>
      </c>
      <c r="L1182">
        <v>11640</v>
      </c>
      <c r="M1182">
        <v>0</v>
      </c>
      <c r="N1182">
        <v>69840</v>
      </c>
      <c r="O1182">
        <v>54000</v>
      </c>
      <c r="P1182">
        <v>15840</v>
      </c>
      <c r="Q1182" t="s">
        <v>41</v>
      </c>
      <c r="R1182" t="s">
        <v>27</v>
      </c>
      <c r="S1182" s="3" t="str">
        <f t="shared" si="90"/>
        <v>June</v>
      </c>
      <c r="T1182" t="str">
        <f t="shared" si="91"/>
        <v>Q2</v>
      </c>
      <c r="U1182">
        <f t="shared" si="92"/>
        <v>2025</v>
      </c>
      <c r="V1182" s="4">
        <f t="shared" si="93"/>
        <v>0.22680412371134021</v>
      </c>
      <c r="W1182" t="str">
        <f t="shared" si="94"/>
        <v>High</v>
      </c>
    </row>
    <row r="1183" spans="1:23" x14ac:dyDescent="0.3">
      <c r="A1183">
        <v>103841</v>
      </c>
      <c r="B1183" s="1">
        <v>45722</v>
      </c>
      <c r="C1183" t="s">
        <v>3977</v>
      </c>
      <c r="D1183" t="s">
        <v>98</v>
      </c>
      <c r="E1183" t="s">
        <v>44</v>
      </c>
      <c r="F1183" t="s">
        <v>45</v>
      </c>
      <c r="G1183" t="s">
        <v>46</v>
      </c>
      <c r="H1183" t="s">
        <v>33</v>
      </c>
      <c r="I1183" t="s">
        <v>60</v>
      </c>
      <c r="J1183" t="s">
        <v>78</v>
      </c>
      <c r="K1183">
        <v>4</v>
      </c>
      <c r="L1183">
        <v>21816</v>
      </c>
      <c r="M1183">
        <v>20</v>
      </c>
      <c r="N1183">
        <v>69811.199999999997</v>
      </c>
      <c r="O1183">
        <v>68000</v>
      </c>
      <c r="P1183">
        <v>1811.2</v>
      </c>
      <c r="Q1183" t="s">
        <v>41</v>
      </c>
      <c r="R1183" t="s">
        <v>27</v>
      </c>
      <c r="S1183" s="3" t="str">
        <f t="shared" si="90"/>
        <v>March</v>
      </c>
      <c r="T1183" t="str">
        <f t="shared" si="91"/>
        <v>Q1</v>
      </c>
      <c r="U1183">
        <f t="shared" si="92"/>
        <v>2025</v>
      </c>
      <c r="V1183" s="4">
        <f t="shared" si="93"/>
        <v>2.5944261092775946E-2</v>
      </c>
      <c r="W1183" t="str">
        <f t="shared" si="94"/>
        <v>High</v>
      </c>
    </row>
    <row r="1184" spans="1:23" x14ac:dyDescent="0.3">
      <c r="A1184">
        <v>100959</v>
      </c>
      <c r="B1184" s="1">
        <v>45750</v>
      </c>
      <c r="C1184" t="s">
        <v>1095</v>
      </c>
      <c r="D1184" t="s">
        <v>213</v>
      </c>
      <c r="E1184" t="s">
        <v>20</v>
      </c>
      <c r="F1184" t="s">
        <v>36</v>
      </c>
      <c r="G1184" t="s">
        <v>37</v>
      </c>
      <c r="H1184" t="s">
        <v>83</v>
      </c>
      <c r="I1184" t="s">
        <v>24</v>
      </c>
      <c r="J1184" t="s">
        <v>72</v>
      </c>
      <c r="K1184">
        <v>6</v>
      </c>
      <c r="L1184">
        <v>14541</v>
      </c>
      <c r="M1184">
        <v>20</v>
      </c>
      <c r="N1184">
        <v>69796.800000000003</v>
      </c>
      <c r="O1184">
        <v>66000</v>
      </c>
      <c r="P1184">
        <v>3796.8</v>
      </c>
      <c r="Q1184" t="s">
        <v>26</v>
      </c>
      <c r="R1184" t="s">
        <v>27</v>
      </c>
      <c r="S1184" s="3" t="str">
        <f t="shared" si="90"/>
        <v>April</v>
      </c>
      <c r="T1184" t="str">
        <f t="shared" si="91"/>
        <v>Q2</v>
      </c>
      <c r="U1184">
        <f t="shared" si="92"/>
        <v>2025</v>
      </c>
      <c r="V1184" s="4">
        <f t="shared" si="93"/>
        <v>5.4397909359741418E-2</v>
      </c>
      <c r="W1184" t="str">
        <f t="shared" si="94"/>
        <v>High</v>
      </c>
    </row>
    <row r="1185" spans="1:23" x14ac:dyDescent="0.3">
      <c r="A1185">
        <v>102683</v>
      </c>
      <c r="B1185" s="1">
        <v>45993</v>
      </c>
      <c r="C1185" t="s">
        <v>2819</v>
      </c>
      <c r="D1185" t="s">
        <v>219</v>
      </c>
      <c r="E1185" t="s">
        <v>44</v>
      </c>
      <c r="F1185" t="s">
        <v>45</v>
      </c>
      <c r="G1185" t="s">
        <v>46</v>
      </c>
      <c r="H1185" t="s">
        <v>23</v>
      </c>
      <c r="I1185" t="s">
        <v>24</v>
      </c>
      <c r="J1185" t="s">
        <v>72</v>
      </c>
      <c r="K1185">
        <v>5</v>
      </c>
      <c r="L1185">
        <v>14692</v>
      </c>
      <c r="M1185">
        <v>5</v>
      </c>
      <c r="N1185">
        <v>69787</v>
      </c>
      <c r="O1185">
        <v>55000</v>
      </c>
      <c r="P1185">
        <v>14787</v>
      </c>
      <c r="Q1185" t="s">
        <v>55</v>
      </c>
      <c r="R1185" t="s">
        <v>56</v>
      </c>
      <c r="S1185" s="3" t="str">
        <f t="shared" si="90"/>
        <v>December</v>
      </c>
      <c r="T1185" t="str">
        <f t="shared" si="91"/>
        <v>Q4</v>
      </c>
      <c r="U1185">
        <f t="shared" si="92"/>
        <v>2025</v>
      </c>
      <c r="V1185" s="4">
        <f t="shared" si="93"/>
        <v>0.21188760084256381</v>
      </c>
      <c r="W1185" t="str">
        <f t="shared" si="94"/>
        <v>High</v>
      </c>
    </row>
    <row r="1186" spans="1:23" x14ac:dyDescent="0.3">
      <c r="A1186">
        <v>104580</v>
      </c>
      <c r="B1186" s="1">
        <v>45901</v>
      </c>
      <c r="C1186" t="s">
        <v>4716</v>
      </c>
      <c r="D1186" t="s">
        <v>90</v>
      </c>
      <c r="E1186" t="s">
        <v>52</v>
      </c>
      <c r="F1186" t="s">
        <v>69</v>
      </c>
      <c r="G1186" t="s">
        <v>70</v>
      </c>
      <c r="H1186" t="s">
        <v>59</v>
      </c>
      <c r="I1186" t="s">
        <v>60</v>
      </c>
      <c r="J1186" t="s">
        <v>61</v>
      </c>
      <c r="K1186">
        <v>6</v>
      </c>
      <c r="L1186">
        <v>12235</v>
      </c>
      <c r="M1186">
        <v>5</v>
      </c>
      <c r="N1186">
        <v>69739.5</v>
      </c>
      <c r="O1186">
        <v>54000</v>
      </c>
      <c r="P1186">
        <v>15739.5</v>
      </c>
      <c r="Q1186" t="s">
        <v>49</v>
      </c>
      <c r="R1186" t="s">
        <v>73</v>
      </c>
      <c r="S1186" s="3" t="str">
        <f t="shared" si="90"/>
        <v>September</v>
      </c>
      <c r="T1186" t="str">
        <f t="shared" si="91"/>
        <v>Q3</v>
      </c>
      <c r="U1186">
        <f t="shared" si="92"/>
        <v>2025</v>
      </c>
      <c r="V1186" s="4">
        <f t="shared" si="93"/>
        <v>0.22568988880046459</v>
      </c>
      <c r="W1186" t="str">
        <f t="shared" si="94"/>
        <v>High</v>
      </c>
    </row>
    <row r="1187" spans="1:23" x14ac:dyDescent="0.3">
      <c r="A1187">
        <v>103694</v>
      </c>
      <c r="B1187" s="1">
        <v>45727</v>
      </c>
      <c r="C1187" t="s">
        <v>3830</v>
      </c>
      <c r="D1187" t="s">
        <v>82</v>
      </c>
      <c r="E1187" t="s">
        <v>30</v>
      </c>
      <c r="F1187" t="s">
        <v>31</v>
      </c>
      <c r="G1187" t="s">
        <v>32</v>
      </c>
      <c r="H1187" t="s">
        <v>33</v>
      </c>
      <c r="I1187" t="s">
        <v>24</v>
      </c>
      <c r="J1187" t="s">
        <v>72</v>
      </c>
      <c r="K1187">
        <v>5</v>
      </c>
      <c r="L1187">
        <v>15497</v>
      </c>
      <c r="M1187">
        <v>10</v>
      </c>
      <c r="N1187">
        <v>69736.5</v>
      </c>
      <c r="O1187">
        <v>55000</v>
      </c>
      <c r="P1187">
        <v>14736.5</v>
      </c>
      <c r="Q1187" t="s">
        <v>26</v>
      </c>
      <c r="R1187" t="s">
        <v>73</v>
      </c>
      <c r="S1187" s="3" t="str">
        <f t="shared" si="90"/>
        <v>March</v>
      </c>
      <c r="T1187" t="str">
        <f t="shared" si="91"/>
        <v>Q1</v>
      </c>
      <c r="U1187">
        <f t="shared" si="92"/>
        <v>2025</v>
      </c>
      <c r="V1187" s="4">
        <f t="shared" si="93"/>
        <v>0.21131688570547705</v>
      </c>
      <c r="W1187" t="str">
        <f t="shared" si="94"/>
        <v>High</v>
      </c>
    </row>
    <row r="1188" spans="1:23" x14ac:dyDescent="0.3">
      <c r="A1188">
        <v>100184</v>
      </c>
      <c r="B1188" s="1">
        <v>45910</v>
      </c>
      <c r="C1188" t="s">
        <v>316</v>
      </c>
      <c r="D1188" t="s">
        <v>85</v>
      </c>
      <c r="E1188" t="s">
        <v>30</v>
      </c>
      <c r="F1188" t="s">
        <v>76</v>
      </c>
      <c r="G1188" t="s">
        <v>77</v>
      </c>
      <c r="H1188" t="s">
        <v>108</v>
      </c>
      <c r="I1188" t="s">
        <v>24</v>
      </c>
      <c r="J1188" t="s">
        <v>72</v>
      </c>
      <c r="K1188">
        <v>5</v>
      </c>
      <c r="L1188">
        <v>14648</v>
      </c>
      <c r="M1188">
        <v>5</v>
      </c>
      <c r="N1188">
        <v>69578</v>
      </c>
      <c r="O1188">
        <v>55000</v>
      </c>
      <c r="P1188">
        <v>14578</v>
      </c>
      <c r="Q1188" t="s">
        <v>55</v>
      </c>
      <c r="R1188" t="s">
        <v>27</v>
      </c>
      <c r="S1188" s="3" t="str">
        <f t="shared" si="90"/>
        <v>September</v>
      </c>
      <c r="T1188" t="str">
        <f t="shared" si="91"/>
        <v>Q3</v>
      </c>
      <c r="U1188">
        <f t="shared" si="92"/>
        <v>2025</v>
      </c>
      <c r="V1188" s="4">
        <f t="shared" si="93"/>
        <v>0.20952025065394234</v>
      </c>
      <c r="W1188" t="str">
        <f t="shared" si="94"/>
        <v>High</v>
      </c>
    </row>
    <row r="1189" spans="1:23" x14ac:dyDescent="0.3">
      <c r="A1189">
        <v>104880</v>
      </c>
      <c r="B1189" s="1">
        <v>45875</v>
      </c>
      <c r="C1189" t="s">
        <v>5016</v>
      </c>
      <c r="D1189" t="s">
        <v>147</v>
      </c>
      <c r="E1189" t="s">
        <v>44</v>
      </c>
      <c r="F1189" t="s">
        <v>64</v>
      </c>
      <c r="G1189" t="s">
        <v>65</v>
      </c>
      <c r="H1189" t="s">
        <v>33</v>
      </c>
      <c r="I1189" t="s">
        <v>60</v>
      </c>
      <c r="J1189" t="s">
        <v>61</v>
      </c>
      <c r="K1189">
        <v>6</v>
      </c>
      <c r="L1189">
        <v>12201</v>
      </c>
      <c r="M1189">
        <v>5</v>
      </c>
      <c r="N1189">
        <v>69545.7</v>
      </c>
      <c r="O1189">
        <v>54000</v>
      </c>
      <c r="P1189">
        <v>15545.7</v>
      </c>
      <c r="Q1189" t="s">
        <v>49</v>
      </c>
      <c r="R1189" t="s">
        <v>27</v>
      </c>
      <c r="S1189" s="3" t="str">
        <f t="shared" si="90"/>
        <v>August</v>
      </c>
      <c r="T1189" t="str">
        <f t="shared" si="91"/>
        <v>Q3</v>
      </c>
      <c r="U1189">
        <f t="shared" si="92"/>
        <v>2025</v>
      </c>
      <c r="V1189" s="4">
        <f t="shared" si="93"/>
        <v>0.22353215223946271</v>
      </c>
      <c r="W1189" t="str">
        <f t="shared" si="94"/>
        <v>High</v>
      </c>
    </row>
    <row r="1190" spans="1:23" x14ac:dyDescent="0.3">
      <c r="A1190">
        <v>104497</v>
      </c>
      <c r="B1190" s="1">
        <v>45967</v>
      </c>
      <c r="C1190" t="s">
        <v>4633</v>
      </c>
      <c r="D1190" t="s">
        <v>242</v>
      </c>
      <c r="E1190" t="s">
        <v>44</v>
      </c>
      <c r="F1190" t="s">
        <v>45</v>
      </c>
      <c r="G1190" t="s">
        <v>46</v>
      </c>
      <c r="H1190" t="s">
        <v>59</v>
      </c>
      <c r="I1190" t="s">
        <v>24</v>
      </c>
      <c r="J1190" t="s">
        <v>72</v>
      </c>
      <c r="K1190">
        <v>5</v>
      </c>
      <c r="L1190">
        <v>15449</v>
      </c>
      <c r="M1190">
        <v>10</v>
      </c>
      <c r="N1190">
        <v>69520.5</v>
      </c>
      <c r="O1190">
        <v>55000</v>
      </c>
      <c r="P1190">
        <v>14520.5</v>
      </c>
      <c r="Q1190" t="s">
        <v>66</v>
      </c>
      <c r="R1190" t="s">
        <v>56</v>
      </c>
      <c r="S1190" s="3" t="str">
        <f t="shared" si="90"/>
        <v>November</v>
      </c>
      <c r="T1190" t="str">
        <f t="shared" si="91"/>
        <v>Q4</v>
      </c>
      <c r="U1190">
        <f t="shared" si="92"/>
        <v>2025</v>
      </c>
      <c r="V1190" s="4">
        <f t="shared" si="93"/>
        <v>0.20886644946454644</v>
      </c>
      <c r="W1190" t="str">
        <f t="shared" si="94"/>
        <v>High</v>
      </c>
    </row>
    <row r="1191" spans="1:23" x14ac:dyDescent="0.3">
      <c r="A1191">
        <v>101943</v>
      </c>
      <c r="B1191" s="1">
        <v>45822</v>
      </c>
      <c r="C1191" t="s">
        <v>2079</v>
      </c>
      <c r="D1191" t="s">
        <v>98</v>
      </c>
      <c r="E1191" t="s">
        <v>30</v>
      </c>
      <c r="F1191" t="s">
        <v>76</v>
      </c>
      <c r="G1191" t="s">
        <v>77</v>
      </c>
      <c r="H1191" t="s">
        <v>71</v>
      </c>
      <c r="I1191" t="s">
        <v>24</v>
      </c>
      <c r="J1191" t="s">
        <v>72</v>
      </c>
      <c r="K1191">
        <v>5</v>
      </c>
      <c r="L1191">
        <v>14615</v>
      </c>
      <c r="M1191">
        <v>5</v>
      </c>
      <c r="N1191">
        <v>69421.25</v>
      </c>
      <c r="O1191">
        <v>55000</v>
      </c>
      <c r="P1191">
        <v>14421.25</v>
      </c>
      <c r="Q1191" t="s">
        <v>26</v>
      </c>
      <c r="R1191" t="s">
        <v>56</v>
      </c>
      <c r="S1191" s="3" t="str">
        <f t="shared" si="90"/>
        <v>June</v>
      </c>
      <c r="T1191" t="str">
        <f t="shared" si="91"/>
        <v>Q2</v>
      </c>
      <c r="U1191">
        <f t="shared" si="92"/>
        <v>2025</v>
      </c>
      <c r="V1191" s="4">
        <f t="shared" si="93"/>
        <v>0.20773538361812846</v>
      </c>
      <c r="W1191" t="str">
        <f t="shared" si="94"/>
        <v>High</v>
      </c>
    </row>
    <row r="1192" spans="1:23" x14ac:dyDescent="0.3">
      <c r="A1192">
        <v>102775</v>
      </c>
      <c r="B1192" s="1">
        <v>45749</v>
      </c>
      <c r="C1192" t="s">
        <v>2911</v>
      </c>
      <c r="D1192" t="s">
        <v>134</v>
      </c>
      <c r="E1192" t="s">
        <v>20</v>
      </c>
      <c r="F1192" t="s">
        <v>36</v>
      </c>
      <c r="G1192" t="s">
        <v>37</v>
      </c>
      <c r="H1192" t="s">
        <v>83</v>
      </c>
      <c r="I1192" t="s">
        <v>24</v>
      </c>
      <c r="J1192" t="s">
        <v>72</v>
      </c>
      <c r="K1192">
        <v>5</v>
      </c>
      <c r="L1192">
        <v>15422</v>
      </c>
      <c r="M1192">
        <v>10</v>
      </c>
      <c r="N1192">
        <v>69399</v>
      </c>
      <c r="O1192">
        <v>55000</v>
      </c>
      <c r="P1192">
        <v>14399</v>
      </c>
      <c r="Q1192" t="s">
        <v>66</v>
      </c>
      <c r="R1192" t="s">
        <v>27</v>
      </c>
      <c r="S1192" s="3" t="str">
        <f t="shared" si="90"/>
        <v>April</v>
      </c>
      <c r="T1192" t="str">
        <f t="shared" si="91"/>
        <v>Q2</v>
      </c>
      <c r="U1192">
        <f t="shared" si="92"/>
        <v>2025</v>
      </c>
      <c r="V1192" s="4">
        <f t="shared" si="93"/>
        <v>0.20748137581233159</v>
      </c>
      <c r="W1192" t="str">
        <f t="shared" si="94"/>
        <v>High</v>
      </c>
    </row>
    <row r="1193" spans="1:23" x14ac:dyDescent="0.3">
      <c r="A1193">
        <v>101409</v>
      </c>
      <c r="B1193" s="1">
        <v>45973</v>
      </c>
      <c r="C1193" t="s">
        <v>1545</v>
      </c>
      <c r="D1193" t="s">
        <v>125</v>
      </c>
      <c r="E1193" t="s">
        <v>52</v>
      </c>
      <c r="F1193" t="s">
        <v>53</v>
      </c>
      <c r="G1193" t="s">
        <v>54</v>
      </c>
      <c r="H1193" t="s">
        <v>38</v>
      </c>
      <c r="I1193" t="s">
        <v>60</v>
      </c>
      <c r="J1193" t="s">
        <v>61</v>
      </c>
      <c r="K1193">
        <v>6</v>
      </c>
      <c r="L1193">
        <v>11560</v>
      </c>
      <c r="M1193">
        <v>0</v>
      </c>
      <c r="N1193">
        <v>69360</v>
      </c>
      <c r="O1193">
        <v>54000</v>
      </c>
      <c r="P1193">
        <v>15360</v>
      </c>
      <c r="Q1193" t="s">
        <v>41</v>
      </c>
      <c r="R1193" t="s">
        <v>27</v>
      </c>
      <c r="S1193" s="3" t="str">
        <f t="shared" si="90"/>
        <v>November</v>
      </c>
      <c r="T1193" t="str">
        <f t="shared" si="91"/>
        <v>Q4</v>
      </c>
      <c r="U1193">
        <f t="shared" si="92"/>
        <v>2025</v>
      </c>
      <c r="V1193" s="4">
        <f t="shared" si="93"/>
        <v>0.22145328719723184</v>
      </c>
      <c r="W1193" t="str">
        <f t="shared" si="94"/>
        <v>High</v>
      </c>
    </row>
    <row r="1194" spans="1:23" x14ac:dyDescent="0.3">
      <c r="A1194">
        <v>101369</v>
      </c>
      <c r="B1194" s="1">
        <v>45911</v>
      </c>
      <c r="C1194" t="s">
        <v>1505</v>
      </c>
      <c r="D1194" t="s">
        <v>104</v>
      </c>
      <c r="E1194" t="s">
        <v>20</v>
      </c>
      <c r="F1194" t="s">
        <v>21</v>
      </c>
      <c r="G1194" t="s">
        <v>22</v>
      </c>
      <c r="H1194" t="s">
        <v>59</v>
      </c>
      <c r="I1194" t="s">
        <v>60</v>
      </c>
      <c r="J1194" t="s">
        <v>78</v>
      </c>
      <c r="K1194">
        <v>4</v>
      </c>
      <c r="L1194">
        <v>21662</v>
      </c>
      <c r="M1194">
        <v>20</v>
      </c>
      <c r="N1194">
        <v>69318.399999999994</v>
      </c>
      <c r="O1194">
        <v>68000</v>
      </c>
      <c r="P1194">
        <v>1318.4</v>
      </c>
      <c r="Q1194" t="s">
        <v>26</v>
      </c>
      <c r="R1194" t="s">
        <v>27</v>
      </c>
      <c r="S1194" s="3" t="str">
        <f t="shared" si="90"/>
        <v>September</v>
      </c>
      <c r="T1194" t="str">
        <f t="shared" si="91"/>
        <v>Q3</v>
      </c>
      <c r="U1194">
        <f t="shared" si="92"/>
        <v>2025</v>
      </c>
      <c r="V1194" s="4">
        <f t="shared" si="93"/>
        <v>1.9019481119010251E-2</v>
      </c>
      <c r="W1194" t="str">
        <f t="shared" si="94"/>
        <v>High</v>
      </c>
    </row>
    <row r="1195" spans="1:23" x14ac:dyDescent="0.3">
      <c r="A1195">
        <v>100150</v>
      </c>
      <c r="B1195" s="1">
        <v>45728</v>
      </c>
      <c r="C1195" t="s">
        <v>280</v>
      </c>
      <c r="D1195" t="s">
        <v>281</v>
      </c>
      <c r="E1195" t="s">
        <v>44</v>
      </c>
      <c r="F1195" t="s">
        <v>45</v>
      </c>
      <c r="G1195" t="s">
        <v>46</v>
      </c>
      <c r="H1195" t="s">
        <v>47</v>
      </c>
      <c r="I1195" t="s">
        <v>60</v>
      </c>
      <c r="J1195" t="s">
        <v>78</v>
      </c>
      <c r="K1195">
        <v>4</v>
      </c>
      <c r="L1195">
        <v>21646</v>
      </c>
      <c r="M1195">
        <v>20</v>
      </c>
      <c r="N1195">
        <v>69267.199999999997</v>
      </c>
      <c r="O1195">
        <v>68000</v>
      </c>
      <c r="P1195">
        <v>1267.2</v>
      </c>
      <c r="Q1195" t="s">
        <v>41</v>
      </c>
      <c r="R1195" t="s">
        <v>27</v>
      </c>
      <c r="S1195" s="3" t="str">
        <f t="shared" si="90"/>
        <v>March</v>
      </c>
      <c r="T1195" t="str">
        <f t="shared" si="91"/>
        <v>Q1</v>
      </c>
      <c r="U1195">
        <f t="shared" si="92"/>
        <v>2025</v>
      </c>
      <c r="V1195" s="4">
        <f t="shared" si="93"/>
        <v>1.8294373094336139E-2</v>
      </c>
      <c r="W1195" t="str">
        <f t="shared" si="94"/>
        <v>High</v>
      </c>
    </row>
    <row r="1196" spans="1:23" x14ac:dyDescent="0.3">
      <c r="A1196">
        <v>100484</v>
      </c>
      <c r="B1196" s="1">
        <v>45873</v>
      </c>
      <c r="C1196" t="s">
        <v>620</v>
      </c>
      <c r="D1196" t="s">
        <v>80</v>
      </c>
      <c r="E1196" t="s">
        <v>30</v>
      </c>
      <c r="F1196" t="s">
        <v>76</v>
      </c>
      <c r="G1196" t="s">
        <v>77</v>
      </c>
      <c r="H1196" t="s">
        <v>23</v>
      </c>
      <c r="I1196" t="s">
        <v>24</v>
      </c>
      <c r="J1196" t="s">
        <v>72</v>
      </c>
      <c r="K1196">
        <v>5</v>
      </c>
      <c r="L1196">
        <v>14564</v>
      </c>
      <c r="M1196">
        <v>5</v>
      </c>
      <c r="N1196">
        <v>69179</v>
      </c>
      <c r="O1196">
        <v>55000</v>
      </c>
      <c r="P1196">
        <v>14179</v>
      </c>
      <c r="Q1196" t="s">
        <v>26</v>
      </c>
      <c r="R1196" t="s">
        <v>27</v>
      </c>
      <c r="S1196" s="3" t="str">
        <f t="shared" si="90"/>
        <v>August</v>
      </c>
      <c r="T1196" t="str">
        <f t="shared" si="91"/>
        <v>Q3</v>
      </c>
      <c r="U1196">
        <f t="shared" si="92"/>
        <v>2025</v>
      </c>
      <c r="V1196" s="4">
        <f t="shared" si="93"/>
        <v>0.20496104309111146</v>
      </c>
      <c r="W1196" t="str">
        <f t="shared" si="94"/>
        <v>High</v>
      </c>
    </row>
    <row r="1197" spans="1:23" x14ac:dyDescent="0.3">
      <c r="A1197">
        <v>104177</v>
      </c>
      <c r="B1197" s="1">
        <v>45854</v>
      </c>
      <c r="C1197" t="s">
        <v>4313</v>
      </c>
      <c r="D1197" t="s">
        <v>213</v>
      </c>
      <c r="E1197" t="s">
        <v>30</v>
      </c>
      <c r="F1197" t="s">
        <v>31</v>
      </c>
      <c r="G1197" t="s">
        <v>32</v>
      </c>
      <c r="H1197" t="s">
        <v>59</v>
      </c>
      <c r="I1197" t="s">
        <v>24</v>
      </c>
      <c r="J1197" t="s">
        <v>72</v>
      </c>
      <c r="K1197">
        <v>5</v>
      </c>
      <c r="L1197">
        <v>14563</v>
      </c>
      <c r="M1197">
        <v>5</v>
      </c>
      <c r="N1197">
        <v>69174.25</v>
      </c>
      <c r="O1197">
        <v>55000</v>
      </c>
      <c r="P1197">
        <v>14174.25</v>
      </c>
      <c r="Q1197" t="s">
        <v>55</v>
      </c>
      <c r="R1197" t="s">
        <v>27</v>
      </c>
      <c r="S1197" s="3" t="str">
        <f t="shared" si="90"/>
        <v>July</v>
      </c>
      <c r="T1197" t="str">
        <f t="shared" si="91"/>
        <v>Q3</v>
      </c>
      <c r="U1197">
        <f t="shared" si="92"/>
        <v>2025</v>
      </c>
      <c r="V1197" s="4">
        <f t="shared" si="93"/>
        <v>0.20490645001572116</v>
      </c>
      <c r="W1197" t="str">
        <f t="shared" si="94"/>
        <v>High</v>
      </c>
    </row>
    <row r="1198" spans="1:23" x14ac:dyDescent="0.3">
      <c r="A1198">
        <v>101629</v>
      </c>
      <c r="B1198" s="1">
        <v>45871</v>
      </c>
      <c r="C1198" t="s">
        <v>1765</v>
      </c>
      <c r="D1198" t="s">
        <v>112</v>
      </c>
      <c r="E1198" t="s">
        <v>44</v>
      </c>
      <c r="F1198" t="s">
        <v>64</v>
      </c>
      <c r="G1198" t="s">
        <v>65</v>
      </c>
      <c r="H1198" t="s">
        <v>59</v>
      </c>
      <c r="I1198" t="s">
        <v>60</v>
      </c>
      <c r="J1198" t="s">
        <v>78</v>
      </c>
      <c r="K1198">
        <v>4</v>
      </c>
      <c r="L1198">
        <v>21615</v>
      </c>
      <c r="M1198">
        <v>20</v>
      </c>
      <c r="N1198">
        <v>69168</v>
      </c>
      <c r="O1198">
        <v>68000</v>
      </c>
      <c r="P1198">
        <v>1168</v>
      </c>
      <c r="Q1198" t="s">
        <v>41</v>
      </c>
      <c r="R1198" t="s">
        <v>56</v>
      </c>
      <c r="S1198" s="3" t="str">
        <f t="shared" si="90"/>
        <v>August</v>
      </c>
      <c r="T1198" t="str">
        <f t="shared" si="91"/>
        <v>Q3</v>
      </c>
      <c r="U1198">
        <f t="shared" si="92"/>
        <v>2025</v>
      </c>
      <c r="V1198" s="4">
        <f t="shared" si="93"/>
        <v>1.6886421466574139E-2</v>
      </c>
      <c r="W1198" t="str">
        <f t="shared" si="94"/>
        <v>High</v>
      </c>
    </row>
    <row r="1199" spans="1:23" x14ac:dyDescent="0.3">
      <c r="A1199">
        <v>100923</v>
      </c>
      <c r="B1199" s="1">
        <v>45763</v>
      </c>
      <c r="C1199" t="s">
        <v>1059</v>
      </c>
      <c r="D1199" t="s">
        <v>219</v>
      </c>
      <c r="E1199" t="s">
        <v>52</v>
      </c>
      <c r="F1199" t="s">
        <v>69</v>
      </c>
      <c r="G1199" t="s">
        <v>70</v>
      </c>
      <c r="H1199" t="s">
        <v>108</v>
      </c>
      <c r="I1199" t="s">
        <v>24</v>
      </c>
      <c r="J1199" t="s">
        <v>72</v>
      </c>
      <c r="K1199">
        <v>5</v>
      </c>
      <c r="L1199">
        <v>15362</v>
      </c>
      <c r="M1199">
        <v>10</v>
      </c>
      <c r="N1199">
        <v>69129</v>
      </c>
      <c r="O1199">
        <v>55000</v>
      </c>
      <c r="P1199">
        <v>14129</v>
      </c>
      <c r="Q1199" t="s">
        <v>41</v>
      </c>
      <c r="R1199" t="s">
        <v>27</v>
      </c>
      <c r="S1199" s="3" t="str">
        <f t="shared" si="90"/>
        <v>April</v>
      </c>
      <c r="T1199" t="str">
        <f t="shared" si="91"/>
        <v>Q2</v>
      </c>
      <c r="U1199">
        <f t="shared" si="92"/>
        <v>2025</v>
      </c>
      <c r="V1199" s="4">
        <f t="shared" si="93"/>
        <v>0.20438600297993606</v>
      </c>
      <c r="W1199" t="str">
        <f t="shared" si="94"/>
        <v>High</v>
      </c>
    </row>
    <row r="1200" spans="1:23" x14ac:dyDescent="0.3">
      <c r="A1200">
        <v>100765</v>
      </c>
      <c r="B1200" s="1">
        <v>45786</v>
      </c>
      <c r="C1200" t="s">
        <v>901</v>
      </c>
      <c r="D1200" t="s">
        <v>19</v>
      </c>
      <c r="E1200" t="s">
        <v>30</v>
      </c>
      <c r="F1200" t="s">
        <v>31</v>
      </c>
      <c r="G1200" t="s">
        <v>32</v>
      </c>
      <c r="H1200" t="s">
        <v>83</v>
      </c>
      <c r="I1200" t="s">
        <v>24</v>
      </c>
      <c r="J1200" t="s">
        <v>72</v>
      </c>
      <c r="K1200">
        <v>5</v>
      </c>
      <c r="L1200">
        <v>15360</v>
      </c>
      <c r="M1200">
        <v>10</v>
      </c>
      <c r="N1200">
        <v>69120</v>
      </c>
      <c r="O1200">
        <v>55000</v>
      </c>
      <c r="P1200">
        <v>14120</v>
      </c>
      <c r="Q1200" t="s">
        <v>26</v>
      </c>
      <c r="R1200" t="s">
        <v>56</v>
      </c>
      <c r="S1200" s="3" t="str">
        <f t="shared" si="90"/>
        <v>May</v>
      </c>
      <c r="T1200" t="str">
        <f t="shared" si="91"/>
        <v>Q2</v>
      </c>
      <c r="U1200">
        <f t="shared" si="92"/>
        <v>2025</v>
      </c>
      <c r="V1200" s="4">
        <f t="shared" si="93"/>
        <v>0.20428240740740741</v>
      </c>
      <c r="W1200" t="str">
        <f t="shared" si="94"/>
        <v>High</v>
      </c>
    </row>
    <row r="1201" spans="1:23" x14ac:dyDescent="0.3">
      <c r="A1201">
        <v>100290</v>
      </c>
      <c r="B1201" s="1">
        <v>45971</v>
      </c>
      <c r="C1201" t="s">
        <v>426</v>
      </c>
      <c r="D1201" t="s">
        <v>129</v>
      </c>
      <c r="E1201" t="s">
        <v>52</v>
      </c>
      <c r="F1201" t="s">
        <v>53</v>
      </c>
      <c r="G1201" t="s">
        <v>54</v>
      </c>
      <c r="H1201" t="s">
        <v>108</v>
      </c>
      <c r="I1201" t="s">
        <v>24</v>
      </c>
      <c r="J1201" t="s">
        <v>72</v>
      </c>
      <c r="K1201">
        <v>5</v>
      </c>
      <c r="L1201">
        <v>15358</v>
      </c>
      <c r="M1201">
        <v>10</v>
      </c>
      <c r="N1201">
        <v>69111</v>
      </c>
      <c r="O1201">
        <v>55000</v>
      </c>
      <c r="P1201">
        <v>14111</v>
      </c>
      <c r="Q1201" t="s">
        <v>26</v>
      </c>
      <c r="R1201" t="s">
        <v>27</v>
      </c>
      <c r="S1201" s="3" t="str">
        <f t="shared" si="90"/>
        <v>November</v>
      </c>
      <c r="T1201" t="str">
        <f t="shared" si="91"/>
        <v>Q4</v>
      </c>
      <c r="U1201">
        <f t="shared" si="92"/>
        <v>2025</v>
      </c>
      <c r="V1201" s="4">
        <f t="shared" si="93"/>
        <v>0.20417878485335186</v>
      </c>
      <c r="W1201" t="str">
        <f t="shared" si="94"/>
        <v>High</v>
      </c>
    </row>
    <row r="1202" spans="1:23" x14ac:dyDescent="0.3">
      <c r="A1202">
        <v>104211</v>
      </c>
      <c r="B1202" s="1">
        <v>45891</v>
      </c>
      <c r="C1202" t="s">
        <v>4347</v>
      </c>
      <c r="D1202" t="s">
        <v>281</v>
      </c>
      <c r="E1202" t="s">
        <v>52</v>
      </c>
      <c r="F1202" t="s">
        <v>53</v>
      </c>
      <c r="G1202" t="s">
        <v>54</v>
      </c>
      <c r="H1202" t="s">
        <v>38</v>
      </c>
      <c r="I1202" t="s">
        <v>24</v>
      </c>
      <c r="J1202" t="s">
        <v>72</v>
      </c>
      <c r="K1202">
        <v>5</v>
      </c>
      <c r="L1202">
        <v>14532</v>
      </c>
      <c r="M1202">
        <v>5</v>
      </c>
      <c r="N1202">
        <v>69027</v>
      </c>
      <c r="O1202">
        <v>55000</v>
      </c>
      <c r="P1202">
        <v>14027</v>
      </c>
      <c r="Q1202" t="s">
        <v>55</v>
      </c>
      <c r="R1202" t="s">
        <v>56</v>
      </c>
      <c r="S1202" s="3" t="str">
        <f t="shared" si="90"/>
        <v>August</v>
      </c>
      <c r="T1202" t="str">
        <f t="shared" si="91"/>
        <v>Q3</v>
      </c>
      <c r="U1202">
        <f t="shared" si="92"/>
        <v>2025</v>
      </c>
      <c r="V1202" s="4">
        <f t="shared" si="93"/>
        <v>0.20321033798368754</v>
      </c>
      <c r="W1202" t="str">
        <f t="shared" si="94"/>
        <v>High</v>
      </c>
    </row>
    <row r="1203" spans="1:23" x14ac:dyDescent="0.3">
      <c r="A1203">
        <v>101425</v>
      </c>
      <c r="B1203" s="1">
        <v>45795</v>
      </c>
      <c r="C1203" t="s">
        <v>1561</v>
      </c>
      <c r="D1203" t="s">
        <v>158</v>
      </c>
      <c r="E1203" t="s">
        <v>20</v>
      </c>
      <c r="F1203" t="s">
        <v>21</v>
      </c>
      <c r="G1203" t="s">
        <v>22</v>
      </c>
      <c r="H1203" t="s">
        <v>47</v>
      </c>
      <c r="I1203" t="s">
        <v>24</v>
      </c>
      <c r="J1203" t="s">
        <v>72</v>
      </c>
      <c r="K1203">
        <v>5</v>
      </c>
      <c r="L1203">
        <v>15321</v>
      </c>
      <c r="M1203">
        <v>10</v>
      </c>
      <c r="N1203">
        <v>68944.5</v>
      </c>
      <c r="O1203">
        <v>55000</v>
      </c>
      <c r="P1203">
        <v>13944.5</v>
      </c>
      <c r="Q1203" t="s">
        <v>26</v>
      </c>
      <c r="R1203" t="s">
        <v>56</v>
      </c>
      <c r="S1203" s="3" t="str">
        <f t="shared" si="90"/>
        <v>May</v>
      </c>
      <c r="T1203" t="str">
        <f t="shared" si="91"/>
        <v>Q2</v>
      </c>
      <c r="U1203">
        <f t="shared" si="92"/>
        <v>2025</v>
      </c>
      <c r="V1203" s="4">
        <f t="shared" si="93"/>
        <v>0.20225688778655296</v>
      </c>
      <c r="W1203" t="str">
        <f t="shared" si="94"/>
        <v>High</v>
      </c>
    </row>
    <row r="1204" spans="1:23" x14ac:dyDescent="0.3">
      <c r="A1204">
        <v>102564</v>
      </c>
      <c r="B1204" s="1">
        <v>45877</v>
      </c>
      <c r="C1204" t="s">
        <v>2700</v>
      </c>
      <c r="D1204" t="s">
        <v>82</v>
      </c>
      <c r="E1204" t="s">
        <v>30</v>
      </c>
      <c r="F1204" t="s">
        <v>76</v>
      </c>
      <c r="G1204" t="s">
        <v>77</v>
      </c>
      <c r="H1204" t="s">
        <v>38</v>
      </c>
      <c r="I1204" t="s">
        <v>60</v>
      </c>
      <c r="J1204" t="s">
        <v>61</v>
      </c>
      <c r="K1204">
        <v>6</v>
      </c>
      <c r="L1204">
        <v>12052</v>
      </c>
      <c r="M1204">
        <v>5</v>
      </c>
      <c r="N1204">
        <v>68696.399999999994</v>
      </c>
      <c r="O1204">
        <v>54000</v>
      </c>
      <c r="P1204">
        <v>14696.4</v>
      </c>
      <c r="Q1204" t="s">
        <v>41</v>
      </c>
      <c r="R1204" t="s">
        <v>27</v>
      </c>
      <c r="S1204" s="3" t="str">
        <f t="shared" si="90"/>
        <v>August</v>
      </c>
      <c r="T1204" t="str">
        <f t="shared" si="91"/>
        <v>Q3</v>
      </c>
      <c r="U1204">
        <f t="shared" si="92"/>
        <v>2025</v>
      </c>
      <c r="V1204" s="4">
        <f t="shared" si="93"/>
        <v>0.21393260782224396</v>
      </c>
      <c r="W1204" t="str">
        <f t="shared" si="94"/>
        <v>High</v>
      </c>
    </row>
    <row r="1205" spans="1:23" x14ac:dyDescent="0.3">
      <c r="A1205">
        <v>104148</v>
      </c>
      <c r="B1205" s="1">
        <v>45813</v>
      </c>
      <c r="C1205" t="s">
        <v>4284</v>
      </c>
      <c r="D1205" t="s">
        <v>408</v>
      </c>
      <c r="E1205" t="s">
        <v>52</v>
      </c>
      <c r="F1205" t="s">
        <v>69</v>
      </c>
      <c r="G1205" t="s">
        <v>70</v>
      </c>
      <c r="H1205" t="s">
        <v>38</v>
      </c>
      <c r="I1205" t="s">
        <v>60</v>
      </c>
      <c r="J1205" t="s">
        <v>61</v>
      </c>
      <c r="K1205">
        <v>6</v>
      </c>
      <c r="L1205">
        <v>12047</v>
      </c>
      <c r="M1205">
        <v>5</v>
      </c>
      <c r="N1205">
        <v>68667.899999999994</v>
      </c>
      <c r="O1205">
        <v>54000</v>
      </c>
      <c r="P1205">
        <v>14667.9</v>
      </c>
      <c r="Q1205" t="s">
        <v>41</v>
      </c>
      <c r="R1205" t="s">
        <v>27</v>
      </c>
      <c r="S1205" s="3" t="str">
        <f t="shared" si="90"/>
        <v>June</v>
      </c>
      <c r="T1205" t="str">
        <f t="shared" si="91"/>
        <v>Q2</v>
      </c>
      <c r="U1205">
        <f t="shared" si="92"/>
        <v>2025</v>
      </c>
      <c r="V1205" s="4">
        <f t="shared" si="93"/>
        <v>0.21360635755571381</v>
      </c>
      <c r="W1205" t="str">
        <f t="shared" si="94"/>
        <v>High</v>
      </c>
    </row>
    <row r="1206" spans="1:23" x14ac:dyDescent="0.3">
      <c r="A1206">
        <v>102641</v>
      </c>
      <c r="B1206" s="1">
        <v>45893</v>
      </c>
      <c r="C1206" t="s">
        <v>2777</v>
      </c>
      <c r="D1206" t="s">
        <v>125</v>
      </c>
      <c r="E1206" t="s">
        <v>52</v>
      </c>
      <c r="F1206" t="s">
        <v>53</v>
      </c>
      <c r="G1206" t="s">
        <v>54</v>
      </c>
      <c r="H1206" t="s">
        <v>83</v>
      </c>
      <c r="I1206" t="s">
        <v>60</v>
      </c>
      <c r="J1206" t="s">
        <v>61</v>
      </c>
      <c r="K1206">
        <v>6</v>
      </c>
      <c r="L1206">
        <v>12040</v>
      </c>
      <c r="M1206">
        <v>5</v>
      </c>
      <c r="N1206">
        <v>68628</v>
      </c>
      <c r="O1206">
        <v>54000</v>
      </c>
      <c r="P1206">
        <v>14628</v>
      </c>
      <c r="Q1206" t="s">
        <v>49</v>
      </c>
      <c r="R1206" t="s">
        <v>27</v>
      </c>
      <c r="S1206" s="3" t="str">
        <f t="shared" si="90"/>
        <v>August</v>
      </c>
      <c r="T1206" t="str">
        <f t="shared" si="91"/>
        <v>Q3</v>
      </c>
      <c r="U1206">
        <f t="shared" si="92"/>
        <v>2025</v>
      </c>
      <c r="V1206" s="4">
        <f t="shared" si="93"/>
        <v>0.21314915194964154</v>
      </c>
      <c r="W1206" t="str">
        <f t="shared" si="94"/>
        <v>High</v>
      </c>
    </row>
    <row r="1207" spans="1:23" x14ac:dyDescent="0.3">
      <c r="A1207">
        <v>100102</v>
      </c>
      <c r="B1207" s="1">
        <v>45689</v>
      </c>
      <c r="C1207" t="s">
        <v>227</v>
      </c>
      <c r="D1207" t="s">
        <v>228</v>
      </c>
      <c r="E1207" t="s">
        <v>20</v>
      </c>
      <c r="F1207" t="s">
        <v>21</v>
      </c>
      <c r="G1207" t="s">
        <v>22</v>
      </c>
      <c r="H1207" t="s">
        <v>71</v>
      </c>
      <c r="I1207" t="s">
        <v>24</v>
      </c>
      <c r="J1207" t="s">
        <v>72</v>
      </c>
      <c r="K1207">
        <v>5</v>
      </c>
      <c r="L1207">
        <v>15229</v>
      </c>
      <c r="M1207">
        <v>10</v>
      </c>
      <c r="N1207">
        <v>68530.5</v>
      </c>
      <c r="O1207">
        <v>55000</v>
      </c>
      <c r="P1207">
        <v>13530.5</v>
      </c>
      <c r="Q1207" t="s">
        <v>26</v>
      </c>
      <c r="R1207" t="s">
        <v>73</v>
      </c>
      <c r="S1207" s="3" t="str">
        <f t="shared" si="90"/>
        <v>February</v>
      </c>
      <c r="T1207" t="str">
        <f t="shared" si="91"/>
        <v>Q1</v>
      </c>
      <c r="U1207">
        <f t="shared" si="92"/>
        <v>2025</v>
      </c>
      <c r="V1207" s="4">
        <f t="shared" si="93"/>
        <v>0.19743763725640409</v>
      </c>
      <c r="W1207" t="str">
        <f t="shared" si="94"/>
        <v>High</v>
      </c>
    </row>
    <row r="1208" spans="1:23" x14ac:dyDescent="0.3">
      <c r="A1208">
        <v>100108</v>
      </c>
      <c r="B1208" s="1">
        <v>45949</v>
      </c>
      <c r="C1208" t="s">
        <v>234</v>
      </c>
      <c r="D1208" t="s">
        <v>205</v>
      </c>
      <c r="E1208" t="s">
        <v>52</v>
      </c>
      <c r="F1208" t="s">
        <v>69</v>
      </c>
      <c r="G1208" t="s">
        <v>70</v>
      </c>
      <c r="H1208" t="s">
        <v>71</v>
      </c>
      <c r="I1208" t="s">
        <v>60</v>
      </c>
      <c r="J1208" t="s">
        <v>61</v>
      </c>
      <c r="K1208">
        <v>7</v>
      </c>
      <c r="L1208">
        <v>11507</v>
      </c>
      <c r="M1208">
        <v>15</v>
      </c>
      <c r="N1208">
        <v>68466.649999999994</v>
      </c>
      <c r="O1208">
        <v>63000</v>
      </c>
      <c r="P1208">
        <v>5466.65</v>
      </c>
      <c r="Q1208" t="s">
        <v>66</v>
      </c>
      <c r="R1208" t="s">
        <v>73</v>
      </c>
      <c r="S1208" s="3" t="str">
        <f t="shared" si="90"/>
        <v>October</v>
      </c>
      <c r="T1208" t="str">
        <f t="shared" si="91"/>
        <v>Q4</v>
      </c>
      <c r="U1208">
        <f t="shared" si="92"/>
        <v>2025</v>
      </c>
      <c r="V1208" s="4">
        <f t="shared" si="93"/>
        <v>7.9843982435244015E-2</v>
      </c>
      <c r="W1208" t="str">
        <f t="shared" si="94"/>
        <v>High</v>
      </c>
    </row>
    <row r="1209" spans="1:23" x14ac:dyDescent="0.3">
      <c r="A1209">
        <v>104129</v>
      </c>
      <c r="B1209" s="1">
        <v>45662</v>
      </c>
      <c r="C1209" t="s">
        <v>4265</v>
      </c>
      <c r="D1209" t="s">
        <v>58</v>
      </c>
      <c r="E1209" t="s">
        <v>52</v>
      </c>
      <c r="F1209" t="s">
        <v>69</v>
      </c>
      <c r="G1209" t="s">
        <v>70</v>
      </c>
      <c r="H1209" t="s">
        <v>33</v>
      </c>
      <c r="I1209" t="s">
        <v>60</v>
      </c>
      <c r="J1209" t="s">
        <v>61</v>
      </c>
      <c r="K1209">
        <v>6</v>
      </c>
      <c r="L1209">
        <v>11984</v>
      </c>
      <c r="M1209">
        <v>5</v>
      </c>
      <c r="N1209">
        <v>68308.800000000003</v>
      </c>
      <c r="O1209">
        <v>54000</v>
      </c>
      <c r="P1209">
        <v>14308.8</v>
      </c>
      <c r="Q1209" t="s">
        <v>26</v>
      </c>
      <c r="R1209" t="s">
        <v>27</v>
      </c>
      <c r="S1209" s="3" t="str">
        <f t="shared" si="90"/>
        <v>January</v>
      </c>
      <c r="T1209" t="str">
        <f t="shared" si="91"/>
        <v>Q1</v>
      </c>
      <c r="U1209">
        <f t="shared" si="92"/>
        <v>2025</v>
      </c>
      <c r="V1209" s="4">
        <f t="shared" si="93"/>
        <v>0.20947227882791089</v>
      </c>
      <c r="W1209" t="str">
        <f t="shared" si="94"/>
        <v>High</v>
      </c>
    </row>
    <row r="1210" spans="1:23" x14ac:dyDescent="0.3">
      <c r="A1210">
        <v>100158</v>
      </c>
      <c r="B1210" s="1">
        <v>45905</v>
      </c>
      <c r="C1210" t="s">
        <v>289</v>
      </c>
      <c r="D1210" t="s">
        <v>80</v>
      </c>
      <c r="E1210" t="s">
        <v>20</v>
      </c>
      <c r="F1210" t="s">
        <v>21</v>
      </c>
      <c r="G1210" t="s">
        <v>22</v>
      </c>
      <c r="H1210" t="s">
        <v>83</v>
      </c>
      <c r="I1210" t="s">
        <v>60</v>
      </c>
      <c r="J1210" t="s">
        <v>61</v>
      </c>
      <c r="K1210">
        <v>6</v>
      </c>
      <c r="L1210">
        <v>11961</v>
      </c>
      <c r="M1210">
        <v>5</v>
      </c>
      <c r="N1210">
        <v>68177.7</v>
      </c>
      <c r="O1210">
        <v>54000</v>
      </c>
      <c r="P1210">
        <v>14177.7</v>
      </c>
      <c r="Q1210" t="s">
        <v>66</v>
      </c>
      <c r="R1210" t="s">
        <v>56</v>
      </c>
      <c r="S1210" s="3" t="str">
        <f t="shared" si="90"/>
        <v>September</v>
      </c>
      <c r="T1210" t="str">
        <f t="shared" si="91"/>
        <v>Q3</v>
      </c>
      <c r="U1210">
        <f t="shared" si="92"/>
        <v>2025</v>
      </c>
      <c r="V1210" s="4">
        <f t="shared" si="93"/>
        <v>0.20795216031048278</v>
      </c>
      <c r="W1210" t="str">
        <f t="shared" si="94"/>
        <v>High</v>
      </c>
    </row>
    <row r="1211" spans="1:23" x14ac:dyDescent="0.3">
      <c r="A1211">
        <v>104142</v>
      </c>
      <c r="B1211" s="1">
        <v>45880</v>
      </c>
      <c r="C1211" t="s">
        <v>4278</v>
      </c>
      <c r="D1211" t="s">
        <v>257</v>
      </c>
      <c r="E1211" t="s">
        <v>44</v>
      </c>
      <c r="F1211" t="s">
        <v>64</v>
      </c>
      <c r="G1211" t="s">
        <v>65</v>
      </c>
      <c r="H1211" t="s">
        <v>23</v>
      </c>
      <c r="I1211" t="s">
        <v>60</v>
      </c>
      <c r="J1211" t="s">
        <v>61</v>
      </c>
      <c r="K1211">
        <v>6</v>
      </c>
      <c r="L1211">
        <v>11957</v>
      </c>
      <c r="M1211">
        <v>5</v>
      </c>
      <c r="N1211">
        <v>68154.899999999994</v>
      </c>
      <c r="O1211">
        <v>54000</v>
      </c>
      <c r="P1211">
        <v>14154.9</v>
      </c>
      <c r="Q1211" t="s">
        <v>49</v>
      </c>
      <c r="R1211" t="s">
        <v>27</v>
      </c>
      <c r="S1211" s="3" t="str">
        <f t="shared" si="90"/>
        <v>August</v>
      </c>
      <c r="T1211" t="str">
        <f t="shared" si="91"/>
        <v>Q3</v>
      </c>
      <c r="U1211">
        <f t="shared" si="92"/>
        <v>2025</v>
      </c>
      <c r="V1211" s="4">
        <f t="shared" si="93"/>
        <v>0.20768719490454832</v>
      </c>
      <c r="W1211" t="str">
        <f t="shared" si="94"/>
        <v>High</v>
      </c>
    </row>
    <row r="1212" spans="1:23" x14ac:dyDescent="0.3">
      <c r="A1212">
        <v>101757</v>
      </c>
      <c r="B1212" s="1">
        <v>45931</v>
      </c>
      <c r="C1212" t="s">
        <v>1893</v>
      </c>
      <c r="D1212" t="s">
        <v>184</v>
      </c>
      <c r="E1212" t="s">
        <v>52</v>
      </c>
      <c r="F1212" t="s">
        <v>69</v>
      </c>
      <c r="G1212" t="s">
        <v>70</v>
      </c>
      <c r="H1212" t="s">
        <v>71</v>
      </c>
      <c r="I1212" t="s">
        <v>24</v>
      </c>
      <c r="J1212" t="s">
        <v>25</v>
      </c>
      <c r="K1212">
        <v>9</v>
      </c>
      <c r="L1212">
        <v>8893</v>
      </c>
      <c r="M1212">
        <v>15</v>
      </c>
      <c r="N1212">
        <v>68031.45</v>
      </c>
      <c r="O1212">
        <v>54000</v>
      </c>
      <c r="P1212">
        <v>14031.45</v>
      </c>
      <c r="Q1212" t="s">
        <v>26</v>
      </c>
      <c r="R1212" t="s">
        <v>73</v>
      </c>
      <c r="S1212" s="3" t="str">
        <f t="shared" si="90"/>
        <v>October</v>
      </c>
      <c r="T1212" t="str">
        <f t="shared" si="91"/>
        <v>Q4</v>
      </c>
      <c r="U1212">
        <f t="shared" si="92"/>
        <v>2025</v>
      </c>
      <c r="V1212" s="4">
        <f t="shared" si="93"/>
        <v>0.2062494625647403</v>
      </c>
      <c r="W1212" t="str">
        <f t="shared" si="94"/>
        <v>High</v>
      </c>
    </row>
    <row r="1213" spans="1:23" x14ac:dyDescent="0.3">
      <c r="A1213">
        <v>104968</v>
      </c>
      <c r="B1213" s="1">
        <v>46012</v>
      </c>
      <c r="C1213" t="s">
        <v>5104</v>
      </c>
      <c r="D1213" t="s">
        <v>140</v>
      </c>
      <c r="E1213" t="s">
        <v>44</v>
      </c>
      <c r="F1213" t="s">
        <v>64</v>
      </c>
      <c r="G1213" t="s">
        <v>65</v>
      </c>
      <c r="H1213" t="s">
        <v>33</v>
      </c>
      <c r="I1213" t="s">
        <v>24</v>
      </c>
      <c r="J1213" t="s">
        <v>72</v>
      </c>
      <c r="K1213">
        <v>5</v>
      </c>
      <c r="L1213">
        <v>15105</v>
      </c>
      <c r="M1213">
        <v>10</v>
      </c>
      <c r="N1213">
        <v>67972.5</v>
      </c>
      <c r="O1213">
        <v>55000</v>
      </c>
      <c r="P1213">
        <v>12972.5</v>
      </c>
      <c r="Q1213" t="s">
        <v>41</v>
      </c>
      <c r="R1213" t="s">
        <v>27</v>
      </c>
      <c r="S1213" s="3" t="str">
        <f t="shared" si="90"/>
        <v>December</v>
      </c>
      <c r="T1213" t="str">
        <f t="shared" si="91"/>
        <v>Q4</v>
      </c>
      <c r="U1213">
        <f t="shared" si="92"/>
        <v>2025</v>
      </c>
      <c r="V1213" s="4">
        <f t="shared" si="93"/>
        <v>0.19084924050167348</v>
      </c>
      <c r="W1213" t="str">
        <f t="shared" si="94"/>
        <v>High</v>
      </c>
    </row>
    <row r="1214" spans="1:23" x14ac:dyDescent="0.3">
      <c r="A1214">
        <v>100111</v>
      </c>
      <c r="B1214" s="1">
        <v>45967</v>
      </c>
      <c r="C1214" t="s">
        <v>237</v>
      </c>
      <c r="D1214" t="s">
        <v>68</v>
      </c>
      <c r="E1214" t="s">
        <v>44</v>
      </c>
      <c r="F1214" t="s">
        <v>45</v>
      </c>
      <c r="G1214" t="s">
        <v>46</v>
      </c>
      <c r="H1214" t="s">
        <v>59</v>
      </c>
      <c r="I1214" t="s">
        <v>60</v>
      </c>
      <c r="J1214" t="s">
        <v>61</v>
      </c>
      <c r="K1214">
        <v>6</v>
      </c>
      <c r="L1214">
        <v>11912</v>
      </c>
      <c r="M1214">
        <v>5</v>
      </c>
      <c r="N1214">
        <v>67898.399999999994</v>
      </c>
      <c r="O1214">
        <v>54000</v>
      </c>
      <c r="P1214">
        <v>13898.4</v>
      </c>
      <c r="Q1214" t="s">
        <v>55</v>
      </c>
      <c r="R1214" t="s">
        <v>27</v>
      </c>
      <c r="S1214" s="3" t="str">
        <f t="shared" si="90"/>
        <v>November</v>
      </c>
      <c r="T1214" t="str">
        <f t="shared" si="91"/>
        <v>Q4</v>
      </c>
      <c r="U1214">
        <f t="shared" si="92"/>
        <v>2025</v>
      </c>
      <c r="V1214" s="4">
        <f t="shared" si="93"/>
        <v>0.20469407231981904</v>
      </c>
      <c r="W1214" t="str">
        <f t="shared" si="94"/>
        <v>High</v>
      </c>
    </row>
    <row r="1215" spans="1:23" x14ac:dyDescent="0.3">
      <c r="A1215">
        <v>102756</v>
      </c>
      <c r="B1215" s="1">
        <v>45665</v>
      </c>
      <c r="C1215" t="s">
        <v>2892</v>
      </c>
      <c r="D1215" t="s">
        <v>112</v>
      </c>
      <c r="E1215" t="s">
        <v>20</v>
      </c>
      <c r="F1215" t="s">
        <v>21</v>
      </c>
      <c r="G1215" t="s">
        <v>22</v>
      </c>
      <c r="H1215" t="s">
        <v>83</v>
      </c>
      <c r="I1215" t="s">
        <v>24</v>
      </c>
      <c r="J1215" t="s">
        <v>72</v>
      </c>
      <c r="K1215">
        <v>5</v>
      </c>
      <c r="L1215">
        <v>15088</v>
      </c>
      <c r="M1215">
        <v>10</v>
      </c>
      <c r="N1215">
        <v>67896</v>
      </c>
      <c r="O1215">
        <v>55000</v>
      </c>
      <c r="P1215">
        <v>12896</v>
      </c>
      <c r="Q1215" t="s">
        <v>55</v>
      </c>
      <c r="R1215" t="s">
        <v>27</v>
      </c>
      <c r="S1215" s="3" t="str">
        <f t="shared" si="90"/>
        <v>January</v>
      </c>
      <c r="T1215" t="str">
        <f t="shared" si="91"/>
        <v>Q1</v>
      </c>
      <c r="U1215">
        <f t="shared" si="92"/>
        <v>2025</v>
      </c>
      <c r="V1215" s="4">
        <f t="shared" si="93"/>
        <v>0.18993755154942854</v>
      </c>
      <c r="W1215" t="str">
        <f t="shared" si="94"/>
        <v>High</v>
      </c>
    </row>
    <row r="1216" spans="1:23" x14ac:dyDescent="0.3">
      <c r="A1216">
        <v>103402</v>
      </c>
      <c r="B1216" s="1">
        <v>45877</v>
      </c>
      <c r="C1216" t="s">
        <v>3538</v>
      </c>
      <c r="D1216" t="s">
        <v>151</v>
      </c>
      <c r="E1216" t="s">
        <v>20</v>
      </c>
      <c r="F1216" t="s">
        <v>21</v>
      </c>
      <c r="G1216" t="s">
        <v>22</v>
      </c>
      <c r="H1216" t="s">
        <v>23</v>
      </c>
      <c r="I1216" t="s">
        <v>24</v>
      </c>
      <c r="J1216" t="s">
        <v>72</v>
      </c>
      <c r="K1216">
        <v>5</v>
      </c>
      <c r="L1216">
        <v>15077</v>
      </c>
      <c r="M1216">
        <v>10</v>
      </c>
      <c r="N1216">
        <v>67846.5</v>
      </c>
      <c r="O1216">
        <v>55000</v>
      </c>
      <c r="P1216">
        <v>12846.5</v>
      </c>
      <c r="Q1216" t="s">
        <v>41</v>
      </c>
      <c r="R1216" t="s">
        <v>27</v>
      </c>
      <c r="S1216" s="3" t="str">
        <f t="shared" si="90"/>
        <v>August</v>
      </c>
      <c r="T1216" t="str">
        <f t="shared" si="91"/>
        <v>Q3</v>
      </c>
      <c r="U1216">
        <f t="shared" si="92"/>
        <v>2025</v>
      </c>
      <c r="V1216" s="4">
        <f t="shared" si="93"/>
        <v>0.18934653961516068</v>
      </c>
      <c r="W1216" t="str">
        <f t="shared" si="94"/>
        <v>High</v>
      </c>
    </row>
    <row r="1217" spans="1:23" x14ac:dyDescent="0.3">
      <c r="A1217">
        <v>102094</v>
      </c>
      <c r="B1217" s="1">
        <v>45995</v>
      </c>
      <c r="C1217" t="s">
        <v>2230</v>
      </c>
      <c r="D1217" t="s">
        <v>140</v>
      </c>
      <c r="E1217" t="s">
        <v>20</v>
      </c>
      <c r="F1217" t="s">
        <v>36</v>
      </c>
      <c r="G1217" t="s">
        <v>37</v>
      </c>
      <c r="H1217" t="s">
        <v>23</v>
      </c>
      <c r="I1217" t="s">
        <v>60</v>
      </c>
      <c r="J1217" t="s">
        <v>61</v>
      </c>
      <c r="K1217">
        <v>6</v>
      </c>
      <c r="L1217">
        <v>11864</v>
      </c>
      <c r="M1217">
        <v>5</v>
      </c>
      <c r="N1217">
        <v>67624.800000000003</v>
      </c>
      <c r="O1217">
        <v>54000</v>
      </c>
      <c r="P1217">
        <v>13624.8</v>
      </c>
      <c r="Q1217" t="s">
        <v>55</v>
      </c>
      <c r="R1217" t="s">
        <v>27</v>
      </c>
      <c r="S1217" s="3" t="str">
        <f t="shared" si="90"/>
        <v>December</v>
      </c>
      <c r="T1217" t="str">
        <f t="shared" si="91"/>
        <v>Q4</v>
      </c>
      <c r="U1217">
        <f t="shared" si="92"/>
        <v>2025</v>
      </c>
      <c r="V1217" s="4">
        <f t="shared" si="93"/>
        <v>0.20147638144586008</v>
      </c>
      <c r="W1217" t="str">
        <f t="shared" si="94"/>
        <v>High</v>
      </c>
    </row>
    <row r="1218" spans="1:23" x14ac:dyDescent="0.3">
      <c r="A1218">
        <v>100353</v>
      </c>
      <c r="B1218" s="1">
        <v>45737</v>
      </c>
      <c r="C1218" t="s">
        <v>489</v>
      </c>
      <c r="D1218" t="s">
        <v>192</v>
      </c>
      <c r="E1218" t="s">
        <v>20</v>
      </c>
      <c r="F1218" t="s">
        <v>21</v>
      </c>
      <c r="G1218" t="s">
        <v>22</v>
      </c>
      <c r="H1218" t="s">
        <v>83</v>
      </c>
      <c r="I1218" t="s">
        <v>60</v>
      </c>
      <c r="J1218" t="s">
        <v>78</v>
      </c>
      <c r="K1218">
        <v>3</v>
      </c>
      <c r="L1218">
        <v>22482</v>
      </c>
      <c r="M1218">
        <v>0</v>
      </c>
      <c r="N1218">
        <v>67446</v>
      </c>
      <c r="O1218">
        <v>51000</v>
      </c>
      <c r="P1218">
        <v>16446</v>
      </c>
      <c r="Q1218" t="s">
        <v>55</v>
      </c>
      <c r="R1218" t="s">
        <v>56</v>
      </c>
      <c r="S1218" s="3" t="str">
        <f t="shared" ref="S1218:S1281" si="95">TEXT(B1218,"mmmm")</f>
        <v>March</v>
      </c>
      <c r="T1218" t="str">
        <f t="shared" ref="T1218:T1281" si="96">"Q"&amp;ROUNDUP(MONTH(B1218)/3,0)</f>
        <v>Q1</v>
      </c>
      <c r="U1218">
        <f t="shared" ref="U1218:U1281" si="97">YEAR(B1218)</f>
        <v>2025</v>
      </c>
      <c r="V1218" s="4">
        <f t="shared" ref="V1218:V1281" si="98">P1218/N1218</f>
        <v>0.24383951605729029</v>
      </c>
      <c r="W1218" t="str">
        <f t="shared" ref="W1218:W1281" si="99">IF(N1218&lt;10000,"Low",IF(N1218&lt;=50000,"Medium","High"))</f>
        <v>High</v>
      </c>
    </row>
    <row r="1219" spans="1:23" x14ac:dyDescent="0.3">
      <c r="A1219">
        <v>102919</v>
      </c>
      <c r="B1219" s="1">
        <v>45721</v>
      </c>
      <c r="C1219" t="s">
        <v>3055</v>
      </c>
      <c r="D1219" t="s">
        <v>299</v>
      </c>
      <c r="E1219" t="s">
        <v>52</v>
      </c>
      <c r="F1219" t="s">
        <v>69</v>
      </c>
      <c r="G1219" t="s">
        <v>70</v>
      </c>
      <c r="H1219" t="s">
        <v>33</v>
      </c>
      <c r="I1219" t="s">
        <v>60</v>
      </c>
      <c r="J1219" t="s">
        <v>61</v>
      </c>
      <c r="K1219">
        <v>6</v>
      </c>
      <c r="L1219">
        <v>11810</v>
      </c>
      <c r="M1219">
        <v>5</v>
      </c>
      <c r="N1219">
        <v>67317</v>
      </c>
      <c r="O1219">
        <v>54000</v>
      </c>
      <c r="P1219">
        <v>13317</v>
      </c>
      <c r="Q1219" t="s">
        <v>26</v>
      </c>
      <c r="R1219" t="s">
        <v>56</v>
      </c>
      <c r="S1219" s="3" t="str">
        <f t="shared" si="95"/>
        <v>March</v>
      </c>
      <c r="T1219" t="str">
        <f t="shared" si="96"/>
        <v>Q1</v>
      </c>
      <c r="U1219">
        <f t="shared" si="97"/>
        <v>2025</v>
      </c>
      <c r="V1219" s="4">
        <f t="shared" si="98"/>
        <v>0.19782521502740763</v>
      </c>
      <c r="W1219" t="str">
        <f t="shared" si="99"/>
        <v>High</v>
      </c>
    </row>
    <row r="1220" spans="1:23" x14ac:dyDescent="0.3">
      <c r="A1220">
        <v>100327</v>
      </c>
      <c r="B1220" s="1">
        <v>45925</v>
      </c>
      <c r="C1220" t="s">
        <v>463</v>
      </c>
      <c r="D1220" t="s">
        <v>122</v>
      </c>
      <c r="E1220" t="s">
        <v>52</v>
      </c>
      <c r="F1220" t="s">
        <v>53</v>
      </c>
      <c r="G1220" t="s">
        <v>54</v>
      </c>
      <c r="H1220" t="s">
        <v>38</v>
      </c>
      <c r="I1220" t="s">
        <v>24</v>
      </c>
      <c r="J1220" t="s">
        <v>72</v>
      </c>
      <c r="K1220">
        <v>5</v>
      </c>
      <c r="L1220">
        <v>14937</v>
      </c>
      <c r="M1220">
        <v>10</v>
      </c>
      <c r="N1220">
        <v>67216.5</v>
      </c>
      <c r="O1220">
        <v>55000</v>
      </c>
      <c r="P1220">
        <v>12216.5</v>
      </c>
      <c r="Q1220" t="s">
        <v>55</v>
      </c>
      <c r="R1220" t="s">
        <v>27</v>
      </c>
      <c r="S1220" s="3" t="str">
        <f t="shared" si="95"/>
        <v>September</v>
      </c>
      <c r="T1220" t="str">
        <f t="shared" si="96"/>
        <v>Q3</v>
      </c>
      <c r="U1220">
        <f t="shared" si="97"/>
        <v>2025</v>
      </c>
      <c r="V1220" s="4">
        <f t="shared" si="98"/>
        <v>0.18174852900701466</v>
      </c>
      <c r="W1220" t="str">
        <f t="shared" si="99"/>
        <v>High</v>
      </c>
    </row>
    <row r="1221" spans="1:23" x14ac:dyDescent="0.3">
      <c r="A1221">
        <v>104787</v>
      </c>
      <c r="B1221" s="1">
        <v>45890</v>
      </c>
      <c r="C1221" t="s">
        <v>4923</v>
      </c>
      <c r="D1221" t="s">
        <v>194</v>
      </c>
      <c r="E1221" t="s">
        <v>52</v>
      </c>
      <c r="F1221" t="s">
        <v>69</v>
      </c>
      <c r="G1221" t="s">
        <v>70</v>
      </c>
      <c r="H1221" t="s">
        <v>33</v>
      </c>
      <c r="I1221" t="s">
        <v>60</v>
      </c>
      <c r="J1221" t="s">
        <v>61</v>
      </c>
      <c r="K1221">
        <v>6</v>
      </c>
      <c r="L1221">
        <v>12445</v>
      </c>
      <c r="M1221">
        <v>10</v>
      </c>
      <c r="N1221">
        <v>67203</v>
      </c>
      <c r="O1221">
        <v>54000</v>
      </c>
      <c r="P1221">
        <v>13203</v>
      </c>
      <c r="Q1221" t="s">
        <v>26</v>
      </c>
      <c r="R1221" t="s">
        <v>27</v>
      </c>
      <c r="S1221" s="3" t="str">
        <f t="shared" si="95"/>
        <v>August</v>
      </c>
      <c r="T1221" t="str">
        <f t="shared" si="96"/>
        <v>Q3</v>
      </c>
      <c r="U1221">
        <f t="shared" si="97"/>
        <v>2025</v>
      </c>
      <c r="V1221" s="4">
        <f t="shared" si="98"/>
        <v>0.19646444355162715</v>
      </c>
      <c r="W1221" t="str">
        <f t="shared" si="99"/>
        <v>High</v>
      </c>
    </row>
    <row r="1222" spans="1:23" x14ac:dyDescent="0.3">
      <c r="A1222">
        <v>103504</v>
      </c>
      <c r="B1222" s="1">
        <v>45801</v>
      </c>
      <c r="C1222" t="s">
        <v>3640</v>
      </c>
      <c r="D1222" t="s">
        <v>408</v>
      </c>
      <c r="E1222" t="s">
        <v>44</v>
      </c>
      <c r="F1222" t="s">
        <v>45</v>
      </c>
      <c r="G1222" t="s">
        <v>46</v>
      </c>
      <c r="H1222" t="s">
        <v>38</v>
      </c>
      <c r="I1222" t="s">
        <v>60</v>
      </c>
      <c r="J1222" t="s">
        <v>78</v>
      </c>
      <c r="K1222">
        <v>3</v>
      </c>
      <c r="L1222">
        <v>22390</v>
      </c>
      <c r="M1222">
        <v>0</v>
      </c>
      <c r="N1222">
        <v>67170</v>
      </c>
      <c r="O1222">
        <v>51000</v>
      </c>
      <c r="P1222">
        <v>16170</v>
      </c>
      <c r="Q1222" t="s">
        <v>41</v>
      </c>
      <c r="R1222" t="s">
        <v>27</v>
      </c>
      <c r="S1222" s="3" t="str">
        <f t="shared" si="95"/>
        <v>May</v>
      </c>
      <c r="T1222" t="str">
        <f t="shared" si="96"/>
        <v>Q2</v>
      </c>
      <c r="U1222">
        <f t="shared" si="97"/>
        <v>2025</v>
      </c>
      <c r="V1222" s="4">
        <f t="shared" si="98"/>
        <v>0.24073246985261276</v>
      </c>
      <c r="W1222" t="str">
        <f t="shared" si="99"/>
        <v>High</v>
      </c>
    </row>
    <row r="1223" spans="1:23" x14ac:dyDescent="0.3">
      <c r="A1223">
        <v>102328</v>
      </c>
      <c r="B1223" s="1">
        <v>45866</v>
      </c>
      <c r="C1223" t="s">
        <v>2464</v>
      </c>
      <c r="D1223" t="s">
        <v>51</v>
      </c>
      <c r="E1223" t="s">
        <v>52</v>
      </c>
      <c r="F1223" t="s">
        <v>69</v>
      </c>
      <c r="G1223" t="s">
        <v>70</v>
      </c>
      <c r="H1223" t="s">
        <v>33</v>
      </c>
      <c r="I1223" t="s">
        <v>60</v>
      </c>
      <c r="J1223" t="s">
        <v>61</v>
      </c>
      <c r="K1223">
        <v>6</v>
      </c>
      <c r="L1223">
        <v>12436</v>
      </c>
      <c r="M1223">
        <v>10</v>
      </c>
      <c r="N1223">
        <v>67154.399999999994</v>
      </c>
      <c r="O1223">
        <v>54000</v>
      </c>
      <c r="P1223">
        <v>13154.4</v>
      </c>
      <c r="Q1223" t="s">
        <v>55</v>
      </c>
      <c r="R1223" t="s">
        <v>27</v>
      </c>
      <c r="S1223" s="3" t="str">
        <f t="shared" si="95"/>
        <v>July</v>
      </c>
      <c r="T1223" t="str">
        <f t="shared" si="96"/>
        <v>Q3</v>
      </c>
      <c r="U1223">
        <f t="shared" si="97"/>
        <v>2025</v>
      </c>
      <c r="V1223" s="4">
        <f t="shared" si="98"/>
        <v>0.19588292055323256</v>
      </c>
      <c r="W1223" t="str">
        <f t="shared" si="99"/>
        <v>High</v>
      </c>
    </row>
    <row r="1224" spans="1:23" x14ac:dyDescent="0.3">
      <c r="A1224">
        <v>104221</v>
      </c>
      <c r="B1224" s="1">
        <v>45814</v>
      </c>
      <c r="C1224" t="s">
        <v>4357</v>
      </c>
      <c r="D1224" t="s">
        <v>118</v>
      </c>
      <c r="E1224" t="s">
        <v>52</v>
      </c>
      <c r="F1224" t="s">
        <v>53</v>
      </c>
      <c r="G1224" t="s">
        <v>54</v>
      </c>
      <c r="H1224" t="s">
        <v>33</v>
      </c>
      <c r="I1224" t="s">
        <v>24</v>
      </c>
      <c r="J1224" t="s">
        <v>72</v>
      </c>
      <c r="K1224">
        <v>5</v>
      </c>
      <c r="L1224">
        <v>14916</v>
      </c>
      <c r="M1224">
        <v>10</v>
      </c>
      <c r="N1224">
        <v>67122</v>
      </c>
      <c r="O1224">
        <v>55000</v>
      </c>
      <c r="P1224">
        <v>12122</v>
      </c>
      <c r="Q1224" t="s">
        <v>66</v>
      </c>
      <c r="R1224" t="s">
        <v>56</v>
      </c>
      <c r="S1224" s="3" t="str">
        <f t="shared" si="95"/>
        <v>June</v>
      </c>
      <c r="T1224" t="str">
        <f t="shared" si="96"/>
        <v>Q2</v>
      </c>
      <c r="U1224">
        <f t="shared" si="97"/>
        <v>2025</v>
      </c>
      <c r="V1224" s="4">
        <f t="shared" si="98"/>
        <v>0.1805965257292691</v>
      </c>
      <c r="W1224" t="str">
        <f t="shared" si="99"/>
        <v>High</v>
      </c>
    </row>
    <row r="1225" spans="1:23" x14ac:dyDescent="0.3">
      <c r="A1225">
        <v>101799</v>
      </c>
      <c r="B1225" s="1">
        <v>45706</v>
      </c>
      <c r="C1225" t="s">
        <v>1935</v>
      </c>
      <c r="D1225" t="s">
        <v>149</v>
      </c>
      <c r="E1225" t="s">
        <v>52</v>
      </c>
      <c r="F1225" t="s">
        <v>69</v>
      </c>
      <c r="G1225" t="s">
        <v>70</v>
      </c>
      <c r="H1225" t="s">
        <v>108</v>
      </c>
      <c r="I1225" t="s">
        <v>60</v>
      </c>
      <c r="J1225" t="s">
        <v>78</v>
      </c>
      <c r="K1225">
        <v>3</v>
      </c>
      <c r="L1225">
        <v>22321</v>
      </c>
      <c r="M1225">
        <v>0</v>
      </c>
      <c r="N1225">
        <v>66963</v>
      </c>
      <c r="O1225">
        <v>51000</v>
      </c>
      <c r="P1225">
        <v>15963</v>
      </c>
      <c r="Q1225" t="s">
        <v>55</v>
      </c>
      <c r="R1225" t="s">
        <v>27</v>
      </c>
      <c r="S1225" s="3" t="str">
        <f t="shared" si="95"/>
        <v>February</v>
      </c>
      <c r="T1225" t="str">
        <f t="shared" si="96"/>
        <v>Q1</v>
      </c>
      <c r="U1225">
        <f t="shared" si="97"/>
        <v>2025</v>
      </c>
      <c r="V1225" s="4">
        <f t="shared" si="98"/>
        <v>0.2383853769992384</v>
      </c>
      <c r="W1225" t="str">
        <f t="shared" si="99"/>
        <v>High</v>
      </c>
    </row>
    <row r="1226" spans="1:23" x14ac:dyDescent="0.3">
      <c r="A1226">
        <v>100899</v>
      </c>
      <c r="B1226" s="1">
        <v>45882</v>
      </c>
      <c r="C1226" t="s">
        <v>1035</v>
      </c>
      <c r="D1226" t="s">
        <v>199</v>
      </c>
      <c r="E1226" t="s">
        <v>44</v>
      </c>
      <c r="F1226" t="s">
        <v>64</v>
      </c>
      <c r="G1226" t="s">
        <v>65</v>
      </c>
      <c r="H1226" t="s">
        <v>71</v>
      </c>
      <c r="I1226" t="s">
        <v>60</v>
      </c>
      <c r="J1226" t="s">
        <v>78</v>
      </c>
      <c r="K1226">
        <v>3</v>
      </c>
      <c r="L1226">
        <v>22311</v>
      </c>
      <c r="M1226">
        <v>0</v>
      </c>
      <c r="N1226">
        <v>66933</v>
      </c>
      <c r="O1226">
        <v>51000</v>
      </c>
      <c r="P1226">
        <v>15933</v>
      </c>
      <c r="Q1226" t="s">
        <v>49</v>
      </c>
      <c r="R1226" t="s">
        <v>27</v>
      </c>
      <c r="S1226" s="3" t="str">
        <f t="shared" si="95"/>
        <v>August</v>
      </c>
      <c r="T1226" t="str">
        <f t="shared" si="96"/>
        <v>Q3</v>
      </c>
      <c r="U1226">
        <f t="shared" si="97"/>
        <v>2025</v>
      </c>
      <c r="V1226" s="4">
        <f t="shared" si="98"/>
        <v>0.23804401416341714</v>
      </c>
      <c r="W1226" t="str">
        <f t="shared" si="99"/>
        <v>High</v>
      </c>
    </row>
    <row r="1227" spans="1:23" x14ac:dyDescent="0.3">
      <c r="A1227">
        <v>100464</v>
      </c>
      <c r="B1227" s="1">
        <v>45948</v>
      </c>
      <c r="C1227" t="s">
        <v>600</v>
      </c>
      <c r="D1227" t="s">
        <v>189</v>
      </c>
      <c r="E1227" t="s">
        <v>52</v>
      </c>
      <c r="F1227" t="s">
        <v>69</v>
      </c>
      <c r="G1227" t="s">
        <v>70</v>
      </c>
      <c r="H1227" t="s">
        <v>71</v>
      </c>
      <c r="I1227" t="s">
        <v>60</v>
      </c>
      <c r="J1227" t="s">
        <v>78</v>
      </c>
      <c r="K1227">
        <v>3</v>
      </c>
      <c r="L1227">
        <v>22306</v>
      </c>
      <c r="M1227">
        <v>0</v>
      </c>
      <c r="N1227">
        <v>66918</v>
      </c>
      <c r="O1227">
        <v>51000</v>
      </c>
      <c r="P1227">
        <v>15918</v>
      </c>
      <c r="Q1227" t="s">
        <v>26</v>
      </c>
      <c r="R1227" t="s">
        <v>73</v>
      </c>
      <c r="S1227" s="3" t="str">
        <f t="shared" si="95"/>
        <v>October</v>
      </c>
      <c r="T1227" t="str">
        <f t="shared" si="96"/>
        <v>Q4</v>
      </c>
      <c r="U1227">
        <f t="shared" si="97"/>
        <v>2025</v>
      </c>
      <c r="V1227" s="4">
        <f t="shared" si="98"/>
        <v>0.23787321796825966</v>
      </c>
      <c r="W1227" t="str">
        <f t="shared" si="99"/>
        <v>High</v>
      </c>
    </row>
    <row r="1228" spans="1:23" x14ac:dyDescent="0.3">
      <c r="A1228">
        <v>103310</v>
      </c>
      <c r="B1228" s="1">
        <v>45693</v>
      </c>
      <c r="C1228" t="s">
        <v>3446</v>
      </c>
      <c r="D1228" t="s">
        <v>82</v>
      </c>
      <c r="E1228" t="s">
        <v>52</v>
      </c>
      <c r="F1228" t="s">
        <v>53</v>
      </c>
      <c r="G1228" t="s">
        <v>54</v>
      </c>
      <c r="H1228" t="s">
        <v>47</v>
      </c>
      <c r="I1228" t="s">
        <v>24</v>
      </c>
      <c r="J1228" t="s">
        <v>72</v>
      </c>
      <c r="K1228">
        <v>5</v>
      </c>
      <c r="L1228">
        <v>14867</v>
      </c>
      <c r="M1228">
        <v>10</v>
      </c>
      <c r="N1228">
        <v>66901.5</v>
      </c>
      <c r="O1228">
        <v>55000</v>
      </c>
      <c r="P1228">
        <v>11901.5</v>
      </c>
      <c r="Q1228" t="s">
        <v>55</v>
      </c>
      <c r="R1228" t="s">
        <v>73</v>
      </c>
      <c r="S1228" s="3" t="str">
        <f t="shared" si="95"/>
        <v>February</v>
      </c>
      <c r="T1228" t="str">
        <f t="shared" si="96"/>
        <v>Q1</v>
      </c>
      <c r="U1228">
        <f t="shared" si="97"/>
        <v>2025</v>
      </c>
      <c r="V1228" s="4">
        <f t="shared" si="98"/>
        <v>0.17789586182671541</v>
      </c>
      <c r="W1228" t="str">
        <f t="shared" si="99"/>
        <v>High</v>
      </c>
    </row>
    <row r="1229" spans="1:23" x14ac:dyDescent="0.3">
      <c r="A1229">
        <v>103113</v>
      </c>
      <c r="B1229" s="1">
        <v>45811</v>
      </c>
      <c r="C1229" t="s">
        <v>3249</v>
      </c>
      <c r="D1229" t="s">
        <v>147</v>
      </c>
      <c r="E1229" t="s">
        <v>52</v>
      </c>
      <c r="F1229" t="s">
        <v>69</v>
      </c>
      <c r="G1229" t="s">
        <v>70</v>
      </c>
      <c r="H1229" t="s">
        <v>38</v>
      </c>
      <c r="I1229" t="s">
        <v>24</v>
      </c>
      <c r="J1229" t="s">
        <v>72</v>
      </c>
      <c r="K1229">
        <v>5</v>
      </c>
      <c r="L1229">
        <v>14855</v>
      </c>
      <c r="M1229">
        <v>10</v>
      </c>
      <c r="N1229">
        <v>66847.5</v>
      </c>
      <c r="O1229">
        <v>55000</v>
      </c>
      <c r="P1229">
        <v>11847.5</v>
      </c>
      <c r="Q1229" t="s">
        <v>55</v>
      </c>
      <c r="R1229" t="s">
        <v>27</v>
      </c>
      <c r="S1229" s="3" t="str">
        <f t="shared" si="95"/>
        <v>June</v>
      </c>
      <c r="T1229" t="str">
        <f t="shared" si="96"/>
        <v>Q2</v>
      </c>
      <c r="U1229">
        <f t="shared" si="97"/>
        <v>2025</v>
      </c>
      <c r="V1229" s="4">
        <f t="shared" si="98"/>
        <v>0.17723175885410822</v>
      </c>
      <c r="W1229" t="str">
        <f t="shared" si="99"/>
        <v>High</v>
      </c>
    </row>
    <row r="1230" spans="1:23" x14ac:dyDescent="0.3">
      <c r="A1230">
        <v>103488</v>
      </c>
      <c r="B1230" s="1">
        <v>45881</v>
      </c>
      <c r="C1230" t="s">
        <v>3624</v>
      </c>
      <c r="D1230" t="s">
        <v>85</v>
      </c>
      <c r="E1230" t="s">
        <v>44</v>
      </c>
      <c r="F1230" t="s">
        <v>45</v>
      </c>
      <c r="G1230" t="s">
        <v>46</v>
      </c>
      <c r="H1230" t="s">
        <v>83</v>
      </c>
      <c r="I1230" t="s">
        <v>60</v>
      </c>
      <c r="J1230" t="s">
        <v>78</v>
      </c>
      <c r="K1230">
        <v>3</v>
      </c>
      <c r="L1230">
        <v>22262</v>
      </c>
      <c r="M1230">
        <v>0</v>
      </c>
      <c r="N1230">
        <v>66786</v>
      </c>
      <c r="O1230">
        <v>51000</v>
      </c>
      <c r="P1230">
        <v>15786</v>
      </c>
      <c r="Q1230" t="s">
        <v>41</v>
      </c>
      <c r="R1230" t="s">
        <v>27</v>
      </c>
      <c r="S1230" s="3" t="str">
        <f t="shared" si="95"/>
        <v>August</v>
      </c>
      <c r="T1230" t="str">
        <f t="shared" si="96"/>
        <v>Q3</v>
      </c>
      <c r="U1230">
        <f t="shared" si="97"/>
        <v>2025</v>
      </c>
      <c r="V1230" s="4">
        <f t="shared" si="98"/>
        <v>0.23636690324319468</v>
      </c>
      <c r="W1230" t="str">
        <f t="shared" si="99"/>
        <v>High</v>
      </c>
    </row>
    <row r="1231" spans="1:23" x14ac:dyDescent="0.3">
      <c r="A1231">
        <v>100574</v>
      </c>
      <c r="B1231" s="1">
        <v>45784</v>
      </c>
      <c r="C1231" t="s">
        <v>710</v>
      </c>
      <c r="D1231" t="s">
        <v>58</v>
      </c>
      <c r="E1231" t="s">
        <v>52</v>
      </c>
      <c r="F1231" t="s">
        <v>69</v>
      </c>
      <c r="G1231" t="s">
        <v>70</v>
      </c>
      <c r="H1231" t="s">
        <v>33</v>
      </c>
      <c r="I1231" t="s">
        <v>60</v>
      </c>
      <c r="J1231" t="s">
        <v>61</v>
      </c>
      <c r="K1231">
        <v>6</v>
      </c>
      <c r="L1231">
        <v>11692</v>
      </c>
      <c r="M1231">
        <v>5</v>
      </c>
      <c r="N1231">
        <v>66644.399999999994</v>
      </c>
      <c r="O1231">
        <v>54000</v>
      </c>
      <c r="P1231">
        <v>12644.4</v>
      </c>
      <c r="Q1231" t="s">
        <v>49</v>
      </c>
      <c r="R1231" t="s">
        <v>73</v>
      </c>
      <c r="S1231" s="3" t="str">
        <f t="shared" si="95"/>
        <v>May</v>
      </c>
      <c r="T1231" t="str">
        <f t="shared" si="96"/>
        <v>Q2</v>
      </c>
      <c r="U1231">
        <f t="shared" si="97"/>
        <v>2025</v>
      </c>
      <c r="V1231" s="4">
        <f t="shared" si="98"/>
        <v>0.18972936960944956</v>
      </c>
      <c r="W1231" t="str">
        <f t="shared" si="99"/>
        <v>High</v>
      </c>
    </row>
    <row r="1232" spans="1:23" x14ac:dyDescent="0.3">
      <c r="A1232">
        <v>101726</v>
      </c>
      <c r="B1232" s="1">
        <v>45993</v>
      </c>
      <c r="C1232" t="s">
        <v>1862</v>
      </c>
      <c r="D1232" t="s">
        <v>194</v>
      </c>
      <c r="E1232" t="s">
        <v>52</v>
      </c>
      <c r="F1232" t="s">
        <v>69</v>
      </c>
      <c r="G1232" t="s">
        <v>70</v>
      </c>
      <c r="H1232" t="s">
        <v>108</v>
      </c>
      <c r="I1232" t="s">
        <v>24</v>
      </c>
      <c r="J1232" t="s">
        <v>72</v>
      </c>
      <c r="K1232">
        <v>5</v>
      </c>
      <c r="L1232">
        <v>14808</v>
      </c>
      <c r="M1232">
        <v>10</v>
      </c>
      <c r="N1232">
        <v>66636</v>
      </c>
      <c r="O1232">
        <v>55000</v>
      </c>
      <c r="P1232">
        <v>11636</v>
      </c>
      <c r="Q1232" t="s">
        <v>49</v>
      </c>
      <c r="R1232" t="s">
        <v>27</v>
      </c>
      <c r="S1232" s="3" t="str">
        <f t="shared" si="95"/>
        <v>December</v>
      </c>
      <c r="T1232" t="str">
        <f t="shared" si="96"/>
        <v>Q4</v>
      </c>
      <c r="U1232">
        <f t="shared" si="97"/>
        <v>2025</v>
      </c>
      <c r="V1232" s="4">
        <f t="shared" si="98"/>
        <v>0.17462032534966085</v>
      </c>
      <c r="W1232" t="str">
        <f t="shared" si="99"/>
        <v>High</v>
      </c>
    </row>
    <row r="1233" spans="1:23" x14ac:dyDescent="0.3">
      <c r="A1233">
        <v>103901</v>
      </c>
      <c r="B1233" s="1">
        <v>45860</v>
      </c>
      <c r="C1233" t="s">
        <v>4037</v>
      </c>
      <c r="D1233" t="s">
        <v>116</v>
      </c>
      <c r="E1233" t="s">
        <v>20</v>
      </c>
      <c r="F1233" t="s">
        <v>21</v>
      </c>
      <c r="G1233" t="s">
        <v>22</v>
      </c>
      <c r="H1233" t="s">
        <v>59</v>
      </c>
      <c r="I1233" t="s">
        <v>24</v>
      </c>
      <c r="J1233" t="s">
        <v>72</v>
      </c>
      <c r="K1233">
        <v>5</v>
      </c>
      <c r="L1233">
        <v>14799</v>
      </c>
      <c r="M1233">
        <v>10</v>
      </c>
      <c r="N1233">
        <v>66595.5</v>
      </c>
      <c r="O1233">
        <v>55000</v>
      </c>
      <c r="P1233">
        <v>11595.5</v>
      </c>
      <c r="Q1233" t="s">
        <v>49</v>
      </c>
      <c r="R1233" t="s">
        <v>27</v>
      </c>
      <c r="S1233" s="3" t="str">
        <f t="shared" si="95"/>
        <v>July</v>
      </c>
      <c r="T1233" t="str">
        <f t="shared" si="96"/>
        <v>Q3</v>
      </c>
      <c r="U1233">
        <f t="shared" si="97"/>
        <v>2025</v>
      </c>
      <c r="V1233" s="4">
        <f t="shared" si="98"/>
        <v>0.17411837136142833</v>
      </c>
      <c r="W1233" t="str">
        <f t="shared" si="99"/>
        <v>High</v>
      </c>
    </row>
    <row r="1234" spans="1:23" x14ac:dyDescent="0.3">
      <c r="A1234">
        <v>102401</v>
      </c>
      <c r="B1234" s="1">
        <v>45925</v>
      </c>
      <c r="C1234" t="s">
        <v>2537</v>
      </c>
      <c r="D1234" t="s">
        <v>149</v>
      </c>
      <c r="E1234" t="s">
        <v>20</v>
      </c>
      <c r="F1234" t="s">
        <v>36</v>
      </c>
      <c r="G1234" t="s">
        <v>37</v>
      </c>
      <c r="H1234" t="s">
        <v>83</v>
      </c>
      <c r="I1234" t="s">
        <v>60</v>
      </c>
      <c r="J1234" t="s">
        <v>61</v>
      </c>
      <c r="K1234">
        <v>6</v>
      </c>
      <c r="L1234">
        <v>11677</v>
      </c>
      <c r="M1234">
        <v>5</v>
      </c>
      <c r="N1234">
        <v>66558.899999999994</v>
      </c>
      <c r="O1234">
        <v>54000</v>
      </c>
      <c r="P1234">
        <v>12558.9</v>
      </c>
      <c r="Q1234" t="s">
        <v>41</v>
      </c>
      <c r="R1234" t="s">
        <v>27</v>
      </c>
      <c r="S1234" s="3" t="str">
        <f t="shared" si="95"/>
        <v>September</v>
      </c>
      <c r="T1234" t="str">
        <f t="shared" si="96"/>
        <v>Q3</v>
      </c>
      <c r="U1234">
        <f t="shared" si="97"/>
        <v>2025</v>
      </c>
      <c r="V1234" s="4">
        <f t="shared" si="98"/>
        <v>0.18868851498447242</v>
      </c>
      <c r="W1234" t="str">
        <f t="shared" si="99"/>
        <v>High</v>
      </c>
    </row>
    <row r="1235" spans="1:23" x14ac:dyDescent="0.3">
      <c r="A1235">
        <v>101400</v>
      </c>
      <c r="B1235" s="1">
        <v>46019</v>
      </c>
      <c r="C1235" t="s">
        <v>1536</v>
      </c>
      <c r="D1235" t="s">
        <v>281</v>
      </c>
      <c r="E1235" t="s">
        <v>52</v>
      </c>
      <c r="F1235" t="s">
        <v>69</v>
      </c>
      <c r="G1235" t="s">
        <v>70</v>
      </c>
      <c r="H1235" t="s">
        <v>23</v>
      </c>
      <c r="I1235" t="s">
        <v>60</v>
      </c>
      <c r="J1235" t="s">
        <v>61</v>
      </c>
      <c r="K1235">
        <v>6</v>
      </c>
      <c r="L1235">
        <v>11670</v>
      </c>
      <c r="M1235">
        <v>5</v>
      </c>
      <c r="N1235">
        <v>66519</v>
      </c>
      <c r="O1235">
        <v>54000</v>
      </c>
      <c r="P1235">
        <v>12519</v>
      </c>
      <c r="Q1235" t="s">
        <v>66</v>
      </c>
      <c r="R1235" t="s">
        <v>56</v>
      </c>
      <c r="S1235" s="3" t="str">
        <f t="shared" si="95"/>
        <v>December</v>
      </c>
      <c r="T1235" t="str">
        <f t="shared" si="96"/>
        <v>Q4</v>
      </c>
      <c r="U1235">
        <f t="shared" si="97"/>
        <v>2025</v>
      </c>
      <c r="V1235" s="4">
        <f t="shared" si="98"/>
        <v>0.18820186713570558</v>
      </c>
      <c r="W1235" t="str">
        <f t="shared" si="99"/>
        <v>High</v>
      </c>
    </row>
    <row r="1236" spans="1:23" x14ac:dyDescent="0.3">
      <c r="A1236">
        <v>103810</v>
      </c>
      <c r="B1236" s="1">
        <v>45794</v>
      </c>
      <c r="C1236" t="s">
        <v>3946</v>
      </c>
      <c r="D1236" t="s">
        <v>63</v>
      </c>
      <c r="E1236" t="s">
        <v>52</v>
      </c>
      <c r="F1236" t="s">
        <v>53</v>
      </c>
      <c r="G1236" t="s">
        <v>54</v>
      </c>
      <c r="H1236" t="s">
        <v>83</v>
      </c>
      <c r="I1236" t="s">
        <v>24</v>
      </c>
      <c r="J1236" t="s">
        <v>72</v>
      </c>
      <c r="K1236">
        <v>5</v>
      </c>
      <c r="L1236">
        <v>14764</v>
      </c>
      <c r="M1236">
        <v>10</v>
      </c>
      <c r="N1236">
        <v>66438</v>
      </c>
      <c r="O1236">
        <v>55000</v>
      </c>
      <c r="P1236">
        <v>11438</v>
      </c>
      <c r="Q1236" t="s">
        <v>55</v>
      </c>
      <c r="R1236" t="s">
        <v>73</v>
      </c>
      <c r="S1236" s="3" t="str">
        <f t="shared" si="95"/>
        <v>May</v>
      </c>
      <c r="T1236" t="str">
        <f t="shared" si="96"/>
        <v>Q2</v>
      </c>
      <c r="U1236">
        <f t="shared" si="97"/>
        <v>2025</v>
      </c>
      <c r="V1236" s="4">
        <f t="shared" si="98"/>
        <v>0.17216051055119058</v>
      </c>
      <c r="W1236" t="str">
        <f t="shared" si="99"/>
        <v>High</v>
      </c>
    </row>
    <row r="1237" spans="1:23" x14ac:dyDescent="0.3">
      <c r="A1237">
        <v>103929</v>
      </c>
      <c r="B1237" s="1">
        <v>45830</v>
      </c>
      <c r="C1237" t="s">
        <v>4065</v>
      </c>
      <c r="D1237" t="s">
        <v>281</v>
      </c>
      <c r="E1237" t="s">
        <v>44</v>
      </c>
      <c r="F1237" t="s">
        <v>45</v>
      </c>
      <c r="G1237" t="s">
        <v>46</v>
      </c>
      <c r="H1237" t="s">
        <v>23</v>
      </c>
      <c r="I1237" t="s">
        <v>60</v>
      </c>
      <c r="J1237" t="s">
        <v>61</v>
      </c>
      <c r="K1237">
        <v>6</v>
      </c>
      <c r="L1237">
        <v>11644</v>
      </c>
      <c r="M1237">
        <v>5</v>
      </c>
      <c r="N1237">
        <v>66370.8</v>
      </c>
      <c r="O1237">
        <v>54000</v>
      </c>
      <c r="P1237">
        <v>12370.8</v>
      </c>
      <c r="Q1237" t="s">
        <v>55</v>
      </c>
      <c r="R1237" t="s">
        <v>27</v>
      </c>
      <c r="S1237" s="3" t="str">
        <f t="shared" si="95"/>
        <v>June</v>
      </c>
      <c r="T1237" t="str">
        <f t="shared" si="96"/>
        <v>Q2</v>
      </c>
      <c r="U1237">
        <f t="shared" si="97"/>
        <v>2025</v>
      </c>
      <c r="V1237" s="4">
        <f t="shared" si="98"/>
        <v>0.18638919524851288</v>
      </c>
      <c r="W1237" t="str">
        <f t="shared" si="99"/>
        <v>High</v>
      </c>
    </row>
    <row r="1238" spans="1:23" x14ac:dyDescent="0.3">
      <c r="A1238">
        <v>104282</v>
      </c>
      <c r="B1238" s="1">
        <v>45862</v>
      </c>
      <c r="C1238" t="s">
        <v>4418</v>
      </c>
      <c r="D1238" t="s">
        <v>322</v>
      </c>
      <c r="E1238" t="s">
        <v>20</v>
      </c>
      <c r="F1238" t="s">
        <v>21</v>
      </c>
      <c r="G1238" t="s">
        <v>22</v>
      </c>
      <c r="H1238" t="s">
        <v>33</v>
      </c>
      <c r="I1238" t="s">
        <v>60</v>
      </c>
      <c r="J1238" t="s">
        <v>61</v>
      </c>
      <c r="K1238">
        <v>6</v>
      </c>
      <c r="L1238">
        <v>12288</v>
      </c>
      <c r="M1238">
        <v>10</v>
      </c>
      <c r="N1238">
        <v>66355.199999999997</v>
      </c>
      <c r="O1238">
        <v>54000</v>
      </c>
      <c r="P1238">
        <v>12355.2</v>
      </c>
      <c r="Q1238" t="s">
        <v>49</v>
      </c>
      <c r="R1238" t="s">
        <v>27</v>
      </c>
      <c r="S1238" s="3" t="str">
        <f t="shared" si="95"/>
        <v>July</v>
      </c>
      <c r="T1238" t="str">
        <f t="shared" si="96"/>
        <v>Q3</v>
      </c>
      <c r="U1238">
        <f t="shared" si="97"/>
        <v>2025</v>
      </c>
      <c r="V1238" s="4">
        <f t="shared" si="98"/>
        <v>0.18619791666666669</v>
      </c>
      <c r="W1238" t="str">
        <f t="shared" si="99"/>
        <v>High</v>
      </c>
    </row>
    <row r="1239" spans="1:23" x14ac:dyDescent="0.3">
      <c r="A1239">
        <v>102413</v>
      </c>
      <c r="B1239" s="1">
        <v>45967</v>
      </c>
      <c r="C1239" t="s">
        <v>2549</v>
      </c>
      <c r="D1239" t="s">
        <v>226</v>
      </c>
      <c r="E1239" t="s">
        <v>52</v>
      </c>
      <c r="F1239" t="s">
        <v>69</v>
      </c>
      <c r="G1239" t="s">
        <v>70</v>
      </c>
      <c r="H1239" t="s">
        <v>108</v>
      </c>
      <c r="I1239" t="s">
        <v>24</v>
      </c>
      <c r="J1239" t="s">
        <v>25</v>
      </c>
      <c r="K1239">
        <v>8</v>
      </c>
      <c r="L1239">
        <v>8728</v>
      </c>
      <c r="M1239">
        <v>5</v>
      </c>
      <c r="N1239">
        <v>66332.800000000003</v>
      </c>
      <c r="O1239">
        <v>48000</v>
      </c>
      <c r="P1239">
        <v>18332.8</v>
      </c>
      <c r="Q1239" t="s">
        <v>26</v>
      </c>
      <c r="R1239" t="s">
        <v>56</v>
      </c>
      <c r="S1239" s="3" t="str">
        <f t="shared" si="95"/>
        <v>November</v>
      </c>
      <c r="T1239" t="str">
        <f t="shared" si="96"/>
        <v>Q4</v>
      </c>
      <c r="U1239">
        <f t="shared" si="97"/>
        <v>2025</v>
      </c>
      <c r="V1239" s="4">
        <f t="shared" si="98"/>
        <v>0.27637609146606201</v>
      </c>
      <c r="W1239" t="str">
        <f t="shared" si="99"/>
        <v>High</v>
      </c>
    </row>
    <row r="1240" spans="1:23" x14ac:dyDescent="0.3">
      <c r="A1240">
        <v>100040</v>
      </c>
      <c r="B1240" s="1">
        <v>45830</v>
      </c>
      <c r="C1240" t="s">
        <v>136</v>
      </c>
      <c r="D1240" t="s">
        <v>87</v>
      </c>
      <c r="E1240" t="s">
        <v>20</v>
      </c>
      <c r="F1240" t="s">
        <v>36</v>
      </c>
      <c r="G1240" t="s">
        <v>37</v>
      </c>
      <c r="H1240" t="s">
        <v>33</v>
      </c>
      <c r="I1240" t="s">
        <v>24</v>
      </c>
      <c r="J1240" t="s">
        <v>72</v>
      </c>
      <c r="K1240">
        <v>5</v>
      </c>
      <c r="L1240">
        <v>14717</v>
      </c>
      <c r="M1240">
        <v>10</v>
      </c>
      <c r="N1240">
        <v>66226.5</v>
      </c>
      <c r="O1240">
        <v>55000</v>
      </c>
      <c r="P1240">
        <v>11226.5</v>
      </c>
      <c r="Q1240" t="s">
        <v>26</v>
      </c>
      <c r="R1240" t="s">
        <v>27</v>
      </c>
      <c r="S1240" s="3" t="str">
        <f t="shared" si="95"/>
        <v>June</v>
      </c>
      <c r="T1240" t="str">
        <f t="shared" si="96"/>
        <v>Q2</v>
      </c>
      <c r="U1240">
        <f t="shared" si="97"/>
        <v>2025</v>
      </c>
      <c r="V1240" s="4">
        <f t="shared" si="98"/>
        <v>0.16951673423780511</v>
      </c>
      <c r="W1240" t="str">
        <f t="shared" si="99"/>
        <v>High</v>
      </c>
    </row>
    <row r="1241" spans="1:23" x14ac:dyDescent="0.3">
      <c r="A1241">
        <v>103383</v>
      </c>
      <c r="B1241" s="1">
        <v>45733</v>
      </c>
      <c r="C1241" t="s">
        <v>3519</v>
      </c>
      <c r="D1241" t="s">
        <v>100</v>
      </c>
      <c r="E1241" t="s">
        <v>52</v>
      </c>
      <c r="F1241" t="s">
        <v>53</v>
      </c>
      <c r="G1241" t="s">
        <v>54</v>
      </c>
      <c r="H1241" t="s">
        <v>71</v>
      </c>
      <c r="I1241" t="s">
        <v>24</v>
      </c>
      <c r="J1241" t="s">
        <v>72</v>
      </c>
      <c r="K1241">
        <v>5</v>
      </c>
      <c r="L1241">
        <v>14713</v>
      </c>
      <c r="M1241">
        <v>10</v>
      </c>
      <c r="N1241">
        <v>66208.5</v>
      </c>
      <c r="O1241">
        <v>55000</v>
      </c>
      <c r="P1241">
        <v>11208.5</v>
      </c>
      <c r="Q1241" t="s">
        <v>26</v>
      </c>
      <c r="R1241" t="s">
        <v>56</v>
      </c>
      <c r="S1241" s="3" t="str">
        <f t="shared" si="95"/>
        <v>March</v>
      </c>
      <c r="T1241" t="str">
        <f t="shared" si="96"/>
        <v>Q1</v>
      </c>
      <c r="U1241">
        <f t="shared" si="97"/>
        <v>2025</v>
      </c>
      <c r="V1241" s="4">
        <f t="shared" si="98"/>
        <v>0.16929095206808795</v>
      </c>
      <c r="W1241" t="str">
        <f t="shared" si="99"/>
        <v>High</v>
      </c>
    </row>
    <row r="1242" spans="1:23" x14ac:dyDescent="0.3">
      <c r="A1242">
        <v>100907</v>
      </c>
      <c r="B1242" s="1">
        <v>45948</v>
      </c>
      <c r="C1242" t="s">
        <v>1043</v>
      </c>
      <c r="D1242" t="s">
        <v>63</v>
      </c>
      <c r="E1242" t="s">
        <v>20</v>
      </c>
      <c r="F1242" t="s">
        <v>21</v>
      </c>
      <c r="G1242" t="s">
        <v>22</v>
      </c>
      <c r="H1242" t="s">
        <v>71</v>
      </c>
      <c r="I1242" t="s">
        <v>24</v>
      </c>
      <c r="J1242" t="s">
        <v>25</v>
      </c>
      <c r="K1242">
        <v>8</v>
      </c>
      <c r="L1242">
        <v>8705</v>
      </c>
      <c r="M1242">
        <v>5</v>
      </c>
      <c r="N1242">
        <v>66158</v>
      </c>
      <c r="O1242">
        <v>48000</v>
      </c>
      <c r="P1242">
        <v>18158</v>
      </c>
      <c r="Q1242" t="s">
        <v>55</v>
      </c>
      <c r="R1242" t="s">
        <v>27</v>
      </c>
      <c r="S1242" s="3" t="str">
        <f t="shared" si="95"/>
        <v>October</v>
      </c>
      <c r="T1242" t="str">
        <f t="shared" si="96"/>
        <v>Q4</v>
      </c>
      <c r="U1242">
        <f t="shared" si="97"/>
        <v>2025</v>
      </c>
      <c r="V1242" s="4">
        <f t="shared" si="98"/>
        <v>0.27446416155264669</v>
      </c>
      <c r="W1242" t="str">
        <f t="shared" si="99"/>
        <v>High</v>
      </c>
    </row>
    <row r="1243" spans="1:23" x14ac:dyDescent="0.3">
      <c r="A1243">
        <v>101012</v>
      </c>
      <c r="B1243" s="1">
        <v>45938</v>
      </c>
      <c r="C1243" t="s">
        <v>1148</v>
      </c>
      <c r="D1243" t="s">
        <v>202</v>
      </c>
      <c r="E1243" t="s">
        <v>30</v>
      </c>
      <c r="F1243" t="s">
        <v>76</v>
      </c>
      <c r="G1243" t="s">
        <v>77</v>
      </c>
      <c r="H1243" t="s">
        <v>23</v>
      </c>
      <c r="I1243" t="s">
        <v>24</v>
      </c>
      <c r="J1243" t="s">
        <v>25</v>
      </c>
      <c r="K1243">
        <v>9</v>
      </c>
      <c r="L1243">
        <v>8164</v>
      </c>
      <c r="M1243">
        <v>10</v>
      </c>
      <c r="N1243">
        <v>66128.399999999994</v>
      </c>
      <c r="O1243">
        <v>54000</v>
      </c>
      <c r="P1243">
        <v>12128.4</v>
      </c>
      <c r="Q1243" t="s">
        <v>49</v>
      </c>
      <c r="R1243" t="s">
        <v>56</v>
      </c>
      <c r="S1243" s="3" t="str">
        <f t="shared" si="95"/>
        <v>October</v>
      </c>
      <c r="T1243" t="str">
        <f t="shared" si="96"/>
        <v>Q4</v>
      </c>
      <c r="U1243">
        <f t="shared" si="97"/>
        <v>2025</v>
      </c>
      <c r="V1243" s="4">
        <f t="shared" si="98"/>
        <v>0.18340682671892863</v>
      </c>
      <c r="W1243" t="str">
        <f t="shared" si="99"/>
        <v>High</v>
      </c>
    </row>
    <row r="1244" spans="1:23" x14ac:dyDescent="0.3">
      <c r="A1244">
        <v>100159</v>
      </c>
      <c r="B1244" s="1">
        <v>45705</v>
      </c>
      <c r="C1244" t="s">
        <v>290</v>
      </c>
      <c r="D1244" t="s">
        <v>94</v>
      </c>
      <c r="E1244" t="s">
        <v>30</v>
      </c>
      <c r="F1244" t="s">
        <v>31</v>
      </c>
      <c r="G1244" t="s">
        <v>32</v>
      </c>
      <c r="H1244" t="s">
        <v>108</v>
      </c>
      <c r="I1244" t="s">
        <v>60</v>
      </c>
      <c r="J1244" t="s">
        <v>78</v>
      </c>
      <c r="K1244">
        <v>3</v>
      </c>
      <c r="L1244">
        <v>22019</v>
      </c>
      <c r="M1244">
        <v>0</v>
      </c>
      <c r="N1244">
        <v>66057</v>
      </c>
      <c r="O1244">
        <v>51000</v>
      </c>
      <c r="P1244">
        <v>15057</v>
      </c>
      <c r="Q1244" t="s">
        <v>66</v>
      </c>
      <c r="R1244" t="s">
        <v>27</v>
      </c>
      <c r="S1244" s="3" t="str">
        <f t="shared" si="95"/>
        <v>February</v>
      </c>
      <c r="T1244" t="str">
        <f t="shared" si="96"/>
        <v>Q1</v>
      </c>
      <c r="U1244">
        <f t="shared" si="97"/>
        <v>2025</v>
      </c>
      <c r="V1244" s="4">
        <f t="shared" si="98"/>
        <v>0.2279395067895908</v>
      </c>
      <c r="W1244" t="str">
        <f t="shared" si="99"/>
        <v>High</v>
      </c>
    </row>
    <row r="1245" spans="1:23" x14ac:dyDescent="0.3">
      <c r="A1245">
        <v>102732</v>
      </c>
      <c r="B1245" s="1">
        <v>45766</v>
      </c>
      <c r="C1245" t="s">
        <v>2868</v>
      </c>
      <c r="D1245" t="s">
        <v>322</v>
      </c>
      <c r="E1245" t="s">
        <v>30</v>
      </c>
      <c r="F1245" t="s">
        <v>76</v>
      </c>
      <c r="G1245" t="s">
        <v>77</v>
      </c>
      <c r="H1245" t="s">
        <v>47</v>
      </c>
      <c r="I1245" t="s">
        <v>60</v>
      </c>
      <c r="J1245" t="s">
        <v>61</v>
      </c>
      <c r="K1245">
        <v>6</v>
      </c>
      <c r="L1245">
        <v>12225</v>
      </c>
      <c r="M1245">
        <v>10</v>
      </c>
      <c r="N1245">
        <v>66015</v>
      </c>
      <c r="O1245">
        <v>54000</v>
      </c>
      <c r="P1245">
        <v>12015</v>
      </c>
      <c r="Q1245" t="s">
        <v>55</v>
      </c>
      <c r="R1245" t="s">
        <v>27</v>
      </c>
      <c r="S1245" s="3" t="str">
        <f t="shared" si="95"/>
        <v>April</v>
      </c>
      <c r="T1245" t="str">
        <f t="shared" si="96"/>
        <v>Q2</v>
      </c>
      <c r="U1245">
        <f t="shared" si="97"/>
        <v>2025</v>
      </c>
      <c r="V1245" s="4">
        <f t="shared" si="98"/>
        <v>0.18200408997955012</v>
      </c>
      <c r="W1245" t="str">
        <f t="shared" si="99"/>
        <v>High</v>
      </c>
    </row>
    <row r="1246" spans="1:23" x14ac:dyDescent="0.3">
      <c r="A1246">
        <v>104131</v>
      </c>
      <c r="B1246" s="1">
        <v>45918</v>
      </c>
      <c r="C1246" t="s">
        <v>4267</v>
      </c>
      <c r="D1246" t="s">
        <v>149</v>
      </c>
      <c r="E1246" t="s">
        <v>20</v>
      </c>
      <c r="F1246" t="s">
        <v>21</v>
      </c>
      <c r="G1246" t="s">
        <v>22</v>
      </c>
      <c r="H1246" t="s">
        <v>59</v>
      </c>
      <c r="I1246" t="s">
        <v>60</v>
      </c>
      <c r="J1246" t="s">
        <v>78</v>
      </c>
      <c r="K1246">
        <v>3</v>
      </c>
      <c r="L1246">
        <v>21981</v>
      </c>
      <c r="M1246">
        <v>0</v>
      </c>
      <c r="N1246">
        <v>65943</v>
      </c>
      <c r="O1246">
        <v>51000</v>
      </c>
      <c r="P1246">
        <v>14943</v>
      </c>
      <c r="Q1246" t="s">
        <v>55</v>
      </c>
      <c r="R1246" t="s">
        <v>73</v>
      </c>
      <c r="S1246" s="3" t="str">
        <f t="shared" si="95"/>
        <v>September</v>
      </c>
      <c r="T1246" t="str">
        <f t="shared" si="96"/>
        <v>Q3</v>
      </c>
      <c r="U1246">
        <f t="shared" si="97"/>
        <v>2025</v>
      </c>
      <c r="V1246" s="4">
        <f t="shared" si="98"/>
        <v>0.2266047950502707</v>
      </c>
      <c r="W1246" t="str">
        <f t="shared" si="99"/>
        <v>High</v>
      </c>
    </row>
    <row r="1247" spans="1:23" x14ac:dyDescent="0.3">
      <c r="A1247">
        <v>102030</v>
      </c>
      <c r="B1247" s="1">
        <v>45859</v>
      </c>
      <c r="C1247" t="s">
        <v>2166</v>
      </c>
      <c r="D1247" t="s">
        <v>122</v>
      </c>
      <c r="E1247" t="s">
        <v>20</v>
      </c>
      <c r="F1247" t="s">
        <v>21</v>
      </c>
      <c r="G1247" t="s">
        <v>22</v>
      </c>
      <c r="H1247" t="s">
        <v>83</v>
      </c>
      <c r="I1247" t="s">
        <v>60</v>
      </c>
      <c r="J1247" t="s">
        <v>61</v>
      </c>
      <c r="K1247">
        <v>6</v>
      </c>
      <c r="L1247">
        <v>12210</v>
      </c>
      <c r="M1247">
        <v>10</v>
      </c>
      <c r="N1247">
        <v>65934</v>
      </c>
      <c r="O1247">
        <v>54000</v>
      </c>
      <c r="P1247">
        <v>11934</v>
      </c>
      <c r="Q1247" t="s">
        <v>26</v>
      </c>
      <c r="R1247" t="s">
        <v>27</v>
      </c>
      <c r="S1247" s="3" t="str">
        <f t="shared" si="95"/>
        <v>July</v>
      </c>
      <c r="T1247" t="str">
        <f t="shared" si="96"/>
        <v>Q3</v>
      </c>
      <c r="U1247">
        <f t="shared" si="97"/>
        <v>2025</v>
      </c>
      <c r="V1247" s="4">
        <f t="shared" si="98"/>
        <v>0.180999180999181</v>
      </c>
      <c r="W1247" t="str">
        <f t="shared" si="99"/>
        <v>High</v>
      </c>
    </row>
    <row r="1248" spans="1:23" x14ac:dyDescent="0.3">
      <c r="A1248">
        <v>103692</v>
      </c>
      <c r="B1248" s="1">
        <v>45944</v>
      </c>
      <c r="C1248" t="s">
        <v>3828</v>
      </c>
      <c r="D1248" t="s">
        <v>257</v>
      </c>
      <c r="E1248" t="s">
        <v>20</v>
      </c>
      <c r="F1248" t="s">
        <v>21</v>
      </c>
      <c r="G1248" t="s">
        <v>22</v>
      </c>
      <c r="H1248" t="s">
        <v>71</v>
      </c>
      <c r="I1248" t="s">
        <v>60</v>
      </c>
      <c r="J1248" t="s">
        <v>61</v>
      </c>
      <c r="K1248">
        <v>7</v>
      </c>
      <c r="L1248">
        <v>11741</v>
      </c>
      <c r="M1248">
        <v>20</v>
      </c>
      <c r="N1248">
        <v>65749.600000000006</v>
      </c>
      <c r="O1248">
        <v>63000</v>
      </c>
      <c r="P1248">
        <v>2749.6</v>
      </c>
      <c r="Q1248" t="s">
        <v>26</v>
      </c>
      <c r="R1248" t="s">
        <v>56</v>
      </c>
      <c r="S1248" s="3" t="str">
        <f t="shared" si="95"/>
        <v>October</v>
      </c>
      <c r="T1248" t="str">
        <f t="shared" si="96"/>
        <v>Q4</v>
      </c>
      <c r="U1248">
        <f t="shared" si="97"/>
        <v>2025</v>
      </c>
      <c r="V1248" s="4">
        <f t="shared" si="98"/>
        <v>4.1819265820628559E-2</v>
      </c>
      <c r="W1248" t="str">
        <f t="shared" si="99"/>
        <v>High</v>
      </c>
    </row>
    <row r="1249" spans="1:23" x14ac:dyDescent="0.3">
      <c r="A1249">
        <v>104989</v>
      </c>
      <c r="B1249" s="1">
        <v>45986</v>
      </c>
      <c r="C1249" t="s">
        <v>5125</v>
      </c>
      <c r="D1249" t="s">
        <v>226</v>
      </c>
      <c r="E1249" t="s">
        <v>30</v>
      </c>
      <c r="F1249" t="s">
        <v>31</v>
      </c>
      <c r="G1249" t="s">
        <v>32</v>
      </c>
      <c r="H1249" t="s">
        <v>59</v>
      </c>
      <c r="I1249" t="s">
        <v>24</v>
      </c>
      <c r="J1249" t="s">
        <v>25</v>
      </c>
      <c r="K1249">
        <v>9</v>
      </c>
      <c r="L1249">
        <v>8594</v>
      </c>
      <c r="M1249">
        <v>15</v>
      </c>
      <c r="N1249">
        <v>65744.100000000006</v>
      </c>
      <c r="O1249">
        <v>54000</v>
      </c>
      <c r="P1249">
        <v>11744.1</v>
      </c>
      <c r="Q1249" t="s">
        <v>55</v>
      </c>
      <c r="R1249" t="s">
        <v>27</v>
      </c>
      <c r="S1249" s="3" t="str">
        <f t="shared" si="95"/>
        <v>November</v>
      </c>
      <c r="T1249" t="str">
        <f t="shared" si="96"/>
        <v>Q4</v>
      </c>
      <c r="U1249">
        <f t="shared" si="97"/>
        <v>2025</v>
      </c>
      <c r="V1249" s="4">
        <f t="shared" si="98"/>
        <v>0.17863351996605017</v>
      </c>
      <c r="W1249" t="str">
        <f t="shared" si="99"/>
        <v>High</v>
      </c>
    </row>
    <row r="1250" spans="1:23" x14ac:dyDescent="0.3">
      <c r="A1250">
        <v>103489</v>
      </c>
      <c r="B1250" s="1">
        <v>46018</v>
      </c>
      <c r="C1250" t="s">
        <v>3625</v>
      </c>
      <c r="D1250" t="s">
        <v>375</v>
      </c>
      <c r="E1250" t="s">
        <v>30</v>
      </c>
      <c r="F1250" t="s">
        <v>31</v>
      </c>
      <c r="G1250" t="s">
        <v>32</v>
      </c>
      <c r="H1250" t="s">
        <v>38</v>
      </c>
      <c r="I1250" t="s">
        <v>60</v>
      </c>
      <c r="J1250" t="s">
        <v>78</v>
      </c>
      <c r="K1250">
        <v>3</v>
      </c>
      <c r="L1250">
        <v>21910</v>
      </c>
      <c r="M1250">
        <v>0</v>
      </c>
      <c r="N1250">
        <v>65730</v>
      </c>
      <c r="O1250">
        <v>51000</v>
      </c>
      <c r="P1250">
        <v>14730</v>
      </c>
      <c r="Q1250" t="s">
        <v>41</v>
      </c>
      <c r="R1250" t="s">
        <v>56</v>
      </c>
      <c r="S1250" s="3" t="str">
        <f t="shared" si="95"/>
        <v>December</v>
      </c>
      <c r="T1250" t="str">
        <f t="shared" si="96"/>
        <v>Q4</v>
      </c>
      <c r="U1250">
        <f t="shared" si="97"/>
        <v>2025</v>
      </c>
      <c r="V1250" s="4">
        <f t="shared" si="98"/>
        <v>0.22409858512094935</v>
      </c>
      <c r="W1250" t="str">
        <f t="shared" si="99"/>
        <v>High</v>
      </c>
    </row>
    <row r="1251" spans="1:23" x14ac:dyDescent="0.3">
      <c r="A1251">
        <v>104642</v>
      </c>
      <c r="B1251" s="1">
        <v>46016</v>
      </c>
      <c r="C1251" t="s">
        <v>4778</v>
      </c>
      <c r="D1251" t="s">
        <v>138</v>
      </c>
      <c r="E1251" t="s">
        <v>30</v>
      </c>
      <c r="F1251" t="s">
        <v>76</v>
      </c>
      <c r="G1251" t="s">
        <v>77</v>
      </c>
      <c r="H1251" t="s">
        <v>23</v>
      </c>
      <c r="I1251" t="s">
        <v>24</v>
      </c>
      <c r="J1251" t="s">
        <v>72</v>
      </c>
      <c r="K1251">
        <v>5</v>
      </c>
      <c r="L1251">
        <v>15459</v>
      </c>
      <c r="M1251">
        <v>15</v>
      </c>
      <c r="N1251">
        <v>65700.75</v>
      </c>
      <c r="O1251">
        <v>55000</v>
      </c>
      <c r="P1251">
        <v>10700.75</v>
      </c>
      <c r="Q1251" t="s">
        <v>41</v>
      </c>
      <c r="R1251" t="s">
        <v>73</v>
      </c>
      <c r="S1251" s="3" t="str">
        <f t="shared" si="95"/>
        <v>December</v>
      </c>
      <c r="T1251" t="str">
        <f t="shared" si="96"/>
        <v>Q4</v>
      </c>
      <c r="U1251">
        <f t="shared" si="97"/>
        <v>2025</v>
      </c>
      <c r="V1251" s="4">
        <f t="shared" si="98"/>
        <v>0.16287104789519147</v>
      </c>
      <c r="W1251" t="str">
        <f t="shared" si="99"/>
        <v>High</v>
      </c>
    </row>
    <row r="1252" spans="1:23" x14ac:dyDescent="0.3">
      <c r="A1252">
        <v>100134</v>
      </c>
      <c r="B1252" s="1">
        <v>45844</v>
      </c>
      <c r="C1252" t="s">
        <v>264</v>
      </c>
      <c r="D1252" t="s">
        <v>147</v>
      </c>
      <c r="E1252" t="s">
        <v>52</v>
      </c>
      <c r="F1252" t="s">
        <v>53</v>
      </c>
      <c r="G1252" t="s">
        <v>54</v>
      </c>
      <c r="H1252" t="s">
        <v>38</v>
      </c>
      <c r="I1252" t="s">
        <v>60</v>
      </c>
      <c r="J1252" t="s">
        <v>61</v>
      </c>
      <c r="K1252">
        <v>6</v>
      </c>
      <c r="L1252">
        <v>11524</v>
      </c>
      <c r="M1252">
        <v>5</v>
      </c>
      <c r="N1252">
        <v>65686.8</v>
      </c>
      <c r="O1252">
        <v>54000</v>
      </c>
      <c r="P1252">
        <v>11686.8</v>
      </c>
      <c r="Q1252" t="s">
        <v>49</v>
      </c>
      <c r="R1252" t="s">
        <v>73</v>
      </c>
      <c r="S1252" s="3" t="str">
        <f t="shared" si="95"/>
        <v>July</v>
      </c>
      <c r="T1252" t="str">
        <f t="shared" si="96"/>
        <v>Q3</v>
      </c>
      <c r="U1252">
        <f t="shared" si="97"/>
        <v>2025</v>
      </c>
      <c r="V1252" s="4">
        <f t="shared" si="98"/>
        <v>0.1779170244249986</v>
      </c>
      <c r="W1252" t="str">
        <f t="shared" si="99"/>
        <v>High</v>
      </c>
    </row>
    <row r="1253" spans="1:23" x14ac:dyDescent="0.3">
      <c r="A1253">
        <v>103200</v>
      </c>
      <c r="B1253" s="1">
        <v>45866</v>
      </c>
      <c r="C1253" t="s">
        <v>3336</v>
      </c>
      <c r="D1253" t="s">
        <v>43</v>
      </c>
      <c r="E1253" t="s">
        <v>30</v>
      </c>
      <c r="F1253" t="s">
        <v>76</v>
      </c>
      <c r="G1253" t="s">
        <v>77</v>
      </c>
      <c r="H1253" t="s">
        <v>23</v>
      </c>
      <c r="I1253" t="s">
        <v>24</v>
      </c>
      <c r="J1253" t="s">
        <v>72</v>
      </c>
      <c r="K1253">
        <v>5</v>
      </c>
      <c r="L1253">
        <v>15413</v>
      </c>
      <c r="M1253">
        <v>15</v>
      </c>
      <c r="N1253">
        <v>65505.25</v>
      </c>
      <c r="O1253">
        <v>55000</v>
      </c>
      <c r="P1253">
        <v>10505.25</v>
      </c>
      <c r="Q1253" t="s">
        <v>49</v>
      </c>
      <c r="R1253" t="s">
        <v>73</v>
      </c>
      <c r="S1253" s="3" t="str">
        <f t="shared" si="95"/>
        <v>July</v>
      </c>
      <c r="T1253" t="str">
        <f t="shared" si="96"/>
        <v>Q3</v>
      </c>
      <c r="U1253">
        <f t="shared" si="97"/>
        <v>2025</v>
      </c>
      <c r="V1253" s="4">
        <f t="shared" si="98"/>
        <v>0.16037264188748229</v>
      </c>
      <c r="W1253" t="str">
        <f t="shared" si="99"/>
        <v>High</v>
      </c>
    </row>
    <row r="1254" spans="1:23" x14ac:dyDescent="0.3">
      <c r="A1254">
        <v>103031</v>
      </c>
      <c r="B1254" s="1">
        <v>45827</v>
      </c>
      <c r="C1254" t="s">
        <v>3167</v>
      </c>
      <c r="D1254" t="s">
        <v>134</v>
      </c>
      <c r="E1254" t="s">
        <v>30</v>
      </c>
      <c r="F1254" t="s">
        <v>76</v>
      </c>
      <c r="G1254" t="s">
        <v>77</v>
      </c>
      <c r="H1254" t="s">
        <v>71</v>
      </c>
      <c r="I1254" t="s">
        <v>24</v>
      </c>
      <c r="J1254" t="s">
        <v>72</v>
      </c>
      <c r="K1254">
        <v>5</v>
      </c>
      <c r="L1254">
        <v>14546</v>
      </c>
      <c r="M1254">
        <v>10</v>
      </c>
      <c r="N1254">
        <v>65457</v>
      </c>
      <c r="O1254">
        <v>55000</v>
      </c>
      <c r="P1254">
        <v>10457</v>
      </c>
      <c r="Q1254" t="s">
        <v>55</v>
      </c>
      <c r="R1254" t="s">
        <v>27</v>
      </c>
      <c r="S1254" s="3" t="str">
        <f t="shared" si="95"/>
        <v>June</v>
      </c>
      <c r="T1254" t="str">
        <f t="shared" si="96"/>
        <v>Q2</v>
      </c>
      <c r="U1254">
        <f t="shared" si="97"/>
        <v>2025</v>
      </c>
      <c r="V1254" s="4">
        <f t="shared" si="98"/>
        <v>0.15975373145729257</v>
      </c>
      <c r="W1254" t="str">
        <f t="shared" si="99"/>
        <v>High</v>
      </c>
    </row>
    <row r="1255" spans="1:23" x14ac:dyDescent="0.3">
      <c r="A1255">
        <v>104412</v>
      </c>
      <c r="B1255" s="1">
        <v>45870</v>
      </c>
      <c r="C1255" t="s">
        <v>4548</v>
      </c>
      <c r="D1255" t="s">
        <v>199</v>
      </c>
      <c r="E1255" t="s">
        <v>52</v>
      </c>
      <c r="F1255" t="s">
        <v>69</v>
      </c>
      <c r="G1255" t="s">
        <v>70</v>
      </c>
      <c r="H1255" t="s">
        <v>47</v>
      </c>
      <c r="I1255" t="s">
        <v>60</v>
      </c>
      <c r="J1255" t="s">
        <v>78</v>
      </c>
      <c r="K1255">
        <v>3</v>
      </c>
      <c r="L1255">
        <v>21815</v>
      </c>
      <c r="M1255">
        <v>0</v>
      </c>
      <c r="N1255">
        <v>65445</v>
      </c>
      <c r="O1255">
        <v>51000</v>
      </c>
      <c r="P1255">
        <v>14445</v>
      </c>
      <c r="Q1255" t="s">
        <v>49</v>
      </c>
      <c r="R1255" t="s">
        <v>56</v>
      </c>
      <c r="S1255" s="3" t="str">
        <f t="shared" si="95"/>
        <v>August</v>
      </c>
      <c r="T1255" t="str">
        <f t="shared" si="96"/>
        <v>Q3</v>
      </c>
      <c r="U1255">
        <f t="shared" si="97"/>
        <v>2025</v>
      </c>
      <c r="V1255" s="4">
        <f t="shared" si="98"/>
        <v>0.2207196882878753</v>
      </c>
      <c r="W1255" t="str">
        <f t="shared" si="99"/>
        <v>High</v>
      </c>
    </row>
    <row r="1256" spans="1:23" x14ac:dyDescent="0.3">
      <c r="A1256">
        <v>102245</v>
      </c>
      <c r="B1256" s="1">
        <v>45850</v>
      </c>
      <c r="C1256" t="s">
        <v>2381</v>
      </c>
      <c r="D1256" t="s">
        <v>43</v>
      </c>
      <c r="E1256" t="s">
        <v>30</v>
      </c>
      <c r="F1256" t="s">
        <v>76</v>
      </c>
      <c r="G1256" t="s">
        <v>77</v>
      </c>
      <c r="H1256" t="s">
        <v>71</v>
      </c>
      <c r="I1256" t="s">
        <v>24</v>
      </c>
      <c r="J1256" t="s">
        <v>72</v>
      </c>
      <c r="K1256">
        <v>5</v>
      </c>
      <c r="L1256">
        <v>15389</v>
      </c>
      <c r="M1256">
        <v>15</v>
      </c>
      <c r="N1256">
        <v>65403.25</v>
      </c>
      <c r="O1256">
        <v>55000</v>
      </c>
      <c r="P1256">
        <v>10403.25</v>
      </c>
      <c r="Q1256" t="s">
        <v>55</v>
      </c>
      <c r="R1256" t="s">
        <v>56</v>
      </c>
      <c r="S1256" s="3" t="str">
        <f t="shared" si="95"/>
        <v>July</v>
      </c>
      <c r="T1256" t="str">
        <f t="shared" si="96"/>
        <v>Q3</v>
      </c>
      <c r="U1256">
        <f t="shared" si="97"/>
        <v>2025</v>
      </c>
      <c r="V1256" s="4">
        <f t="shared" si="98"/>
        <v>0.15906319640079047</v>
      </c>
      <c r="W1256" t="str">
        <f t="shared" si="99"/>
        <v>High</v>
      </c>
    </row>
    <row r="1257" spans="1:23" x14ac:dyDescent="0.3">
      <c r="A1257">
        <v>101626</v>
      </c>
      <c r="B1257" s="1">
        <v>45962</v>
      </c>
      <c r="C1257" t="s">
        <v>1762</v>
      </c>
      <c r="D1257" t="s">
        <v>202</v>
      </c>
      <c r="E1257" t="s">
        <v>44</v>
      </c>
      <c r="F1257" t="s">
        <v>64</v>
      </c>
      <c r="G1257" t="s">
        <v>65</v>
      </c>
      <c r="H1257" t="s">
        <v>47</v>
      </c>
      <c r="I1257" t="s">
        <v>24</v>
      </c>
      <c r="J1257" t="s">
        <v>72</v>
      </c>
      <c r="K1257">
        <v>5</v>
      </c>
      <c r="L1257">
        <v>14525</v>
      </c>
      <c r="M1257">
        <v>10</v>
      </c>
      <c r="N1257">
        <v>65362.5</v>
      </c>
      <c r="O1257">
        <v>55000</v>
      </c>
      <c r="P1257">
        <v>10362.5</v>
      </c>
      <c r="Q1257" t="s">
        <v>49</v>
      </c>
      <c r="R1257" t="s">
        <v>56</v>
      </c>
      <c r="S1257" s="3" t="str">
        <f t="shared" si="95"/>
        <v>November</v>
      </c>
      <c r="T1257" t="str">
        <f t="shared" si="96"/>
        <v>Q4</v>
      </c>
      <c r="U1257">
        <f t="shared" si="97"/>
        <v>2025</v>
      </c>
      <c r="V1257" s="4">
        <f t="shared" si="98"/>
        <v>0.15853891757506217</v>
      </c>
      <c r="W1257" t="str">
        <f t="shared" si="99"/>
        <v>High</v>
      </c>
    </row>
    <row r="1258" spans="1:23" x14ac:dyDescent="0.3">
      <c r="A1258">
        <v>104281</v>
      </c>
      <c r="B1258" s="1">
        <v>45696</v>
      </c>
      <c r="C1258" t="s">
        <v>4417</v>
      </c>
      <c r="D1258" t="s">
        <v>153</v>
      </c>
      <c r="E1258" t="s">
        <v>52</v>
      </c>
      <c r="F1258" t="s">
        <v>53</v>
      </c>
      <c r="G1258" t="s">
        <v>54</v>
      </c>
      <c r="H1258" t="s">
        <v>47</v>
      </c>
      <c r="I1258" t="s">
        <v>24</v>
      </c>
      <c r="J1258" t="s">
        <v>72</v>
      </c>
      <c r="K1258">
        <v>5</v>
      </c>
      <c r="L1258">
        <v>15370</v>
      </c>
      <c r="M1258">
        <v>15</v>
      </c>
      <c r="N1258">
        <v>65322.5</v>
      </c>
      <c r="O1258">
        <v>55000</v>
      </c>
      <c r="P1258">
        <v>10322.5</v>
      </c>
      <c r="Q1258" t="s">
        <v>55</v>
      </c>
      <c r="R1258" t="s">
        <v>27</v>
      </c>
      <c r="S1258" s="3" t="str">
        <f t="shared" si="95"/>
        <v>February</v>
      </c>
      <c r="T1258" t="str">
        <f t="shared" si="96"/>
        <v>Q1</v>
      </c>
      <c r="U1258">
        <f t="shared" si="97"/>
        <v>2025</v>
      </c>
      <c r="V1258" s="4">
        <f t="shared" si="98"/>
        <v>0.15802365188105172</v>
      </c>
      <c r="W1258" t="str">
        <f t="shared" si="99"/>
        <v>High</v>
      </c>
    </row>
    <row r="1259" spans="1:23" x14ac:dyDescent="0.3">
      <c r="A1259">
        <v>103180</v>
      </c>
      <c r="B1259" s="1">
        <v>45888</v>
      </c>
      <c r="C1259" t="s">
        <v>3316</v>
      </c>
      <c r="D1259" t="s">
        <v>82</v>
      </c>
      <c r="E1259" t="s">
        <v>44</v>
      </c>
      <c r="F1259" t="s">
        <v>45</v>
      </c>
      <c r="G1259" t="s">
        <v>46</v>
      </c>
      <c r="H1259" t="s">
        <v>83</v>
      </c>
      <c r="I1259" t="s">
        <v>60</v>
      </c>
      <c r="J1259" t="s">
        <v>78</v>
      </c>
      <c r="K1259">
        <v>3</v>
      </c>
      <c r="L1259">
        <v>21754</v>
      </c>
      <c r="M1259">
        <v>0</v>
      </c>
      <c r="N1259">
        <v>65262</v>
      </c>
      <c r="O1259">
        <v>51000</v>
      </c>
      <c r="P1259">
        <v>14262</v>
      </c>
      <c r="Q1259" t="s">
        <v>66</v>
      </c>
      <c r="R1259" t="s">
        <v>27</v>
      </c>
      <c r="S1259" s="3" t="str">
        <f t="shared" si="95"/>
        <v>August</v>
      </c>
      <c r="T1259" t="str">
        <f t="shared" si="96"/>
        <v>Q3</v>
      </c>
      <c r="U1259">
        <f t="shared" si="97"/>
        <v>2025</v>
      </c>
      <c r="V1259" s="4">
        <f t="shared" si="98"/>
        <v>0.2185345223866875</v>
      </c>
      <c r="W1259" t="str">
        <f t="shared" si="99"/>
        <v>High</v>
      </c>
    </row>
    <row r="1260" spans="1:23" x14ac:dyDescent="0.3">
      <c r="A1260">
        <v>101797</v>
      </c>
      <c r="B1260" s="1">
        <v>45674</v>
      </c>
      <c r="C1260" t="s">
        <v>1933</v>
      </c>
      <c r="D1260" t="s">
        <v>110</v>
      </c>
      <c r="E1260" t="s">
        <v>20</v>
      </c>
      <c r="F1260" t="s">
        <v>36</v>
      </c>
      <c r="G1260" t="s">
        <v>37</v>
      </c>
      <c r="H1260" t="s">
        <v>59</v>
      </c>
      <c r="I1260" t="s">
        <v>60</v>
      </c>
      <c r="J1260" t="s">
        <v>78</v>
      </c>
      <c r="K1260">
        <v>3</v>
      </c>
      <c r="L1260">
        <v>21738</v>
      </c>
      <c r="M1260">
        <v>0</v>
      </c>
      <c r="N1260">
        <v>65214</v>
      </c>
      <c r="O1260">
        <v>51000</v>
      </c>
      <c r="P1260">
        <v>14214</v>
      </c>
      <c r="Q1260" t="s">
        <v>49</v>
      </c>
      <c r="R1260" t="s">
        <v>27</v>
      </c>
      <c r="S1260" s="3" t="str">
        <f t="shared" si="95"/>
        <v>January</v>
      </c>
      <c r="T1260" t="str">
        <f t="shared" si="96"/>
        <v>Q1</v>
      </c>
      <c r="U1260">
        <f t="shared" si="97"/>
        <v>2025</v>
      </c>
      <c r="V1260" s="4">
        <f t="shared" si="98"/>
        <v>0.21795933388536204</v>
      </c>
      <c r="W1260" t="str">
        <f t="shared" si="99"/>
        <v>High</v>
      </c>
    </row>
    <row r="1261" spans="1:23" x14ac:dyDescent="0.3">
      <c r="A1261">
        <v>100460</v>
      </c>
      <c r="B1261" s="1">
        <v>45852</v>
      </c>
      <c r="C1261" t="s">
        <v>596</v>
      </c>
      <c r="D1261" t="s">
        <v>202</v>
      </c>
      <c r="E1261" t="s">
        <v>52</v>
      </c>
      <c r="F1261" t="s">
        <v>53</v>
      </c>
      <c r="G1261" t="s">
        <v>54</v>
      </c>
      <c r="H1261" t="s">
        <v>59</v>
      </c>
      <c r="I1261" t="s">
        <v>60</v>
      </c>
      <c r="J1261" t="s">
        <v>61</v>
      </c>
      <c r="K1261">
        <v>6</v>
      </c>
      <c r="L1261">
        <v>12074</v>
      </c>
      <c r="M1261">
        <v>10</v>
      </c>
      <c r="N1261">
        <v>65199.6</v>
      </c>
      <c r="O1261">
        <v>54000</v>
      </c>
      <c r="P1261">
        <v>11199.6</v>
      </c>
      <c r="Q1261" t="s">
        <v>55</v>
      </c>
      <c r="R1261" t="s">
        <v>27</v>
      </c>
      <c r="S1261" s="3" t="str">
        <f t="shared" si="95"/>
        <v>July</v>
      </c>
      <c r="T1261" t="str">
        <f t="shared" si="96"/>
        <v>Q3</v>
      </c>
      <c r="U1261">
        <f t="shared" si="97"/>
        <v>2025</v>
      </c>
      <c r="V1261" s="4">
        <f t="shared" si="98"/>
        <v>0.17177405996355807</v>
      </c>
      <c r="W1261" t="str">
        <f t="shared" si="99"/>
        <v>High</v>
      </c>
    </row>
    <row r="1262" spans="1:23" x14ac:dyDescent="0.3">
      <c r="A1262">
        <v>103017</v>
      </c>
      <c r="B1262" s="1">
        <v>45846</v>
      </c>
      <c r="C1262" t="s">
        <v>3153</v>
      </c>
      <c r="D1262" t="s">
        <v>375</v>
      </c>
      <c r="E1262" t="s">
        <v>20</v>
      </c>
      <c r="F1262" t="s">
        <v>36</v>
      </c>
      <c r="G1262" t="s">
        <v>37</v>
      </c>
      <c r="H1262" t="s">
        <v>47</v>
      </c>
      <c r="I1262" t="s">
        <v>60</v>
      </c>
      <c r="J1262" t="s">
        <v>61</v>
      </c>
      <c r="K1262">
        <v>6</v>
      </c>
      <c r="L1262">
        <v>12056</v>
      </c>
      <c r="M1262">
        <v>10</v>
      </c>
      <c r="N1262">
        <v>65102.400000000001</v>
      </c>
      <c r="O1262">
        <v>54000</v>
      </c>
      <c r="P1262">
        <v>11102.4</v>
      </c>
      <c r="Q1262" t="s">
        <v>55</v>
      </c>
      <c r="R1262" t="s">
        <v>27</v>
      </c>
      <c r="S1262" s="3" t="str">
        <f t="shared" si="95"/>
        <v>July</v>
      </c>
      <c r="T1262" t="str">
        <f t="shared" si="96"/>
        <v>Q3</v>
      </c>
      <c r="U1262">
        <f t="shared" si="97"/>
        <v>2025</v>
      </c>
      <c r="V1262" s="4">
        <f t="shared" si="98"/>
        <v>0.17053749170537491</v>
      </c>
      <c r="W1262" t="str">
        <f t="shared" si="99"/>
        <v>High</v>
      </c>
    </row>
    <row r="1263" spans="1:23" x14ac:dyDescent="0.3">
      <c r="A1263">
        <v>104499</v>
      </c>
      <c r="B1263" s="1">
        <v>45875</v>
      </c>
      <c r="C1263" t="s">
        <v>4635</v>
      </c>
      <c r="D1263" t="s">
        <v>43</v>
      </c>
      <c r="E1263" t="s">
        <v>44</v>
      </c>
      <c r="F1263" t="s">
        <v>64</v>
      </c>
      <c r="G1263" t="s">
        <v>65</v>
      </c>
      <c r="H1263" t="s">
        <v>108</v>
      </c>
      <c r="I1263" t="s">
        <v>24</v>
      </c>
      <c r="J1263" t="s">
        <v>72</v>
      </c>
      <c r="K1263">
        <v>5</v>
      </c>
      <c r="L1263">
        <v>15314</v>
      </c>
      <c r="M1263">
        <v>15</v>
      </c>
      <c r="N1263">
        <v>65084.5</v>
      </c>
      <c r="O1263">
        <v>55000</v>
      </c>
      <c r="P1263">
        <v>10084.5</v>
      </c>
      <c r="Q1263" t="s">
        <v>55</v>
      </c>
      <c r="R1263" t="s">
        <v>56</v>
      </c>
      <c r="S1263" s="3" t="str">
        <f t="shared" si="95"/>
        <v>August</v>
      </c>
      <c r="T1263" t="str">
        <f t="shared" si="96"/>
        <v>Q3</v>
      </c>
      <c r="U1263">
        <f t="shared" si="97"/>
        <v>2025</v>
      </c>
      <c r="V1263" s="4">
        <f t="shared" si="98"/>
        <v>0.15494472570274029</v>
      </c>
      <c r="W1263" t="str">
        <f t="shared" si="99"/>
        <v>High</v>
      </c>
    </row>
    <row r="1264" spans="1:23" x14ac:dyDescent="0.3">
      <c r="A1264">
        <v>100693</v>
      </c>
      <c r="B1264" s="1">
        <v>45800</v>
      </c>
      <c r="C1264" t="s">
        <v>829</v>
      </c>
      <c r="D1264" t="s">
        <v>63</v>
      </c>
      <c r="E1264" t="s">
        <v>52</v>
      </c>
      <c r="F1264" t="s">
        <v>53</v>
      </c>
      <c r="G1264" t="s">
        <v>54</v>
      </c>
      <c r="H1264" t="s">
        <v>47</v>
      </c>
      <c r="I1264" t="s">
        <v>24</v>
      </c>
      <c r="J1264" t="s">
        <v>72</v>
      </c>
      <c r="K1264">
        <v>5</v>
      </c>
      <c r="L1264">
        <v>15241</v>
      </c>
      <c r="M1264">
        <v>15</v>
      </c>
      <c r="N1264">
        <v>64774.25</v>
      </c>
      <c r="O1264">
        <v>55000</v>
      </c>
      <c r="P1264">
        <v>9774.25</v>
      </c>
      <c r="Q1264" t="s">
        <v>49</v>
      </c>
      <c r="R1264" t="s">
        <v>73</v>
      </c>
      <c r="S1264" s="3" t="str">
        <f t="shared" si="95"/>
        <v>May</v>
      </c>
      <c r="T1264" t="str">
        <f t="shared" si="96"/>
        <v>Q2</v>
      </c>
      <c r="U1264">
        <f t="shared" si="97"/>
        <v>2025</v>
      </c>
      <c r="V1264" s="4">
        <f t="shared" si="98"/>
        <v>0.15089715434759954</v>
      </c>
      <c r="W1264" t="str">
        <f t="shared" si="99"/>
        <v>High</v>
      </c>
    </row>
    <row r="1265" spans="1:23" x14ac:dyDescent="0.3">
      <c r="A1265">
        <v>103590</v>
      </c>
      <c r="B1265" s="1">
        <v>45955</v>
      </c>
      <c r="C1265" t="s">
        <v>3726</v>
      </c>
      <c r="D1265" t="s">
        <v>210</v>
      </c>
      <c r="E1265" t="s">
        <v>52</v>
      </c>
      <c r="F1265" t="s">
        <v>53</v>
      </c>
      <c r="G1265" t="s">
        <v>54</v>
      </c>
      <c r="H1265" t="s">
        <v>47</v>
      </c>
      <c r="I1265" t="s">
        <v>24</v>
      </c>
      <c r="J1265" t="s">
        <v>72</v>
      </c>
      <c r="K1265">
        <v>5</v>
      </c>
      <c r="L1265">
        <v>15240</v>
      </c>
      <c r="M1265">
        <v>15</v>
      </c>
      <c r="N1265">
        <v>64770</v>
      </c>
      <c r="O1265">
        <v>55000</v>
      </c>
      <c r="P1265">
        <v>9770</v>
      </c>
      <c r="Q1265" t="s">
        <v>49</v>
      </c>
      <c r="R1265" t="s">
        <v>73</v>
      </c>
      <c r="S1265" s="3" t="str">
        <f t="shared" si="95"/>
        <v>October</v>
      </c>
      <c r="T1265" t="str">
        <f t="shared" si="96"/>
        <v>Q4</v>
      </c>
      <c r="U1265">
        <f t="shared" si="97"/>
        <v>2025</v>
      </c>
      <c r="V1265" s="4">
        <f t="shared" si="98"/>
        <v>0.15084143893777985</v>
      </c>
      <c r="W1265" t="str">
        <f t="shared" si="99"/>
        <v>High</v>
      </c>
    </row>
    <row r="1266" spans="1:23" x14ac:dyDescent="0.3">
      <c r="A1266">
        <v>101684</v>
      </c>
      <c r="B1266" s="1">
        <v>45724</v>
      </c>
      <c r="C1266" t="s">
        <v>1820</v>
      </c>
      <c r="D1266" t="s">
        <v>90</v>
      </c>
      <c r="E1266" t="s">
        <v>30</v>
      </c>
      <c r="F1266" t="s">
        <v>31</v>
      </c>
      <c r="G1266" t="s">
        <v>32</v>
      </c>
      <c r="H1266" t="s">
        <v>108</v>
      </c>
      <c r="I1266" t="s">
        <v>24</v>
      </c>
      <c r="J1266" t="s">
        <v>72</v>
      </c>
      <c r="K1266">
        <v>5</v>
      </c>
      <c r="L1266">
        <v>15225</v>
      </c>
      <c r="M1266">
        <v>15</v>
      </c>
      <c r="N1266">
        <v>64706.25</v>
      </c>
      <c r="O1266">
        <v>55000</v>
      </c>
      <c r="P1266">
        <v>9706.25</v>
      </c>
      <c r="Q1266" t="s">
        <v>66</v>
      </c>
      <c r="R1266" t="s">
        <v>56</v>
      </c>
      <c r="S1266" s="3" t="str">
        <f t="shared" si="95"/>
        <v>March</v>
      </c>
      <c r="T1266" t="str">
        <f t="shared" si="96"/>
        <v>Q1</v>
      </c>
      <c r="U1266">
        <f t="shared" si="97"/>
        <v>2025</v>
      </c>
      <c r="V1266" s="4">
        <f t="shared" si="98"/>
        <v>0.15000482951801411</v>
      </c>
      <c r="W1266" t="str">
        <f t="shared" si="99"/>
        <v>High</v>
      </c>
    </row>
    <row r="1267" spans="1:23" x14ac:dyDescent="0.3">
      <c r="A1267">
        <v>104072</v>
      </c>
      <c r="B1267" s="1">
        <v>45918</v>
      </c>
      <c r="C1267" t="s">
        <v>4208</v>
      </c>
      <c r="D1267" t="s">
        <v>213</v>
      </c>
      <c r="E1267" t="s">
        <v>44</v>
      </c>
      <c r="F1267" t="s">
        <v>64</v>
      </c>
      <c r="G1267" t="s">
        <v>65</v>
      </c>
      <c r="H1267" t="s">
        <v>71</v>
      </c>
      <c r="I1267" t="s">
        <v>60</v>
      </c>
      <c r="J1267" t="s">
        <v>78</v>
      </c>
      <c r="K1267">
        <v>3</v>
      </c>
      <c r="L1267">
        <v>21557</v>
      </c>
      <c r="M1267">
        <v>0</v>
      </c>
      <c r="N1267">
        <v>64671</v>
      </c>
      <c r="O1267">
        <v>51000</v>
      </c>
      <c r="P1267">
        <v>13671</v>
      </c>
      <c r="Q1267" t="s">
        <v>26</v>
      </c>
      <c r="R1267" t="s">
        <v>27</v>
      </c>
      <c r="S1267" s="3" t="str">
        <f t="shared" si="95"/>
        <v>September</v>
      </c>
      <c r="T1267" t="str">
        <f t="shared" si="96"/>
        <v>Q3</v>
      </c>
      <c r="U1267">
        <f t="shared" si="97"/>
        <v>2025</v>
      </c>
      <c r="V1267" s="4">
        <f t="shared" si="98"/>
        <v>0.21139305098111982</v>
      </c>
      <c r="W1267" t="str">
        <f t="shared" si="99"/>
        <v>High</v>
      </c>
    </row>
    <row r="1268" spans="1:23" x14ac:dyDescent="0.3">
      <c r="A1268">
        <v>103436</v>
      </c>
      <c r="B1268" s="1">
        <v>45872</v>
      </c>
      <c r="C1268" t="s">
        <v>3572</v>
      </c>
      <c r="D1268" t="s">
        <v>144</v>
      </c>
      <c r="E1268" t="s">
        <v>52</v>
      </c>
      <c r="F1268" t="s">
        <v>69</v>
      </c>
      <c r="G1268" t="s">
        <v>70</v>
      </c>
      <c r="H1268" t="s">
        <v>38</v>
      </c>
      <c r="I1268" t="s">
        <v>60</v>
      </c>
      <c r="J1268" t="s">
        <v>78</v>
      </c>
      <c r="K1268">
        <v>3</v>
      </c>
      <c r="L1268">
        <v>21515</v>
      </c>
      <c r="M1268">
        <v>0</v>
      </c>
      <c r="N1268">
        <v>64545</v>
      </c>
      <c r="O1268">
        <v>51000</v>
      </c>
      <c r="P1268">
        <v>13545</v>
      </c>
      <c r="Q1268" t="s">
        <v>26</v>
      </c>
      <c r="R1268" t="s">
        <v>27</v>
      </c>
      <c r="S1268" s="3" t="str">
        <f t="shared" si="95"/>
        <v>August</v>
      </c>
      <c r="T1268" t="str">
        <f t="shared" si="96"/>
        <v>Q3</v>
      </c>
      <c r="U1268">
        <f t="shared" si="97"/>
        <v>2025</v>
      </c>
      <c r="V1268" s="4">
        <f t="shared" si="98"/>
        <v>0.20985359051824309</v>
      </c>
      <c r="W1268" t="str">
        <f t="shared" si="99"/>
        <v>High</v>
      </c>
    </row>
    <row r="1269" spans="1:23" x14ac:dyDescent="0.3">
      <c r="A1269">
        <v>100450</v>
      </c>
      <c r="B1269" s="1">
        <v>45790</v>
      </c>
      <c r="C1269" t="s">
        <v>586</v>
      </c>
      <c r="D1269" t="s">
        <v>228</v>
      </c>
      <c r="E1269" t="s">
        <v>44</v>
      </c>
      <c r="F1269" t="s">
        <v>64</v>
      </c>
      <c r="G1269" t="s">
        <v>65</v>
      </c>
      <c r="H1269" t="s">
        <v>33</v>
      </c>
      <c r="I1269" t="s">
        <v>60</v>
      </c>
      <c r="J1269" t="s">
        <v>61</v>
      </c>
      <c r="K1269">
        <v>6</v>
      </c>
      <c r="L1269">
        <v>11909</v>
      </c>
      <c r="M1269">
        <v>10</v>
      </c>
      <c r="N1269">
        <v>64308.6</v>
      </c>
      <c r="O1269">
        <v>54000</v>
      </c>
      <c r="P1269">
        <v>10308.6</v>
      </c>
      <c r="Q1269" t="s">
        <v>49</v>
      </c>
      <c r="R1269" t="s">
        <v>27</v>
      </c>
      <c r="S1269" s="3" t="str">
        <f t="shared" si="95"/>
        <v>May</v>
      </c>
      <c r="T1269" t="str">
        <f t="shared" si="96"/>
        <v>Q2</v>
      </c>
      <c r="U1269">
        <f t="shared" si="97"/>
        <v>2025</v>
      </c>
      <c r="V1269" s="4">
        <f t="shared" si="98"/>
        <v>0.16029893357964564</v>
      </c>
      <c r="W1269" t="str">
        <f t="shared" si="99"/>
        <v>High</v>
      </c>
    </row>
    <row r="1270" spans="1:23" x14ac:dyDescent="0.3">
      <c r="A1270">
        <v>101750</v>
      </c>
      <c r="B1270" s="1">
        <v>45936</v>
      </c>
      <c r="C1270" t="s">
        <v>1886</v>
      </c>
      <c r="D1270" t="s">
        <v>125</v>
      </c>
      <c r="E1270" t="s">
        <v>20</v>
      </c>
      <c r="F1270" t="s">
        <v>36</v>
      </c>
      <c r="G1270" t="s">
        <v>37</v>
      </c>
      <c r="H1270" t="s">
        <v>38</v>
      </c>
      <c r="I1270" t="s">
        <v>24</v>
      </c>
      <c r="J1270" t="s">
        <v>25</v>
      </c>
      <c r="K1270">
        <v>8</v>
      </c>
      <c r="L1270">
        <v>8926</v>
      </c>
      <c r="M1270">
        <v>10</v>
      </c>
      <c r="N1270">
        <v>64267.199999999997</v>
      </c>
      <c r="O1270">
        <v>48000</v>
      </c>
      <c r="P1270">
        <v>16267.2</v>
      </c>
      <c r="Q1270" t="s">
        <v>26</v>
      </c>
      <c r="R1270" t="s">
        <v>73</v>
      </c>
      <c r="S1270" s="3" t="str">
        <f t="shared" si="95"/>
        <v>October</v>
      </c>
      <c r="T1270" t="str">
        <f t="shared" si="96"/>
        <v>Q4</v>
      </c>
      <c r="U1270">
        <f t="shared" si="97"/>
        <v>2025</v>
      </c>
      <c r="V1270" s="4">
        <f t="shared" si="98"/>
        <v>0.25311823138397194</v>
      </c>
      <c r="W1270" t="str">
        <f t="shared" si="99"/>
        <v>High</v>
      </c>
    </row>
    <row r="1271" spans="1:23" x14ac:dyDescent="0.3">
      <c r="A1271">
        <v>101044</v>
      </c>
      <c r="B1271" s="1">
        <v>45980</v>
      </c>
      <c r="C1271" t="s">
        <v>1180</v>
      </c>
      <c r="D1271" t="s">
        <v>87</v>
      </c>
      <c r="E1271" t="s">
        <v>20</v>
      </c>
      <c r="F1271" t="s">
        <v>36</v>
      </c>
      <c r="G1271" t="s">
        <v>37</v>
      </c>
      <c r="H1271" t="s">
        <v>59</v>
      </c>
      <c r="I1271" t="s">
        <v>60</v>
      </c>
      <c r="J1271" t="s">
        <v>61</v>
      </c>
      <c r="K1271">
        <v>6</v>
      </c>
      <c r="L1271">
        <v>11882</v>
      </c>
      <c r="M1271">
        <v>10</v>
      </c>
      <c r="N1271">
        <v>64162.8</v>
      </c>
      <c r="O1271">
        <v>54000</v>
      </c>
      <c r="P1271">
        <v>10162.799999999999</v>
      </c>
      <c r="Q1271" t="s">
        <v>41</v>
      </c>
      <c r="R1271" t="s">
        <v>27</v>
      </c>
      <c r="S1271" s="3" t="str">
        <f t="shared" si="95"/>
        <v>November</v>
      </c>
      <c r="T1271" t="str">
        <f t="shared" si="96"/>
        <v>Q4</v>
      </c>
      <c r="U1271">
        <f t="shared" si="97"/>
        <v>2025</v>
      </c>
      <c r="V1271" s="4">
        <f t="shared" si="98"/>
        <v>0.15839084329237499</v>
      </c>
      <c r="W1271" t="str">
        <f t="shared" si="99"/>
        <v>High</v>
      </c>
    </row>
    <row r="1272" spans="1:23" x14ac:dyDescent="0.3">
      <c r="A1272">
        <v>101070</v>
      </c>
      <c r="B1272" s="1">
        <v>45937</v>
      </c>
      <c r="C1272" t="s">
        <v>1206</v>
      </c>
      <c r="D1272" t="s">
        <v>408</v>
      </c>
      <c r="E1272" t="s">
        <v>44</v>
      </c>
      <c r="F1272" t="s">
        <v>64</v>
      </c>
      <c r="G1272" t="s">
        <v>65</v>
      </c>
      <c r="H1272" t="s">
        <v>33</v>
      </c>
      <c r="I1272" t="s">
        <v>24</v>
      </c>
      <c r="J1272" t="s">
        <v>25</v>
      </c>
      <c r="K1272">
        <v>8</v>
      </c>
      <c r="L1272">
        <v>8905</v>
      </c>
      <c r="M1272">
        <v>10</v>
      </c>
      <c r="N1272">
        <v>64116</v>
      </c>
      <c r="O1272">
        <v>48000</v>
      </c>
      <c r="P1272">
        <v>16116</v>
      </c>
      <c r="Q1272" t="s">
        <v>66</v>
      </c>
      <c r="R1272" t="s">
        <v>56</v>
      </c>
      <c r="S1272" s="3" t="str">
        <f t="shared" si="95"/>
        <v>October</v>
      </c>
      <c r="T1272" t="str">
        <f t="shared" si="96"/>
        <v>Q4</v>
      </c>
      <c r="U1272">
        <f t="shared" si="97"/>
        <v>2025</v>
      </c>
      <c r="V1272" s="4">
        <f t="shared" si="98"/>
        <v>0.25135691559049222</v>
      </c>
      <c r="W1272" t="str">
        <f t="shared" si="99"/>
        <v>High</v>
      </c>
    </row>
    <row r="1273" spans="1:23" x14ac:dyDescent="0.3">
      <c r="A1273">
        <v>100293</v>
      </c>
      <c r="B1273" s="1">
        <v>45962</v>
      </c>
      <c r="C1273" t="s">
        <v>429</v>
      </c>
      <c r="D1273" t="s">
        <v>194</v>
      </c>
      <c r="E1273" t="s">
        <v>52</v>
      </c>
      <c r="F1273" t="s">
        <v>69</v>
      </c>
      <c r="G1273" t="s">
        <v>70</v>
      </c>
      <c r="H1273" t="s">
        <v>47</v>
      </c>
      <c r="I1273" t="s">
        <v>24</v>
      </c>
      <c r="J1273" t="s">
        <v>25</v>
      </c>
      <c r="K1273">
        <v>9</v>
      </c>
      <c r="L1273">
        <v>8376</v>
      </c>
      <c r="M1273">
        <v>15</v>
      </c>
      <c r="N1273">
        <v>64076.4</v>
      </c>
      <c r="O1273">
        <v>54000</v>
      </c>
      <c r="P1273">
        <v>10076.4</v>
      </c>
      <c r="Q1273" t="s">
        <v>26</v>
      </c>
      <c r="R1273" t="s">
        <v>56</v>
      </c>
      <c r="S1273" s="3" t="str">
        <f t="shared" si="95"/>
        <v>November</v>
      </c>
      <c r="T1273" t="str">
        <f t="shared" si="96"/>
        <v>Q4</v>
      </c>
      <c r="U1273">
        <f t="shared" si="97"/>
        <v>2025</v>
      </c>
      <c r="V1273" s="4">
        <f t="shared" si="98"/>
        <v>0.15725602561941682</v>
      </c>
      <c r="W1273" t="str">
        <f t="shared" si="99"/>
        <v>High</v>
      </c>
    </row>
    <row r="1274" spans="1:23" x14ac:dyDescent="0.3">
      <c r="A1274">
        <v>101873</v>
      </c>
      <c r="B1274" s="1">
        <v>45886</v>
      </c>
      <c r="C1274" t="s">
        <v>2009</v>
      </c>
      <c r="D1274" t="s">
        <v>219</v>
      </c>
      <c r="E1274" t="s">
        <v>30</v>
      </c>
      <c r="F1274" t="s">
        <v>31</v>
      </c>
      <c r="G1274" t="s">
        <v>32</v>
      </c>
      <c r="H1274" t="s">
        <v>59</v>
      </c>
      <c r="I1274" t="s">
        <v>24</v>
      </c>
      <c r="J1274" t="s">
        <v>72</v>
      </c>
      <c r="K1274">
        <v>5</v>
      </c>
      <c r="L1274">
        <v>15068</v>
      </c>
      <c r="M1274">
        <v>15</v>
      </c>
      <c r="N1274">
        <v>64039</v>
      </c>
      <c r="O1274">
        <v>55000</v>
      </c>
      <c r="P1274">
        <v>9039</v>
      </c>
      <c r="Q1274" t="s">
        <v>49</v>
      </c>
      <c r="R1274" t="s">
        <v>73</v>
      </c>
      <c r="S1274" s="3" t="str">
        <f t="shared" si="95"/>
        <v>August</v>
      </c>
      <c r="T1274" t="str">
        <f t="shared" si="96"/>
        <v>Q3</v>
      </c>
      <c r="U1274">
        <f t="shared" si="97"/>
        <v>2025</v>
      </c>
      <c r="V1274" s="4">
        <f t="shared" si="98"/>
        <v>0.14114836271646966</v>
      </c>
      <c r="W1274" t="str">
        <f t="shared" si="99"/>
        <v>High</v>
      </c>
    </row>
    <row r="1275" spans="1:23" x14ac:dyDescent="0.3">
      <c r="A1275">
        <v>102746</v>
      </c>
      <c r="B1275" s="1">
        <v>45962</v>
      </c>
      <c r="C1275" t="s">
        <v>2882</v>
      </c>
      <c r="D1275" t="s">
        <v>75</v>
      </c>
      <c r="E1275" t="s">
        <v>44</v>
      </c>
      <c r="F1275" t="s">
        <v>64</v>
      </c>
      <c r="G1275" t="s">
        <v>65</v>
      </c>
      <c r="H1275" t="s">
        <v>59</v>
      </c>
      <c r="I1275" t="s">
        <v>24</v>
      </c>
      <c r="J1275" t="s">
        <v>25</v>
      </c>
      <c r="K1275">
        <v>8</v>
      </c>
      <c r="L1275">
        <v>8003</v>
      </c>
      <c r="M1275">
        <v>0</v>
      </c>
      <c r="N1275">
        <v>64024</v>
      </c>
      <c r="O1275">
        <v>48000</v>
      </c>
      <c r="P1275">
        <v>16024</v>
      </c>
      <c r="Q1275" t="s">
        <v>66</v>
      </c>
      <c r="R1275" t="s">
        <v>56</v>
      </c>
      <c r="S1275" s="3" t="str">
        <f t="shared" si="95"/>
        <v>November</v>
      </c>
      <c r="T1275" t="str">
        <f t="shared" si="96"/>
        <v>Q4</v>
      </c>
      <c r="U1275">
        <f t="shared" si="97"/>
        <v>2025</v>
      </c>
      <c r="V1275" s="4">
        <f t="shared" si="98"/>
        <v>0.25028114457078593</v>
      </c>
      <c r="W1275" t="str">
        <f t="shared" si="99"/>
        <v>High</v>
      </c>
    </row>
    <row r="1276" spans="1:23" x14ac:dyDescent="0.3">
      <c r="A1276">
        <v>104908</v>
      </c>
      <c r="B1276" s="1">
        <v>45674</v>
      </c>
      <c r="C1276" t="s">
        <v>5044</v>
      </c>
      <c r="D1276" t="s">
        <v>299</v>
      </c>
      <c r="E1276" t="s">
        <v>52</v>
      </c>
      <c r="F1276" t="s">
        <v>69</v>
      </c>
      <c r="G1276" t="s">
        <v>70</v>
      </c>
      <c r="H1276" t="s">
        <v>23</v>
      </c>
      <c r="I1276" t="s">
        <v>60</v>
      </c>
      <c r="J1276" t="s">
        <v>78</v>
      </c>
      <c r="K1276">
        <v>3</v>
      </c>
      <c r="L1276">
        <v>22447</v>
      </c>
      <c r="M1276">
        <v>5</v>
      </c>
      <c r="N1276">
        <v>63973.95</v>
      </c>
      <c r="O1276">
        <v>51000</v>
      </c>
      <c r="P1276">
        <v>12973.95</v>
      </c>
      <c r="Q1276" t="s">
        <v>26</v>
      </c>
      <c r="R1276" t="s">
        <v>27</v>
      </c>
      <c r="S1276" s="3" t="str">
        <f t="shared" si="95"/>
        <v>January</v>
      </c>
      <c r="T1276" t="str">
        <f t="shared" si="96"/>
        <v>Q1</v>
      </c>
      <c r="U1276">
        <f t="shared" si="97"/>
        <v>2025</v>
      </c>
      <c r="V1276" s="4">
        <f t="shared" si="98"/>
        <v>0.20280051489707923</v>
      </c>
      <c r="W1276" t="str">
        <f t="shared" si="99"/>
        <v>High</v>
      </c>
    </row>
    <row r="1277" spans="1:23" x14ac:dyDescent="0.3">
      <c r="A1277">
        <v>103840</v>
      </c>
      <c r="B1277" s="1">
        <v>45865</v>
      </c>
      <c r="C1277" t="s">
        <v>3976</v>
      </c>
      <c r="D1277" t="s">
        <v>299</v>
      </c>
      <c r="E1277" t="s">
        <v>52</v>
      </c>
      <c r="F1277" t="s">
        <v>53</v>
      </c>
      <c r="G1277" t="s">
        <v>54</v>
      </c>
      <c r="H1277" t="s">
        <v>38</v>
      </c>
      <c r="I1277" t="s">
        <v>60</v>
      </c>
      <c r="J1277" t="s">
        <v>78</v>
      </c>
      <c r="K1277">
        <v>3</v>
      </c>
      <c r="L1277">
        <v>22430</v>
      </c>
      <c r="M1277">
        <v>5</v>
      </c>
      <c r="N1277">
        <v>63925.5</v>
      </c>
      <c r="O1277">
        <v>51000</v>
      </c>
      <c r="P1277">
        <v>12925.5</v>
      </c>
      <c r="Q1277" t="s">
        <v>26</v>
      </c>
      <c r="R1277" t="s">
        <v>73</v>
      </c>
      <c r="S1277" s="3" t="str">
        <f t="shared" si="95"/>
        <v>July</v>
      </c>
      <c r="T1277" t="str">
        <f t="shared" si="96"/>
        <v>Q3</v>
      </c>
      <c r="U1277">
        <f t="shared" si="97"/>
        <v>2025</v>
      </c>
      <c r="V1277" s="4">
        <f t="shared" si="98"/>
        <v>0.20219630663819602</v>
      </c>
      <c r="W1277" t="str">
        <f t="shared" si="99"/>
        <v>High</v>
      </c>
    </row>
    <row r="1278" spans="1:23" x14ac:dyDescent="0.3">
      <c r="A1278">
        <v>101033</v>
      </c>
      <c r="B1278" s="1">
        <v>45811</v>
      </c>
      <c r="C1278" t="s">
        <v>1169</v>
      </c>
      <c r="D1278" t="s">
        <v>132</v>
      </c>
      <c r="E1278" t="s">
        <v>52</v>
      </c>
      <c r="F1278" t="s">
        <v>53</v>
      </c>
      <c r="G1278" t="s">
        <v>54</v>
      </c>
      <c r="H1278" t="s">
        <v>71</v>
      </c>
      <c r="I1278" t="s">
        <v>60</v>
      </c>
      <c r="J1278" t="s">
        <v>61</v>
      </c>
      <c r="K1278">
        <v>6</v>
      </c>
      <c r="L1278">
        <v>11804</v>
      </c>
      <c r="M1278">
        <v>10</v>
      </c>
      <c r="N1278">
        <v>63741.599999999999</v>
      </c>
      <c r="O1278">
        <v>54000</v>
      </c>
      <c r="P1278">
        <v>9741.6</v>
      </c>
      <c r="Q1278" t="s">
        <v>49</v>
      </c>
      <c r="R1278" t="s">
        <v>27</v>
      </c>
      <c r="S1278" s="3" t="str">
        <f t="shared" si="95"/>
        <v>June</v>
      </c>
      <c r="T1278" t="str">
        <f t="shared" si="96"/>
        <v>Q2</v>
      </c>
      <c r="U1278">
        <f t="shared" si="97"/>
        <v>2025</v>
      </c>
      <c r="V1278" s="4">
        <f t="shared" si="98"/>
        <v>0.15282954930532025</v>
      </c>
      <c r="W1278" t="str">
        <f t="shared" si="99"/>
        <v>High</v>
      </c>
    </row>
    <row r="1279" spans="1:23" x14ac:dyDescent="0.3">
      <c r="A1279">
        <v>101325</v>
      </c>
      <c r="B1279" s="1">
        <v>45853</v>
      </c>
      <c r="C1279" t="s">
        <v>1461</v>
      </c>
      <c r="D1279" t="s">
        <v>144</v>
      </c>
      <c r="E1279" t="s">
        <v>52</v>
      </c>
      <c r="F1279" t="s">
        <v>53</v>
      </c>
      <c r="G1279" t="s">
        <v>54</v>
      </c>
      <c r="H1279" t="s">
        <v>47</v>
      </c>
      <c r="I1279" t="s">
        <v>60</v>
      </c>
      <c r="J1279" t="s">
        <v>78</v>
      </c>
      <c r="K1279">
        <v>3</v>
      </c>
      <c r="L1279">
        <v>22360</v>
      </c>
      <c r="M1279">
        <v>5</v>
      </c>
      <c r="N1279">
        <v>63726</v>
      </c>
      <c r="O1279">
        <v>51000</v>
      </c>
      <c r="P1279">
        <v>12726</v>
      </c>
      <c r="Q1279" t="s">
        <v>49</v>
      </c>
      <c r="R1279" t="s">
        <v>73</v>
      </c>
      <c r="S1279" s="3" t="str">
        <f t="shared" si="95"/>
        <v>July</v>
      </c>
      <c r="T1279" t="str">
        <f t="shared" si="96"/>
        <v>Q3</v>
      </c>
      <c r="U1279">
        <f t="shared" si="97"/>
        <v>2025</v>
      </c>
      <c r="V1279" s="4">
        <f t="shared" si="98"/>
        <v>0.19969871010262688</v>
      </c>
      <c r="W1279" t="str">
        <f t="shared" si="99"/>
        <v>High</v>
      </c>
    </row>
    <row r="1280" spans="1:23" x14ac:dyDescent="0.3">
      <c r="A1280">
        <v>102585</v>
      </c>
      <c r="B1280" s="1">
        <v>45828</v>
      </c>
      <c r="C1280" t="s">
        <v>2721</v>
      </c>
      <c r="D1280" t="s">
        <v>239</v>
      </c>
      <c r="E1280" t="s">
        <v>30</v>
      </c>
      <c r="F1280" t="s">
        <v>31</v>
      </c>
      <c r="G1280" t="s">
        <v>32</v>
      </c>
      <c r="H1280" t="s">
        <v>38</v>
      </c>
      <c r="I1280" t="s">
        <v>60</v>
      </c>
      <c r="J1280" t="s">
        <v>61</v>
      </c>
      <c r="K1280">
        <v>6</v>
      </c>
      <c r="L1280">
        <v>11783</v>
      </c>
      <c r="M1280">
        <v>10</v>
      </c>
      <c r="N1280">
        <v>63628.2</v>
      </c>
      <c r="O1280">
        <v>54000</v>
      </c>
      <c r="P1280">
        <v>9628.2000000000007</v>
      </c>
      <c r="Q1280" t="s">
        <v>66</v>
      </c>
      <c r="R1280" t="s">
        <v>73</v>
      </c>
      <c r="S1280" s="3" t="str">
        <f t="shared" si="95"/>
        <v>June</v>
      </c>
      <c r="T1280" t="str">
        <f t="shared" si="96"/>
        <v>Q2</v>
      </c>
      <c r="U1280">
        <f t="shared" si="97"/>
        <v>2025</v>
      </c>
      <c r="V1280" s="4">
        <f t="shared" si="98"/>
        <v>0.15131969786981245</v>
      </c>
      <c r="W1280" t="str">
        <f t="shared" si="99"/>
        <v>High</v>
      </c>
    </row>
    <row r="1281" spans="1:23" x14ac:dyDescent="0.3">
      <c r="A1281">
        <v>103805</v>
      </c>
      <c r="B1281" s="1">
        <v>45722</v>
      </c>
      <c r="C1281" t="s">
        <v>3941</v>
      </c>
      <c r="D1281" t="s">
        <v>132</v>
      </c>
      <c r="E1281" t="s">
        <v>44</v>
      </c>
      <c r="F1281" t="s">
        <v>64</v>
      </c>
      <c r="G1281" t="s">
        <v>65</v>
      </c>
      <c r="H1281" t="s">
        <v>71</v>
      </c>
      <c r="I1281" t="s">
        <v>60</v>
      </c>
      <c r="J1281" t="s">
        <v>61</v>
      </c>
      <c r="K1281">
        <v>6</v>
      </c>
      <c r="L1281">
        <v>12475</v>
      </c>
      <c r="M1281">
        <v>15</v>
      </c>
      <c r="N1281">
        <v>63622.5</v>
      </c>
      <c r="O1281">
        <v>54000</v>
      </c>
      <c r="P1281">
        <v>9622.5</v>
      </c>
      <c r="Q1281" t="s">
        <v>55</v>
      </c>
      <c r="R1281" t="s">
        <v>73</v>
      </c>
      <c r="S1281" s="3" t="str">
        <f t="shared" si="95"/>
        <v>March</v>
      </c>
      <c r="T1281" t="str">
        <f t="shared" si="96"/>
        <v>Q1</v>
      </c>
      <c r="U1281">
        <f t="shared" si="97"/>
        <v>2025</v>
      </c>
      <c r="V1281" s="4">
        <f t="shared" si="98"/>
        <v>0.1512436637981846</v>
      </c>
      <c r="W1281" t="str">
        <f t="shared" si="99"/>
        <v>High</v>
      </c>
    </row>
    <row r="1282" spans="1:23" x14ac:dyDescent="0.3">
      <c r="A1282">
        <v>100458</v>
      </c>
      <c r="B1282" s="1">
        <v>45816</v>
      </c>
      <c r="C1282" t="s">
        <v>594</v>
      </c>
      <c r="D1282" t="s">
        <v>217</v>
      </c>
      <c r="E1282" t="s">
        <v>30</v>
      </c>
      <c r="F1282" t="s">
        <v>76</v>
      </c>
      <c r="G1282" t="s">
        <v>77</v>
      </c>
      <c r="H1282" t="s">
        <v>47</v>
      </c>
      <c r="I1282" t="s">
        <v>60</v>
      </c>
      <c r="J1282" t="s">
        <v>78</v>
      </c>
      <c r="K1282">
        <v>3</v>
      </c>
      <c r="L1282">
        <v>22296</v>
      </c>
      <c r="M1282">
        <v>5</v>
      </c>
      <c r="N1282">
        <v>63543.6</v>
      </c>
      <c r="O1282">
        <v>51000</v>
      </c>
      <c r="P1282">
        <v>12543.6</v>
      </c>
      <c r="Q1282" t="s">
        <v>55</v>
      </c>
      <c r="R1282" t="s">
        <v>27</v>
      </c>
      <c r="S1282" s="3" t="str">
        <f t="shared" ref="S1282:S1345" si="100">TEXT(B1282,"mmmm")</f>
        <v>June</v>
      </c>
      <c r="T1282" t="str">
        <f t="shared" ref="T1282:T1345" si="101">"Q"&amp;ROUNDUP(MONTH(B1282)/3,0)</f>
        <v>Q2</v>
      </c>
      <c r="U1282">
        <f t="shared" ref="U1282:U1345" si="102">YEAR(B1282)</f>
        <v>2025</v>
      </c>
      <c r="V1282" s="4">
        <f t="shared" ref="V1282:V1345" si="103">P1282/N1282</f>
        <v>0.1974014692274281</v>
      </c>
      <c r="W1282" t="str">
        <f t="shared" ref="W1282:W1345" si="104">IF(N1282&lt;10000,"Low",IF(N1282&lt;=50000,"Medium","High"))</f>
        <v>High</v>
      </c>
    </row>
    <row r="1283" spans="1:23" x14ac:dyDescent="0.3">
      <c r="A1283">
        <v>102928</v>
      </c>
      <c r="B1283" s="1">
        <v>45920</v>
      </c>
      <c r="C1283" t="s">
        <v>3064</v>
      </c>
      <c r="D1283" t="s">
        <v>58</v>
      </c>
      <c r="E1283" t="s">
        <v>44</v>
      </c>
      <c r="F1283" t="s">
        <v>64</v>
      </c>
      <c r="G1283" t="s">
        <v>65</v>
      </c>
      <c r="H1283" t="s">
        <v>71</v>
      </c>
      <c r="I1283" t="s">
        <v>24</v>
      </c>
      <c r="J1283" t="s">
        <v>72</v>
      </c>
      <c r="K1283">
        <v>5</v>
      </c>
      <c r="L1283">
        <v>14951</v>
      </c>
      <c r="M1283">
        <v>15</v>
      </c>
      <c r="N1283">
        <v>63541.75</v>
      </c>
      <c r="O1283">
        <v>55000</v>
      </c>
      <c r="P1283">
        <v>8541.75</v>
      </c>
      <c r="Q1283" t="s">
        <v>66</v>
      </c>
      <c r="R1283" t="s">
        <v>27</v>
      </c>
      <c r="S1283" s="3" t="str">
        <f t="shared" si="100"/>
        <v>September</v>
      </c>
      <c r="T1283" t="str">
        <f t="shared" si="101"/>
        <v>Q3</v>
      </c>
      <c r="U1283">
        <f t="shared" si="102"/>
        <v>2025</v>
      </c>
      <c r="V1283" s="4">
        <f t="shared" si="103"/>
        <v>0.13442736468542335</v>
      </c>
      <c r="W1283" t="str">
        <f t="shared" si="104"/>
        <v>High</v>
      </c>
    </row>
    <row r="1284" spans="1:23" x14ac:dyDescent="0.3">
      <c r="A1284">
        <v>104733</v>
      </c>
      <c r="B1284" s="1">
        <v>45893</v>
      </c>
      <c r="C1284" t="s">
        <v>4869</v>
      </c>
      <c r="D1284" t="s">
        <v>226</v>
      </c>
      <c r="E1284" t="s">
        <v>20</v>
      </c>
      <c r="F1284" t="s">
        <v>36</v>
      </c>
      <c r="G1284" t="s">
        <v>37</v>
      </c>
      <c r="H1284" t="s">
        <v>108</v>
      </c>
      <c r="I1284" t="s">
        <v>60</v>
      </c>
      <c r="J1284" t="s">
        <v>61</v>
      </c>
      <c r="K1284">
        <v>6</v>
      </c>
      <c r="L1284">
        <v>12454</v>
      </c>
      <c r="M1284">
        <v>15</v>
      </c>
      <c r="N1284">
        <v>63515.4</v>
      </c>
      <c r="O1284">
        <v>54000</v>
      </c>
      <c r="P1284">
        <v>9515.4</v>
      </c>
      <c r="Q1284" t="s">
        <v>49</v>
      </c>
      <c r="R1284" t="s">
        <v>56</v>
      </c>
      <c r="S1284" s="3" t="str">
        <f t="shared" si="100"/>
        <v>August</v>
      </c>
      <c r="T1284" t="str">
        <f t="shared" si="101"/>
        <v>Q3</v>
      </c>
      <c r="U1284">
        <f t="shared" si="102"/>
        <v>2025</v>
      </c>
      <c r="V1284" s="4">
        <f t="shared" si="103"/>
        <v>0.14981248642061609</v>
      </c>
      <c r="W1284" t="str">
        <f t="shared" si="104"/>
        <v>High</v>
      </c>
    </row>
    <row r="1285" spans="1:23" x14ac:dyDescent="0.3">
      <c r="A1285">
        <v>104882</v>
      </c>
      <c r="B1285" s="1">
        <v>45968</v>
      </c>
      <c r="C1285" t="s">
        <v>5018</v>
      </c>
      <c r="D1285" t="s">
        <v>217</v>
      </c>
      <c r="E1285" t="s">
        <v>20</v>
      </c>
      <c r="F1285" t="s">
        <v>21</v>
      </c>
      <c r="G1285" t="s">
        <v>22</v>
      </c>
      <c r="H1285" t="s">
        <v>38</v>
      </c>
      <c r="I1285" t="s">
        <v>24</v>
      </c>
      <c r="J1285" t="s">
        <v>25</v>
      </c>
      <c r="K1285">
        <v>9</v>
      </c>
      <c r="L1285">
        <v>8300</v>
      </c>
      <c r="M1285">
        <v>15</v>
      </c>
      <c r="N1285">
        <v>63495</v>
      </c>
      <c r="O1285">
        <v>54000</v>
      </c>
      <c r="P1285">
        <v>9495</v>
      </c>
      <c r="Q1285" t="s">
        <v>26</v>
      </c>
      <c r="R1285" t="s">
        <v>27</v>
      </c>
      <c r="S1285" s="3" t="str">
        <f t="shared" si="100"/>
        <v>November</v>
      </c>
      <c r="T1285" t="str">
        <f t="shared" si="101"/>
        <v>Q4</v>
      </c>
      <c r="U1285">
        <f t="shared" si="102"/>
        <v>2025</v>
      </c>
      <c r="V1285" s="4">
        <f t="shared" si="103"/>
        <v>0.14953933380581147</v>
      </c>
      <c r="W1285" t="str">
        <f t="shared" si="104"/>
        <v>High</v>
      </c>
    </row>
    <row r="1286" spans="1:23" x14ac:dyDescent="0.3">
      <c r="A1286">
        <v>103172</v>
      </c>
      <c r="B1286" s="1">
        <v>45910</v>
      </c>
      <c r="C1286" t="s">
        <v>3308</v>
      </c>
      <c r="D1286" t="s">
        <v>202</v>
      </c>
      <c r="E1286" t="s">
        <v>30</v>
      </c>
      <c r="F1286" t="s">
        <v>76</v>
      </c>
      <c r="G1286" t="s">
        <v>77</v>
      </c>
      <c r="H1286" t="s">
        <v>23</v>
      </c>
      <c r="I1286" t="s">
        <v>60</v>
      </c>
      <c r="J1286" t="s">
        <v>61</v>
      </c>
      <c r="K1286">
        <v>6</v>
      </c>
      <c r="L1286">
        <v>11742</v>
      </c>
      <c r="M1286">
        <v>10</v>
      </c>
      <c r="N1286">
        <v>63406.8</v>
      </c>
      <c r="O1286">
        <v>54000</v>
      </c>
      <c r="P1286">
        <v>9406.7999999999993</v>
      </c>
      <c r="Q1286" t="s">
        <v>26</v>
      </c>
      <c r="R1286" t="s">
        <v>27</v>
      </c>
      <c r="S1286" s="3" t="str">
        <f t="shared" si="100"/>
        <v>September</v>
      </c>
      <c r="T1286" t="str">
        <f t="shared" si="101"/>
        <v>Q3</v>
      </c>
      <c r="U1286">
        <f t="shared" si="102"/>
        <v>2025</v>
      </c>
      <c r="V1286" s="4">
        <f t="shared" si="103"/>
        <v>0.14835632771248508</v>
      </c>
      <c r="W1286" t="str">
        <f t="shared" si="104"/>
        <v>High</v>
      </c>
    </row>
    <row r="1287" spans="1:23" x14ac:dyDescent="0.3">
      <c r="A1287">
        <v>101099</v>
      </c>
      <c r="B1287" s="1">
        <v>45912</v>
      </c>
      <c r="C1287" t="s">
        <v>1235</v>
      </c>
      <c r="D1287" t="s">
        <v>118</v>
      </c>
      <c r="E1287" t="s">
        <v>52</v>
      </c>
      <c r="F1287" t="s">
        <v>69</v>
      </c>
      <c r="G1287" t="s">
        <v>70</v>
      </c>
      <c r="H1287" t="s">
        <v>33</v>
      </c>
      <c r="I1287" t="s">
        <v>24</v>
      </c>
      <c r="J1287" t="s">
        <v>72</v>
      </c>
      <c r="K1287">
        <v>5</v>
      </c>
      <c r="L1287">
        <v>14894</v>
      </c>
      <c r="M1287">
        <v>15</v>
      </c>
      <c r="N1287">
        <v>63299.5</v>
      </c>
      <c r="O1287">
        <v>55000</v>
      </c>
      <c r="P1287">
        <v>8299.5</v>
      </c>
      <c r="Q1287" t="s">
        <v>49</v>
      </c>
      <c r="R1287" t="s">
        <v>27</v>
      </c>
      <c r="S1287" s="3" t="str">
        <f t="shared" si="100"/>
        <v>September</v>
      </c>
      <c r="T1287" t="str">
        <f t="shared" si="101"/>
        <v>Q3</v>
      </c>
      <c r="U1287">
        <f t="shared" si="102"/>
        <v>2025</v>
      </c>
      <c r="V1287" s="4">
        <f t="shared" si="103"/>
        <v>0.13111477973759667</v>
      </c>
      <c r="W1287" t="str">
        <f t="shared" si="104"/>
        <v>High</v>
      </c>
    </row>
    <row r="1288" spans="1:23" x14ac:dyDescent="0.3">
      <c r="A1288">
        <v>103686</v>
      </c>
      <c r="B1288" s="1">
        <v>45983</v>
      </c>
      <c r="C1288" t="s">
        <v>3822</v>
      </c>
      <c r="D1288" t="s">
        <v>228</v>
      </c>
      <c r="E1288" t="s">
        <v>30</v>
      </c>
      <c r="F1288" t="s">
        <v>31</v>
      </c>
      <c r="G1288" t="s">
        <v>32</v>
      </c>
      <c r="H1288" t="s">
        <v>59</v>
      </c>
      <c r="I1288" t="s">
        <v>60</v>
      </c>
      <c r="J1288" t="s">
        <v>78</v>
      </c>
      <c r="K1288">
        <v>3</v>
      </c>
      <c r="L1288">
        <v>22205</v>
      </c>
      <c r="M1288">
        <v>5</v>
      </c>
      <c r="N1288">
        <v>63284.25</v>
      </c>
      <c r="O1288">
        <v>51000</v>
      </c>
      <c r="P1288">
        <v>12284.25</v>
      </c>
      <c r="Q1288" t="s">
        <v>49</v>
      </c>
      <c r="R1288" t="s">
        <v>27</v>
      </c>
      <c r="S1288" s="3" t="str">
        <f t="shared" si="100"/>
        <v>November</v>
      </c>
      <c r="T1288" t="str">
        <f t="shared" si="101"/>
        <v>Q4</v>
      </c>
      <c r="U1288">
        <f t="shared" si="102"/>
        <v>2025</v>
      </c>
      <c r="V1288" s="4">
        <f t="shared" si="103"/>
        <v>0.19411227912158238</v>
      </c>
      <c r="W1288" t="str">
        <f t="shared" si="104"/>
        <v>High</v>
      </c>
    </row>
    <row r="1289" spans="1:23" x14ac:dyDescent="0.3">
      <c r="A1289">
        <v>100762</v>
      </c>
      <c r="B1289" s="1">
        <v>45658</v>
      </c>
      <c r="C1289" t="s">
        <v>898</v>
      </c>
      <c r="D1289" t="s">
        <v>205</v>
      </c>
      <c r="E1289" t="s">
        <v>44</v>
      </c>
      <c r="F1289" t="s">
        <v>64</v>
      </c>
      <c r="G1289" t="s">
        <v>65</v>
      </c>
      <c r="H1289" t="s">
        <v>23</v>
      </c>
      <c r="I1289" t="s">
        <v>60</v>
      </c>
      <c r="J1289" t="s">
        <v>78</v>
      </c>
      <c r="K1289">
        <v>3</v>
      </c>
      <c r="L1289">
        <v>22174</v>
      </c>
      <c r="M1289">
        <v>5</v>
      </c>
      <c r="N1289">
        <v>63195.9</v>
      </c>
      <c r="O1289">
        <v>51000</v>
      </c>
      <c r="P1289">
        <v>12195.9</v>
      </c>
      <c r="Q1289" t="s">
        <v>66</v>
      </c>
      <c r="R1289" t="s">
        <v>27</v>
      </c>
      <c r="S1289" s="3" t="str">
        <f t="shared" si="100"/>
        <v>January</v>
      </c>
      <c r="T1289" t="str">
        <f t="shared" si="101"/>
        <v>Q1</v>
      </c>
      <c r="U1289">
        <f t="shared" si="102"/>
        <v>2025</v>
      </c>
      <c r="V1289" s="4">
        <f t="shared" si="103"/>
        <v>0.19298562090262183</v>
      </c>
      <c r="W1289" t="str">
        <f t="shared" si="104"/>
        <v>High</v>
      </c>
    </row>
    <row r="1290" spans="1:23" x14ac:dyDescent="0.3">
      <c r="A1290">
        <v>103616</v>
      </c>
      <c r="B1290" s="1">
        <v>45753</v>
      </c>
      <c r="C1290" t="s">
        <v>3752</v>
      </c>
      <c r="D1290" t="s">
        <v>166</v>
      </c>
      <c r="E1290" t="s">
        <v>52</v>
      </c>
      <c r="F1290" t="s">
        <v>69</v>
      </c>
      <c r="G1290" t="s">
        <v>70</v>
      </c>
      <c r="H1290" t="s">
        <v>23</v>
      </c>
      <c r="I1290" t="s">
        <v>60</v>
      </c>
      <c r="J1290" t="s">
        <v>61</v>
      </c>
      <c r="K1290">
        <v>6</v>
      </c>
      <c r="L1290">
        <v>12368</v>
      </c>
      <c r="M1290">
        <v>15</v>
      </c>
      <c r="N1290">
        <v>63076.800000000003</v>
      </c>
      <c r="O1290">
        <v>54000</v>
      </c>
      <c r="P1290">
        <v>9076.7999999999993</v>
      </c>
      <c r="Q1290" t="s">
        <v>49</v>
      </c>
      <c r="R1290" t="s">
        <v>27</v>
      </c>
      <c r="S1290" s="3" t="str">
        <f t="shared" si="100"/>
        <v>April</v>
      </c>
      <c r="T1290" t="str">
        <f t="shared" si="101"/>
        <v>Q2</v>
      </c>
      <c r="U1290">
        <f t="shared" si="102"/>
        <v>2025</v>
      </c>
      <c r="V1290" s="4">
        <f t="shared" si="103"/>
        <v>0.14390076858686551</v>
      </c>
      <c r="W1290" t="str">
        <f t="shared" si="104"/>
        <v>High</v>
      </c>
    </row>
    <row r="1291" spans="1:23" x14ac:dyDescent="0.3">
      <c r="A1291">
        <v>102769</v>
      </c>
      <c r="B1291" s="1">
        <v>45792</v>
      </c>
      <c r="C1291" t="s">
        <v>2905</v>
      </c>
      <c r="D1291" t="s">
        <v>35</v>
      </c>
      <c r="E1291" t="s">
        <v>52</v>
      </c>
      <c r="F1291" t="s">
        <v>69</v>
      </c>
      <c r="G1291" t="s">
        <v>70</v>
      </c>
      <c r="H1291" t="s">
        <v>108</v>
      </c>
      <c r="I1291" t="s">
        <v>60</v>
      </c>
      <c r="J1291" t="s">
        <v>78</v>
      </c>
      <c r="K1291">
        <v>3</v>
      </c>
      <c r="L1291">
        <v>22128</v>
      </c>
      <c r="M1291">
        <v>5</v>
      </c>
      <c r="N1291">
        <v>63064.800000000003</v>
      </c>
      <c r="O1291">
        <v>51000</v>
      </c>
      <c r="P1291">
        <v>12064.8</v>
      </c>
      <c r="Q1291" t="s">
        <v>55</v>
      </c>
      <c r="R1291" t="s">
        <v>73</v>
      </c>
      <c r="S1291" s="3" t="str">
        <f t="shared" si="100"/>
        <v>May</v>
      </c>
      <c r="T1291" t="str">
        <f t="shared" si="101"/>
        <v>Q2</v>
      </c>
      <c r="U1291">
        <f t="shared" si="102"/>
        <v>2025</v>
      </c>
      <c r="V1291" s="4">
        <f t="shared" si="103"/>
        <v>0.19130798797427406</v>
      </c>
      <c r="W1291" t="str">
        <f t="shared" si="104"/>
        <v>High</v>
      </c>
    </row>
    <row r="1292" spans="1:23" x14ac:dyDescent="0.3">
      <c r="A1292">
        <v>100342</v>
      </c>
      <c r="B1292" s="1">
        <v>45935</v>
      </c>
      <c r="C1292" t="s">
        <v>478</v>
      </c>
      <c r="D1292" t="s">
        <v>82</v>
      </c>
      <c r="E1292" t="s">
        <v>20</v>
      </c>
      <c r="F1292" t="s">
        <v>21</v>
      </c>
      <c r="G1292" t="s">
        <v>22</v>
      </c>
      <c r="H1292" t="s">
        <v>47</v>
      </c>
      <c r="I1292" t="s">
        <v>24</v>
      </c>
      <c r="J1292" t="s">
        <v>25</v>
      </c>
      <c r="K1292">
        <v>8</v>
      </c>
      <c r="L1292">
        <v>8759</v>
      </c>
      <c r="M1292">
        <v>10</v>
      </c>
      <c r="N1292">
        <v>63064.800000000003</v>
      </c>
      <c r="O1292">
        <v>48000</v>
      </c>
      <c r="P1292">
        <v>15064.8</v>
      </c>
      <c r="Q1292" t="s">
        <v>49</v>
      </c>
      <c r="R1292" t="s">
        <v>27</v>
      </c>
      <c r="S1292" s="3" t="str">
        <f t="shared" si="100"/>
        <v>October</v>
      </c>
      <c r="T1292" t="str">
        <f t="shared" si="101"/>
        <v>Q4</v>
      </c>
      <c r="U1292">
        <f t="shared" si="102"/>
        <v>2025</v>
      </c>
      <c r="V1292" s="4">
        <f t="shared" si="103"/>
        <v>0.23887810632872852</v>
      </c>
      <c r="W1292" t="str">
        <f t="shared" si="104"/>
        <v>High</v>
      </c>
    </row>
    <row r="1293" spans="1:23" x14ac:dyDescent="0.3">
      <c r="A1293">
        <v>101636</v>
      </c>
      <c r="B1293" s="1">
        <v>45973</v>
      </c>
      <c r="C1293" t="s">
        <v>1772</v>
      </c>
      <c r="D1293" t="s">
        <v>140</v>
      </c>
      <c r="E1293" t="s">
        <v>30</v>
      </c>
      <c r="F1293" t="s">
        <v>31</v>
      </c>
      <c r="G1293" t="s">
        <v>32</v>
      </c>
      <c r="H1293" t="s">
        <v>47</v>
      </c>
      <c r="I1293" t="s">
        <v>24</v>
      </c>
      <c r="J1293" t="s">
        <v>25</v>
      </c>
      <c r="K1293">
        <v>8</v>
      </c>
      <c r="L1293">
        <v>8298</v>
      </c>
      <c r="M1293">
        <v>5</v>
      </c>
      <c r="N1293">
        <v>63064.800000000003</v>
      </c>
      <c r="O1293">
        <v>48000</v>
      </c>
      <c r="P1293">
        <v>15064.8</v>
      </c>
      <c r="Q1293" t="s">
        <v>26</v>
      </c>
      <c r="R1293" t="s">
        <v>56</v>
      </c>
      <c r="S1293" s="3" t="str">
        <f t="shared" si="100"/>
        <v>November</v>
      </c>
      <c r="T1293" t="str">
        <f t="shared" si="101"/>
        <v>Q4</v>
      </c>
      <c r="U1293">
        <f t="shared" si="102"/>
        <v>2025</v>
      </c>
      <c r="V1293" s="4">
        <f t="shared" si="103"/>
        <v>0.23887810632872852</v>
      </c>
      <c r="W1293" t="str">
        <f t="shared" si="104"/>
        <v>High</v>
      </c>
    </row>
    <row r="1294" spans="1:23" x14ac:dyDescent="0.3">
      <c r="A1294">
        <v>102256</v>
      </c>
      <c r="B1294" s="1">
        <v>45970</v>
      </c>
      <c r="C1294" t="s">
        <v>2392</v>
      </c>
      <c r="D1294" t="s">
        <v>257</v>
      </c>
      <c r="E1294" t="s">
        <v>30</v>
      </c>
      <c r="F1294" t="s">
        <v>31</v>
      </c>
      <c r="G1294" t="s">
        <v>32</v>
      </c>
      <c r="H1294" t="s">
        <v>38</v>
      </c>
      <c r="I1294" t="s">
        <v>60</v>
      </c>
      <c r="J1294" t="s">
        <v>61</v>
      </c>
      <c r="K1294">
        <v>6</v>
      </c>
      <c r="L1294">
        <v>12358</v>
      </c>
      <c r="M1294">
        <v>15</v>
      </c>
      <c r="N1294">
        <v>63025.8</v>
      </c>
      <c r="O1294">
        <v>54000</v>
      </c>
      <c r="P1294">
        <v>9025.7999999999993</v>
      </c>
      <c r="Q1294" t="s">
        <v>49</v>
      </c>
      <c r="R1294" t="s">
        <v>27</v>
      </c>
      <c r="S1294" s="3" t="str">
        <f t="shared" si="100"/>
        <v>November</v>
      </c>
      <c r="T1294" t="str">
        <f t="shared" si="101"/>
        <v>Q4</v>
      </c>
      <c r="U1294">
        <f t="shared" si="102"/>
        <v>2025</v>
      </c>
      <c r="V1294" s="4">
        <f t="shared" si="103"/>
        <v>0.14320801957293677</v>
      </c>
      <c r="W1294" t="str">
        <f t="shared" si="104"/>
        <v>High</v>
      </c>
    </row>
    <row r="1295" spans="1:23" x14ac:dyDescent="0.3">
      <c r="A1295">
        <v>100044</v>
      </c>
      <c r="B1295" s="1">
        <v>45715</v>
      </c>
      <c r="C1295" t="s">
        <v>143</v>
      </c>
      <c r="D1295" t="s">
        <v>144</v>
      </c>
      <c r="E1295" t="s">
        <v>30</v>
      </c>
      <c r="F1295" t="s">
        <v>31</v>
      </c>
      <c r="G1295" t="s">
        <v>32</v>
      </c>
      <c r="H1295" t="s">
        <v>59</v>
      </c>
      <c r="I1295" t="s">
        <v>60</v>
      </c>
      <c r="J1295" t="s">
        <v>61</v>
      </c>
      <c r="K1295">
        <v>6</v>
      </c>
      <c r="L1295">
        <v>11667</v>
      </c>
      <c r="M1295">
        <v>10</v>
      </c>
      <c r="N1295">
        <v>63001.8</v>
      </c>
      <c r="O1295">
        <v>54000</v>
      </c>
      <c r="P1295">
        <v>9001.7999999999993</v>
      </c>
      <c r="Q1295" t="s">
        <v>49</v>
      </c>
      <c r="R1295" t="s">
        <v>73</v>
      </c>
      <c r="S1295" s="3" t="str">
        <f t="shared" si="100"/>
        <v>February</v>
      </c>
      <c r="T1295" t="str">
        <f t="shared" si="101"/>
        <v>Q1</v>
      </c>
      <c r="U1295">
        <f t="shared" si="102"/>
        <v>2025</v>
      </c>
      <c r="V1295" s="4">
        <f t="shared" si="103"/>
        <v>0.14288163195337275</v>
      </c>
      <c r="W1295" t="str">
        <f t="shared" si="104"/>
        <v>High</v>
      </c>
    </row>
    <row r="1296" spans="1:23" x14ac:dyDescent="0.3">
      <c r="A1296">
        <v>104169</v>
      </c>
      <c r="B1296" s="1">
        <v>45996</v>
      </c>
      <c r="C1296" t="s">
        <v>4305</v>
      </c>
      <c r="D1296" t="s">
        <v>210</v>
      </c>
      <c r="E1296" t="s">
        <v>30</v>
      </c>
      <c r="F1296" t="s">
        <v>76</v>
      </c>
      <c r="G1296" t="s">
        <v>77</v>
      </c>
      <c r="H1296" t="s">
        <v>59</v>
      </c>
      <c r="I1296" t="s">
        <v>60</v>
      </c>
      <c r="J1296" t="s">
        <v>78</v>
      </c>
      <c r="K1296">
        <v>3</v>
      </c>
      <c r="L1296">
        <v>22102</v>
      </c>
      <c r="M1296">
        <v>5</v>
      </c>
      <c r="N1296">
        <v>62990.7</v>
      </c>
      <c r="O1296">
        <v>51000</v>
      </c>
      <c r="P1296">
        <v>11990.7</v>
      </c>
      <c r="Q1296" t="s">
        <v>26</v>
      </c>
      <c r="R1296" t="s">
        <v>27</v>
      </c>
      <c r="S1296" s="3" t="str">
        <f t="shared" si="100"/>
        <v>December</v>
      </c>
      <c r="T1296" t="str">
        <f t="shared" si="101"/>
        <v>Q4</v>
      </c>
      <c r="U1296">
        <f t="shared" si="102"/>
        <v>2025</v>
      </c>
      <c r="V1296" s="4">
        <f t="shared" si="103"/>
        <v>0.1903566716991556</v>
      </c>
      <c r="W1296" t="str">
        <f t="shared" si="104"/>
        <v>High</v>
      </c>
    </row>
    <row r="1297" spans="1:23" x14ac:dyDescent="0.3">
      <c r="A1297">
        <v>104963</v>
      </c>
      <c r="B1297" s="1">
        <v>45725</v>
      </c>
      <c r="C1297" t="s">
        <v>5099</v>
      </c>
      <c r="D1297" t="s">
        <v>375</v>
      </c>
      <c r="E1297" t="s">
        <v>20</v>
      </c>
      <c r="F1297" t="s">
        <v>21</v>
      </c>
      <c r="G1297" t="s">
        <v>22</v>
      </c>
      <c r="H1297" t="s">
        <v>33</v>
      </c>
      <c r="I1297" t="s">
        <v>60</v>
      </c>
      <c r="J1297" t="s">
        <v>61</v>
      </c>
      <c r="K1297">
        <v>6</v>
      </c>
      <c r="L1297">
        <v>11660</v>
      </c>
      <c r="M1297">
        <v>10</v>
      </c>
      <c r="N1297">
        <v>62964</v>
      </c>
      <c r="O1297">
        <v>54000</v>
      </c>
      <c r="P1297">
        <v>8964</v>
      </c>
      <c r="Q1297" t="s">
        <v>55</v>
      </c>
      <c r="R1297" t="s">
        <v>56</v>
      </c>
      <c r="S1297" s="3" t="str">
        <f t="shared" si="100"/>
        <v>March</v>
      </c>
      <c r="T1297" t="str">
        <f t="shared" si="101"/>
        <v>Q1</v>
      </c>
      <c r="U1297">
        <f t="shared" si="102"/>
        <v>2025</v>
      </c>
      <c r="V1297" s="4">
        <f t="shared" si="103"/>
        <v>0.14236706689536879</v>
      </c>
      <c r="W1297" t="str">
        <f t="shared" si="104"/>
        <v>High</v>
      </c>
    </row>
    <row r="1298" spans="1:23" x14ac:dyDescent="0.3">
      <c r="A1298">
        <v>103719</v>
      </c>
      <c r="B1298" s="1">
        <v>45861</v>
      </c>
      <c r="C1298" t="s">
        <v>3855</v>
      </c>
      <c r="D1298" t="s">
        <v>116</v>
      </c>
      <c r="E1298" t="s">
        <v>52</v>
      </c>
      <c r="F1298" t="s">
        <v>53</v>
      </c>
      <c r="G1298" t="s">
        <v>54</v>
      </c>
      <c r="H1298" t="s">
        <v>71</v>
      </c>
      <c r="I1298" t="s">
        <v>60</v>
      </c>
      <c r="J1298" t="s">
        <v>78</v>
      </c>
      <c r="K1298">
        <v>3</v>
      </c>
      <c r="L1298">
        <v>22081</v>
      </c>
      <c r="M1298">
        <v>5</v>
      </c>
      <c r="N1298">
        <v>62930.85</v>
      </c>
      <c r="O1298">
        <v>51000</v>
      </c>
      <c r="P1298">
        <v>11930.85</v>
      </c>
      <c r="Q1298" t="s">
        <v>26</v>
      </c>
      <c r="R1298" t="s">
        <v>73</v>
      </c>
      <c r="S1298" s="3" t="str">
        <f t="shared" si="100"/>
        <v>July</v>
      </c>
      <c r="T1298" t="str">
        <f t="shared" si="101"/>
        <v>Q3</v>
      </c>
      <c r="U1298">
        <f t="shared" si="102"/>
        <v>2025</v>
      </c>
      <c r="V1298" s="4">
        <f t="shared" si="103"/>
        <v>0.18958666536364915</v>
      </c>
      <c r="W1298" t="str">
        <f t="shared" si="104"/>
        <v>High</v>
      </c>
    </row>
    <row r="1299" spans="1:23" x14ac:dyDescent="0.3">
      <c r="A1299">
        <v>104432</v>
      </c>
      <c r="B1299" s="1">
        <v>46002</v>
      </c>
      <c r="C1299" t="s">
        <v>4568</v>
      </c>
      <c r="D1299" t="s">
        <v>175</v>
      </c>
      <c r="E1299" t="s">
        <v>30</v>
      </c>
      <c r="F1299" t="s">
        <v>76</v>
      </c>
      <c r="G1299" t="s">
        <v>77</v>
      </c>
      <c r="H1299" t="s">
        <v>83</v>
      </c>
      <c r="I1299" t="s">
        <v>24</v>
      </c>
      <c r="J1299" t="s">
        <v>72</v>
      </c>
      <c r="K1299">
        <v>5</v>
      </c>
      <c r="L1299">
        <v>14807</v>
      </c>
      <c r="M1299">
        <v>15</v>
      </c>
      <c r="N1299">
        <v>62929.75</v>
      </c>
      <c r="O1299">
        <v>55000</v>
      </c>
      <c r="P1299">
        <v>7929.75</v>
      </c>
      <c r="Q1299" t="s">
        <v>66</v>
      </c>
      <c r="R1299" t="s">
        <v>27</v>
      </c>
      <c r="S1299" s="3" t="str">
        <f t="shared" si="100"/>
        <v>December</v>
      </c>
      <c r="T1299" t="str">
        <f t="shared" si="101"/>
        <v>Q4</v>
      </c>
      <c r="U1299">
        <f t="shared" si="102"/>
        <v>2025</v>
      </c>
      <c r="V1299" s="4">
        <f t="shared" si="103"/>
        <v>0.12600955827728538</v>
      </c>
      <c r="W1299" t="str">
        <f t="shared" si="104"/>
        <v>High</v>
      </c>
    </row>
    <row r="1300" spans="1:23" x14ac:dyDescent="0.3">
      <c r="A1300">
        <v>101876</v>
      </c>
      <c r="B1300" s="1">
        <v>46003</v>
      </c>
      <c r="C1300" t="s">
        <v>2012</v>
      </c>
      <c r="D1300" t="s">
        <v>106</v>
      </c>
      <c r="E1300" t="s">
        <v>30</v>
      </c>
      <c r="F1300" t="s">
        <v>31</v>
      </c>
      <c r="G1300" t="s">
        <v>32</v>
      </c>
      <c r="H1300" t="s">
        <v>33</v>
      </c>
      <c r="I1300" t="s">
        <v>60</v>
      </c>
      <c r="J1300" t="s">
        <v>78</v>
      </c>
      <c r="K1300">
        <v>3</v>
      </c>
      <c r="L1300">
        <v>22076</v>
      </c>
      <c r="M1300">
        <v>5</v>
      </c>
      <c r="N1300">
        <v>62916.6</v>
      </c>
      <c r="O1300">
        <v>51000</v>
      </c>
      <c r="P1300">
        <v>11916.6</v>
      </c>
      <c r="Q1300" t="s">
        <v>66</v>
      </c>
      <c r="R1300" t="s">
        <v>27</v>
      </c>
      <c r="S1300" s="3" t="str">
        <f t="shared" si="100"/>
        <v>December</v>
      </c>
      <c r="T1300" t="str">
        <f t="shared" si="101"/>
        <v>Q4</v>
      </c>
      <c r="U1300">
        <f t="shared" si="102"/>
        <v>2025</v>
      </c>
      <c r="V1300" s="4">
        <f t="shared" si="103"/>
        <v>0.18940311459932674</v>
      </c>
      <c r="W1300" t="str">
        <f t="shared" si="104"/>
        <v>High</v>
      </c>
    </row>
    <row r="1301" spans="1:23" x14ac:dyDescent="0.3">
      <c r="A1301">
        <v>101386</v>
      </c>
      <c r="B1301" s="1">
        <v>46007</v>
      </c>
      <c r="C1301" t="s">
        <v>1522</v>
      </c>
      <c r="D1301" t="s">
        <v>160</v>
      </c>
      <c r="E1301" t="s">
        <v>30</v>
      </c>
      <c r="F1301" t="s">
        <v>76</v>
      </c>
      <c r="G1301" t="s">
        <v>77</v>
      </c>
      <c r="H1301" t="s">
        <v>47</v>
      </c>
      <c r="I1301" t="s">
        <v>60</v>
      </c>
      <c r="J1301" t="s">
        <v>78</v>
      </c>
      <c r="K1301">
        <v>3</v>
      </c>
      <c r="L1301">
        <v>22075</v>
      </c>
      <c r="M1301">
        <v>5</v>
      </c>
      <c r="N1301">
        <v>62913.75</v>
      </c>
      <c r="O1301">
        <v>51000</v>
      </c>
      <c r="P1301">
        <v>11913.75</v>
      </c>
      <c r="Q1301" t="s">
        <v>55</v>
      </c>
      <c r="R1301" t="s">
        <v>73</v>
      </c>
      <c r="S1301" s="3" t="str">
        <f t="shared" si="100"/>
        <v>December</v>
      </c>
      <c r="T1301" t="str">
        <f t="shared" si="101"/>
        <v>Q4</v>
      </c>
      <c r="U1301">
        <f t="shared" si="102"/>
        <v>2025</v>
      </c>
      <c r="V1301" s="4">
        <f t="shared" si="103"/>
        <v>0.18936639446861775</v>
      </c>
      <c r="W1301" t="str">
        <f t="shared" si="104"/>
        <v>High</v>
      </c>
    </row>
    <row r="1302" spans="1:23" x14ac:dyDescent="0.3">
      <c r="A1302">
        <v>104264</v>
      </c>
      <c r="B1302" s="1">
        <v>45977</v>
      </c>
      <c r="C1302" t="s">
        <v>4400</v>
      </c>
      <c r="D1302" t="s">
        <v>98</v>
      </c>
      <c r="E1302" t="s">
        <v>20</v>
      </c>
      <c r="F1302" t="s">
        <v>21</v>
      </c>
      <c r="G1302" t="s">
        <v>22</v>
      </c>
      <c r="H1302" t="s">
        <v>108</v>
      </c>
      <c r="I1302" t="s">
        <v>60</v>
      </c>
      <c r="J1302" t="s">
        <v>61</v>
      </c>
      <c r="K1302">
        <v>6</v>
      </c>
      <c r="L1302">
        <v>11650</v>
      </c>
      <c r="M1302">
        <v>10</v>
      </c>
      <c r="N1302">
        <v>62910</v>
      </c>
      <c r="O1302">
        <v>54000</v>
      </c>
      <c r="P1302">
        <v>8910</v>
      </c>
      <c r="Q1302" t="s">
        <v>49</v>
      </c>
      <c r="R1302" t="s">
        <v>27</v>
      </c>
      <c r="S1302" s="3" t="str">
        <f t="shared" si="100"/>
        <v>November</v>
      </c>
      <c r="T1302" t="str">
        <f t="shared" si="101"/>
        <v>Q4</v>
      </c>
      <c r="U1302">
        <f t="shared" si="102"/>
        <v>2025</v>
      </c>
      <c r="V1302" s="4">
        <f t="shared" si="103"/>
        <v>0.14163090128755365</v>
      </c>
      <c r="W1302" t="str">
        <f t="shared" si="104"/>
        <v>High</v>
      </c>
    </row>
    <row r="1303" spans="1:23" x14ac:dyDescent="0.3">
      <c r="A1303">
        <v>104504</v>
      </c>
      <c r="B1303" s="1">
        <v>45996</v>
      </c>
      <c r="C1303" t="s">
        <v>4640</v>
      </c>
      <c r="D1303" t="s">
        <v>199</v>
      </c>
      <c r="E1303" t="s">
        <v>52</v>
      </c>
      <c r="F1303" t="s">
        <v>69</v>
      </c>
      <c r="G1303" t="s">
        <v>70</v>
      </c>
      <c r="H1303" t="s">
        <v>47</v>
      </c>
      <c r="I1303" t="s">
        <v>24</v>
      </c>
      <c r="J1303" t="s">
        <v>72</v>
      </c>
      <c r="K1303">
        <v>5</v>
      </c>
      <c r="L1303">
        <v>14774</v>
      </c>
      <c r="M1303">
        <v>15</v>
      </c>
      <c r="N1303">
        <v>62789.5</v>
      </c>
      <c r="O1303">
        <v>55000</v>
      </c>
      <c r="P1303">
        <v>7789.5</v>
      </c>
      <c r="Q1303" t="s">
        <v>49</v>
      </c>
      <c r="R1303" t="s">
        <v>27</v>
      </c>
      <c r="S1303" s="3" t="str">
        <f t="shared" si="100"/>
        <v>December</v>
      </c>
      <c r="T1303" t="str">
        <f t="shared" si="101"/>
        <v>Q4</v>
      </c>
      <c r="U1303">
        <f t="shared" si="102"/>
        <v>2025</v>
      </c>
      <c r="V1303" s="4">
        <f t="shared" si="103"/>
        <v>0.12405736627939384</v>
      </c>
      <c r="W1303" t="str">
        <f t="shared" si="104"/>
        <v>High</v>
      </c>
    </row>
    <row r="1304" spans="1:23" x14ac:dyDescent="0.3">
      <c r="A1304">
        <v>101063</v>
      </c>
      <c r="B1304" s="1">
        <v>45914</v>
      </c>
      <c r="C1304" t="s">
        <v>1199</v>
      </c>
      <c r="D1304" t="s">
        <v>147</v>
      </c>
      <c r="E1304" t="s">
        <v>52</v>
      </c>
      <c r="F1304" t="s">
        <v>69</v>
      </c>
      <c r="G1304" t="s">
        <v>70</v>
      </c>
      <c r="H1304" t="s">
        <v>108</v>
      </c>
      <c r="I1304" t="s">
        <v>60</v>
      </c>
      <c r="J1304" t="s">
        <v>78</v>
      </c>
      <c r="K1304">
        <v>3</v>
      </c>
      <c r="L1304">
        <v>22031</v>
      </c>
      <c r="M1304">
        <v>5</v>
      </c>
      <c r="N1304">
        <v>62788.35</v>
      </c>
      <c r="O1304">
        <v>51000</v>
      </c>
      <c r="P1304">
        <v>11788.35</v>
      </c>
      <c r="Q1304" t="s">
        <v>66</v>
      </c>
      <c r="R1304" t="s">
        <v>73</v>
      </c>
      <c r="S1304" s="3" t="str">
        <f t="shared" si="100"/>
        <v>September</v>
      </c>
      <c r="T1304" t="str">
        <f t="shared" si="101"/>
        <v>Q3</v>
      </c>
      <c r="U1304">
        <f t="shared" si="102"/>
        <v>2025</v>
      </c>
      <c r="V1304" s="4">
        <f t="shared" si="103"/>
        <v>0.18774740855588656</v>
      </c>
      <c r="W1304" t="str">
        <f t="shared" si="104"/>
        <v>High</v>
      </c>
    </row>
    <row r="1305" spans="1:23" x14ac:dyDescent="0.3">
      <c r="A1305">
        <v>101830</v>
      </c>
      <c r="B1305" s="1">
        <v>45737</v>
      </c>
      <c r="C1305" t="s">
        <v>1966</v>
      </c>
      <c r="D1305" t="s">
        <v>114</v>
      </c>
      <c r="E1305" t="s">
        <v>30</v>
      </c>
      <c r="F1305" t="s">
        <v>76</v>
      </c>
      <c r="G1305" t="s">
        <v>77</v>
      </c>
      <c r="H1305" t="s">
        <v>38</v>
      </c>
      <c r="I1305" t="s">
        <v>60</v>
      </c>
      <c r="J1305" t="s">
        <v>78</v>
      </c>
      <c r="K1305">
        <v>3</v>
      </c>
      <c r="L1305">
        <v>22016</v>
      </c>
      <c r="M1305">
        <v>5</v>
      </c>
      <c r="N1305">
        <v>62745.599999999999</v>
      </c>
      <c r="O1305">
        <v>51000</v>
      </c>
      <c r="P1305">
        <v>11745.6</v>
      </c>
      <c r="Q1305" t="s">
        <v>49</v>
      </c>
      <c r="R1305" t="s">
        <v>27</v>
      </c>
      <c r="S1305" s="3" t="str">
        <f t="shared" si="100"/>
        <v>March</v>
      </c>
      <c r="T1305" t="str">
        <f t="shared" si="101"/>
        <v>Q1</v>
      </c>
      <c r="U1305">
        <f t="shared" si="102"/>
        <v>2025</v>
      </c>
      <c r="V1305" s="4">
        <f t="shared" si="103"/>
        <v>0.18719400244798043</v>
      </c>
      <c r="W1305" t="str">
        <f t="shared" si="104"/>
        <v>High</v>
      </c>
    </row>
    <row r="1306" spans="1:23" x14ac:dyDescent="0.3">
      <c r="A1306">
        <v>103544</v>
      </c>
      <c r="B1306" s="1">
        <v>45999</v>
      </c>
      <c r="C1306" t="s">
        <v>3680</v>
      </c>
      <c r="D1306" t="s">
        <v>134</v>
      </c>
      <c r="E1306" t="s">
        <v>52</v>
      </c>
      <c r="F1306" t="s">
        <v>69</v>
      </c>
      <c r="G1306" t="s">
        <v>70</v>
      </c>
      <c r="H1306" t="s">
        <v>23</v>
      </c>
      <c r="I1306" t="s">
        <v>60</v>
      </c>
      <c r="J1306" t="s">
        <v>78</v>
      </c>
      <c r="K1306">
        <v>3</v>
      </c>
      <c r="L1306">
        <v>22014</v>
      </c>
      <c r="M1306">
        <v>5</v>
      </c>
      <c r="N1306">
        <v>62739.9</v>
      </c>
      <c r="O1306">
        <v>51000</v>
      </c>
      <c r="P1306">
        <v>11739.9</v>
      </c>
      <c r="Q1306" t="s">
        <v>26</v>
      </c>
      <c r="R1306" t="s">
        <v>56</v>
      </c>
      <c r="S1306" s="3" t="str">
        <f t="shared" si="100"/>
        <v>December</v>
      </c>
      <c r="T1306" t="str">
        <f t="shared" si="101"/>
        <v>Q4</v>
      </c>
      <c r="U1306">
        <f t="shared" si="102"/>
        <v>2025</v>
      </c>
      <c r="V1306" s="4">
        <f t="shared" si="103"/>
        <v>0.18712015798558812</v>
      </c>
      <c r="W1306" t="str">
        <f t="shared" si="104"/>
        <v>High</v>
      </c>
    </row>
    <row r="1307" spans="1:23" x14ac:dyDescent="0.3">
      <c r="A1307">
        <v>100117</v>
      </c>
      <c r="B1307" s="1">
        <v>45705</v>
      </c>
      <c r="C1307" t="s">
        <v>245</v>
      </c>
      <c r="D1307" t="s">
        <v>179</v>
      </c>
      <c r="E1307" t="s">
        <v>30</v>
      </c>
      <c r="F1307" t="s">
        <v>76</v>
      </c>
      <c r="G1307" t="s">
        <v>77</v>
      </c>
      <c r="H1307" t="s">
        <v>59</v>
      </c>
      <c r="I1307" t="s">
        <v>24</v>
      </c>
      <c r="J1307" t="s">
        <v>72</v>
      </c>
      <c r="K1307">
        <v>5</v>
      </c>
      <c r="L1307">
        <v>14757</v>
      </c>
      <c r="M1307">
        <v>15</v>
      </c>
      <c r="N1307">
        <v>62717.25</v>
      </c>
      <c r="O1307">
        <v>55000</v>
      </c>
      <c r="P1307">
        <v>7717.25</v>
      </c>
      <c r="Q1307" t="s">
        <v>55</v>
      </c>
      <c r="R1307" t="s">
        <v>27</v>
      </c>
      <c r="S1307" s="3" t="str">
        <f t="shared" si="100"/>
        <v>February</v>
      </c>
      <c r="T1307" t="str">
        <f t="shared" si="101"/>
        <v>Q1</v>
      </c>
      <c r="U1307">
        <f t="shared" si="102"/>
        <v>2025</v>
      </c>
      <c r="V1307" s="4">
        <f t="shared" si="103"/>
        <v>0.12304828416424508</v>
      </c>
      <c r="W1307" t="str">
        <f t="shared" si="104"/>
        <v>High</v>
      </c>
    </row>
    <row r="1308" spans="1:23" x14ac:dyDescent="0.3">
      <c r="A1308">
        <v>103672</v>
      </c>
      <c r="B1308" s="1">
        <v>45813</v>
      </c>
      <c r="C1308" t="s">
        <v>3808</v>
      </c>
      <c r="D1308" t="s">
        <v>186</v>
      </c>
      <c r="E1308" t="s">
        <v>52</v>
      </c>
      <c r="F1308" t="s">
        <v>69</v>
      </c>
      <c r="G1308" t="s">
        <v>70</v>
      </c>
      <c r="H1308" t="s">
        <v>47</v>
      </c>
      <c r="I1308" t="s">
        <v>60</v>
      </c>
      <c r="J1308" t="s">
        <v>61</v>
      </c>
      <c r="K1308">
        <v>6</v>
      </c>
      <c r="L1308">
        <v>12290</v>
      </c>
      <c r="M1308">
        <v>15</v>
      </c>
      <c r="N1308">
        <v>62679</v>
      </c>
      <c r="O1308">
        <v>54000</v>
      </c>
      <c r="P1308">
        <v>8679</v>
      </c>
      <c r="Q1308" t="s">
        <v>26</v>
      </c>
      <c r="R1308" t="s">
        <v>27</v>
      </c>
      <c r="S1308" s="3" t="str">
        <f t="shared" si="100"/>
        <v>June</v>
      </c>
      <c r="T1308" t="str">
        <f t="shared" si="101"/>
        <v>Q2</v>
      </c>
      <c r="U1308">
        <f t="shared" si="102"/>
        <v>2025</v>
      </c>
      <c r="V1308" s="4">
        <f t="shared" si="103"/>
        <v>0.13846742928253483</v>
      </c>
      <c r="W1308" t="str">
        <f t="shared" si="104"/>
        <v>High</v>
      </c>
    </row>
    <row r="1309" spans="1:23" x14ac:dyDescent="0.3">
      <c r="A1309">
        <v>102280</v>
      </c>
      <c r="B1309" s="1">
        <v>45857</v>
      </c>
      <c r="C1309" t="s">
        <v>2416</v>
      </c>
      <c r="D1309" t="s">
        <v>112</v>
      </c>
      <c r="E1309" t="s">
        <v>30</v>
      </c>
      <c r="F1309" t="s">
        <v>31</v>
      </c>
      <c r="G1309" t="s">
        <v>32</v>
      </c>
      <c r="H1309" t="s">
        <v>23</v>
      </c>
      <c r="I1309" t="s">
        <v>60</v>
      </c>
      <c r="J1309" t="s">
        <v>78</v>
      </c>
      <c r="K1309">
        <v>3</v>
      </c>
      <c r="L1309">
        <v>21973</v>
      </c>
      <c r="M1309">
        <v>5</v>
      </c>
      <c r="N1309">
        <v>62623.05</v>
      </c>
      <c r="O1309">
        <v>51000</v>
      </c>
      <c r="P1309">
        <v>11623.05</v>
      </c>
      <c r="Q1309" t="s">
        <v>66</v>
      </c>
      <c r="R1309" t="s">
        <v>56</v>
      </c>
      <c r="S1309" s="3" t="str">
        <f t="shared" si="100"/>
        <v>July</v>
      </c>
      <c r="T1309" t="str">
        <f t="shared" si="101"/>
        <v>Q3</v>
      </c>
      <c r="U1309">
        <f t="shared" si="102"/>
        <v>2025</v>
      </c>
      <c r="V1309" s="4">
        <f t="shared" si="103"/>
        <v>0.18560338405746762</v>
      </c>
      <c r="W1309" t="str">
        <f t="shared" si="104"/>
        <v>High</v>
      </c>
    </row>
    <row r="1310" spans="1:23" x14ac:dyDescent="0.3">
      <c r="A1310">
        <v>101862</v>
      </c>
      <c r="B1310" s="1">
        <v>45791</v>
      </c>
      <c r="C1310" t="s">
        <v>1998</v>
      </c>
      <c r="D1310" t="s">
        <v>129</v>
      </c>
      <c r="E1310" t="s">
        <v>52</v>
      </c>
      <c r="F1310" t="s">
        <v>53</v>
      </c>
      <c r="G1310" t="s">
        <v>54</v>
      </c>
      <c r="H1310" t="s">
        <v>83</v>
      </c>
      <c r="I1310" t="s">
        <v>60</v>
      </c>
      <c r="J1310" t="s">
        <v>78</v>
      </c>
      <c r="K1310">
        <v>3</v>
      </c>
      <c r="L1310">
        <v>21972</v>
      </c>
      <c r="M1310">
        <v>5</v>
      </c>
      <c r="N1310">
        <v>62620.2</v>
      </c>
      <c r="O1310">
        <v>51000</v>
      </c>
      <c r="P1310">
        <v>11620.2</v>
      </c>
      <c r="Q1310" t="s">
        <v>41</v>
      </c>
      <c r="R1310" t="s">
        <v>27</v>
      </c>
      <c r="S1310" s="3" t="str">
        <f t="shared" si="100"/>
        <v>May</v>
      </c>
      <c r="T1310" t="str">
        <f t="shared" si="101"/>
        <v>Q2</v>
      </c>
      <c r="U1310">
        <f t="shared" si="102"/>
        <v>2025</v>
      </c>
      <c r="V1310" s="4">
        <f t="shared" si="103"/>
        <v>0.18556631885557698</v>
      </c>
      <c r="W1310" t="str">
        <f t="shared" si="104"/>
        <v>High</v>
      </c>
    </row>
    <row r="1311" spans="1:23" x14ac:dyDescent="0.3">
      <c r="A1311">
        <v>104983</v>
      </c>
      <c r="B1311" s="1">
        <v>45928</v>
      </c>
      <c r="C1311" t="s">
        <v>5119</v>
      </c>
      <c r="D1311" t="s">
        <v>228</v>
      </c>
      <c r="E1311" t="s">
        <v>30</v>
      </c>
      <c r="F1311" t="s">
        <v>31</v>
      </c>
      <c r="G1311" t="s">
        <v>32</v>
      </c>
      <c r="H1311" t="s">
        <v>33</v>
      </c>
      <c r="I1311" t="s">
        <v>24</v>
      </c>
      <c r="J1311" t="s">
        <v>72</v>
      </c>
      <c r="K1311">
        <v>5</v>
      </c>
      <c r="L1311">
        <v>14709</v>
      </c>
      <c r="M1311">
        <v>15</v>
      </c>
      <c r="N1311">
        <v>62513.25</v>
      </c>
      <c r="O1311">
        <v>55000</v>
      </c>
      <c r="P1311">
        <v>7513.25</v>
      </c>
      <c r="Q1311" t="s">
        <v>66</v>
      </c>
      <c r="R1311" t="s">
        <v>27</v>
      </c>
      <c r="S1311" s="3" t="str">
        <f t="shared" si="100"/>
        <v>September</v>
      </c>
      <c r="T1311" t="str">
        <f t="shared" si="101"/>
        <v>Q3</v>
      </c>
      <c r="U1311">
        <f t="shared" si="102"/>
        <v>2025</v>
      </c>
      <c r="V1311" s="4">
        <f t="shared" si="103"/>
        <v>0.12018652045766298</v>
      </c>
      <c r="W1311" t="str">
        <f t="shared" si="104"/>
        <v>High</v>
      </c>
    </row>
    <row r="1312" spans="1:23" x14ac:dyDescent="0.3">
      <c r="A1312">
        <v>103996</v>
      </c>
      <c r="B1312" s="1">
        <v>45932</v>
      </c>
      <c r="C1312" t="s">
        <v>4132</v>
      </c>
      <c r="D1312" t="s">
        <v>144</v>
      </c>
      <c r="E1312" t="s">
        <v>30</v>
      </c>
      <c r="F1312" t="s">
        <v>76</v>
      </c>
      <c r="G1312" t="s">
        <v>77</v>
      </c>
      <c r="H1312" t="s">
        <v>83</v>
      </c>
      <c r="I1312" t="s">
        <v>24</v>
      </c>
      <c r="J1312" t="s">
        <v>25</v>
      </c>
      <c r="K1312">
        <v>8</v>
      </c>
      <c r="L1312">
        <v>8221</v>
      </c>
      <c r="M1312">
        <v>5</v>
      </c>
      <c r="N1312">
        <v>62479.6</v>
      </c>
      <c r="O1312">
        <v>48000</v>
      </c>
      <c r="P1312">
        <v>14479.6</v>
      </c>
      <c r="Q1312" t="s">
        <v>55</v>
      </c>
      <c r="R1312" t="s">
        <v>73</v>
      </c>
      <c r="S1312" s="3" t="str">
        <f t="shared" si="100"/>
        <v>October</v>
      </c>
      <c r="T1312" t="str">
        <f t="shared" si="101"/>
        <v>Q4</v>
      </c>
      <c r="U1312">
        <f t="shared" si="102"/>
        <v>2025</v>
      </c>
      <c r="V1312" s="4">
        <f t="shared" si="103"/>
        <v>0.23174924295289984</v>
      </c>
      <c r="W1312" t="str">
        <f t="shared" si="104"/>
        <v>High</v>
      </c>
    </row>
    <row r="1313" spans="1:23" x14ac:dyDescent="0.3">
      <c r="A1313">
        <v>104935</v>
      </c>
      <c r="B1313" s="1">
        <v>45986</v>
      </c>
      <c r="C1313" t="s">
        <v>5071</v>
      </c>
      <c r="D1313" t="s">
        <v>75</v>
      </c>
      <c r="E1313" t="s">
        <v>20</v>
      </c>
      <c r="F1313" t="s">
        <v>21</v>
      </c>
      <c r="G1313" t="s">
        <v>22</v>
      </c>
      <c r="H1313" t="s">
        <v>33</v>
      </c>
      <c r="I1313" t="s">
        <v>60</v>
      </c>
      <c r="J1313" t="s">
        <v>61</v>
      </c>
      <c r="K1313">
        <v>5</v>
      </c>
      <c r="L1313">
        <v>12482</v>
      </c>
      <c r="M1313">
        <v>0</v>
      </c>
      <c r="N1313">
        <v>62410</v>
      </c>
      <c r="O1313">
        <v>45000</v>
      </c>
      <c r="P1313">
        <v>17410</v>
      </c>
      <c r="Q1313" t="s">
        <v>66</v>
      </c>
      <c r="R1313" t="s">
        <v>27</v>
      </c>
      <c r="S1313" s="3" t="str">
        <f t="shared" si="100"/>
        <v>November</v>
      </c>
      <c r="T1313" t="str">
        <f t="shared" si="101"/>
        <v>Q4</v>
      </c>
      <c r="U1313">
        <f t="shared" si="102"/>
        <v>2025</v>
      </c>
      <c r="V1313" s="4">
        <f t="shared" si="103"/>
        <v>0.27896170485499117</v>
      </c>
      <c r="W1313" t="str">
        <f t="shared" si="104"/>
        <v>High</v>
      </c>
    </row>
    <row r="1314" spans="1:23" x14ac:dyDescent="0.3">
      <c r="A1314">
        <v>102982</v>
      </c>
      <c r="B1314" s="1">
        <v>45722</v>
      </c>
      <c r="C1314" t="s">
        <v>3118</v>
      </c>
      <c r="D1314" t="s">
        <v>228</v>
      </c>
      <c r="E1314" t="s">
        <v>20</v>
      </c>
      <c r="F1314" t="s">
        <v>21</v>
      </c>
      <c r="G1314" t="s">
        <v>22</v>
      </c>
      <c r="H1314" t="s">
        <v>59</v>
      </c>
      <c r="I1314" t="s">
        <v>24</v>
      </c>
      <c r="J1314" t="s">
        <v>72</v>
      </c>
      <c r="K1314">
        <v>5</v>
      </c>
      <c r="L1314">
        <v>14679</v>
      </c>
      <c r="M1314">
        <v>15</v>
      </c>
      <c r="N1314">
        <v>62385.75</v>
      </c>
      <c r="O1314">
        <v>55000</v>
      </c>
      <c r="P1314">
        <v>7385.75</v>
      </c>
      <c r="Q1314" t="s">
        <v>41</v>
      </c>
      <c r="R1314" t="s">
        <v>56</v>
      </c>
      <c r="S1314" s="3" t="str">
        <f t="shared" si="100"/>
        <v>March</v>
      </c>
      <c r="T1314" t="str">
        <f t="shared" si="101"/>
        <v>Q1</v>
      </c>
      <c r="U1314">
        <f t="shared" si="102"/>
        <v>2025</v>
      </c>
      <c r="V1314" s="4">
        <f t="shared" si="103"/>
        <v>0.11838841402083007</v>
      </c>
      <c r="W1314" t="str">
        <f t="shared" si="104"/>
        <v>High</v>
      </c>
    </row>
    <row r="1315" spans="1:23" x14ac:dyDescent="0.3">
      <c r="A1315">
        <v>101973</v>
      </c>
      <c r="B1315" s="1">
        <v>45661</v>
      </c>
      <c r="C1315" t="s">
        <v>2109</v>
      </c>
      <c r="D1315" t="s">
        <v>19</v>
      </c>
      <c r="E1315" t="s">
        <v>30</v>
      </c>
      <c r="F1315" t="s">
        <v>76</v>
      </c>
      <c r="G1315" t="s">
        <v>77</v>
      </c>
      <c r="H1315" t="s">
        <v>33</v>
      </c>
      <c r="I1315" t="s">
        <v>60</v>
      </c>
      <c r="J1315" t="s">
        <v>78</v>
      </c>
      <c r="K1315">
        <v>3</v>
      </c>
      <c r="L1315">
        <v>21876</v>
      </c>
      <c r="M1315">
        <v>5</v>
      </c>
      <c r="N1315">
        <v>62346.6</v>
      </c>
      <c r="O1315">
        <v>51000</v>
      </c>
      <c r="P1315">
        <v>11346.6</v>
      </c>
      <c r="Q1315" t="s">
        <v>41</v>
      </c>
      <c r="R1315" t="s">
        <v>27</v>
      </c>
      <c r="S1315" s="3" t="str">
        <f t="shared" si="100"/>
        <v>January</v>
      </c>
      <c r="T1315" t="str">
        <f t="shared" si="101"/>
        <v>Q1</v>
      </c>
      <c r="U1315">
        <f t="shared" si="102"/>
        <v>2025</v>
      </c>
      <c r="V1315" s="4">
        <f t="shared" si="103"/>
        <v>0.18199228185658883</v>
      </c>
      <c r="W1315" t="str">
        <f t="shared" si="104"/>
        <v>High</v>
      </c>
    </row>
    <row r="1316" spans="1:23" x14ac:dyDescent="0.3">
      <c r="A1316">
        <v>101510</v>
      </c>
      <c r="B1316" s="1">
        <v>45885</v>
      </c>
      <c r="C1316" t="s">
        <v>1646</v>
      </c>
      <c r="D1316" t="s">
        <v>375</v>
      </c>
      <c r="E1316" t="s">
        <v>52</v>
      </c>
      <c r="F1316" t="s">
        <v>53</v>
      </c>
      <c r="G1316" t="s">
        <v>54</v>
      </c>
      <c r="H1316" t="s">
        <v>38</v>
      </c>
      <c r="I1316" t="s">
        <v>60</v>
      </c>
      <c r="J1316" t="s">
        <v>61</v>
      </c>
      <c r="K1316">
        <v>6</v>
      </c>
      <c r="L1316">
        <v>11540</v>
      </c>
      <c r="M1316">
        <v>10</v>
      </c>
      <c r="N1316">
        <v>62316</v>
      </c>
      <c r="O1316">
        <v>54000</v>
      </c>
      <c r="P1316">
        <v>8316</v>
      </c>
      <c r="Q1316" t="s">
        <v>41</v>
      </c>
      <c r="R1316" t="s">
        <v>73</v>
      </c>
      <c r="S1316" s="3" t="str">
        <f t="shared" si="100"/>
        <v>August</v>
      </c>
      <c r="T1316" t="str">
        <f t="shared" si="101"/>
        <v>Q3</v>
      </c>
      <c r="U1316">
        <f t="shared" si="102"/>
        <v>2025</v>
      </c>
      <c r="V1316" s="4">
        <f t="shared" si="103"/>
        <v>0.13344887348353554</v>
      </c>
      <c r="W1316" t="str">
        <f t="shared" si="104"/>
        <v>High</v>
      </c>
    </row>
    <row r="1317" spans="1:23" x14ac:dyDescent="0.3">
      <c r="A1317">
        <v>102652</v>
      </c>
      <c r="B1317" s="1">
        <v>45706</v>
      </c>
      <c r="C1317" t="s">
        <v>2788</v>
      </c>
      <c r="D1317" t="s">
        <v>184</v>
      </c>
      <c r="E1317" t="s">
        <v>20</v>
      </c>
      <c r="F1317" t="s">
        <v>21</v>
      </c>
      <c r="G1317" t="s">
        <v>22</v>
      </c>
      <c r="H1317" t="s">
        <v>38</v>
      </c>
      <c r="I1317" t="s">
        <v>60</v>
      </c>
      <c r="J1317" t="s">
        <v>61</v>
      </c>
      <c r="K1317">
        <v>6</v>
      </c>
      <c r="L1317">
        <v>11537</v>
      </c>
      <c r="M1317">
        <v>10</v>
      </c>
      <c r="N1317">
        <v>62299.8</v>
      </c>
      <c r="O1317">
        <v>54000</v>
      </c>
      <c r="P1317">
        <v>8299.7999999999993</v>
      </c>
      <c r="Q1317" t="s">
        <v>66</v>
      </c>
      <c r="R1317" t="s">
        <v>27</v>
      </c>
      <c r="S1317" s="3" t="str">
        <f t="shared" si="100"/>
        <v>February</v>
      </c>
      <c r="T1317" t="str">
        <f t="shared" si="101"/>
        <v>Q1</v>
      </c>
      <c r="U1317">
        <f t="shared" si="102"/>
        <v>2025</v>
      </c>
      <c r="V1317" s="4">
        <f t="shared" si="103"/>
        <v>0.13322354164860881</v>
      </c>
      <c r="W1317" t="str">
        <f t="shared" si="104"/>
        <v>High</v>
      </c>
    </row>
    <row r="1318" spans="1:23" x14ac:dyDescent="0.3">
      <c r="A1318">
        <v>100268</v>
      </c>
      <c r="B1318" s="1">
        <v>45834</v>
      </c>
      <c r="C1318" t="s">
        <v>403</v>
      </c>
      <c r="D1318" t="s">
        <v>82</v>
      </c>
      <c r="E1318" t="s">
        <v>52</v>
      </c>
      <c r="F1318" t="s">
        <v>53</v>
      </c>
      <c r="G1318" t="s">
        <v>54</v>
      </c>
      <c r="H1318" t="s">
        <v>38</v>
      </c>
      <c r="I1318" t="s">
        <v>60</v>
      </c>
      <c r="J1318" t="s">
        <v>78</v>
      </c>
      <c r="K1318">
        <v>3</v>
      </c>
      <c r="L1318">
        <v>21846</v>
      </c>
      <c r="M1318">
        <v>5</v>
      </c>
      <c r="N1318">
        <v>62261.1</v>
      </c>
      <c r="O1318">
        <v>51000</v>
      </c>
      <c r="P1318">
        <v>11261.1</v>
      </c>
      <c r="Q1318" t="s">
        <v>41</v>
      </c>
      <c r="R1318" t="s">
        <v>27</v>
      </c>
      <c r="S1318" s="3" t="str">
        <f t="shared" si="100"/>
        <v>June</v>
      </c>
      <c r="T1318" t="str">
        <f t="shared" si="101"/>
        <v>Q2</v>
      </c>
      <c r="U1318">
        <f t="shared" si="102"/>
        <v>2025</v>
      </c>
      <c r="V1318" s="4">
        <f t="shared" si="103"/>
        <v>0.18086895348781182</v>
      </c>
      <c r="W1318" t="str">
        <f t="shared" si="104"/>
        <v>High</v>
      </c>
    </row>
    <row r="1319" spans="1:23" x14ac:dyDescent="0.3">
      <c r="A1319">
        <v>102807</v>
      </c>
      <c r="B1319" s="1">
        <v>45911</v>
      </c>
      <c r="C1319" t="s">
        <v>2943</v>
      </c>
      <c r="D1319" t="s">
        <v>257</v>
      </c>
      <c r="E1319" t="s">
        <v>30</v>
      </c>
      <c r="F1319" t="s">
        <v>31</v>
      </c>
      <c r="G1319" t="s">
        <v>32</v>
      </c>
      <c r="H1319" t="s">
        <v>83</v>
      </c>
      <c r="I1319" t="s">
        <v>24</v>
      </c>
      <c r="J1319" t="s">
        <v>72</v>
      </c>
      <c r="K1319">
        <v>5</v>
      </c>
      <c r="L1319">
        <v>14643</v>
      </c>
      <c r="M1319">
        <v>15</v>
      </c>
      <c r="N1319">
        <v>62232.75</v>
      </c>
      <c r="O1319">
        <v>55000</v>
      </c>
      <c r="P1319">
        <v>7232.75</v>
      </c>
      <c r="Q1319" t="s">
        <v>41</v>
      </c>
      <c r="R1319" t="s">
        <v>27</v>
      </c>
      <c r="S1319" s="3" t="str">
        <f t="shared" si="100"/>
        <v>September</v>
      </c>
      <c r="T1319" t="str">
        <f t="shared" si="101"/>
        <v>Q3</v>
      </c>
      <c r="U1319">
        <f t="shared" si="102"/>
        <v>2025</v>
      </c>
      <c r="V1319" s="4">
        <f t="shared" si="103"/>
        <v>0.11622096082850268</v>
      </c>
      <c r="W1319" t="str">
        <f t="shared" si="104"/>
        <v>High</v>
      </c>
    </row>
    <row r="1320" spans="1:23" x14ac:dyDescent="0.3">
      <c r="A1320">
        <v>101841</v>
      </c>
      <c r="B1320" s="1">
        <v>45982</v>
      </c>
      <c r="C1320" t="s">
        <v>1977</v>
      </c>
      <c r="D1320" t="s">
        <v>134</v>
      </c>
      <c r="E1320" t="s">
        <v>20</v>
      </c>
      <c r="F1320" t="s">
        <v>21</v>
      </c>
      <c r="G1320" t="s">
        <v>22</v>
      </c>
      <c r="H1320" t="s">
        <v>38</v>
      </c>
      <c r="I1320" t="s">
        <v>24</v>
      </c>
      <c r="J1320" t="s">
        <v>25</v>
      </c>
      <c r="K1320">
        <v>9</v>
      </c>
      <c r="L1320">
        <v>8126</v>
      </c>
      <c r="M1320">
        <v>15</v>
      </c>
      <c r="N1320">
        <v>62163.9</v>
      </c>
      <c r="O1320">
        <v>54000</v>
      </c>
      <c r="P1320">
        <v>8163.9</v>
      </c>
      <c r="Q1320" t="s">
        <v>26</v>
      </c>
      <c r="R1320" t="s">
        <v>27</v>
      </c>
      <c r="S1320" s="3" t="str">
        <f t="shared" si="100"/>
        <v>November</v>
      </c>
      <c r="T1320" t="str">
        <f t="shared" si="101"/>
        <v>Q4</v>
      </c>
      <c r="U1320">
        <f t="shared" si="102"/>
        <v>2025</v>
      </c>
      <c r="V1320" s="4">
        <f t="shared" si="103"/>
        <v>0.13132863285604668</v>
      </c>
      <c r="W1320" t="str">
        <f t="shared" si="104"/>
        <v>High</v>
      </c>
    </row>
    <row r="1321" spans="1:23" x14ac:dyDescent="0.3">
      <c r="A1321">
        <v>100331</v>
      </c>
      <c r="B1321" s="1">
        <v>45979</v>
      </c>
      <c r="C1321" t="s">
        <v>467</v>
      </c>
      <c r="D1321" t="s">
        <v>80</v>
      </c>
      <c r="E1321" t="s">
        <v>30</v>
      </c>
      <c r="F1321" t="s">
        <v>76</v>
      </c>
      <c r="G1321" t="s">
        <v>77</v>
      </c>
      <c r="H1321" t="s">
        <v>71</v>
      </c>
      <c r="I1321" t="s">
        <v>24</v>
      </c>
      <c r="J1321" t="s">
        <v>25</v>
      </c>
      <c r="K1321">
        <v>9</v>
      </c>
      <c r="L1321">
        <v>8122</v>
      </c>
      <c r="M1321">
        <v>15</v>
      </c>
      <c r="N1321">
        <v>62133.3</v>
      </c>
      <c r="O1321">
        <v>54000</v>
      </c>
      <c r="P1321">
        <v>8133.3</v>
      </c>
      <c r="Q1321" t="s">
        <v>41</v>
      </c>
      <c r="R1321" t="s">
        <v>56</v>
      </c>
      <c r="S1321" s="3" t="str">
        <f t="shared" si="100"/>
        <v>November</v>
      </c>
      <c r="T1321" t="str">
        <f t="shared" si="101"/>
        <v>Q4</v>
      </c>
      <c r="U1321">
        <f t="shared" si="102"/>
        <v>2025</v>
      </c>
      <c r="V1321" s="4">
        <f t="shared" si="103"/>
        <v>0.13090082129872388</v>
      </c>
      <c r="W1321" t="str">
        <f t="shared" si="104"/>
        <v>High</v>
      </c>
    </row>
    <row r="1322" spans="1:23" x14ac:dyDescent="0.3">
      <c r="A1322">
        <v>102207</v>
      </c>
      <c r="B1322" s="1">
        <v>45750</v>
      </c>
      <c r="C1322" t="s">
        <v>2343</v>
      </c>
      <c r="D1322" t="s">
        <v>257</v>
      </c>
      <c r="E1322" t="s">
        <v>52</v>
      </c>
      <c r="F1322" t="s">
        <v>69</v>
      </c>
      <c r="G1322" t="s">
        <v>70</v>
      </c>
      <c r="H1322" t="s">
        <v>108</v>
      </c>
      <c r="I1322" t="s">
        <v>60</v>
      </c>
      <c r="J1322" t="s">
        <v>78</v>
      </c>
      <c r="K1322">
        <v>3</v>
      </c>
      <c r="L1322">
        <v>21784</v>
      </c>
      <c r="M1322">
        <v>5</v>
      </c>
      <c r="N1322">
        <v>62084.4</v>
      </c>
      <c r="O1322">
        <v>51000</v>
      </c>
      <c r="P1322">
        <v>11084.4</v>
      </c>
      <c r="Q1322" t="s">
        <v>26</v>
      </c>
      <c r="R1322" t="s">
        <v>27</v>
      </c>
      <c r="S1322" s="3" t="str">
        <f t="shared" si="100"/>
        <v>April</v>
      </c>
      <c r="T1322" t="str">
        <f t="shared" si="101"/>
        <v>Q2</v>
      </c>
      <c r="U1322">
        <f t="shared" si="102"/>
        <v>2025</v>
      </c>
      <c r="V1322" s="4">
        <f t="shared" si="103"/>
        <v>0.17853760364922588</v>
      </c>
      <c r="W1322" t="str">
        <f t="shared" si="104"/>
        <v>High</v>
      </c>
    </row>
    <row r="1323" spans="1:23" x14ac:dyDescent="0.3">
      <c r="A1323">
        <v>101234</v>
      </c>
      <c r="B1323" s="1">
        <v>45912</v>
      </c>
      <c r="C1323" t="s">
        <v>1370</v>
      </c>
      <c r="D1323" t="s">
        <v>202</v>
      </c>
      <c r="E1323" t="s">
        <v>20</v>
      </c>
      <c r="F1323" t="s">
        <v>21</v>
      </c>
      <c r="G1323" t="s">
        <v>22</v>
      </c>
      <c r="H1323" t="s">
        <v>71</v>
      </c>
      <c r="I1323" t="s">
        <v>24</v>
      </c>
      <c r="J1323" t="s">
        <v>72</v>
      </c>
      <c r="K1323">
        <v>5</v>
      </c>
      <c r="L1323">
        <v>14595</v>
      </c>
      <c r="M1323">
        <v>15</v>
      </c>
      <c r="N1323">
        <v>62028.75</v>
      </c>
      <c r="O1323">
        <v>55000</v>
      </c>
      <c r="P1323">
        <v>7028.75</v>
      </c>
      <c r="Q1323" t="s">
        <v>26</v>
      </c>
      <c r="R1323" t="s">
        <v>27</v>
      </c>
      <c r="S1323" s="3" t="str">
        <f t="shared" si="100"/>
        <v>September</v>
      </c>
      <c r="T1323" t="str">
        <f t="shared" si="101"/>
        <v>Q3</v>
      </c>
      <c r="U1323">
        <f t="shared" si="102"/>
        <v>2025</v>
      </c>
      <c r="V1323" s="4">
        <f t="shared" si="103"/>
        <v>0.1133143905044032</v>
      </c>
      <c r="W1323" t="str">
        <f t="shared" si="104"/>
        <v>High</v>
      </c>
    </row>
    <row r="1324" spans="1:23" x14ac:dyDescent="0.3">
      <c r="A1324">
        <v>101818</v>
      </c>
      <c r="B1324" s="1">
        <v>45897</v>
      </c>
      <c r="C1324" t="s">
        <v>1954</v>
      </c>
      <c r="D1324" t="s">
        <v>87</v>
      </c>
      <c r="E1324" t="s">
        <v>30</v>
      </c>
      <c r="F1324" t="s">
        <v>76</v>
      </c>
      <c r="G1324" t="s">
        <v>77</v>
      </c>
      <c r="H1324" t="s">
        <v>59</v>
      </c>
      <c r="I1324" t="s">
        <v>60</v>
      </c>
      <c r="J1324" t="s">
        <v>61</v>
      </c>
      <c r="K1324">
        <v>6</v>
      </c>
      <c r="L1324">
        <v>12155</v>
      </c>
      <c r="M1324">
        <v>15</v>
      </c>
      <c r="N1324">
        <v>61990.5</v>
      </c>
      <c r="O1324">
        <v>54000</v>
      </c>
      <c r="P1324">
        <v>7990.5</v>
      </c>
      <c r="Q1324" t="s">
        <v>55</v>
      </c>
      <c r="R1324" t="s">
        <v>27</v>
      </c>
      <c r="S1324" s="3" t="str">
        <f t="shared" si="100"/>
        <v>August</v>
      </c>
      <c r="T1324" t="str">
        <f t="shared" si="101"/>
        <v>Q3</v>
      </c>
      <c r="U1324">
        <f t="shared" si="102"/>
        <v>2025</v>
      </c>
      <c r="V1324" s="4">
        <f t="shared" si="103"/>
        <v>0.12889878287802164</v>
      </c>
      <c r="W1324" t="str">
        <f t="shared" si="104"/>
        <v>High</v>
      </c>
    </row>
    <row r="1325" spans="1:23" x14ac:dyDescent="0.3">
      <c r="A1325">
        <v>103968</v>
      </c>
      <c r="B1325" s="1">
        <v>45953</v>
      </c>
      <c r="C1325" t="s">
        <v>4104</v>
      </c>
      <c r="D1325" t="s">
        <v>80</v>
      </c>
      <c r="E1325" t="s">
        <v>30</v>
      </c>
      <c r="F1325" t="s">
        <v>31</v>
      </c>
      <c r="G1325" t="s">
        <v>32</v>
      </c>
      <c r="H1325" t="s">
        <v>47</v>
      </c>
      <c r="I1325" t="s">
        <v>24</v>
      </c>
      <c r="J1325" t="s">
        <v>25</v>
      </c>
      <c r="K1325">
        <v>8</v>
      </c>
      <c r="L1325">
        <v>8609</v>
      </c>
      <c r="M1325">
        <v>10</v>
      </c>
      <c r="N1325">
        <v>61984.800000000003</v>
      </c>
      <c r="O1325">
        <v>48000</v>
      </c>
      <c r="P1325">
        <v>13984.8</v>
      </c>
      <c r="Q1325" t="s">
        <v>66</v>
      </c>
      <c r="R1325" t="s">
        <v>56</v>
      </c>
      <c r="S1325" s="3" t="str">
        <f t="shared" si="100"/>
        <v>October</v>
      </c>
      <c r="T1325" t="str">
        <f t="shared" si="101"/>
        <v>Q4</v>
      </c>
      <c r="U1325">
        <f t="shared" si="102"/>
        <v>2025</v>
      </c>
      <c r="V1325" s="4">
        <f t="shared" si="103"/>
        <v>0.22561660278003637</v>
      </c>
      <c r="W1325" t="str">
        <f t="shared" si="104"/>
        <v>High</v>
      </c>
    </row>
    <row r="1326" spans="1:23" x14ac:dyDescent="0.3">
      <c r="A1326">
        <v>102358</v>
      </c>
      <c r="B1326" s="1">
        <v>45703</v>
      </c>
      <c r="C1326" t="s">
        <v>2494</v>
      </c>
      <c r="D1326" t="s">
        <v>58</v>
      </c>
      <c r="E1326" t="s">
        <v>30</v>
      </c>
      <c r="F1326" t="s">
        <v>76</v>
      </c>
      <c r="G1326" t="s">
        <v>77</v>
      </c>
      <c r="H1326" t="s">
        <v>47</v>
      </c>
      <c r="I1326" t="s">
        <v>24</v>
      </c>
      <c r="J1326" t="s">
        <v>72</v>
      </c>
      <c r="K1326">
        <v>5</v>
      </c>
      <c r="L1326">
        <v>15492</v>
      </c>
      <c r="M1326">
        <v>20</v>
      </c>
      <c r="N1326">
        <v>61968</v>
      </c>
      <c r="O1326">
        <v>55000</v>
      </c>
      <c r="P1326">
        <v>6968</v>
      </c>
      <c r="Q1326" t="s">
        <v>41</v>
      </c>
      <c r="R1326" t="s">
        <v>27</v>
      </c>
      <c r="S1326" s="3" t="str">
        <f t="shared" si="100"/>
        <v>February</v>
      </c>
      <c r="T1326" t="str">
        <f t="shared" si="101"/>
        <v>Q1</v>
      </c>
      <c r="U1326">
        <f t="shared" si="102"/>
        <v>2025</v>
      </c>
      <c r="V1326" s="4">
        <f t="shared" si="103"/>
        <v>0.11244513297185645</v>
      </c>
      <c r="W1326" t="str">
        <f t="shared" si="104"/>
        <v>High</v>
      </c>
    </row>
    <row r="1327" spans="1:23" x14ac:dyDescent="0.3">
      <c r="A1327">
        <v>101156</v>
      </c>
      <c r="B1327" s="1">
        <v>45935</v>
      </c>
      <c r="C1327" t="s">
        <v>1292</v>
      </c>
      <c r="D1327" t="s">
        <v>184</v>
      </c>
      <c r="E1327" t="s">
        <v>30</v>
      </c>
      <c r="F1327" t="s">
        <v>31</v>
      </c>
      <c r="G1327" t="s">
        <v>32</v>
      </c>
      <c r="H1327" t="s">
        <v>47</v>
      </c>
      <c r="I1327" t="s">
        <v>24</v>
      </c>
      <c r="J1327" t="s">
        <v>25</v>
      </c>
      <c r="K1327">
        <v>8</v>
      </c>
      <c r="L1327">
        <v>8601</v>
      </c>
      <c r="M1327">
        <v>10</v>
      </c>
      <c r="N1327">
        <v>61927.199999999997</v>
      </c>
      <c r="O1327">
        <v>48000</v>
      </c>
      <c r="P1327">
        <v>13927.2</v>
      </c>
      <c r="Q1327" t="s">
        <v>41</v>
      </c>
      <c r="R1327" t="s">
        <v>27</v>
      </c>
      <c r="S1327" s="3" t="str">
        <f t="shared" si="100"/>
        <v>October</v>
      </c>
      <c r="T1327" t="str">
        <f t="shared" si="101"/>
        <v>Q4</v>
      </c>
      <c r="U1327">
        <f t="shared" si="102"/>
        <v>2025</v>
      </c>
      <c r="V1327" s="4">
        <f t="shared" si="103"/>
        <v>0.22489632988412203</v>
      </c>
      <c r="W1327" t="str">
        <f t="shared" si="104"/>
        <v>High</v>
      </c>
    </row>
    <row r="1328" spans="1:23" x14ac:dyDescent="0.3">
      <c r="A1328">
        <v>101452</v>
      </c>
      <c r="B1328" s="1">
        <v>45728</v>
      </c>
      <c r="C1328" t="s">
        <v>1588</v>
      </c>
      <c r="D1328" t="s">
        <v>192</v>
      </c>
      <c r="E1328" t="s">
        <v>44</v>
      </c>
      <c r="F1328" t="s">
        <v>64</v>
      </c>
      <c r="G1328" t="s">
        <v>65</v>
      </c>
      <c r="H1328" t="s">
        <v>47</v>
      </c>
      <c r="I1328" t="s">
        <v>60</v>
      </c>
      <c r="J1328" t="s">
        <v>61</v>
      </c>
      <c r="K1328">
        <v>6</v>
      </c>
      <c r="L1328">
        <v>12140</v>
      </c>
      <c r="M1328">
        <v>15</v>
      </c>
      <c r="N1328">
        <v>61914</v>
      </c>
      <c r="O1328">
        <v>54000</v>
      </c>
      <c r="P1328">
        <v>7914</v>
      </c>
      <c r="Q1328" t="s">
        <v>66</v>
      </c>
      <c r="R1328" t="s">
        <v>27</v>
      </c>
      <c r="S1328" s="3" t="str">
        <f t="shared" si="100"/>
        <v>March</v>
      </c>
      <c r="T1328" t="str">
        <f t="shared" si="101"/>
        <v>Q1</v>
      </c>
      <c r="U1328">
        <f t="shared" si="102"/>
        <v>2025</v>
      </c>
      <c r="V1328" s="4">
        <f t="shared" si="103"/>
        <v>0.12782246341699777</v>
      </c>
      <c r="W1328" t="str">
        <f t="shared" si="104"/>
        <v>High</v>
      </c>
    </row>
    <row r="1329" spans="1:23" x14ac:dyDescent="0.3">
      <c r="A1329">
        <v>102688</v>
      </c>
      <c r="B1329" s="1">
        <v>45690</v>
      </c>
      <c r="C1329" t="s">
        <v>2824</v>
      </c>
      <c r="D1329" t="s">
        <v>87</v>
      </c>
      <c r="E1329" t="s">
        <v>30</v>
      </c>
      <c r="F1329" t="s">
        <v>76</v>
      </c>
      <c r="G1329" t="s">
        <v>77</v>
      </c>
      <c r="H1329" t="s">
        <v>71</v>
      </c>
      <c r="I1329" t="s">
        <v>60</v>
      </c>
      <c r="J1329" t="s">
        <v>61</v>
      </c>
      <c r="K1329">
        <v>6</v>
      </c>
      <c r="L1329">
        <v>12138</v>
      </c>
      <c r="M1329">
        <v>15</v>
      </c>
      <c r="N1329">
        <v>61903.8</v>
      </c>
      <c r="O1329">
        <v>54000</v>
      </c>
      <c r="P1329">
        <v>7903.8</v>
      </c>
      <c r="Q1329" t="s">
        <v>26</v>
      </c>
      <c r="R1329" t="s">
        <v>27</v>
      </c>
      <c r="S1329" s="3" t="str">
        <f t="shared" si="100"/>
        <v>February</v>
      </c>
      <c r="T1329" t="str">
        <f t="shared" si="101"/>
        <v>Q1</v>
      </c>
      <c r="U1329">
        <f t="shared" si="102"/>
        <v>2025</v>
      </c>
      <c r="V1329" s="4">
        <f t="shared" si="103"/>
        <v>0.12767875316216451</v>
      </c>
      <c r="W1329" t="str">
        <f t="shared" si="104"/>
        <v>High</v>
      </c>
    </row>
    <row r="1330" spans="1:23" x14ac:dyDescent="0.3">
      <c r="A1330">
        <v>104532</v>
      </c>
      <c r="B1330" s="1">
        <v>45814</v>
      </c>
      <c r="C1330" t="s">
        <v>4668</v>
      </c>
      <c r="D1330" t="s">
        <v>80</v>
      </c>
      <c r="E1330" t="s">
        <v>44</v>
      </c>
      <c r="F1330" t="s">
        <v>64</v>
      </c>
      <c r="G1330" t="s">
        <v>65</v>
      </c>
      <c r="H1330" t="s">
        <v>71</v>
      </c>
      <c r="I1330" t="s">
        <v>60</v>
      </c>
      <c r="J1330" t="s">
        <v>78</v>
      </c>
      <c r="K1330">
        <v>3</v>
      </c>
      <c r="L1330">
        <v>21682</v>
      </c>
      <c r="M1330">
        <v>5</v>
      </c>
      <c r="N1330">
        <v>61793.7</v>
      </c>
      <c r="O1330">
        <v>51000</v>
      </c>
      <c r="P1330">
        <v>10793.7</v>
      </c>
      <c r="Q1330" t="s">
        <v>26</v>
      </c>
      <c r="R1330" t="s">
        <v>27</v>
      </c>
      <c r="S1330" s="3" t="str">
        <f t="shared" si="100"/>
        <v>June</v>
      </c>
      <c r="T1330" t="str">
        <f t="shared" si="101"/>
        <v>Q2</v>
      </c>
      <c r="U1330">
        <f t="shared" si="102"/>
        <v>2025</v>
      </c>
      <c r="V1330" s="4">
        <f t="shared" si="103"/>
        <v>0.17467314629161226</v>
      </c>
      <c r="W1330" t="str">
        <f t="shared" si="104"/>
        <v>High</v>
      </c>
    </row>
    <row r="1331" spans="1:23" x14ac:dyDescent="0.3">
      <c r="A1331">
        <v>103165</v>
      </c>
      <c r="B1331" s="1">
        <v>45721</v>
      </c>
      <c r="C1331" t="s">
        <v>3301</v>
      </c>
      <c r="D1331" t="s">
        <v>199</v>
      </c>
      <c r="E1331" t="s">
        <v>44</v>
      </c>
      <c r="F1331" t="s">
        <v>45</v>
      </c>
      <c r="G1331" t="s">
        <v>46</v>
      </c>
      <c r="H1331" t="s">
        <v>33</v>
      </c>
      <c r="I1331" t="s">
        <v>24</v>
      </c>
      <c r="J1331" t="s">
        <v>72</v>
      </c>
      <c r="K1331">
        <v>5</v>
      </c>
      <c r="L1331">
        <v>15441</v>
      </c>
      <c r="M1331">
        <v>20</v>
      </c>
      <c r="N1331">
        <v>61764</v>
      </c>
      <c r="O1331">
        <v>55000</v>
      </c>
      <c r="P1331">
        <v>6764</v>
      </c>
      <c r="Q1331" t="s">
        <v>55</v>
      </c>
      <c r="R1331" t="s">
        <v>27</v>
      </c>
      <c r="S1331" s="3" t="str">
        <f t="shared" si="100"/>
        <v>March</v>
      </c>
      <c r="T1331" t="str">
        <f t="shared" si="101"/>
        <v>Q1</v>
      </c>
      <c r="U1331">
        <f t="shared" si="102"/>
        <v>2025</v>
      </c>
      <c r="V1331" s="4">
        <f t="shared" si="103"/>
        <v>0.10951363253675279</v>
      </c>
      <c r="W1331" t="str">
        <f t="shared" si="104"/>
        <v>High</v>
      </c>
    </row>
    <row r="1332" spans="1:23" x14ac:dyDescent="0.3">
      <c r="A1332">
        <v>104293</v>
      </c>
      <c r="B1332" s="1">
        <v>45878</v>
      </c>
      <c r="C1332" t="s">
        <v>4429</v>
      </c>
      <c r="D1332" t="s">
        <v>189</v>
      </c>
      <c r="E1332" t="s">
        <v>20</v>
      </c>
      <c r="F1332" t="s">
        <v>21</v>
      </c>
      <c r="G1332" t="s">
        <v>22</v>
      </c>
      <c r="H1332" t="s">
        <v>33</v>
      </c>
      <c r="I1332" t="s">
        <v>60</v>
      </c>
      <c r="J1332" t="s">
        <v>78</v>
      </c>
      <c r="K1332">
        <v>3</v>
      </c>
      <c r="L1332">
        <v>21649</v>
      </c>
      <c r="M1332">
        <v>5</v>
      </c>
      <c r="N1332">
        <v>61699.65</v>
      </c>
      <c r="O1332">
        <v>51000</v>
      </c>
      <c r="P1332">
        <v>10699.65</v>
      </c>
      <c r="Q1332" t="s">
        <v>49</v>
      </c>
      <c r="R1332" t="s">
        <v>27</v>
      </c>
      <c r="S1332" s="3" t="str">
        <f t="shared" si="100"/>
        <v>August</v>
      </c>
      <c r="T1332" t="str">
        <f t="shared" si="101"/>
        <v>Q3</v>
      </c>
      <c r="U1332">
        <f t="shared" si="102"/>
        <v>2025</v>
      </c>
      <c r="V1332" s="4">
        <f t="shared" si="103"/>
        <v>0.17341508420226046</v>
      </c>
      <c r="W1332" t="str">
        <f t="shared" si="104"/>
        <v>High</v>
      </c>
    </row>
    <row r="1333" spans="1:23" x14ac:dyDescent="0.3">
      <c r="A1333">
        <v>102547</v>
      </c>
      <c r="B1333" s="1">
        <v>45885</v>
      </c>
      <c r="C1333" t="s">
        <v>2683</v>
      </c>
      <c r="D1333" t="s">
        <v>375</v>
      </c>
      <c r="E1333" t="s">
        <v>52</v>
      </c>
      <c r="F1333" t="s">
        <v>69</v>
      </c>
      <c r="G1333" t="s">
        <v>70</v>
      </c>
      <c r="H1333" t="s">
        <v>108</v>
      </c>
      <c r="I1333" t="s">
        <v>60</v>
      </c>
      <c r="J1333" t="s">
        <v>61</v>
      </c>
      <c r="K1333">
        <v>6</v>
      </c>
      <c r="L1333">
        <v>12092</v>
      </c>
      <c r="M1333">
        <v>15</v>
      </c>
      <c r="N1333">
        <v>61669.2</v>
      </c>
      <c r="O1333">
        <v>54000</v>
      </c>
      <c r="P1333">
        <v>7669.2</v>
      </c>
      <c r="Q1333" t="s">
        <v>26</v>
      </c>
      <c r="R1333" t="s">
        <v>56</v>
      </c>
      <c r="S1333" s="3" t="str">
        <f t="shared" si="100"/>
        <v>August</v>
      </c>
      <c r="T1333" t="str">
        <f t="shared" si="101"/>
        <v>Q3</v>
      </c>
      <c r="U1333">
        <f t="shared" si="102"/>
        <v>2025</v>
      </c>
      <c r="V1333" s="4">
        <f t="shared" si="103"/>
        <v>0.12436029654997957</v>
      </c>
      <c r="W1333" t="str">
        <f t="shared" si="104"/>
        <v>High</v>
      </c>
    </row>
    <row r="1334" spans="1:23" x14ac:dyDescent="0.3">
      <c r="A1334">
        <v>101530</v>
      </c>
      <c r="B1334" s="1">
        <v>45717</v>
      </c>
      <c r="C1334" t="s">
        <v>1666</v>
      </c>
      <c r="D1334" t="s">
        <v>217</v>
      </c>
      <c r="E1334" t="s">
        <v>30</v>
      </c>
      <c r="F1334" t="s">
        <v>76</v>
      </c>
      <c r="G1334" t="s">
        <v>77</v>
      </c>
      <c r="H1334" t="s">
        <v>71</v>
      </c>
      <c r="I1334" t="s">
        <v>24</v>
      </c>
      <c r="J1334" t="s">
        <v>72</v>
      </c>
      <c r="K1334">
        <v>5</v>
      </c>
      <c r="L1334">
        <v>14510</v>
      </c>
      <c r="M1334">
        <v>15</v>
      </c>
      <c r="N1334">
        <v>61667.5</v>
      </c>
      <c r="O1334">
        <v>55000</v>
      </c>
      <c r="P1334">
        <v>6667.5</v>
      </c>
      <c r="Q1334" t="s">
        <v>49</v>
      </c>
      <c r="R1334" t="s">
        <v>56</v>
      </c>
      <c r="S1334" s="3" t="str">
        <f t="shared" si="100"/>
        <v>March</v>
      </c>
      <c r="T1334" t="str">
        <f t="shared" si="101"/>
        <v>Q1</v>
      </c>
      <c r="U1334">
        <f t="shared" si="102"/>
        <v>2025</v>
      </c>
      <c r="V1334" s="4">
        <f t="shared" si="103"/>
        <v>0.1081201605383711</v>
      </c>
      <c r="W1334" t="str">
        <f t="shared" si="104"/>
        <v>High</v>
      </c>
    </row>
    <row r="1335" spans="1:23" x14ac:dyDescent="0.3">
      <c r="A1335">
        <v>100690</v>
      </c>
      <c r="B1335" s="1">
        <v>46003</v>
      </c>
      <c r="C1335" t="s">
        <v>826</v>
      </c>
      <c r="D1335" t="s">
        <v>125</v>
      </c>
      <c r="E1335" t="s">
        <v>44</v>
      </c>
      <c r="F1335" t="s">
        <v>45</v>
      </c>
      <c r="G1335" t="s">
        <v>46</v>
      </c>
      <c r="H1335" t="s">
        <v>108</v>
      </c>
      <c r="I1335" t="s">
        <v>24</v>
      </c>
      <c r="J1335" t="s">
        <v>72</v>
      </c>
      <c r="K1335">
        <v>5</v>
      </c>
      <c r="L1335">
        <v>15415</v>
      </c>
      <c r="M1335">
        <v>20</v>
      </c>
      <c r="N1335">
        <v>61660</v>
      </c>
      <c r="O1335">
        <v>55000</v>
      </c>
      <c r="P1335">
        <v>6660</v>
      </c>
      <c r="Q1335" t="s">
        <v>66</v>
      </c>
      <c r="R1335" t="s">
        <v>27</v>
      </c>
      <c r="S1335" s="3" t="str">
        <f t="shared" si="100"/>
        <v>December</v>
      </c>
      <c r="T1335" t="str">
        <f t="shared" si="101"/>
        <v>Q4</v>
      </c>
      <c r="U1335">
        <f t="shared" si="102"/>
        <v>2025</v>
      </c>
      <c r="V1335" s="4">
        <f t="shared" si="103"/>
        <v>0.10801167693804736</v>
      </c>
      <c r="W1335" t="str">
        <f t="shared" si="104"/>
        <v>High</v>
      </c>
    </row>
    <row r="1336" spans="1:23" x14ac:dyDescent="0.3">
      <c r="A1336">
        <v>101809</v>
      </c>
      <c r="B1336" s="1">
        <v>45973</v>
      </c>
      <c r="C1336" t="s">
        <v>1945</v>
      </c>
      <c r="D1336" t="s">
        <v>186</v>
      </c>
      <c r="E1336" t="s">
        <v>44</v>
      </c>
      <c r="F1336" t="s">
        <v>45</v>
      </c>
      <c r="G1336" t="s">
        <v>46</v>
      </c>
      <c r="H1336" t="s">
        <v>38</v>
      </c>
      <c r="I1336" t="s">
        <v>24</v>
      </c>
      <c r="J1336" t="s">
        <v>72</v>
      </c>
      <c r="K1336">
        <v>5</v>
      </c>
      <c r="L1336">
        <v>14501</v>
      </c>
      <c r="M1336">
        <v>15</v>
      </c>
      <c r="N1336">
        <v>61629.25</v>
      </c>
      <c r="O1336">
        <v>55000</v>
      </c>
      <c r="P1336">
        <v>6629.25</v>
      </c>
      <c r="Q1336" t="s">
        <v>49</v>
      </c>
      <c r="R1336" t="s">
        <v>27</v>
      </c>
      <c r="S1336" s="3" t="str">
        <f t="shared" si="100"/>
        <v>November</v>
      </c>
      <c r="T1336" t="str">
        <f t="shared" si="101"/>
        <v>Q4</v>
      </c>
      <c r="U1336">
        <f t="shared" si="102"/>
        <v>2025</v>
      </c>
      <c r="V1336" s="4">
        <f t="shared" si="103"/>
        <v>0.10756661812369937</v>
      </c>
      <c r="W1336" t="str">
        <f t="shared" si="104"/>
        <v>High</v>
      </c>
    </row>
    <row r="1337" spans="1:23" x14ac:dyDescent="0.3">
      <c r="A1337">
        <v>101709</v>
      </c>
      <c r="B1337" s="1">
        <v>45962</v>
      </c>
      <c r="C1337" t="s">
        <v>1845</v>
      </c>
      <c r="D1337" t="s">
        <v>199</v>
      </c>
      <c r="E1337" t="s">
        <v>52</v>
      </c>
      <c r="F1337" t="s">
        <v>53</v>
      </c>
      <c r="G1337" t="s">
        <v>54</v>
      </c>
      <c r="H1337" t="s">
        <v>108</v>
      </c>
      <c r="I1337" t="s">
        <v>24</v>
      </c>
      <c r="J1337" t="s">
        <v>72</v>
      </c>
      <c r="K1337">
        <v>4</v>
      </c>
      <c r="L1337">
        <v>15404</v>
      </c>
      <c r="M1337">
        <v>0</v>
      </c>
      <c r="N1337">
        <v>61616</v>
      </c>
      <c r="O1337">
        <v>44000</v>
      </c>
      <c r="P1337">
        <v>17616</v>
      </c>
      <c r="Q1337" t="s">
        <v>41</v>
      </c>
      <c r="R1337" t="s">
        <v>27</v>
      </c>
      <c r="S1337" s="3" t="str">
        <f t="shared" si="100"/>
        <v>November</v>
      </c>
      <c r="T1337" t="str">
        <f t="shared" si="101"/>
        <v>Q4</v>
      </c>
      <c r="U1337">
        <f t="shared" si="102"/>
        <v>2025</v>
      </c>
      <c r="V1337" s="4">
        <f t="shared" si="103"/>
        <v>0.28589976629446895</v>
      </c>
      <c r="W1337" t="str">
        <f t="shared" si="104"/>
        <v>High</v>
      </c>
    </row>
    <row r="1338" spans="1:23" x14ac:dyDescent="0.3">
      <c r="A1338">
        <v>104437</v>
      </c>
      <c r="B1338" s="1">
        <v>45764</v>
      </c>
      <c r="C1338" t="s">
        <v>4573</v>
      </c>
      <c r="D1338" t="s">
        <v>213</v>
      </c>
      <c r="E1338" t="s">
        <v>44</v>
      </c>
      <c r="F1338" t="s">
        <v>64</v>
      </c>
      <c r="G1338" t="s">
        <v>65</v>
      </c>
      <c r="H1338" t="s">
        <v>38</v>
      </c>
      <c r="I1338" t="s">
        <v>24</v>
      </c>
      <c r="J1338" t="s">
        <v>72</v>
      </c>
      <c r="K1338">
        <v>4</v>
      </c>
      <c r="L1338">
        <v>15402</v>
      </c>
      <c r="M1338">
        <v>0</v>
      </c>
      <c r="N1338">
        <v>61608</v>
      </c>
      <c r="O1338">
        <v>44000</v>
      </c>
      <c r="P1338">
        <v>17608</v>
      </c>
      <c r="Q1338" t="s">
        <v>41</v>
      </c>
      <c r="R1338" t="s">
        <v>27</v>
      </c>
      <c r="S1338" s="3" t="str">
        <f t="shared" si="100"/>
        <v>April</v>
      </c>
      <c r="T1338" t="str">
        <f t="shared" si="101"/>
        <v>Q2</v>
      </c>
      <c r="U1338">
        <f t="shared" si="102"/>
        <v>2025</v>
      </c>
      <c r="V1338" s="4">
        <f t="shared" si="103"/>
        <v>0.28580703804700686</v>
      </c>
      <c r="W1338" t="str">
        <f t="shared" si="104"/>
        <v>High</v>
      </c>
    </row>
    <row r="1339" spans="1:23" x14ac:dyDescent="0.3">
      <c r="A1339">
        <v>104400</v>
      </c>
      <c r="B1339" s="1">
        <v>45719</v>
      </c>
      <c r="C1339" t="s">
        <v>4536</v>
      </c>
      <c r="D1339" t="s">
        <v>322</v>
      </c>
      <c r="E1339" t="s">
        <v>44</v>
      </c>
      <c r="F1339" t="s">
        <v>64</v>
      </c>
      <c r="G1339" t="s">
        <v>65</v>
      </c>
      <c r="H1339" t="s">
        <v>38</v>
      </c>
      <c r="I1339" t="s">
        <v>60</v>
      </c>
      <c r="J1339" t="s">
        <v>78</v>
      </c>
      <c r="K1339">
        <v>3</v>
      </c>
      <c r="L1339">
        <v>21614</v>
      </c>
      <c r="M1339">
        <v>5</v>
      </c>
      <c r="N1339">
        <v>61599.9</v>
      </c>
      <c r="O1339">
        <v>51000</v>
      </c>
      <c r="P1339">
        <v>10599.9</v>
      </c>
      <c r="Q1339" t="s">
        <v>55</v>
      </c>
      <c r="R1339" t="s">
        <v>27</v>
      </c>
      <c r="S1339" s="3" t="str">
        <f t="shared" si="100"/>
        <v>March</v>
      </c>
      <c r="T1339" t="str">
        <f t="shared" si="101"/>
        <v>Q1</v>
      </c>
      <c r="U1339">
        <f t="shared" si="102"/>
        <v>2025</v>
      </c>
      <c r="V1339" s="4">
        <f t="shared" si="103"/>
        <v>0.17207657804639293</v>
      </c>
      <c r="W1339" t="str">
        <f t="shared" si="104"/>
        <v>High</v>
      </c>
    </row>
    <row r="1340" spans="1:23" x14ac:dyDescent="0.3">
      <c r="A1340">
        <v>100679</v>
      </c>
      <c r="B1340" s="1">
        <v>45870</v>
      </c>
      <c r="C1340" t="s">
        <v>815</v>
      </c>
      <c r="D1340" t="s">
        <v>110</v>
      </c>
      <c r="E1340" t="s">
        <v>44</v>
      </c>
      <c r="F1340" t="s">
        <v>45</v>
      </c>
      <c r="G1340" t="s">
        <v>46</v>
      </c>
      <c r="H1340" t="s">
        <v>23</v>
      </c>
      <c r="I1340" t="s">
        <v>24</v>
      </c>
      <c r="J1340" t="s">
        <v>72</v>
      </c>
      <c r="K1340">
        <v>4</v>
      </c>
      <c r="L1340">
        <v>15390</v>
      </c>
      <c r="M1340">
        <v>0</v>
      </c>
      <c r="N1340">
        <v>61560</v>
      </c>
      <c r="O1340">
        <v>44000</v>
      </c>
      <c r="P1340">
        <v>17560</v>
      </c>
      <c r="Q1340" t="s">
        <v>49</v>
      </c>
      <c r="R1340" t="s">
        <v>56</v>
      </c>
      <c r="S1340" s="3" t="str">
        <f t="shared" si="100"/>
        <v>August</v>
      </c>
      <c r="T1340" t="str">
        <f t="shared" si="101"/>
        <v>Q3</v>
      </c>
      <c r="U1340">
        <f t="shared" si="102"/>
        <v>2025</v>
      </c>
      <c r="V1340" s="4">
        <f t="shared" si="103"/>
        <v>0.28525016244314488</v>
      </c>
      <c r="W1340" t="str">
        <f t="shared" si="104"/>
        <v>High</v>
      </c>
    </row>
    <row r="1341" spans="1:23" x14ac:dyDescent="0.3">
      <c r="A1341">
        <v>102783</v>
      </c>
      <c r="B1341" s="1">
        <v>45751</v>
      </c>
      <c r="C1341" t="s">
        <v>2919</v>
      </c>
      <c r="D1341" t="s">
        <v>68</v>
      </c>
      <c r="E1341" t="s">
        <v>44</v>
      </c>
      <c r="F1341" t="s">
        <v>64</v>
      </c>
      <c r="G1341" t="s">
        <v>65</v>
      </c>
      <c r="H1341" t="s">
        <v>108</v>
      </c>
      <c r="I1341" t="s">
        <v>60</v>
      </c>
      <c r="J1341" t="s">
        <v>78</v>
      </c>
      <c r="K1341">
        <v>3</v>
      </c>
      <c r="L1341">
        <v>21590</v>
      </c>
      <c r="M1341">
        <v>5</v>
      </c>
      <c r="N1341">
        <v>61531.5</v>
      </c>
      <c r="O1341">
        <v>51000</v>
      </c>
      <c r="P1341">
        <v>10531.5</v>
      </c>
      <c r="Q1341" t="s">
        <v>49</v>
      </c>
      <c r="R1341" t="s">
        <v>27</v>
      </c>
      <c r="S1341" s="3" t="str">
        <f t="shared" si="100"/>
        <v>April</v>
      </c>
      <c r="T1341" t="str">
        <f t="shared" si="101"/>
        <v>Q2</v>
      </c>
      <c r="U1341">
        <f t="shared" si="102"/>
        <v>2025</v>
      </c>
      <c r="V1341" s="4">
        <f t="shared" si="103"/>
        <v>0.17115623704931621</v>
      </c>
      <c r="W1341" t="str">
        <f t="shared" si="104"/>
        <v>High</v>
      </c>
    </row>
    <row r="1342" spans="1:23" x14ac:dyDescent="0.3">
      <c r="A1342">
        <v>104272</v>
      </c>
      <c r="B1342" s="1">
        <v>45885</v>
      </c>
      <c r="C1342" t="s">
        <v>4408</v>
      </c>
      <c r="D1342" t="s">
        <v>166</v>
      </c>
      <c r="E1342" t="s">
        <v>30</v>
      </c>
      <c r="F1342" t="s">
        <v>76</v>
      </c>
      <c r="G1342" t="s">
        <v>77</v>
      </c>
      <c r="H1342" t="s">
        <v>108</v>
      </c>
      <c r="I1342" t="s">
        <v>24</v>
      </c>
      <c r="J1342" t="s">
        <v>72</v>
      </c>
      <c r="K1342">
        <v>4</v>
      </c>
      <c r="L1342">
        <v>15372</v>
      </c>
      <c r="M1342">
        <v>0</v>
      </c>
      <c r="N1342">
        <v>61488</v>
      </c>
      <c r="O1342">
        <v>44000</v>
      </c>
      <c r="P1342">
        <v>17488</v>
      </c>
      <c r="Q1342" t="s">
        <v>41</v>
      </c>
      <c r="R1342" t="s">
        <v>27</v>
      </c>
      <c r="S1342" s="3" t="str">
        <f t="shared" si="100"/>
        <v>August</v>
      </c>
      <c r="T1342" t="str">
        <f t="shared" si="101"/>
        <v>Q3</v>
      </c>
      <c r="U1342">
        <f t="shared" si="102"/>
        <v>2025</v>
      </c>
      <c r="V1342" s="4">
        <f t="shared" si="103"/>
        <v>0.28441321883944837</v>
      </c>
      <c r="W1342" t="str">
        <f t="shared" si="104"/>
        <v>High</v>
      </c>
    </row>
    <row r="1343" spans="1:23" x14ac:dyDescent="0.3">
      <c r="A1343">
        <v>100741</v>
      </c>
      <c r="B1343" s="1">
        <v>45984</v>
      </c>
      <c r="C1343" t="s">
        <v>877</v>
      </c>
      <c r="D1343" t="s">
        <v>110</v>
      </c>
      <c r="E1343" t="s">
        <v>20</v>
      </c>
      <c r="F1343" t="s">
        <v>36</v>
      </c>
      <c r="G1343" t="s">
        <v>37</v>
      </c>
      <c r="H1343" t="s">
        <v>59</v>
      </c>
      <c r="I1343" t="s">
        <v>24</v>
      </c>
      <c r="J1343" t="s">
        <v>25</v>
      </c>
      <c r="K1343">
        <v>9</v>
      </c>
      <c r="L1343">
        <v>8034</v>
      </c>
      <c r="M1343">
        <v>15</v>
      </c>
      <c r="N1343">
        <v>61460.1</v>
      </c>
      <c r="O1343">
        <v>54000</v>
      </c>
      <c r="P1343">
        <v>7460.1</v>
      </c>
      <c r="Q1343" t="s">
        <v>41</v>
      </c>
      <c r="R1343" t="s">
        <v>56</v>
      </c>
      <c r="S1343" s="3" t="str">
        <f t="shared" si="100"/>
        <v>November</v>
      </c>
      <c r="T1343" t="str">
        <f t="shared" si="101"/>
        <v>Q4</v>
      </c>
      <c r="U1343">
        <f t="shared" si="102"/>
        <v>2025</v>
      </c>
      <c r="V1343" s="4">
        <f t="shared" si="103"/>
        <v>0.12138118877125161</v>
      </c>
      <c r="W1343" t="str">
        <f t="shared" si="104"/>
        <v>High</v>
      </c>
    </row>
    <row r="1344" spans="1:23" x14ac:dyDescent="0.3">
      <c r="A1344">
        <v>102082</v>
      </c>
      <c r="B1344" s="1">
        <v>45814</v>
      </c>
      <c r="C1344" t="s">
        <v>2218</v>
      </c>
      <c r="D1344" t="s">
        <v>179</v>
      </c>
      <c r="E1344" t="s">
        <v>30</v>
      </c>
      <c r="F1344" t="s">
        <v>76</v>
      </c>
      <c r="G1344" t="s">
        <v>77</v>
      </c>
      <c r="H1344" t="s">
        <v>47</v>
      </c>
      <c r="I1344" t="s">
        <v>60</v>
      </c>
      <c r="J1344" t="s">
        <v>61</v>
      </c>
      <c r="K1344">
        <v>6</v>
      </c>
      <c r="L1344">
        <v>12050</v>
      </c>
      <c r="M1344">
        <v>15</v>
      </c>
      <c r="N1344">
        <v>61455</v>
      </c>
      <c r="O1344">
        <v>54000</v>
      </c>
      <c r="P1344">
        <v>7455</v>
      </c>
      <c r="Q1344" t="s">
        <v>49</v>
      </c>
      <c r="R1344" t="s">
        <v>56</v>
      </c>
      <c r="S1344" s="3" t="str">
        <f t="shared" si="100"/>
        <v>June</v>
      </c>
      <c r="T1344" t="str">
        <f t="shared" si="101"/>
        <v>Q2</v>
      </c>
      <c r="U1344">
        <f t="shared" si="102"/>
        <v>2025</v>
      </c>
      <c r="V1344" s="4">
        <f t="shared" si="103"/>
        <v>0.12130827434708323</v>
      </c>
      <c r="W1344" t="str">
        <f t="shared" si="104"/>
        <v>High</v>
      </c>
    </row>
    <row r="1345" spans="1:23" x14ac:dyDescent="0.3">
      <c r="A1345">
        <v>101831</v>
      </c>
      <c r="B1345" s="1">
        <v>45678</v>
      </c>
      <c r="C1345" t="s">
        <v>1967</v>
      </c>
      <c r="D1345" t="s">
        <v>118</v>
      </c>
      <c r="E1345" t="s">
        <v>30</v>
      </c>
      <c r="F1345" t="s">
        <v>31</v>
      </c>
      <c r="G1345" t="s">
        <v>32</v>
      </c>
      <c r="H1345" t="s">
        <v>83</v>
      </c>
      <c r="I1345" t="s">
        <v>24</v>
      </c>
      <c r="J1345" t="s">
        <v>72</v>
      </c>
      <c r="K1345">
        <v>4</v>
      </c>
      <c r="L1345">
        <v>15361</v>
      </c>
      <c r="M1345">
        <v>0</v>
      </c>
      <c r="N1345">
        <v>61444</v>
      </c>
      <c r="O1345">
        <v>44000</v>
      </c>
      <c r="P1345">
        <v>17444</v>
      </c>
      <c r="Q1345" t="s">
        <v>49</v>
      </c>
      <c r="R1345" t="s">
        <v>56</v>
      </c>
      <c r="S1345" s="3" t="str">
        <f t="shared" si="100"/>
        <v>January</v>
      </c>
      <c r="T1345" t="str">
        <f t="shared" si="101"/>
        <v>Q1</v>
      </c>
      <c r="U1345">
        <f t="shared" si="102"/>
        <v>2025</v>
      </c>
      <c r="V1345" s="4">
        <f t="shared" si="103"/>
        <v>0.28390078770913352</v>
      </c>
      <c r="W1345" t="str">
        <f t="shared" si="104"/>
        <v>High</v>
      </c>
    </row>
    <row r="1346" spans="1:23" x14ac:dyDescent="0.3">
      <c r="A1346">
        <v>100779</v>
      </c>
      <c r="B1346" s="1">
        <v>46005</v>
      </c>
      <c r="C1346" t="s">
        <v>915</v>
      </c>
      <c r="D1346" t="s">
        <v>226</v>
      </c>
      <c r="E1346" t="s">
        <v>30</v>
      </c>
      <c r="F1346" t="s">
        <v>76</v>
      </c>
      <c r="G1346" t="s">
        <v>77</v>
      </c>
      <c r="H1346" t="s">
        <v>59</v>
      </c>
      <c r="I1346" t="s">
        <v>60</v>
      </c>
      <c r="J1346" t="s">
        <v>61</v>
      </c>
      <c r="K1346">
        <v>6</v>
      </c>
      <c r="L1346">
        <v>12038</v>
      </c>
      <c r="M1346">
        <v>15</v>
      </c>
      <c r="N1346">
        <v>61393.8</v>
      </c>
      <c r="O1346">
        <v>54000</v>
      </c>
      <c r="P1346">
        <v>7393.8</v>
      </c>
      <c r="Q1346" t="s">
        <v>26</v>
      </c>
      <c r="R1346" t="s">
        <v>27</v>
      </c>
      <c r="S1346" s="3" t="str">
        <f t="shared" ref="S1346:S1409" si="105">TEXT(B1346,"mmmm")</f>
        <v>December</v>
      </c>
      <c r="T1346" t="str">
        <f t="shared" ref="T1346:T1409" si="106">"Q"&amp;ROUNDUP(MONTH(B1346)/3,0)</f>
        <v>Q4</v>
      </c>
      <c r="U1346">
        <f t="shared" ref="U1346:U1409" si="107">YEAR(B1346)</f>
        <v>2025</v>
      </c>
      <c r="V1346" s="4">
        <f t="shared" ref="V1346:V1409" si="108">P1346/N1346</f>
        <v>0.1204323563617173</v>
      </c>
      <c r="W1346" t="str">
        <f t="shared" ref="W1346:W1409" si="109">IF(N1346&lt;10000,"Low",IF(N1346&lt;=50000,"Medium","High"))</f>
        <v>High</v>
      </c>
    </row>
    <row r="1347" spans="1:23" x14ac:dyDescent="0.3">
      <c r="A1347">
        <v>102872</v>
      </c>
      <c r="B1347" s="1">
        <v>45805</v>
      </c>
      <c r="C1347" t="s">
        <v>3008</v>
      </c>
      <c r="D1347" t="s">
        <v>100</v>
      </c>
      <c r="E1347" t="s">
        <v>20</v>
      </c>
      <c r="F1347" t="s">
        <v>36</v>
      </c>
      <c r="G1347" t="s">
        <v>37</v>
      </c>
      <c r="H1347" t="s">
        <v>59</v>
      </c>
      <c r="I1347" t="s">
        <v>24</v>
      </c>
      <c r="J1347" t="s">
        <v>72</v>
      </c>
      <c r="K1347">
        <v>5</v>
      </c>
      <c r="L1347">
        <v>15347</v>
      </c>
      <c r="M1347">
        <v>20</v>
      </c>
      <c r="N1347">
        <v>61388</v>
      </c>
      <c r="O1347">
        <v>55000</v>
      </c>
      <c r="P1347">
        <v>6388</v>
      </c>
      <c r="Q1347" t="s">
        <v>49</v>
      </c>
      <c r="R1347" t="s">
        <v>27</v>
      </c>
      <c r="S1347" s="3" t="str">
        <f t="shared" si="105"/>
        <v>May</v>
      </c>
      <c r="T1347" t="str">
        <f t="shared" si="106"/>
        <v>Q2</v>
      </c>
      <c r="U1347">
        <f t="shared" si="107"/>
        <v>2025</v>
      </c>
      <c r="V1347" s="4">
        <f t="shared" si="108"/>
        <v>0.10405942529484589</v>
      </c>
      <c r="W1347" t="str">
        <f t="shared" si="109"/>
        <v>High</v>
      </c>
    </row>
    <row r="1348" spans="1:23" x14ac:dyDescent="0.3">
      <c r="A1348">
        <v>101397</v>
      </c>
      <c r="B1348" s="1">
        <v>45669</v>
      </c>
      <c r="C1348" t="s">
        <v>1533</v>
      </c>
      <c r="D1348" t="s">
        <v>217</v>
      </c>
      <c r="E1348" t="s">
        <v>30</v>
      </c>
      <c r="F1348" t="s">
        <v>31</v>
      </c>
      <c r="G1348" t="s">
        <v>32</v>
      </c>
      <c r="H1348" t="s">
        <v>38</v>
      </c>
      <c r="I1348" t="s">
        <v>24</v>
      </c>
      <c r="J1348" t="s">
        <v>72</v>
      </c>
      <c r="K1348">
        <v>5</v>
      </c>
      <c r="L1348">
        <v>15328</v>
      </c>
      <c r="M1348">
        <v>20</v>
      </c>
      <c r="N1348">
        <v>61312</v>
      </c>
      <c r="O1348">
        <v>55000</v>
      </c>
      <c r="P1348">
        <v>6312</v>
      </c>
      <c r="Q1348" t="s">
        <v>41</v>
      </c>
      <c r="R1348" t="s">
        <v>56</v>
      </c>
      <c r="S1348" s="3" t="str">
        <f t="shared" si="105"/>
        <v>January</v>
      </c>
      <c r="T1348" t="str">
        <f t="shared" si="106"/>
        <v>Q1</v>
      </c>
      <c r="U1348">
        <f t="shared" si="107"/>
        <v>2025</v>
      </c>
      <c r="V1348" s="4">
        <f t="shared" si="108"/>
        <v>0.10294885177453027</v>
      </c>
      <c r="W1348" t="str">
        <f t="shared" si="109"/>
        <v>High</v>
      </c>
    </row>
    <row r="1349" spans="1:23" x14ac:dyDescent="0.3">
      <c r="A1349">
        <v>102522</v>
      </c>
      <c r="B1349" s="1">
        <v>45754</v>
      </c>
      <c r="C1349" t="s">
        <v>2658</v>
      </c>
      <c r="D1349" t="s">
        <v>127</v>
      </c>
      <c r="E1349" t="s">
        <v>20</v>
      </c>
      <c r="F1349" t="s">
        <v>21</v>
      </c>
      <c r="G1349" t="s">
        <v>22</v>
      </c>
      <c r="H1349" t="s">
        <v>33</v>
      </c>
      <c r="I1349" t="s">
        <v>24</v>
      </c>
      <c r="J1349" t="s">
        <v>72</v>
      </c>
      <c r="K1349">
        <v>5</v>
      </c>
      <c r="L1349">
        <v>15317</v>
      </c>
      <c r="M1349">
        <v>20</v>
      </c>
      <c r="N1349">
        <v>61268</v>
      </c>
      <c r="O1349">
        <v>55000</v>
      </c>
      <c r="P1349">
        <v>6268</v>
      </c>
      <c r="Q1349" t="s">
        <v>49</v>
      </c>
      <c r="R1349" t="s">
        <v>27</v>
      </c>
      <c r="S1349" s="3" t="str">
        <f t="shared" si="105"/>
        <v>April</v>
      </c>
      <c r="T1349" t="str">
        <f t="shared" si="106"/>
        <v>Q2</v>
      </c>
      <c r="U1349">
        <f t="shared" si="107"/>
        <v>2025</v>
      </c>
      <c r="V1349" s="4">
        <f t="shared" si="108"/>
        <v>0.10230462884376836</v>
      </c>
      <c r="W1349" t="str">
        <f t="shared" si="109"/>
        <v>High</v>
      </c>
    </row>
    <row r="1350" spans="1:23" x14ac:dyDescent="0.3">
      <c r="A1350">
        <v>101981</v>
      </c>
      <c r="B1350" s="1">
        <v>46017</v>
      </c>
      <c r="C1350" t="s">
        <v>2117</v>
      </c>
      <c r="D1350" t="s">
        <v>242</v>
      </c>
      <c r="E1350" t="s">
        <v>44</v>
      </c>
      <c r="F1350" t="s">
        <v>64</v>
      </c>
      <c r="G1350" t="s">
        <v>65</v>
      </c>
      <c r="H1350" t="s">
        <v>59</v>
      </c>
      <c r="I1350" t="s">
        <v>60</v>
      </c>
      <c r="J1350" t="s">
        <v>61</v>
      </c>
      <c r="K1350">
        <v>6</v>
      </c>
      <c r="L1350">
        <v>12005</v>
      </c>
      <c r="M1350">
        <v>15</v>
      </c>
      <c r="N1350">
        <v>61225.5</v>
      </c>
      <c r="O1350">
        <v>54000</v>
      </c>
      <c r="P1350">
        <v>7225.5</v>
      </c>
      <c r="Q1350" t="s">
        <v>55</v>
      </c>
      <c r="R1350" t="s">
        <v>56</v>
      </c>
      <c r="S1350" s="3" t="str">
        <f t="shared" si="105"/>
        <v>December</v>
      </c>
      <c r="T1350" t="str">
        <f t="shared" si="106"/>
        <v>Q4</v>
      </c>
      <c r="U1350">
        <f t="shared" si="107"/>
        <v>2025</v>
      </c>
      <c r="V1350" s="4">
        <f t="shared" si="108"/>
        <v>0.11801455275987946</v>
      </c>
      <c r="W1350" t="str">
        <f t="shared" si="109"/>
        <v>High</v>
      </c>
    </row>
    <row r="1351" spans="1:23" x14ac:dyDescent="0.3">
      <c r="A1351">
        <v>100188</v>
      </c>
      <c r="B1351" s="1">
        <v>45975</v>
      </c>
      <c r="C1351" t="s">
        <v>320</v>
      </c>
      <c r="D1351" t="s">
        <v>299</v>
      </c>
      <c r="E1351" t="s">
        <v>44</v>
      </c>
      <c r="F1351" t="s">
        <v>64</v>
      </c>
      <c r="G1351" t="s">
        <v>65</v>
      </c>
      <c r="H1351" t="s">
        <v>71</v>
      </c>
      <c r="I1351" t="s">
        <v>24</v>
      </c>
      <c r="J1351" t="s">
        <v>25</v>
      </c>
      <c r="K1351">
        <v>8</v>
      </c>
      <c r="L1351">
        <v>8053</v>
      </c>
      <c r="M1351">
        <v>5</v>
      </c>
      <c r="N1351">
        <v>61202.8</v>
      </c>
      <c r="O1351">
        <v>48000</v>
      </c>
      <c r="P1351">
        <v>13202.8</v>
      </c>
      <c r="Q1351" t="s">
        <v>26</v>
      </c>
      <c r="R1351" t="s">
        <v>56</v>
      </c>
      <c r="S1351" s="3" t="str">
        <f t="shared" si="105"/>
        <v>November</v>
      </c>
      <c r="T1351" t="str">
        <f t="shared" si="106"/>
        <v>Q4</v>
      </c>
      <c r="U1351">
        <f t="shared" si="107"/>
        <v>2025</v>
      </c>
      <c r="V1351" s="4">
        <f t="shared" si="108"/>
        <v>0.21572215650264365</v>
      </c>
      <c r="W1351" t="str">
        <f t="shared" si="109"/>
        <v>High</v>
      </c>
    </row>
    <row r="1352" spans="1:23" x14ac:dyDescent="0.3">
      <c r="A1352">
        <v>100373</v>
      </c>
      <c r="B1352" s="1">
        <v>45695</v>
      </c>
      <c r="C1352" t="s">
        <v>509</v>
      </c>
      <c r="D1352" t="s">
        <v>51</v>
      </c>
      <c r="E1352" t="s">
        <v>44</v>
      </c>
      <c r="F1352" t="s">
        <v>64</v>
      </c>
      <c r="G1352" t="s">
        <v>65</v>
      </c>
      <c r="H1352" t="s">
        <v>23</v>
      </c>
      <c r="I1352" t="s">
        <v>24</v>
      </c>
      <c r="J1352" t="s">
        <v>72</v>
      </c>
      <c r="K1352">
        <v>5</v>
      </c>
      <c r="L1352">
        <v>15297</v>
      </c>
      <c r="M1352">
        <v>20</v>
      </c>
      <c r="N1352">
        <v>61188</v>
      </c>
      <c r="O1352">
        <v>55000</v>
      </c>
      <c r="P1352">
        <v>6188</v>
      </c>
      <c r="Q1352" t="s">
        <v>55</v>
      </c>
      <c r="R1352" t="s">
        <v>73</v>
      </c>
      <c r="S1352" s="3" t="str">
        <f t="shared" si="105"/>
        <v>February</v>
      </c>
      <c r="T1352" t="str">
        <f t="shared" si="106"/>
        <v>Q1</v>
      </c>
      <c r="U1352">
        <f t="shared" si="107"/>
        <v>2025</v>
      </c>
      <c r="V1352" s="4">
        <f t="shared" si="108"/>
        <v>0.10113094070732824</v>
      </c>
      <c r="W1352" t="str">
        <f t="shared" si="109"/>
        <v>High</v>
      </c>
    </row>
    <row r="1353" spans="1:23" x14ac:dyDescent="0.3">
      <c r="A1353">
        <v>102605</v>
      </c>
      <c r="B1353" s="1">
        <v>45695</v>
      </c>
      <c r="C1353" t="s">
        <v>2741</v>
      </c>
      <c r="D1353" t="s">
        <v>87</v>
      </c>
      <c r="E1353" t="s">
        <v>44</v>
      </c>
      <c r="F1353" t="s">
        <v>45</v>
      </c>
      <c r="G1353" t="s">
        <v>46</v>
      </c>
      <c r="H1353" t="s">
        <v>59</v>
      </c>
      <c r="I1353" t="s">
        <v>24</v>
      </c>
      <c r="J1353" t="s">
        <v>72</v>
      </c>
      <c r="K1353">
        <v>5</v>
      </c>
      <c r="L1353">
        <v>15282</v>
      </c>
      <c r="M1353">
        <v>20</v>
      </c>
      <c r="N1353">
        <v>61128</v>
      </c>
      <c r="O1353">
        <v>55000</v>
      </c>
      <c r="P1353">
        <v>6128</v>
      </c>
      <c r="Q1353" t="s">
        <v>41</v>
      </c>
      <c r="R1353" t="s">
        <v>27</v>
      </c>
      <c r="S1353" s="3" t="str">
        <f t="shared" si="105"/>
        <v>February</v>
      </c>
      <c r="T1353" t="str">
        <f t="shared" si="106"/>
        <v>Q1</v>
      </c>
      <c r="U1353">
        <f t="shared" si="107"/>
        <v>2025</v>
      </c>
      <c r="V1353" s="4">
        <f t="shared" si="108"/>
        <v>0.10024865855254547</v>
      </c>
      <c r="W1353" t="str">
        <f t="shared" si="109"/>
        <v>High</v>
      </c>
    </row>
    <row r="1354" spans="1:23" x14ac:dyDescent="0.3">
      <c r="A1354">
        <v>102740</v>
      </c>
      <c r="B1354" s="1">
        <v>45834</v>
      </c>
      <c r="C1354" t="s">
        <v>2876</v>
      </c>
      <c r="D1354" t="s">
        <v>132</v>
      </c>
      <c r="E1354" t="s">
        <v>52</v>
      </c>
      <c r="F1354" t="s">
        <v>53</v>
      </c>
      <c r="G1354" t="s">
        <v>54</v>
      </c>
      <c r="H1354" t="s">
        <v>108</v>
      </c>
      <c r="I1354" t="s">
        <v>24</v>
      </c>
      <c r="J1354" t="s">
        <v>72</v>
      </c>
      <c r="K1354">
        <v>5</v>
      </c>
      <c r="L1354">
        <v>15242</v>
      </c>
      <c r="M1354">
        <v>20</v>
      </c>
      <c r="N1354">
        <v>60968</v>
      </c>
      <c r="O1354">
        <v>55000</v>
      </c>
      <c r="P1354">
        <v>5968</v>
      </c>
      <c r="Q1354" t="s">
        <v>26</v>
      </c>
      <c r="R1354" t="s">
        <v>27</v>
      </c>
      <c r="S1354" s="3" t="str">
        <f t="shared" si="105"/>
        <v>June</v>
      </c>
      <c r="T1354" t="str">
        <f t="shared" si="106"/>
        <v>Q2</v>
      </c>
      <c r="U1354">
        <f t="shared" si="107"/>
        <v>2025</v>
      </c>
      <c r="V1354" s="4">
        <f t="shared" si="108"/>
        <v>9.7887416349560427E-2</v>
      </c>
      <c r="W1354" t="str">
        <f t="shared" si="109"/>
        <v>High</v>
      </c>
    </row>
    <row r="1355" spans="1:23" x14ac:dyDescent="0.3">
      <c r="A1355">
        <v>102166</v>
      </c>
      <c r="B1355" s="1">
        <v>45832</v>
      </c>
      <c r="C1355" t="s">
        <v>2302</v>
      </c>
      <c r="D1355" t="s">
        <v>226</v>
      </c>
      <c r="E1355" t="s">
        <v>20</v>
      </c>
      <c r="F1355" t="s">
        <v>21</v>
      </c>
      <c r="G1355" t="s">
        <v>22</v>
      </c>
      <c r="H1355" t="s">
        <v>71</v>
      </c>
      <c r="I1355" t="s">
        <v>60</v>
      </c>
      <c r="J1355" t="s">
        <v>61</v>
      </c>
      <c r="K1355">
        <v>6</v>
      </c>
      <c r="L1355">
        <v>11931</v>
      </c>
      <c r="M1355">
        <v>15</v>
      </c>
      <c r="N1355">
        <v>60848.1</v>
      </c>
      <c r="O1355">
        <v>54000</v>
      </c>
      <c r="P1355">
        <v>6848.1</v>
      </c>
      <c r="Q1355" t="s">
        <v>41</v>
      </c>
      <c r="R1355" t="s">
        <v>73</v>
      </c>
      <c r="S1355" s="3" t="str">
        <f t="shared" si="105"/>
        <v>June</v>
      </c>
      <c r="T1355" t="str">
        <f t="shared" si="106"/>
        <v>Q2</v>
      </c>
      <c r="U1355">
        <f t="shared" si="107"/>
        <v>2025</v>
      </c>
      <c r="V1355" s="4">
        <f t="shared" si="108"/>
        <v>0.11254418790397729</v>
      </c>
      <c r="W1355" t="str">
        <f t="shared" si="109"/>
        <v>High</v>
      </c>
    </row>
    <row r="1356" spans="1:23" x14ac:dyDescent="0.3">
      <c r="A1356">
        <v>104277</v>
      </c>
      <c r="B1356" s="1">
        <v>45667</v>
      </c>
      <c r="C1356" t="s">
        <v>4413</v>
      </c>
      <c r="D1356" t="s">
        <v>226</v>
      </c>
      <c r="E1356" t="s">
        <v>30</v>
      </c>
      <c r="F1356" t="s">
        <v>76</v>
      </c>
      <c r="G1356" t="s">
        <v>77</v>
      </c>
      <c r="H1356" t="s">
        <v>59</v>
      </c>
      <c r="I1356" t="s">
        <v>24</v>
      </c>
      <c r="J1356" t="s">
        <v>72</v>
      </c>
      <c r="K1356">
        <v>4</v>
      </c>
      <c r="L1356">
        <v>15198</v>
      </c>
      <c r="M1356">
        <v>0</v>
      </c>
      <c r="N1356">
        <v>60792</v>
      </c>
      <c r="O1356">
        <v>44000</v>
      </c>
      <c r="P1356">
        <v>16792</v>
      </c>
      <c r="Q1356" t="s">
        <v>26</v>
      </c>
      <c r="R1356" t="s">
        <v>27</v>
      </c>
      <c r="S1356" s="3" t="str">
        <f t="shared" si="105"/>
        <v>January</v>
      </c>
      <c r="T1356" t="str">
        <f t="shared" si="106"/>
        <v>Q1</v>
      </c>
      <c r="U1356">
        <f t="shared" si="107"/>
        <v>2025</v>
      </c>
      <c r="V1356" s="4">
        <f t="shared" si="108"/>
        <v>0.27622055533622847</v>
      </c>
      <c r="W1356" t="str">
        <f t="shared" si="109"/>
        <v>High</v>
      </c>
    </row>
    <row r="1357" spans="1:23" x14ac:dyDescent="0.3">
      <c r="A1357">
        <v>100631</v>
      </c>
      <c r="B1357" s="1">
        <v>45983</v>
      </c>
      <c r="C1357" t="s">
        <v>767</v>
      </c>
      <c r="D1357" t="s">
        <v>322</v>
      </c>
      <c r="E1357" t="s">
        <v>30</v>
      </c>
      <c r="F1357" t="s">
        <v>76</v>
      </c>
      <c r="G1357" t="s">
        <v>77</v>
      </c>
      <c r="H1357" t="s">
        <v>47</v>
      </c>
      <c r="I1357" t="s">
        <v>24</v>
      </c>
      <c r="J1357" t="s">
        <v>72</v>
      </c>
      <c r="K1357">
        <v>4</v>
      </c>
      <c r="L1357">
        <v>15190</v>
      </c>
      <c r="M1357">
        <v>0</v>
      </c>
      <c r="N1357">
        <v>60760</v>
      </c>
      <c r="O1357">
        <v>44000</v>
      </c>
      <c r="P1357">
        <v>16760</v>
      </c>
      <c r="Q1357" t="s">
        <v>26</v>
      </c>
      <c r="R1357" t="s">
        <v>56</v>
      </c>
      <c r="S1357" s="3" t="str">
        <f t="shared" si="105"/>
        <v>November</v>
      </c>
      <c r="T1357" t="str">
        <f t="shared" si="106"/>
        <v>Q4</v>
      </c>
      <c r="U1357">
        <f t="shared" si="107"/>
        <v>2025</v>
      </c>
      <c r="V1357" s="4">
        <f t="shared" si="108"/>
        <v>0.27583936800526665</v>
      </c>
      <c r="W1357" t="str">
        <f t="shared" si="109"/>
        <v>High</v>
      </c>
    </row>
    <row r="1358" spans="1:23" x14ac:dyDescent="0.3">
      <c r="A1358">
        <v>104884</v>
      </c>
      <c r="B1358" s="1">
        <v>45853</v>
      </c>
      <c r="C1358" t="s">
        <v>5020</v>
      </c>
      <c r="D1358" t="s">
        <v>142</v>
      </c>
      <c r="E1358" t="s">
        <v>44</v>
      </c>
      <c r="F1358" t="s">
        <v>45</v>
      </c>
      <c r="G1358" t="s">
        <v>46</v>
      </c>
      <c r="H1358" t="s">
        <v>83</v>
      </c>
      <c r="I1358" t="s">
        <v>24</v>
      </c>
      <c r="J1358" t="s">
        <v>72</v>
      </c>
      <c r="K1358">
        <v>5</v>
      </c>
      <c r="L1358">
        <v>15187</v>
      </c>
      <c r="M1358">
        <v>20</v>
      </c>
      <c r="N1358">
        <v>60748</v>
      </c>
      <c r="O1358">
        <v>55000</v>
      </c>
      <c r="P1358">
        <v>5748</v>
      </c>
      <c r="Q1358" t="s">
        <v>49</v>
      </c>
      <c r="R1358" t="s">
        <v>27</v>
      </c>
      <c r="S1358" s="3" t="str">
        <f t="shared" si="105"/>
        <v>July</v>
      </c>
      <c r="T1358" t="str">
        <f t="shared" si="106"/>
        <v>Q3</v>
      </c>
      <c r="U1358">
        <f t="shared" si="107"/>
        <v>2025</v>
      </c>
      <c r="V1358" s="4">
        <f t="shared" si="108"/>
        <v>9.4620399025482319E-2</v>
      </c>
      <c r="W1358" t="str">
        <f t="shared" si="109"/>
        <v>High</v>
      </c>
    </row>
    <row r="1359" spans="1:23" x14ac:dyDescent="0.3">
      <c r="A1359">
        <v>104040</v>
      </c>
      <c r="B1359" s="1">
        <v>45957</v>
      </c>
      <c r="C1359" t="s">
        <v>4176</v>
      </c>
      <c r="D1359" t="s">
        <v>147</v>
      </c>
      <c r="E1359" t="s">
        <v>30</v>
      </c>
      <c r="F1359" t="s">
        <v>31</v>
      </c>
      <c r="G1359" t="s">
        <v>32</v>
      </c>
      <c r="H1359" t="s">
        <v>47</v>
      </c>
      <c r="I1359" t="s">
        <v>60</v>
      </c>
      <c r="J1359" t="s">
        <v>61</v>
      </c>
      <c r="K1359">
        <v>5</v>
      </c>
      <c r="L1359">
        <v>12145</v>
      </c>
      <c r="M1359">
        <v>0</v>
      </c>
      <c r="N1359">
        <v>60725</v>
      </c>
      <c r="O1359">
        <v>45000</v>
      </c>
      <c r="P1359">
        <v>15725</v>
      </c>
      <c r="Q1359" t="s">
        <v>26</v>
      </c>
      <c r="R1359" t="s">
        <v>27</v>
      </c>
      <c r="S1359" s="3" t="str">
        <f t="shared" si="105"/>
        <v>October</v>
      </c>
      <c r="T1359" t="str">
        <f t="shared" si="106"/>
        <v>Q4</v>
      </c>
      <c r="U1359">
        <f t="shared" si="107"/>
        <v>2025</v>
      </c>
      <c r="V1359" s="4">
        <f t="shared" si="108"/>
        <v>0.25895430218196791</v>
      </c>
      <c r="W1359" t="str">
        <f t="shared" si="109"/>
        <v>High</v>
      </c>
    </row>
    <row r="1360" spans="1:23" x14ac:dyDescent="0.3">
      <c r="A1360">
        <v>104541</v>
      </c>
      <c r="B1360" s="1">
        <v>45871</v>
      </c>
      <c r="C1360" t="s">
        <v>4677</v>
      </c>
      <c r="D1360" t="s">
        <v>257</v>
      </c>
      <c r="E1360" t="s">
        <v>44</v>
      </c>
      <c r="F1360" t="s">
        <v>64</v>
      </c>
      <c r="G1360" t="s">
        <v>65</v>
      </c>
      <c r="H1360" t="s">
        <v>71</v>
      </c>
      <c r="I1360" t="s">
        <v>60</v>
      </c>
      <c r="J1360" t="s">
        <v>78</v>
      </c>
      <c r="K1360">
        <v>3</v>
      </c>
      <c r="L1360">
        <v>22480</v>
      </c>
      <c r="M1360">
        <v>10</v>
      </c>
      <c r="N1360">
        <v>60696</v>
      </c>
      <c r="O1360">
        <v>51000</v>
      </c>
      <c r="P1360">
        <v>9696</v>
      </c>
      <c r="Q1360" t="s">
        <v>55</v>
      </c>
      <c r="R1360" t="s">
        <v>73</v>
      </c>
      <c r="S1360" s="3" t="str">
        <f t="shared" si="105"/>
        <v>August</v>
      </c>
      <c r="T1360" t="str">
        <f t="shared" si="106"/>
        <v>Q3</v>
      </c>
      <c r="U1360">
        <f t="shared" si="107"/>
        <v>2025</v>
      </c>
      <c r="V1360" s="4">
        <f t="shared" si="108"/>
        <v>0.1597469355476473</v>
      </c>
      <c r="W1360" t="str">
        <f t="shared" si="109"/>
        <v>High</v>
      </c>
    </row>
    <row r="1361" spans="1:23" x14ac:dyDescent="0.3">
      <c r="A1361">
        <v>103979</v>
      </c>
      <c r="B1361" s="1">
        <v>45661</v>
      </c>
      <c r="C1361" t="s">
        <v>4115</v>
      </c>
      <c r="D1361" t="s">
        <v>226</v>
      </c>
      <c r="E1361" t="s">
        <v>52</v>
      </c>
      <c r="F1361" t="s">
        <v>69</v>
      </c>
      <c r="G1361" t="s">
        <v>70</v>
      </c>
      <c r="H1361" t="s">
        <v>23</v>
      </c>
      <c r="I1361" t="s">
        <v>24</v>
      </c>
      <c r="J1361" t="s">
        <v>72</v>
      </c>
      <c r="K1361">
        <v>4</v>
      </c>
      <c r="L1361">
        <v>15161</v>
      </c>
      <c r="M1361">
        <v>0</v>
      </c>
      <c r="N1361">
        <v>60644</v>
      </c>
      <c r="O1361">
        <v>44000</v>
      </c>
      <c r="P1361">
        <v>16644</v>
      </c>
      <c r="Q1361" t="s">
        <v>41</v>
      </c>
      <c r="R1361" t="s">
        <v>27</v>
      </c>
      <c r="S1361" s="3" t="str">
        <f t="shared" si="105"/>
        <v>January</v>
      </c>
      <c r="T1361" t="str">
        <f t="shared" si="106"/>
        <v>Q1</v>
      </c>
      <c r="U1361">
        <f t="shared" si="107"/>
        <v>2025</v>
      </c>
      <c r="V1361" s="4">
        <f t="shared" si="108"/>
        <v>0.27445419167601082</v>
      </c>
      <c r="W1361" t="str">
        <f t="shared" si="109"/>
        <v>High</v>
      </c>
    </row>
    <row r="1362" spans="1:23" x14ac:dyDescent="0.3">
      <c r="A1362">
        <v>101639</v>
      </c>
      <c r="B1362" s="1">
        <v>45662</v>
      </c>
      <c r="C1362" t="s">
        <v>1775</v>
      </c>
      <c r="D1362" t="s">
        <v>122</v>
      </c>
      <c r="E1362" t="s">
        <v>44</v>
      </c>
      <c r="F1362" t="s">
        <v>45</v>
      </c>
      <c r="G1362" t="s">
        <v>46</v>
      </c>
      <c r="H1362" t="s">
        <v>23</v>
      </c>
      <c r="I1362" t="s">
        <v>60</v>
      </c>
      <c r="J1362" t="s">
        <v>78</v>
      </c>
      <c r="K1362">
        <v>3</v>
      </c>
      <c r="L1362">
        <v>22453</v>
      </c>
      <c r="M1362">
        <v>10</v>
      </c>
      <c r="N1362">
        <v>60623.1</v>
      </c>
      <c r="O1362">
        <v>51000</v>
      </c>
      <c r="P1362">
        <v>9623.1</v>
      </c>
      <c r="Q1362" t="s">
        <v>41</v>
      </c>
      <c r="R1362" t="s">
        <v>27</v>
      </c>
      <c r="S1362" s="3" t="str">
        <f t="shared" si="105"/>
        <v>January</v>
      </c>
      <c r="T1362" t="str">
        <f t="shared" si="106"/>
        <v>Q1</v>
      </c>
      <c r="U1362">
        <f t="shared" si="107"/>
        <v>2025</v>
      </c>
      <c r="V1362" s="4">
        <f t="shared" si="108"/>
        <v>0.15873652122705703</v>
      </c>
      <c r="W1362" t="str">
        <f t="shared" si="109"/>
        <v>High</v>
      </c>
    </row>
    <row r="1363" spans="1:23" x14ac:dyDescent="0.3">
      <c r="A1363">
        <v>100982</v>
      </c>
      <c r="B1363" s="1">
        <v>45826</v>
      </c>
      <c r="C1363" t="s">
        <v>1118</v>
      </c>
      <c r="D1363" t="s">
        <v>239</v>
      </c>
      <c r="E1363" t="s">
        <v>20</v>
      </c>
      <c r="F1363" t="s">
        <v>21</v>
      </c>
      <c r="G1363" t="s">
        <v>22</v>
      </c>
      <c r="H1363" t="s">
        <v>108</v>
      </c>
      <c r="I1363" t="s">
        <v>24</v>
      </c>
      <c r="J1363" t="s">
        <v>72</v>
      </c>
      <c r="K1363">
        <v>4</v>
      </c>
      <c r="L1363">
        <v>15148</v>
      </c>
      <c r="M1363">
        <v>0</v>
      </c>
      <c r="N1363">
        <v>60592</v>
      </c>
      <c r="O1363">
        <v>44000</v>
      </c>
      <c r="P1363">
        <v>16592</v>
      </c>
      <c r="Q1363" t="s">
        <v>41</v>
      </c>
      <c r="R1363" t="s">
        <v>27</v>
      </c>
      <c r="S1363" s="3" t="str">
        <f t="shared" si="105"/>
        <v>June</v>
      </c>
      <c r="T1363" t="str">
        <f t="shared" si="106"/>
        <v>Q2</v>
      </c>
      <c r="U1363">
        <f t="shared" si="107"/>
        <v>2025</v>
      </c>
      <c r="V1363" s="4">
        <f t="shared" si="108"/>
        <v>0.27383152891470819</v>
      </c>
      <c r="W1363" t="str">
        <f t="shared" si="109"/>
        <v>High</v>
      </c>
    </row>
    <row r="1364" spans="1:23" x14ac:dyDescent="0.3">
      <c r="A1364">
        <v>102138</v>
      </c>
      <c r="B1364" s="1">
        <v>45689</v>
      </c>
      <c r="C1364" t="s">
        <v>2274</v>
      </c>
      <c r="D1364" t="s">
        <v>110</v>
      </c>
      <c r="E1364" t="s">
        <v>30</v>
      </c>
      <c r="F1364" t="s">
        <v>31</v>
      </c>
      <c r="G1364" t="s">
        <v>32</v>
      </c>
      <c r="H1364" t="s">
        <v>33</v>
      </c>
      <c r="I1364" t="s">
        <v>60</v>
      </c>
      <c r="J1364" t="s">
        <v>78</v>
      </c>
      <c r="K1364">
        <v>3</v>
      </c>
      <c r="L1364">
        <v>22439</v>
      </c>
      <c r="M1364">
        <v>10</v>
      </c>
      <c r="N1364">
        <v>60585.3</v>
      </c>
      <c r="O1364">
        <v>51000</v>
      </c>
      <c r="P1364">
        <v>9585.2999999999993</v>
      </c>
      <c r="Q1364" t="s">
        <v>66</v>
      </c>
      <c r="R1364" t="s">
        <v>27</v>
      </c>
      <c r="S1364" s="3" t="str">
        <f t="shared" si="105"/>
        <v>February</v>
      </c>
      <c r="T1364" t="str">
        <f t="shared" si="106"/>
        <v>Q1</v>
      </c>
      <c r="U1364">
        <f t="shared" si="107"/>
        <v>2025</v>
      </c>
      <c r="V1364" s="4">
        <f t="shared" si="108"/>
        <v>0.15821164539913146</v>
      </c>
      <c r="W1364" t="str">
        <f t="shared" si="109"/>
        <v>High</v>
      </c>
    </row>
    <row r="1365" spans="1:23" x14ac:dyDescent="0.3">
      <c r="A1365">
        <v>104106</v>
      </c>
      <c r="B1365" s="1">
        <v>45695</v>
      </c>
      <c r="C1365" t="s">
        <v>4242</v>
      </c>
      <c r="D1365" t="s">
        <v>210</v>
      </c>
      <c r="E1365" t="s">
        <v>44</v>
      </c>
      <c r="F1365" t="s">
        <v>64</v>
      </c>
      <c r="G1365" t="s">
        <v>65</v>
      </c>
      <c r="H1365" t="s">
        <v>38</v>
      </c>
      <c r="I1365" t="s">
        <v>60</v>
      </c>
      <c r="J1365" t="s">
        <v>61</v>
      </c>
      <c r="K1365">
        <v>6</v>
      </c>
      <c r="L1365">
        <v>11874</v>
      </c>
      <c r="M1365">
        <v>15</v>
      </c>
      <c r="N1365">
        <v>60557.4</v>
      </c>
      <c r="O1365">
        <v>54000</v>
      </c>
      <c r="P1365">
        <v>6557.4</v>
      </c>
      <c r="Q1365" t="s">
        <v>66</v>
      </c>
      <c r="R1365" t="s">
        <v>27</v>
      </c>
      <c r="S1365" s="3" t="str">
        <f t="shared" si="105"/>
        <v>February</v>
      </c>
      <c r="T1365" t="str">
        <f t="shared" si="106"/>
        <v>Q1</v>
      </c>
      <c r="U1365">
        <f t="shared" si="107"/>
        <v>2025</v>
      </c>
      <c r="V1365" s="4">
        <f t="shared" si="108"/>
        <v>0.10828404125672501</v>
      </c>
      <c r="W1365" t="str">
        <f t="shared" si="109"/>
        <v>High</v>
      </c>
    </row>
    <row r="1366" spans="1:23" x14ac:dyDescent="0.3">
      <c r="A1366">
        <v>100413</v>
      </c>
      <c r="B1366" s="1">
        <v>45824</v>
      </c>
      <c r="C1366" t="s">
        <v>549</v>
      </c>
      <c r="D1366" t="s">
        <v>98</v>
      </c>
      <c r="E1366" t="s">
        <v>30</v>
      </c>
      <c r="F1366" t="s">
        <v>31</v>
      </c>
      <c r="G1366" t="s">
        <v>32</v>
      </c>
      <c r="H1366" t="s">
        <v>23</v>
      </c>
      <c r="I1366" t="s">
        <v>24</v>
      </c>
      <c r="J1366" t="s">
        <v>72</v>
      </c>
      <c r="K1366">
        <v>4</v>
      </c>
      <c r="L1366">
        <v>15128</v>
      </c>
      <c r="M1366">
        <v>0</v>
      </c>
      <c r="N1366">
        <v>60512</v>
      </c>
      <c r="O1366">
        <v>44000</v>
      </c>
      <c r="P1366">
        <v>16512</v>
      </c>
      <c r="Q1366" t="s">
        <v>49</v>
      </c>
      <c r="R1366" t="s">
        <v>27</v>
      </c>
      <c r="S1366" s="3" t="str">
        <f t="shared" si="105"/>
        <v>June</v>
      </c>
      <c r="T1366" t="str">
        <f t="shared" si="106"/>
        <v>Q2</v>
      </c>
      <c r="U1366">
        <f t="shared" si="107"/>
        <v>2025</v>
      </c>
      <c r="V1366" s="4">
        <f t="shared" si="108"/>
        <v>0.27287149656266524</v>
      </c>
      <c r="W1366" t="str">
        <f t="shared" si="109"/>
        <v>High</v>
      </c>
    </row>
    <row r="1367" spans="1:23" x14ac:dyDescent="0.3">
      <c r="A1367">
        <v>100777</v>
      </c>
      <c r="B1367" s="1">
        <v>45845</v>
      </c>
      <c r="C1367" t="s">
        <v>913</v>
      </c>
      <c r="D1367" t="s">
        <v>80</v>
      </c>
      <c r="E1367" t="s">
        <v>20</v>
      </c>
      <c r="F1367" t="s">
        <v>21</v>
      </c>
      <c r="G1367" t="s">
        <v>22</v>
      </c>
      <c r="H1367" t="s">
        <v>33</v>
      </c>
      <c r="I1367" t="s">
        <v>60</v>
      </c>
      <c r="J1367" t="s">
        <v>61</v>
      </c>
      <c r="K1367">
        <v>6</v>
      </c>
      <c r="L1367">
        <v>11864</v>
      </c>
      <c r="M1367">
        <v>15</v>
      </c>
      <c r="N1367">
        <v>60506.400000000001</v>
      </c>
      <c r="O1367">
        <v>54000</v>
      </c>
      <c r="P1367">
        <v>6506.4</v>
      </c>
      <c r="Q1367" t="s">
        <v>66</v>
      </c>
      <c r="R1367" t="s">
        <v>27</v>
      </c>
      <c r="S1367" s="3" t="str">
        <f t="shared" si="105"/>
        <v>July</v>
      </c>
      <c r="T1367" t="str">
        <f t="shared" si="106"/>
        <v>Q3</v>
      </c>
      <c r="U1367">
        <f t="shared" si="107"/>
        <v>2025</v>
      </c>
      <c r="V1367" s="4">
        <f t="shared" si="108"/>
        <v>0.10753242632184364</v>
      </c>
      <c r="W1367" t="str">
        <f t="shared" si="109"/>
        <v>High</v>
      </c>
    </row>
    <row r="1368" spans="1:23" x14ac:dyDescent="0.3">
      <c r="A1368">
        <v>100874</v>
      </c>
      <c r="B1368" s="1">
        <v>45678</v>
      </c>
      <c r="C1368" t="s">
        <v>1010</v>
      </c>
      <c r="D1368" t="s">
        <v>129</v>
      </c>
      <c r="E1368" t="s">
        <v>30</v>
      </c>
      <c r="F1368" t="s">
        <v>31</v>
      </c>
      <c r="G1368" t="s">
        <v>32</v>
      </c>
      <c r="H1368" t="s">
        <v>83</v>
      </c>
      <c r="I1368" t="s">
        <v>60</v>
      </c>
      <c r="J1368" t="s">
        <v>61</v>
      </c>
      <c r="K1368">
        <v>5</v>
      </c>
      <c r="L1368">
        <v>12098</v>
      </c>
      <c r="M1368">
        <v>0</v>
      </c>
      <c r="N1368">
        <v>60490</v>
      </c>
      <c r="O1368">
        <v>45000</v>
      </c>
      <c r="P1368">
        <v>15490</v>
      </c>
      <c r="Q1368" t="s">
        <v>41</v>
      </c>
      <c r="R1368" t="s">
        <v>27</v>
      </c>
      <c r="S1368" s="3" t="str">
        <f t="shared" si="105"/>
        <v>January</v>
      </c>
      <c r="T1368" t="str">
        <f t="shared" si="106"/>
        <v>Q1</v>
      </c>
      <c r="U1368">
        <f t="shared" si="107"/>
        <v>2025</v>
      </c>
      <c r="V1368" s="4">
        <f t="shared" si="108"/>
        <v>0.25607538436105143</v>
      </c>
      <c r="W1368" t="str">
        <f t="shared" si="109"/>
        <v>High</v>
      </c>
    </row>
    <row r="1369" spans="1:23" x14ac:dyDescent="0.3">
      <c r="A1369">
        <v>103361</v>
      </c>
      <c r="B1369" s="1">
        <v>46009</v>
      </c>
      <c r="C1369" t="s">
        <v>3497</v>
      </c>
      <c r="D1369" t="s">
        <v>242</v>
      </c>
      <c r="E1369" t="s">
        <v>44</v>
      </c>
      <c r="F1369" t="s">
        <v>64</v>
      </c>
      <c r="G1369" t="s">
        <v>65</v>
      </c>
      <c r="H1369" t="s">
        <v>23</v>
      </c>
      <c r="I1369" t="s">
        <v>60</v>
      </c>
      <c r="J1369" t="s">
        <v>61</v>
      </c>
      <c r="K1369">
        <v>6</v>
      </c>
      <c r="L1369">
        <v>11857</v>
      </c>
      <c r="M1369">
        <v>15</v>
      </c>
      <c r="N1369">
        <v>60470.7</v>
      </c>
      <c r="O1369">
        <v>54000</v>
      </c>
      <c r="P1369">
        <v>6470.7</v>
      </c>
      <c r="Q1369" t="s">
        <v>49</v>
      </c>
      <c r="R1369" t="s">
        <v>27</v>
      </c>
      <c r="S1369" s="3" t="str">
        <f t="shared" si="105"/>
        <v>December</v>
      </c>
      <c r="T1369" t="str">
        <f t="shared" si="106"/>
        <v>Q4</v>
      </c>
      <c r="U1369">
        <f t="shared" si="107"/>
        <v>2025</v>
      </c>
      <c r="V1369" s="4">
        <f t="shared" si="108"/>
        <v>0.10700554152672286</v>
      </c>
      <c r="W1369" t="str">
        <f t="shared" si="109"/>
        <v>High</v>
      </c>
    </row>
    <row r="1370" spans="1:23" x14ac:dyDescent="0.3">
      <c r="A1370">
        <v>102718</v>
      </c>
      <c r="B1370" s="1">
        <v>45988</v>
      </c>
      <c r="C1370" t="s">
        <v>2854</v>
      </c>
      <c r="D1370" t="s">
        <v>205</v>
      </c>
      <c r="E1370" t="s">
        <v>30</v>
      </c>
      <c r="F1370" t="s">
        <v>31</v>
      </c>
      <c r="G1370" t="s">
        <v>32</v>
      </c>
      <c r="H1370" t="s">
        <v>108</v>
      </c>
      <c r="I1370" t="s">
        <v>24</v>
      </c>
      <c r="J1370" t="s">
        <v>25</v>
      </c>
      <c r="K1370">
        <v>9</v>
      </c>
      <c r="L1370">
        <v>8394</v>
      </c>
      <c r="M1370">
        <v>20</v>
      </c>
      <c r="N1370">
        <v>60436.800000000003</v>
      </c>
      <c r="O1370">
        <v>54000</v>
      </c>
      <c r="P1370">
        <v>6436.8</v>
      </c>
      <c r="Q1370" t="s">
        <v>26</v>
      </c>
      <c r="R1370" t="s">
        <v>27</v>
      </c>
      <c r="S1370" s="3" t="str">
        <f t="shared" si="105"/>
        <v>November</v>
      </c>
      <c r="T1370" t="str">
        <f t="shared" si="106"/>
        <v>Q4</v>
      </c>
      <c r="U1370">
        <f t="shared" si="107"/>
        <v>2025</v>
      </c>
      <c r="V1370" s="4">
        <f t="shared" si="108"/>
        <v>0.10650464617583988</v>
      </c>
      <c r="W1370" t="str">
        <f t="shared" si="109"/>
        <v>High</v>
      </c>
    </row>
    <row r="1371" spans="1:23" x14ac:dyDescent="0.3">
      <c r="A1371">
        <v>104546</v>
      </c>
      <c r="B1371" s="1">
        <v>45727</v>
      </c>
      <c r="C1371" t="s">
        <v>4682</v>
      </c>
      <c r="D1371" t="s">
        <v>68</v>
      </c>
      <c r="E1371" t="s">
        <v>30</v>
      </c>
      <c r="F1371" t="s">
        <v>31</v>
      </c>
      <c r="G1371" t="s">
        <v>32</v>
      </c>
      <c r="H1371" t="s">
        <v>59</v>
      </c>
      <c r="I1371" t="s">
        <v>24</v>
      </c>
      <c r="J1371" t="s">
        <v>72</v>
      </c>
      <c r="K1371">
        <v>5</v>
      </c>
      <c r="L1371">
        <v>15080</v>
      </c>
      <c r="M1371">
        <v>20</v>
      </c>
      <c r="N1371">
        <v>60320</v>
      </c>
      <c r="O1371">
        <v>55000</v>
      </c>
      <c r="P1371">
        <v>5320</v>
      </c>
      <c r="Q1371" t="s">
        <v>49</v>
      </c>
      <c r="R1371" t="s">
        <v>56</v>
      </c>
      <c r="S1371" s="3" t="str">
        <f t="shared" si="105"/>
        <v>March</v>
      </c>
      <c r="T1371" t="str">
        <f t="shared" si="106"/>
        <v>Q1</v>
      </c>
      <c r="U1371">
        <f t="shared" si="107"/>
        <v>2025</v>
      </c>
      <c r="V1371" s="4">
        <f t="shared" si="108"/>
        <v>8.8196286472148541E-2</v>
      </c>
      <c r="W1371" t="str">
        <f t="shared" si="109"/>
        <v>High</v>
      </c>
    </row>
    <row r="1372" spans="1:23" x14ac:dyDescent="0.3">
      <c r="A1372">
        <v>101892</v>
      </c>
      <c r="B1372" s="1">
        <v>45958</v>
      </c>
      <c r="C1372" t="s">
        <v>2028</v>
      </c>
      <c r="D1372" t="s">
        <v>142</v>
      </c>
      <c r="E1372" t="s">
        <v>30</v>
      </c>
      <c r="F1372" t="s">
        <v>31</v>
      </c>
      <c r="G1372" t="s">
        <v>32</v>
      </c>
      <c r="H1372" t="s">
        <v>71</v>
      </c>
      <c r="I1372" t="s">
        <v>24</v>
      </c>
      <c r="J1372" t="s">
        <v>25</v>
      </c>
      <c r="K1372">
        <v>7</v>
      </c>
      <c r="L1372">
        <v>8617</v>
      </c>
      <c r="M1372">
        <v>0</v>
      </c>
      <c r="N1372">
        <v>60319</v>
      </c>
      <c r="O1372">
        <v>42000</v>
      </c>
      <c r="P1372">
        <v>18319</v>
      </c>
      <c r="Q1372" t="s">
        <v>41</v>
      </c>
      <c r="R1372" t="s">
        <v>73</v>
      </c>
      <c r="S1372" s="3" t="str">
        <f t="shared" si="105"/>
        <v>October</v>
      </c>
      <c r="T1372" t="str">
        <f t="shared" si="106"/>
        <v>Q4</v>
      </c>
      <c r="U1372">
        <f t="shared" si="107"/>
        <v>2025</v>
      </c>
      <c r="V1372" s="4">
        <f t="shared" si="108"/>
        <v>0.30370198444934432</v>
      </c>
      <c r="W1372" t="str">
        <f t="shared" si="109"/>
        <v>High</v>
      </c>
    </row>
    <row r="1373" spans="1:23" x14ac:dyDescent="0.3">
      <c r="A1373">
        <v>102702</v>
      </c>
      <c r="B1373" s="1">
        <v>45907</v>
      </c>
      <c r="C1373" t="s">
        <v>2838</v>
      </c>
      <c r="D1373" t="s">
        <v>138</v>
      </c>
      <c r="E1373" t="s">
        <v>44</v>
      </c>
      <c r="F1373" t="s">
        <v>64</v>
      </c>
      <c r="G1373" t="s">
        <v>65</v>
      </c>
      <c r="H1373" t="s">
        <v>108</v>
      </c>
      <c r="I1373" t="s">
        <v>24</v>
      </c>
      <c r="J1373" t="s">
        <v>72</v>
      </c>
      <c r="K1373">
        <v>5</v>
      </c>
      <c r="L1373">
        <v>15079</v>
      </c>
      <c r="M1373">
        <v>20</v>
      </c>
      <c r="N1373">
        <v>60316</v>
      </c>
      <c r="O1373">
        <v>55000</v>
      </c>
      <c r="P1373">
        <v>5316</v>
      </c>
      <c r="Q1373" t="s">
        <v>49</v>
      </c>
      <c r="R1373" t="s">
        <v>27</v>
      </c>
      <c r="S1373" s="3" t="str">
        <f t="shared" si="105"/>
        <v>September</v>
      </c>
      <c r="T1373" t="str">
        <f t="shared" si="106"/>
        <v>Q3</v>
      </c>
      <c r="U1373">
        <f t="shared" si="107"/>
        <v>2025</v>
      </c>
      <c r="V1373" s="4">
        <f t="shared" si="108"/>
        <v>8.813581802506798E-2</v>
      </c>
      <c r="W1373" t="str">
        <f t="shared" si="109"/>
        <v>High</v>
      </c>
    </row>
    <row r="1374" spans="1:23" x14ac:dyDescent="0.3">
      <c r="A1374">
        <v>104286</v>
      </c>
      <c r="B1374" s="1">
        <v>45728</v>
      </c>
      <c r="C1374" t="s">
        <v>4422</v>
      </c>
      <c r="D1374" t="s">
        <v>134</v>
      </c>
      <c r="E1374" t="s">
        <v>30</v>
      </c>
      <c r="F1374" t="s">
        <v>76</v>
      </c>
      <c r="G1374" t="s">
        <v>77</v>
      </c>
      <c r="H1374" t="s">
        <v>59</v>
      </c>
      <c r="I1374" t="s">
        <v>60</v>
      </c>
      <c r="J1374" t="s">
        <v>61</v>
      </c>
      <c r="K1374">
        <v>6</v>
      </c>
      <c r="L1374">
        <v>11825</v>
      </c>
      <c r="M1374">
        <v>15</v>
      </c>
      <c r="N1374">
        <v>60307.5</v>
      </c>
      <c r="O1374">
        <v>54000</v>
      </c>
      <c r="P1374">
        <v>6307.5</v>
      </c>
      <c r="Q1374" t="s">
        <v>41</v>
      </c>
      <c r="R1374" t="s">
        <v>27</v>
      </c>
      <c r="S1374" s="3" t="str">
        <f t="shared" si="105"/>
        <v>March</v>
      </c>
      <c r="T1374" t="str">
        <f t="shared" si="106"/>
        <v>Q1</v>
      </c>
      <c r="U1374">
        <f t="shared" si="107"/>
        <v>2025</v>
      </c>
      <c r="V1374" s="4">
        <f t="shared" si="108"/>
        <v>0.10458898146996642</v>
      </c>
      <c r="W1374" t="str">
        <f t="shared" si="109"/>
        <v>High</v>
      </c>
    </row>
    <row r="1375" spans="1:23" x14ac:dyDescent="0.3">
      <c r="A1375">
        <v>103533</v>
      </c>
      <c r="B1375" s="1">
        <v>45962</v>
      </c>
      <c r="C1375" t="s">
        <v>3669</v>
      </c>
      <c r="D1375" t="s">
        <v>153</v>
      </c>
      <c r="E1375" t="s">
        <v>52</v>
      </c>
      <c r="F1375" t="s">
        <v>69</v>
      </c>
      <c r="G1375" t="s">
        <v>70</v>
      </c>
      <c r="H1375" t="s">
        <v>59</v>
      </c>
      <c r="I1375" t="s">
        <v>24</v>
      </c>
      <c r="J1375" t="s">
        <v>72</v>
      </c>
      <c r="K1375">
        <v>4</v>
      </c>
      <c r="L1375">
        <v>15061</v>
      </c>
      <c r="M1375">
        <v>0</v>
      </c>
      <c r="N1375">
        <v>60244</v>
      </c>
      <c r="O1375">
        <v>44000</v>
      </c>
      <c r="P1375">
        <v>16244</v>
      </c>
      <c r="Q1375" t="s">
        <v>66</v>
      </c>
      <c r="R1375" t="s">
        <v>73</v>
      </c>
      <c r="S1375" s="3" t="str">
        <f t="shared" si="105"/>
        <v>November</v>
      </c>
      <c r="T1375" t="str">
        <f t="shared" si="106"/>
        <v>Q4</v>
      </c>
      <c r="U1375">
        <f t="shared" si="107"/>
        <v>2025</v>
      </c>
      <c r="V1375" s="4">
        <f t="shared" si="108"/>
        <v>0.26963681030476067</v>
      </c>
      <c r="W1375" t="str">
        <f t="shared" si="109"/>
        <v>High</v>
      </c>
    </row>
    <row r="1376" spans="1:23" x14ac:dyDescent="0.3">
      <c r="A1376">
        <v>102923</v>
      </c>
      <c r="B1376" s="1">
        <v>45988</v>
      </c>
      <c r="C1376" t="s">
        <v>3059</v>
      </c>
      <c r="D1376" t="s">
        <v>116</v>
      </c>
      <c r="E1376" t="s">
        <v>30</v>
      </c>
      <c r="F1376" t="s">
        <v>31</v>
      </c>
      <c r="G1376" t="s">
        <v>32</v>
      </c>
      <c r="H1376" t="s">
        <v>71</v>
      </c>
      <c r="I1376" t="s">
        <v>60</v>
      </c>
      <c r="J1376" t="s">
        <v>78</v>
      </c>
      <c r="K1376">
        <v>3</v>
      </c>
      <c r="L1376">
        <v>22302</v>
      </c>
      <c r="M1376">
        <v>10</v>
      </c>
      <c r="N1376">
        <v>60215.4</v>
      </c>
      <c r="O1376">
        <v>51000</v>
      </c>
      <c r="P1376">
        <v>9215.4</v>
      </c>
      <c r="Q1376" t="s">
        <v>49</v>
      </c>
      <c r="R1376" t="s">
        <v>27</v>
      </c>
      <c r="S1376" s="3" t="str">
        <f t="shared" si="105"/>
        <v>November</v>
      </c>
      <c r="T1376" t="str">
        <f t="shared" si="106"/>
        <v>Q4</v>
      </c>
      <c r="U1376">
        <f t="shared" si="107"/>
        <v>2025</v>
      </c>
      <c r="V1376" s="4">
        <f t="shared" si="108"/>
        <v>0.15304058430235454</v>
      </c>
      <c r="W1376" t="str">
        <f t="shared" si="109"/>
        <v>High</v>
      </c>
    </row>
    <row r="1377" spans="1:23" x14ac:dyDescent="0.3">
      <c r="A1377">
        <v>100006</v>
      </c>
      <c r="B1377" s="1">
        <v>45718</v>
      </c>
      <c r="C1377" t="s">
        <v>57</v>
      </c>
      <c r="D1377" t="s">
        <v>58</v>
      </c>
      <c r="E1377" t="s">
        <v>20</v>
      </c>
      <c r="F1377" t="s">
        <v>36</v>
      </c>
      <c r="G1377" t="s">
        <v>37</v>
      </c>
      <c r="H1377" t="s">
        <v>59</v>
      </c>
      <c r="I1377" t="s">
        <v>60</v>
      </c>
      <c r="J1377" t="s">
        <v>61</v>
      </c>
      <c r="K1377">
        <v>5</v>
      </c>
      <c r="L1377">
        <v>12032</v>
      </c>
      <c r="M1377">
        <v>0</v>
      </c>
      <c r="N1377">
        <v>60160</v>
      </c>
      <c r="O1377">
        <v>45000</v>
      </c>
      <c r="P1377">
        <v>15160</v>
      </c>
      <c r="Q1377" t="s">
        <v>41</v>
      </c>
      <c r="R1377" t="s">
        <v>27</v>
      </c>
      <c r="S1377" s="3" t="str">
        <f t="shared" si="105"/>
        <v>March</v>
      </c>
      <c r="T1377" t="str">
        <f t="shared" si="106"/>
        <v>Q1</v>
      </c>
      <c r="U1377">
        <f t="shared" si="107"/>
        <v>2025</v>
      </c>
      <c r="V1377" s="4">
        <f t="shared" si="108"/>
        <v>0.25199468085106386</v>
      </c>
      <c r="W1377" t="str">
        <f t="shared" si="109"/>
        <v>High</v>
      </c>
    </row>
    <row r="1378" spans="1:23" x14ac:dyDescent="0.3">
      <c r="A1378">
        <v>102109</v>
      </c>
      <c r="B1378" s="1">
        <v>45993</v>
      </c>
      <c r="C1378" t="s">
        <v>2245</v>
      </c>
      <c r="D1378" t="s">
        <v>58</v>
      </c>
      <c r="E1378" t="s">
        <v>20</v>
      </c>
      <c r="F1378" t="s">
        <v>36</v>
      </c>
      <c r="G1378" t="s">
        <v>37</v>
      </c>
      <c r="H1378" t="s">
        <v>38</v>
      </c>
      <c r="I1378" t="s">
        <v>24</v>
      </c>
      <c r="J1378" t="s">
        <v>72</v>
      </c>
      <c r="K1378">
        <v>4</v>
      </c>
      <c r="L1378">
        <v>15026</v>
      </c>
      <c r="M1378">
        <v>0</v>
      </c>
      <c r="N1378">
        <v>60104</v>
      </c>
      <c r="O1378">
        <v>44000</v>
      </c>
      <c r="P1378">
        <v>16104</v>
      </c>
      <c r="Q1378" t="s">
        <v>66</v>
      </c>
      <c r="R1378" t="s">
        <v>27</v>
      </c>
      <c r="S1378" s="3" t="str">
        <f t="shared" si="105"/>
        <v>December</v>
      </c>
      <c r="T1378" t="str">
        <f t="shared" si="106"/>
        <v>Q4</v>
      </c>
      <c r="U1378">
        <f t="shared" si="107"/>
        <v>2025</v>
      </c>
      <c r="V1378" s="4">
        <f t="shared" si="108"/>
        <v>0.2679355783308931</v>
      </c>
      <c r="W1378" t="str">
        <f t="shared" si="109"/>
        <v>High</v>
      </c>
    </row>
    <row r="1379" spans="1:23" x14ac:dyDescent="0.3">
      <c r="A1379">
        <v>102149</v>
      </c>
      <c r="B1379" s="1">
        <v>45800</v>
      </c>
      <c r="C1379" t="s">
        <v>2285</v>
      </c>
      <c r="D1379" t="s">
        <v>160</v>
      </c>
      <c r="E1379" t="s">
        <v>20</v>
      </c>
      <c r="F1379" t="s">
        <v>36</v>
      </c>
      <c r="G1379" t="s">
        <v>37</v>
      </c>
      <c r="H1379" t="s">
        <v>33</v>
      </c>
      <c r="I1379" t="s">
        <v>24</v>
      </c>
      <c r="J1379" t="s">
        <v>72</v>
      </c>
      <c r="K1379">
        <v>4</v>
      </c>
      <c r="L1379">
        <v>15009</v>
      </c>
      <c r="M1379">
        <v>0</v>
      </c>
      <c r="N1379">
        <v>60036</v>
      </c>
      <c r="O1379">
        <v>44000</v>
      </c>
      <c r="P1379">
        <v>16036</v>
      </c>
      <c r="Q1379" t="s">
        <v>66</v>
      </c>
      <c r="R1379" t="s">
        <v>73</v>
      </c>
      <c r="S1379" s="3" t="str">
        <f t="shared" si="105"/>
        <v>May</v>
      </c>
      <c r="T1379" t="str">
        <f t="shared" si="106"/>
        <v>Q2</v>
      </c>
      <c r="U1379">
        <f t="shared" si="107"/>
        <v>2025</v>
      </c>
      <c r="V1379" s="4">
        <f t="shared" si="108"/>
        <v>0.26710640282497167</v>
      </c>
      <c r="W1379" t="str">
        <f t="shared" si="109"/>
        <v>High</v>
      </c>
    </row>
    <row r="1380" spans="1:23" x14ac:dyDescent="0.3">
      <c r="A1380">
        <v>102677</v>
      </c>
      <c r="B1380" s="1">
        <v>45834</v>
      </c>
      <c r="C1380" t="s">
        <v>2813</v>
      </c>
      <c r="D1380" t="s">
        <v>129</v>
      </c>
      <c r="E1380" t="s">
        <v>44</v>
      </c>
      <c r="F1380" t="s">
        <v>64</v>
      </c>
      <c r="G1380" t="s">
        <v>65</v>
      </c>
      <c r="H1380" t="s">
        <v>59</v>
      </c>
      <c r="I1380" t="s">
        <v>60</v>
      </c>
      <c r="J1380" t="s">
        <v>78</v>
      </c>
      <c r="K1380">
        <v>3</v>
      </c>
      <c r="L1380">
        <v>22234</v>
      </c>
      <c r="M1380">
        <v>10</v>
      </c>
      <c r="N1380">
        <v>60031.8</v>
      </c>
      <c r="O1380">
        <v>51000</v>
      </c>
      <c r="P1380">
        <v>9031.7999999999993</v>
      </c>
      <c r="Q1380" t="s">
        <v>26</v>
      </c>
      <c r="R1380" t="s">
        <v>73</v>
      </c>
      <c r="S1380" s="3" t="str">
        <f t="shared" si="105"/>
        <v>June</v>
      </c>
      <c r="T1380" t="str">
        <f t="shared" si="106"/>
        <v>Q2</v>
      </c>
      <c r="U1380">
        <f t="shared" si="107"/>
        <v>2025</v>
      </c>
      <c r="V1380" s="4">
        <f t="shared" si="108"/>
        <v>0.1504502613614784</v>
      </c>
      <c r="W1380" t="str">
        <f t="shared" si="109"/>
        <v>High</v>
      </c>
    </row>
    <row r="1381" spans="1:23" x14ac:dyDescent="0.3">
      <c r="A1381">
        <v>100073</v>
      </c>
      <c r="B1381" s="1">
        <v>45762</v>
      </c>
      <c r="C1381" t="s">
        <v>183</v>
      </c>
      <c r="D1381" t="s">
        <v>184</v>
      </c>
      <c r="E1381" t="s">
        <v>30</v>
      </c>
      <c r="F1381" t="s">
        <v>76</v>
      </c>
      <c r="G1381" t="s">
        <v>77</v>
      </c>
      <c r="H1381" t="s">
        <v>23</v>
      </c>
      <c r="I1381" t="s">
        <v>60</v>
      </c>
      <c r="J1381" t="s">
        <v>78</v>
      </c>
      <c r="K1381">
        <v>3</v>
      </c>
      <c r="L1381">
        <v>22225</v>
      </c>
      <c r="M1381">
        <v>10</v>
      </c>
      <c r="N1381">
        <v>60007.5</v>
      </c>
      <c r="O1381">
        <v>51000</v>
      </c>
      <c r="P1381">
        <v>9007.5</v>
      </c>
      <c r="Q1381" t="s">
        <v>55</v>
      </c>
      <c r="R1381" t="s">
        <v>73</v>
      </c>
      <c r="S1381" s="3" t="str">
        <f t="shared" si="105"/>
        <v>April</v>
      </c>
      <c r="T1381" t="str">
        <f t="shared" si="106"/>
        <v>Q2</v>
      </c>
      <c r="U1381">
        <f t="shared" si="107"/>
        <v>2025</v>
      </c>
      <c r="V1381" s="4">
        <f t="shared" si="108"/>
        <v>0.15010623672040996</v>
      </c>
      <c r="W1381" t="str">
        <f t="shared" si="109"/>
        <v>High</v>
      </c>
    </row>
    <row r="1382" spans="1:23" x14ac:dyDescent="0.3">
      <c r="A1382">
        <v>104288</v>
      </c>
      <c r="B1382" s="1">
        <v>45977</v>
      </c>
      <c r="C1382" t="s">
        <v>4424</v>
      </c>
      <c r="D1382" t="s">
        <v>68</v>
      </c>
      <c r="E1382" t="s">
        <v>20</v>
      </c>
      <c r="F1382" t="s">
        <v>21</v>
      </c>
      <c r="G1382" t="s">
        <v>22</v>
      </c>
      <c r="H1382" t="s">
        <v>33</v>
      </c>
      <c r="I1382" t="s">
        <v>60</v>
      </c>
      <c r="J1382" t="s">
        <v>61</v>
      </c>
      <c r="K1382">
        <v>6</v>
      </c>
      <c r="L1382">
        <v>12497</v>
      </c>
      <c r="M1382">
        <v>20</v>
      </c>
      <c r="N1382">
        <v>59985.599999999999</v>
      </c>
      <c r="O1382">
        <v>54000</v>
      </c>
      <c r="P1382">
        <v>5985.6</v>
      </c>
      <c r="Q1382" t="s">
        <v>26</v>
      </c>
      <c r="R1382" t="s">
        <v>73</v>
      </c>
      <c r="S1382" s="3" t="str">
        <f t="shared" si="105"/>
        <v>November</v>
      </c>
      <c r="T1382" t="str">
        <f t="shared" si="106"/>
        <v>Q4</v>
      </c>
      <c r="U1382">
        <f t="shared" si="107"/>
        <v>2025</v>
      </c>
      <c r="V1382" s="4">
        <f t="shared" si="108"/>
        <v>9.9783948147555424E-2</v>
      </c>
      <c r="W1382" t="str">
        <f t="shared" si="109"/>
        <v>High</v>
      </c>
    </row>
    <row r="1383" spans="1:23" x14ac:dyDescent="0.3">
      <c r="A1383">
        <v>100967</v>
      </c>
      <c r="B1383" s="1">
        <v>45716</v>
      </c>
      <c r="C1383" t="s">
        <v>1103</v>
      </c>
      <c r="D1383" t="s">
        <v>184</v>
      </c>
      <c r="E1383" t="s">
        <v>20</v>
      </c>
      <c r="F1383" t="s">
        <v>21</v>
      </c>
      <c r="G1383" t="s">
        <v>22</v>
      </c>
      <c r="H1383" t="s">
        <v>108</v>
      </c>
      <c r="I1383" t="s">
        <v>60</v>
      </c>
      <c r="J1383" t="s">
        <v>61</v>
      </c>
      <c r="K1383">
        <v>6</v>
      </c>
      <c r="L1383">
        <v>12494</v>
      </c>
      <c r="M1383">
        <v>20</v>
      </c>
      <c r="N1383">
        <v>59971.199999999997</v>
      </c>
      <c r="O1383">
        <v>54000</v>
      </c>
      <c r="P1383">
        <v>5971.2</v>
      </c>
      <c r="Q1383" t="s">
        <v>41</v>
      </c>
      <c r="R1383" t="s">
        <v>27</v>
      </c>
      <c r="S1383" s="3" t="str">
        <f t="shared" si="105"/>
        <v>February</v>
      </c>
      <c r="T1383" t="str">
        <f t="shared" si="106"/>
        <v>Q1</v>
      </c>
      <c r="U1383">
        <f t="shared" si="107"/>
        <v>2025</v>
      </c>
      <c r="V1383" s="4">
        <f t="shared" si="108"/>
        <v>9.9567792540419406E-2</v>
      </c>
      <c r="W1383" t="str">
        <f t="shared" si="109"/>
        <v>High</v>
      </c>
    </row>
    <row r="1384" spans="1:23" x14ac:dyDescent="0.3">
      <c r="A1384">
        <v>102712</v>
      </c>
      <c r="B1384" s="1">
        <v>45679</v>
      </c>
      <c r="C1384" t="s">
        <v>2848</v>
      </c>
      <c r="D1384" t="s">
        <v>205</v>
      </c>
      <c r="E1384" t="s">
        <v>30</v>
      </c>
      <c r="F1384" t="s">
        <v>31</v>
      </c>
      <c r="G1384" t="s">
        <v>32</v>
      </c>
      <c r="H1384" t="s">
        <v>83</v>
      </c>
      <c r="I1384" t="s">
        <v>24</v>
      </c>
      <c r="J1384" t="s">
        <v>72</v>
      </c>
      <c r="K1384">
        <v>5</v>
      </c>
      <c r="L1384">
        <v>14984</v>
      </c>
      <c r="M1384">
        <v>20</v>
      </c>
      <c r="N1384">
        <v>59936</v>
      </c>
      <c r="O1384">
        <v>55000</v>
      </c>
      <c r="P1384">
        <v>4936</v>
      </c>
      <c r="Q1384" t="s">
        <v>66</v>
      </c>
      <c r="R1384" t="s">
        <v>27</v>
      </c>
      <c r="S1384" s="3" t="str">
        <f t="shared" si="105"/>
        <v>January</v>
      </c>
      <c r="T1384" t="str">
        <f t="shared" si="106"/>
        <v>Q1</v>
      </c>
      <c r="U1384">
        <f t="shared" si="107"/>
        <v>2025</v>
      </c>
      <c r="V1384" s="4">
        <f t="shared" si="108"/>
        <v>8.2354511478910833E-2</v>
      </c>
      <c r="W1384" t="str">
        <f t="shared" si="109"/>
        <v>High</v>
      </c>
    </row>
    <row r="1385" spans="1:23" x14ac:dyDescent="0.3">
      <c r="A1385">
        <v>104222</v>
      </c>
      <c r="B1385" s="1">
        <v>45985</v>
      </c>
      <c r="C1385" t="s">
        <v>4358</v>
      </c>
      <c r="D1385" t="s">
        <v>68</v>
      </c>
      <c r="E1385" t="s">
        <v>30</v>
      </c>
      <c r="F1385" t="s">
        <v>31</v>
      </c>
      <c r="G1385" t="s">
        <v>32</v>
      </c>
      <c r="H1385" t="s">
        <v>108</v>
      </c>
      <c r="I1385" t="s">
        <v>60</v>
      </c>
      <c r="J1385" t="s">
        <v>61</v>
      </c>
      <c r="K1385">
        <v>6</v>
      </c>
      <c r="L1385">
        <v>11738</v>
      </c>
      <c r="M1385">
        <v>15</v>
      </c>
      <c r="N1385">
        <v>59863.8</v>
      </c>
      <c r="O1385">
        <v>54000</v>
      </c>
      <c r="P1385">
        <v>5863.8</v>
      </c>
      <c r="Q1385" t="s">
        <v>55</v>
      </c>
      <c r="R1385" t="s">
        <v>56</v>
      </c>
      <c r="S1385" s="3" t="str">
        <f t="shared" si="105"/>
        <v>November</v>
      </c>
      <c r="T1385" t="str">
        <f t="shared" si="106"/>
        <v>Q4</v>
      </c>
      <c r="U1385">
        <f t="shared" si="107"/>
        <v>2025</v>
      </c>
      <c r="V1385" s="4">
        <f t="shared" si="108"/>
        <v>9.795235183867379E-2</v>
      </c>
      <c r="W1385" t="str">
        <f t="shared" si="109"/>
        <v>High</v>
      </c>
    </row>
    <row r="1386" spans="1:23" x14ac:dyDescent="0.3">
      <c r="A1386">
        <v>101238</v>
      </c>
      <c r="B1386" s="1">
        <v>45751</v>
      </c>
      <c r="C1386" t="s">
        <v>1374</v>
      </c>
      <c r="D1386" t="s">
        <v>322</v>
      </c>
      <c r="E1386" t="s">
        <v>52</v>
      </c>
      <c r="F1386" t="s">
        <v>69</v>
      </c>
      <c r="G1386" t="s">
        <v>70</v>
      </c>
      <c r="H1386" t="s">
        <v>108</v>
      </c>
      <c r="I1386" t="s">
        <v>24</v>
      </c>
      <c r="J1386" t="s">
        <v>72</v>
      </c>
      <c r="K1386">
        <v>4</v>
      </c>
      <c r="L1386">
        <v>14963</v>
      </c>
      <c r="M1386">
        <v>0</v>
      </c>
      <c r="N1386">
        <v>59852</v>
      </c>
      <c r="O1386">
        <v>44000</v>
      </c>
      <c r="P1386">
        <v>15852</v>
      </c>
      <c r="Q1386" t="s">
        <v>55</v>
      </c>
      <c r="R1386" t="s">
        <v>27</v>
      </c>
      <c r="S1386" s="3" t="str">
        <f t="shared" si="105"/>
        <v>April</v>
      </c>
      <c r="T1386" t="str">
        <f t="shared" si="106"/>
        <v>Q2</v>
      </c>
      <c r="U1386">
        <f t="shared" si="107"/>
        <v>2025</v>
      </c>
      <c r="V1386" s="4">
        <f t="shared" si="108"/>
        <v>0.2648533048185524</v>
      </c>
      <c r="W1386" t="str">
        <f t="shared" si="109"/>
        <v>High</v>
      </c>
    </row>
    <row r="1387" spans="1:23" x14ac:dyDescent="0.3">
      <c r="A1387">
        <v>101249</v>
      </c>
      <c r="B1387" s="1">
        <v>45668</v>
      </c>
      <c r="C1387" t="s">
        <v>1385</v>
      </c>
      <c r="D1387" t="s">
        <v>207</v>
      </c>
      <c r="E1387" t="s">
        <v>30</v>
      </c>
      <c r="F1387" t="s">
        <v>31</v>
      </c>
      <c r="G1387" t="s">
        <v>32</v>
      </c>
      <c r="H1387" t="s">
        <v>23</v>
      </c>
      <c r="I1387" t="s">
        <v>24</v>
      </c>
      <c r="J1387" t="s">
        <v>72</v>
      </c>
      <c r="K1387">
        <v>5</v>
      </c>
      <c r="L1387">
        <v>14959</v>
      </c>
      <c r="M1387">
        <v>20</v>
      </c>
      <c r="N1387">
        <v>59836</v>
      </c>
      <c r="O1387">
        <v>55000</v>
      </c>
      <c r="P1387">
        <v>4836</v>
      </c>
      <c r="Q1387" t="s">
        <v>41</v>
      </c>
      <c r="R1387" t="s">
        <v>56</v>
      </c>
      <c r="S1387" s="3" t="str">
        <f t="shared" si="105"/>
        <v>January</v>
      </c>
      <c r="T1387" t="str">
        <f t="shared" si="106"/>
        <v>Q1</v>
      </c>
      <c r="U1387">
        <f t="shared" si="107"/>
        <v>2025</v>
      </c>
      <c r="V1387" s="4">
        <f t="shared" si="108"/>
        <v>8.0820910488669032E-2</v>
      </c>
      <c r="W1387" t="str">
        <f t="shared" si="109"/>
        <v>High</v>
      </c>
    </row>
    <row r="1388" spans="1:23" x14ac:dyDescent="0.3">
      <c r="A1388">
        <v>103836</v>
      </c>
      <c r="B1388" s="1">
        <v>45701</v>
      </c>
      <c r="C1388" t="s">
        <v>3972</v>
      </c>
      <c r="D1388" t="s">
        <v>90</v>
      </c>
      <c r="E1388" t="s">
        <v>30</v>
      </c>
      <c r="F1388" t="s">
        <v>31</v>
      </c>
      <c r="G1388" t="s">
        <v>32</v>
      </c>
      <c r="H1388" t="s">
        <v>38</v>
      </c>
      <c r="I1388" t="s">
        <v>24</v>
      </c>
      <c r="J1388" t="s">
        <v>72</v>
      </c>
      <c r="K1388">
        <v>5</v>
      </c>
      <c r="L1388">
        <v>14957</v>
      </c>
      <c r="M1388">
        <v>20</v>
      </c>
      <c r="N1388">
        <v>59828</v>
      </c>
      <c r="O1388">
        <v>55000</v>
      </c>
      <c r="P1388">
        <v>4828</v>
      </c>
      <c r="Q1388" t="s">
        <v>49</v>
      </c>
      <c r="R1388" t="s">
        <v>27</v>
      </c>
      <c r="S1388" s="3" t="str">
        <f t="shared" si="105"/>
        <v>February</v>
      </c>
      <c r="T1388" t="str">
        <f t="shared" si="106"/>
        <v>Q1</v>
      </c>
      <c r="U1388">
        <f t="shared" si="107"/>
        <v>2025</v>
      </c>
      <c r="V1388" s="4">
        <f t="shared" si="108"/>
        <v>8.0698000936016576E-2</v>
      </c>
      <c r="W1388" t="str">
        <f t="shared" si="109"/>
        <v>High</v>
      </c>
    </row>
    <row r="1389" spans="1:23" x14ac:dyDescent="0.3">
      <c r="A1389">
        <v>100647</v>
      </c>
      <c r="B1389" s="1">
        <v>45905</v>
      </c>
      <c r="C1389" t="s">
        <v>783</v>
      </c>
      <c r="D1389" t="s">
        <v>35</v>
      </c>
      <c r="E1389" t="s">
        <v>52</v>
      </c>
      <c r="F1389" t="s">
        <v>53</v>
      </c>
      <c r="G1389" t="s">
        <v>54</v>
      </c>
      <c r="H1389" t="s">
        <v>47</v>
      </c>
      <c r="I1389" t="s">
        <v>60</v>
      </c>
      <c r="J1389" t="s">
        <v>78</v>
      </c>
      <c r="K1389">
        <v>3</v>
      </c>
      <c r="L1389">
        <v>22140</v>
      </c>
      <c r="M1389">
        <v>10</v>
      </c>
      <c r="N1389">
        <v>59778</v>
      </c>
      <c r="O1389">
        <v>51000</v>
      </c>
      <c r="P1389">
        <v>8778</v>
      </c>
      <c r="Q1389" t="s">
        <v>49</v>
      </c>
      <c r="R1389" t="s">
        <v>27</v>
      </c>
      <c r="S1389" s="3" t="str">
        <f t="shared" si="105"/>
        <v>September</v>
      </c>
      <c r="T1389" t="str">
        <f t="shared" si="106"/>
        <v>Q3</v>
      </c>
      <c r="U1389">
        <f t="shared" si="107"/>
        <v>2025</v>
      </c>
      <c r="V1389" s="4">
        <f t="shared" si="108"/>
        <v>0.1468433202850547</v>
      </c>
      <c r="W1389" t="str">
        <f t="shared" si="109"/>
        <v>High</v>
      </c>
    </row>
    <row r="1390" spans="1:23" x14ac:dyDescent="0.3">
      <c r="A1390">
        <v>104739</v>
      </c>
      <c r="B1390" s="1">
        <v>45860</v>
      </c>
      <c r="C1390" t="s">
        <v>4875</v>
      </c>
      <c r="D1390" t="s">
        <v>58</v>
      </c>
      <c r="E1390" t="s">
        <v>30</v>
      </c>
      <c r="F1390" t="s">
        <v>76</v>
      </c>
      <c r="G1390" t="s">
        <v>77</v>
      </c>
      <c r="H1390" t="s">
        <v>47</v>
      </c>
      <c r="I1390" t="s">
        <v>60</v>
      </c>
      <c r="J1390" t="s">
        <v>61</v>
      </c>
      <c r="K1390">
        <v>6</v>
      </c>
      <c r="L1390">
        <v>11721</v>
      </c>
      <c r="M1390">
        <v>15</v>
      </c>
      <c r="N1390">
        <v>59777.1</v>
      </c>
      <c r="O1390">
        <v>54000</v>
      </c>
      <c r="P1390">
        <v>5777.1</v>
      </c>
      <c r="Q1390" t="s">
        <v>41</v>
      </c>
      <c r="R1390" t="s">
        <v>73</v>
      </c>
      <c r="S1390" s="3" t="str">
        <f t="shared" si="105"/>
        <v>July</v>
      </c>
      <c r="T1390" t="str">
        <f t="shared" si="106"/>
        <v>Q3</v>
      </c>
      <c r="U1390">
        <f t="shared" si="107"/>
        <v>2025</v>
      </c>
      <c r="V1390" s="4">
        <f t="shared" si="108"/>
        <v>9.6644032581038569E-2</v>
      </c>
      <c r="W1390" t="str">
        <f t="shared" si="109"/>
        <v>High</v>
      </c>
    </row>
    <row r="1391" spans="1:23" x14ac:dyDescent="0.3">
      <c r="A1391">
        <v>104824</v>
      </c>
      <c r="B1391" s="1">
        <v>45732</v>
      </c>
      <c r="C1391" t="s">
        <v>4960</v>
      </c>
      <c r="D1391" t="s">
        <v>147</v>
      </c>
      <c r="E1391" t="s">
        <v>52</v>
      </c>
      <c r="F1391" t="s">
        <v>53</v>
      </c>
      <c r="G1391" t="s">
        <v>54</v>
      </c>
      <c r="H1391" t="s">
        <v>47</v>
      </c>
      <c r="I1391" t="s">
        <v>60</v>
      </c>
      <c r="J1391" t="s">
        <v>61</v>
      </c>
      <c r="K1391">
        <v>6</v>
      </c>
      <c r="L1391">
        <v>11717</v>
      </c>
      <c r="M1391">
        <v>15</v>
      </c>
      <c r="N1391">
        <v>59756.7</v>
      </c>
      <c r="O1391">
        <v>54000</v>
      </c>
      <c r="P1391">
        <v>5756.7</v>
      </c>
      <c r="Q1391" t="s">
        <v>55</v>
      </c>
      <c r="R1391" t="s">
        <v>27</v>
      </c>
      <c r="S1391" s="3" t="str">
        <f t="shared" si="105"/>
        <v>March</v>
      </c>
      <c r="T1391" t="str">
        <f t="shared" si="106"/>
        <v>Q1</v>
      </c>
      <c r="U1391">
        <f t="shared" si="107"/>
        <v>2025</v>
      </c>
      <c r="V1391" s="4">
        <f t="shared" si="108"/>
        <v>9.6335641024353755E-2</v>
      </c>
      <c r="W1391" t="str">
        <f t="shared" si="109"/>
        <v>High</v>
      </c>
    </row>
    <row r="1392" spans="1:23" x14ac:dyDescent="0.3">
      <c r="A1392">
        <v>100694</v>
      </c>
      <c r="B1392" s="1">
        <v>45976</v>
      </c>
      <c r="C1392" t="s">
        <v>830</v>
      </c>
      <c r="D1392" t="s">
        <v>140</v>
      </c>
      <c r="E1392" t="s">
        <v>20</v>
      </c>
      <c r="F1392" t="s">
        <v>36</v>
      </c>
      <c r="G1392" t="s">
        <v>37</v>
      </c>
      <c r="H1392" t="s">
        <v>47</v>
      </c>
      <c r="I1392" t="s">
        <v>60</v>
      </c>
      <c r="J1392" t="s">
        <v>78</v>
      </c>
      <c r="K1392">
        <v>3</v>
      </c>
      <c r="L1392">
        <v>22130</v>
      </c>
      <c r="M1392">
        <v>10</v>
      </c>
      <c r="N1392">
        <v>59751</v>
      </c>
      <c r="O1392">
        <v>51000</v>
      </c>
      <c r="P1392">
        <v>8751</v>
      </c>
      <c r="Q1392" t="s">
        <v>66</v>
      </c>
      <c r="R1392" t="s">
        <v>27</v>
      </c>
      <c r="S1392" s="3" t="str">
        <f t="shared" si="105"/>
        <v>November</v>
      </c>
      <c r="T1392" t="str">
        <f t="shared" si="106"/>
        <v>Q4</v>
      </c>
      <c r="U1392">
        <f t="shared" si="107"/>
        <v>2025</v>
      </c>
      <c r="V1392" s="4">
        <f t="shared" si="108"/>
        <v>0.14645779986945826</v>
      </c>
      <c r="W1392" t="str">
        <f t="shared" si="109"/>
        <v>High</v>
      </c>
    </row>
    <row r="1393" spans="1:23" x14ac:dyDescent="0.3">
      <c r="A1393">
        <v>103708</v>
      </c>
      <c r="B1393" s="1">
        <v>45814</v>
      </c>
      <c r="C1393" t="s">
        <v>3844</v>
      </c>
      <c r="D1393" t="s">
        <v>110</v>
      </c>
      <c r="E1393" t="s">
        <v>52</v>
      </c>
      <c r="F1393" t="s">
        <v>69</v>
      </c>
      <c r="G1393" t="s">
        <v>70</v>
      </c>
      <c r="H1393" t="s">
        <v>47</v>
      </c>
      <c r="I1393" t="s">
        <v>24</v>
      </c>
      <c r="J1393" t="s">
        <v>72</v>
      </c>
      <c r="K1393">
        <v>4</v>
      </c>
      <c r="L1393">
        <v>14937</v>
      </c>
      <c r="M1393">
        <v>0</v>
      </c>
      <c r="N1393">
        <v>59748</v>
      </c>
      <c r="O1393">
        <v>44000</v>
      </c>
      <c r="P1393">
        <v>15748</v>
      </c>
      <c r="Q1393" t="s">
        <v>26</v>
      </c>
      <c r="R1393" t="s">
        <v>27</v>
      </c>
      <c r="S1393" s="3" t="str">
        <f t="shared" si="105"/>
        <v>June</v>
      </c>
      <c r="T1393" t="str">
        <f t="shared" si="106"/>
        <v>Q2</v>
      </c>
      <c r="U1393">
        <f t="shared" si="107"/>
        <v>2025</v>
      </c>
      <c r="V1393" s="4">
        <f t="shared" si="108"/>
        <v>0.26357367610631316</v>
      </c>
      <c r="W1393" t="str">
        <f t="shared" si="109"/>
        <v>High</v>
      </c>
    </row>
    <row r="1394" spans="1:23" x14ac:dyDescent="0.3">
      <c r="A1394">
        <v>103697</v>
      </c>
      <c r="B1394" s="1">
        <v>45858</v>
      </c>
      <c r="C1394" t="s">
        <v>3833</v>
      </c>
      <c r="D1394" t="s">
        <v>153</v>
      </c>
      <c r="E1394" t="s">
        <v>44</v>
      </c>
      <c r="F1394" t="s">
        <v>64</v>
      </c>
      <c r="G1394" t="s">
        <v>65</v>
      </c>
      <c r="H1394" t="s">
        <v>71</v>
      </c>
      <c r="I1394" t="s">
        <v>60</v>
      </c>
      <c r="J1394" t="s">
        <v>78</v>
      </c>
      <c r="K1394">
        <v>3</v>
      </c>
      <c r="L1394">
        <v>22121</v>
      </c>
      <c r="M1394">
        <v>10</v>
      </c>
      <c r="N1394">
        <v>59726.7</v>
      </c>
      <c r="O1394">
        <v>51000</v>
      </c>
      <c r="P1394">
        <v>8726.7000000000007</v>
      </c>
      <c r="Q1394" t="s">
        <v>49</v>
      </c>
      <c r="R1394" t="s">
        <v>73</v>
      </c>
      <c r="S1394" s="3" t="str">
        <f t="shared" si="105"/>
        <v>July</v>
      </c>
      <c r="T1394" t="str">
        <f t="shared" si="106"/>
        <v>Q3</v>
      </c>
      <c r="U1394">
        <f t="shared" si="107"/>
        <v>2025</v>
      </c>
      <c r="V1394" s="4">
        <f t="shared" si="108"/>
        <v>0.14611053348000141</v>
      </c>
      <c r="W1394" t="str">
        <f t="shared" si="109"/>
        <v>High</v>
      </c>
    </row>
    <row r="1395" spans="1:23" x14ac:dyDescent="0.3">
      <c r="A1395">
        <v>102705</v>
      </c>
      <c r="B1395" s="1">
        <v>45870</v>
      </c>
      <c r="C1395" t="s">
        <v>2841</v>
      </c>
      <c r="D1395" t="s">
        <v>43</v>
      </c>
      <c r="E1395" t="s">
        <v>20</v>
      </c>
      <c r="F1395" t="s">
        <v>21</v>
      </c>
      <c r="G1395" t="s">
        <v>22</v>
      </c>
      <c r="H1395" t="s">
        <v>38</v>
      </c>
      <c r="I1395" t="s">
        <v>24</v>
      </c>
      <c r="J1395" t="s">
        <v>72</v>
      </c>
      <c r="K1395">
        <v>5</v>
      </c>
      <c r="L1395">
        <v>14923</v>
      </c>
      <c r="M1395">
        <v>20</v>
      </c>
      <c r="N1395">
        <v>59692</v>
      </c>
      <c r="O1395">
        <v>55000</v>
      </c>
      <c r="P1395">
        <v>4692</v>
      </c>
      <c r="Q1395" t="s">
        <v>49</v>
      </c>
      <c r="R1395" t="s">
        <v>27</v>
      </c>
      <c r="S1395" s="3" t="str">
        <f t="shared" si="105"/>
        <v>August</v>
      </c>
      <c r="T1395" t="str">
        <f t="shared" si="106"/>
        <v>Q3</v>
      </c>
      <c r="U1395">
        <f t="shared" si="107"/>
        <v>2025</v>
      </c>
      <c r="V1395" s="4">
        <f t="shared" si="108"/>
        <v>7.8603497956175036E-2</v>
      </c>
      <c r="W1395" t="str">
        <f t="shared" si="109"/>
        <v>High</v>
      </c>
    </row>
    <row r="1396" spans="1:23" x14ac:dyDescent="0.3">
      <c r="A1396">
        <v>102087</v>
      </c>
      <c r="B1396" s="1">
        <v>45880</v>
      </c>
      <c r="C1396" t="s">
        <v>2223</v>
      </c>
      <c r="D1396" t="s">
        <v>210</v>
      </c>
      <c r="E1396" t="s">
        <v>20</v>
      </c>
      <c r="F1396" t="s">
        <v>21</v>
      </c>
      <c r="G1396" t="s">
        <v>22</v>
      </c>
      <c r="H1396" t="s">
        <v>83</v>
      </c>
      <c r="I1396" t="s">
        <v>24</v>
      </c>
      <c r="J1396" t="s">
        <v>72</v>
      </c>
      <c r="K1396">
        <v>4</v>
      </c>
      <c r="L1396">
        <v>14918</v>
      </c>
      <c r="M1396">
        <v>0</v>
      </c>
      <c r="N1396">
        <v>59672</v>
      </c>
      <c r="O1396">
        <v>44000</v>
      </c>
      <c r="P1396">
        <v>15672</v>
      </c>
      <c r="Q1396" t="s">
        <v>66</v>
      </c>
      <c r="R1396" t="s">
        <v>27</v>
      </c>
      <c r="S1396" s="3" t="str">
        <f t="shared" si="105"/>
        <v>August</v>
      </c>
      <c r="T1396" t="str">
        <f t="shared" si="106"/>
        <v>Q3</v>
      </c>
      <c r="U1396">
        <f t="shared" si="107"/>
        <v>2025</v>
      </c>
      <c r="V1396" s="4">
        <f t="shared" si="108"/>
        <v>0.26263574205657597</v>
      </c>
      <c r="W1396" t="str">
        <f t="shared" si="109"/>
        <v>High</v>
      </c>
    </row>
    <row r="1397" spans="1:23" x14ac:dyDescent="0.3">
      <c r="A1397">
        <v>100061</v>
      </c>
      <c r="B1397" s="1">
        <v>45768</v>
      </c>
      <c r="C1397" t="s">
        <v>168</v>
      </c>
      <c r="D1397" t="s">
        <v>149</v>
      </c>
      <c r="E1397" t="s">
        <v>20</v>
      </c>
      <c r="F1397" t="s">
        <v>36</v>
      </c>
      <c r="G1397" t="s">
        <v>37</v>
      </c>
      <c r="H1397" t="s">
        <v>71</v>
      </c>
      <c r="I1397" t="s">
        <v>24</v>
      </c>
      <c r="J1397" t="s">
        <v>72</v>
      </c>
      <c r="K1397">
        <v>5</v>
      </c>
      <c r="L1397">
        <v>14918</v>
      </c>
      <c r="M1397">
        <v>20</v>
      </c>
      <c r="N1397">
        <v>59672</v>
      </c>
      <c r="O1397">
        <v>55000</v>
      </c>
      <c r="P1397">
        <v>4672</v>
      </c>
      <c r="Q1397" t="s">
        <v>41</v>
      </c>
      <c r="R1397" t="s">
        <v>73</v>
      </c>
      <c r="S1397" s="3" t="str">
        <f t="shared" si="105"/>
        <v>April</v>
      </c>
      <c r="T1397" t="str">
        <f t="shared" si="106"/>
        <v>Q2</v>
      </c>
      <c r="U1397">
        <f t="shared" si="107"/>
        <v>2025</v>
      </c>
      <c r="V1397" s="4">
        <f t="shared" si="108"/>
        <v>7.8294677570719937E-2</v>
      </c>
      <c r="W1397" t="str">
        <f t="shared" si="109"/>
        <v>High</v>
      </c>
    </row>
    <row r="1398" spans="1:23" x14ac:dyDescent="0.3">
      <c r="A1398">
        <v>101646</v>
      </c>
      <c r="B1398" s="1">
        <v>45695</v>
      </c>
      <c r="C1398" t="s">
        <v>1782</v>
      </c>
      <c r="D1398" t="s">
        <v>116</v>
      </c>
      <c r="E1398" t="s">
        <v>44</v>
      </c>
      <c r="F1398" t="s">
        <v>45</v>
      </c>
      <c r="G1398" t="s">
        <v>46</v>
      </c>
      <c r="H1398" t="s">
        <v>23</v>
      </c>
      <c r="I1398" t="s">
        <v>24</v>
      </c>
      <c r="J1398" t="s">
        <v>72</v>
      </c>
      <c r="K1398">
        <v>5</v>
      </c>
      <c r="L1398">
        <v>14918</v>
      </c>
      <c r="M1398">
        <v>20</v>
      </c>
      <c r="N1398">
        <v>59672</v>
      </c>
      <c r="O1398">
        <v>55000</v>
      </c>
      <c r="P1398">
        <v>4672</v>
      </c>
      <c r="Q1398" t="s">
        <v>26</v>
      </c>
      <c r="R1398" t="s">
        <v>27</v>
      </c>
      <c r="S1398" s="3" t="str">
        <f t="shared" si="105"/>
        <v>February</v>
      </c>
      <c r="T1398" t="str">
        <f t="shared" si="106"/>
        <v>Q1</v>
      </c>
      <c r="U1398">
        <f t="shared" si="107"/>
        <v>2025</v>
      </c>
      <c r="V1398" s="4">
        <f t="shared" si="108"/>
        <v>7.8294677570719937E-2</v>
      </c>
      <c r="W1398" t="str">
        <f t="shared" si="109"/>
        <v>High</v>
      </c>
    </row>
    <row r="1399" spans="1:23" x14ac:dyDescent="0.3">
      <c r="A1399">
        <v>103506</v>
      </c>
      <c r="B1399" s="1">
        <v>45722</v>
      </c>
      <c r="C1399" t="s">
        <v>3642</v>
      </c>
      <c r="D1399" t="s">
        <v>408</v>
      </c>
      <c r="E1399" t="s">
        <v>20</v>
      </c>
      <c r="F1399" t="s">
        <v>21</v>
      </c>
      <c r="G1399" t="s">
        <v>22</v>
      </c>
      <c r="H1399" t="s">
        <v>59</v>
      </c>
      <c r="I1399" t="s">
        <v>60</v>
      </c>
      <c r="J1399" t="s">
        <v>61</v>
      </c>
      <c r="K1399">
        <v>6</v>
      </c>
      <c r="L1399">
        <v>12431</v>
      </c>
      <c r="M1399">
        <v>20</v>
      </c>
      <c r="N1399">
        <v>59668.800000000003</v>
      </c>
      <c r="O1399">
        <v>54000</v>
      </c>
      <c r="P1399">
        <v>5668.8</v>
      </c>
      <c r="Q1399" t="s">
        <v>55</v>
      </c>
      <c r="R1399" t="s">
        <v>27</v>
      </c>
      <c r="S1399" s="3" t="str">
        <f t="shared" si="105"/>
        <v>March</v>
      </c>
      <c r="T1399" t="str">
        <f t="shared" si="106"/>
        <v>Q1</v>
      </c>
      <c r="U1399">
        <f t="shared" si="107"/>
        <v>2025</v>
      </c>
      <c r="V1399" s="4">
        <f t="shared" si="108"/>
        <v>9.5004424422813927E-2</v>
      </c>
      <c r="W1399" t="str">
        <f t="shared" si="109"/>
        <v>High</v>
      </c>
    </row>
    <row r="1400" spans="1:23" x14ac:dyDescent="0.3">
      <c r="A1400">
        <v>102241</v>
      </c>
      <c r="B1400" s="1">
        <v>45804</v>
      </c>
      <c r="C1400" t="s">
        <v>2377</v>
      </c>
      <c r="D1400" t="s">
        <v>299</v>
      </c>
      <c r="E1400" t="s">
        <v>44</v>
      </c>
      <c r="F1400" t="s">
        <v>45</v>
      </c>
      <c r="G1400" t="s">
        <v>46</v>
      </c>
      <c r="H1400" t="s">
        <v>23</v>
      </c>
      <c r="I1400" t="s">
        <v>60</v>
      </c>
      <c r="J1400" t="s">
        <v>61</v>
      </c>
      <c r="K1400">
        <v>6</v>
      </c>
      <c r="L1400">
        <v>11673</v>
      </c>
      <c r="M1400">
        <v>15</v>
      </c>
      <c r="N1400">
        <v>59532.3</v>
      </c>
      <c r="O1400">
        <v>54000</v>
      </c>
      <c r="P1400">
        <v>5532.3</v>
      </c>
      <c r="Q1400" t="s">
        <v>66</v>
      </c>
      <c r="R1400" t="s">
        <v>27</v>
      </c>
      <c r="S1400" s="3" t="str">
        <f t="shared" si="105"/>
        <v>May</v>
      </c>
      <c r="T1400" t="str">
        <f t="shared" si="106"/>
        <v>Q2</v>
      </c>
      <c r="U1400">
        <f t="shared" si="107"/>
        <v>2025</v>
      </c>
      <c r="V1400" s="4">
        <f t="shared" si="108"/>
        <v>9.2929384552587424E-2</v>
      </c>
      <c r="W1400" t="str">
        <f t="shared" si="109"/>
        <v>High</v>
      </c>
    </row>
    <row r="1401" spans="1:23" x14ac:dyDescent="0.3">
      <c r="A1401">
        <v>102668</v>
      </c>
      <c r="B1401" s="1">
        <v>45879</v>
      </c>
      <c r="C1401" t="s">
        <v>2804</v>
      </c>
      <c r="D1401" t="s">
        <v>189</v>
      </c>
      <c r="E1401" t="s">
        <v>20</v>
      </c>
      <c r="F1401" t="s">
        <v>21</v>
      </c>
      <c r="G1401" t="s">
        <v>22</v>
      </c>
      <c r="H1401" t="s">
        <v>83</v>
      </c>
      <c r="I1401" t="s">
        <v>24</v>
      </c>
      <c r="J1401" t="s">
        <v>72</v>
      </c>
      <c r="K1401">
        <v>5</v>
      </c>
      <c r="L1401">
        <v>14883</v>
      </c>
      <c r="M1401">
        <v>20</v>
      </c>
      <c r="N1401">
        <v>59532</v>
      </c>
      <c r="O1401">
        <v>55000</v>
      </c>
      <c r="P1401">
        <v>4532</v>
      </c>
      <c r="Q1401" t="s">
        <v>49</v>
      </c>
      <c r="R1401" t="s">
        <v>56</v>
      </c>
      <c r="S1401" s="3" t="str">
        <f t="shared" si="105"/>
        <v>August</v>
      </c>
      <c r="T1401" t="str">
        <f t="shared" si="106"/>
        <v>Q3</v>
      </c>
      <c r="U1401">
        <f t="shared" si="107"/>
        <v>2025</v>
      </c>
      <c r="V1401" s="4">
        <f t="shared" si="108"/>
        <v>7.6127124907612712E-2</v>
      </c>
      <c r="W1401" t="str">
        <f t="shared" si="109"/>
        <v>High</v>
      </c>
    </row>
    <row r="1402" spans="1:23" x14ac:dyDescent="0.3">
      <c r="A1402">
        <v>101247</v>
      </c>
      <c r="B1402" s="1">
        <v>45828</v>
      </c>
      <c r="C1402" t="s">
        <v>1383</v>
      </c>
      <c r="D1402" t="s">
        <v>147</v>
      </c>
      <c r="E1402" t="s">
        <v>20</v>
      </c>
      <c r="F1402" t="s">
        <v>21</v>
      </c>
      <c r="G1402" t="s">
        <v>22</v>
      </c>
      <c r="H1402" t="s">
        <v>38</v>
      </c>
      <c r="I1402" t="s">
        <v>60</v>
      </c>
      <c r="J1402" t="s">
        <v>78</v>
      </c>
      <c r="K1402">
        <v>3</v>
      </c>
      <c r="L1402">
        <v>22042</v>
      </c>
      <c r="M1402">
        <v>10</v>
      </c>
      <c r="N1402">
        <v>59513.4</v>
      </c>
      <c r="O1402">
        <v>51000</v>
      </c>
      <c r="P1402">
        <v>8513.4</v>
      </c>
      <c r="Q1402" t="s">
        <v>49</v>
      </c>
      <c r="R1402" t="s">
        <v>56</v>
      </c>
      <c r="S1402" s="3" t="str">
        <f t="shared" si="105"/>
        <v>June</v>
      </c>
      <c r="T1402" t="str">
        <f t="shared" si="106"/>
        <v>Q2</v>
      </c>
      <c r="U1402">
        <f t="shared" si="107"/>
        <v>2025</v>
      </c>
      <c r="V1402" s="4">
        <f t="shared" si="108"/>
        <v>0.14305013660788998</v>
      </c>
      <c r="W1402" t="str">
        <f t="shared" si="109"/>
        <v>High</v>
      </c>
    </row>
    <row r="1403" spans="1:23" x14ac:dyDescent="0.3">
      <c r="A1403">
        <v>103835</v>
      </c>
      <c r="B1403" s="1">
        <v>45992</v>
      </c>
      <c r="C1403" t="s">
        <v>3971</v>
      </c>
      <c r="D1403" t="s">
        <v>228</v>
      </c>
      <c r="E1403" t="s">
        <v>44</v>
      </c>
      <c r="F1403" t="s">
        <v>45</v>
      </c>
      <c r="G1403" t="s">
        <v>46</v>
      </c>
      <c r="H1403" t="s">
        <v>33</v>
      </c>
      <c r="I1403" t="s">
        <v>60</v>
      </c>
      <c r="J1403" t="s">
        <v>61</v>
      </c>
      <c r="K1403">
        <v>5</v>
      </c>
      <c r="L1403">
        <v>11898</v>
      </c>
      <c r="M1403">
        <v>0</v>
      </c>
      <c r="N1403">
        <v>59490</v>
      </c>
      <c r="O1403">
        <v>45000</v>
      </c>
      <c r="P1403">
        <v>14490</v>
      </c>
      <c r="Q1403" t="s">
        <v>55</v>
      </c>
      <c r="R1403" t="s">
        <v>27</v>
      </c>
      <c r="S1403" s="3" t="str">
        <f t="shared" si="105"/>
        <v>December</v>
      </c>
      <c r="T1403" t="str">
        <f t="shared" si="106"/>
        <v>Q4</v>
      </c>
      <c r="U1403">
        <f t="shared" si="107"/>
        <v>2025</v>
      </c>
      <c r="V1403" s="4">
        <f t="shared" si="108"/>
        <v>0.24357034795763993</v>
      </c>
      <c r="W1403" t="str">
        <f t="shared" si="109"/>
        <v>High</v>
      </c>
    </row>
    <row r="1404" spans="1:23" x14ac:dyDescent="0.3">
      <c r="A1404">
        <v>101351</v>
      </c>
      <c r="B1404" s="1">
        <v>46002</v>
      </c>
      <c r="C1404" t="s">
        <v>1487</v>
      </c>
      <c r="D1404" t="s">
        <v>177</v>
      </c>
      <c r="E1404" t="s">
        <v>30</v>
      </c>
      <c r="F1404" t="s">
        <v>31</v>
      </c>
      <c r="G1404" t="s">
        <v>32</v>
      </c>
      <c r="H1404" t="s">
        <v>33</v>
      </c>
      <c r="I1404" t="s">
        <v>60</v>
      </c>
      <c r="J1404" t="s">
        <v>61</v>
      </c>
      <c r="K1404">
        <v>5</v>
      </c>
      <c r="L1404">
        <v>11888</v>
      </c>
      <c r="M1404">
        <v>0</v>
      </c>
      <c r="N1404">
        <v>59440</v>
      </c>
      <c r="O1404">
        <v>45000</v>
      </c>
      <c r="P1404">
        <v>14440</v>
      </c>
      <c r="Q1404" t="s">
        <v>55</v>
      </c>
      <c r="R1404" t="s">
        <v>27</v>
      </c>
      <c r="S1404" s="3" t="str">
        <f t="shared" si="105"/>
        <v>December</v>
      </c>
      <c r="T1404" t="str">
        <f t="shared" si="106"/>
        <v>Q4</v>
      </c>
      <c r="U1404">
        <f t="shared" si="107"/>
        <v>2025</v>
      </c>
      <c r="V1404" s="4">
        <f t="shared" si="108"/>
        <v>0.24293405114401076</v>
      </c>
      <c r="W1404" t="str">
        <f t="shared" si="109"/>
        <v>High</v>
      </c>
    </row>
    <row r="1405" spans="1:23" x14ac:dyDescent="0.3">
      <c r="A1405">
        <v>101754</v>
      </c>
      <c r="B1405" s="1">
        <v>45772</v>
      </c>
      <c r="C1405" t="s">
        <v>1890</v>
      </c>
      <c r="D1405" t="s">
        <v>299</v>
      </c>
      <c r="E1405" t="s">
        <v>30</v>
      </c>
      <c r="F1405" t="s">
        <v>76</v>
      </c>
      <c r="G1405" t="s">
        <v>77</v>
      </c>
      <c r="H1405" t="s">
        <v>108</v>
      </c>
      <c r="I1405" t="s">
        <v>24</v>
      </c>
      <c r="J1405" t="s">
        <v>72</v>
      </c>
      <c r="K1405">
        <v>4</v>
      </c>
      <c r="L1405">
        <v>14857</v>
      </c>
      <c r="M1405">
        <v>0</v>
      </c>
      <c r="N1405">
        <v>59428</v>
      </c>
      <c r="O1405">
        <v>44000</v>
      </c>
      <c r="P1405">
        <v>15428</v>
      </c>
      <c r="Q1405" t="s">
        <v>66</v>
      </c>
      <c r="R1405" t="s">
        <v>56</v>
      </c>
      <c r="S1405" s="3" t="str">
        <f t="shared" si="105"/>
        <v>April</v>
      </c>
      <c r="T1405" t="str">
        <f t="shared" si="106"/>
        <v>Q2</v>
      </c>
      <c r="U1405">
        <f t="shared" si="107"/>
        <v>2025</v>
      </c>
      <c r="V1405" s="4">
        <f t="shared" si="108"/>
        <v>0.25960826546409099</v>
      </c>
      <c r="W1405" t="str">
        <f t="shared" si="109"/>
        <v>High</v>
      </c>
    </row>
    <row r="1406" spans="1:23" x14ac:dyDescent="0.3">
      <c r="A1406">
        <v>104645</v>
      </c>
      <c r="B1406" s="1">
        <v>45795</v>
      </c>
      <c r="C1406" t="s">
        <v>4781</v>
      </c>
      <c r="D1406" t="s">
        <v>118</v>
      </c>
      <c r="E1406" t="s">
        <v>30</v>
      </c>
      <c r="F1406" t="s">
        <v>31</v>
      </c>
      <c r="G1406" t="s">
        <v>32</v>
      </c>
      <c r="H1406" t="s">
        <v>33</v>
      </c>
      <c r="I1406" t="s">
        <v>60</v>
      </c>
      <c r="J1406" t="s">
        <v>61</v>
      </c>
      <c r="K1406">
        <v>5</v>
      </c>
      <c r="L1406">
        <v>11882</v>
      </c>
      <c r="M1406">
        <v>0</v>
      </c>
      <c r="N1406">
        <v>59410</v>
      </c>
      <c r="O1406">
        <v>45000</v>
      </c>
      <c r="P1406">
        <v>14410</v>
      </c>
      <c r="Q1406" t="s">
        <v>41</v>
      </c>
      <c r="R1406" t="s">
        <v>56</v>
      </c>
      <c r="S1406" s="3" t="str">
        <f t="shared" si="105"/>
        <v>May</v>
      </c>
      <c r="T1406" t="str">
        <f t="shared" si="106"/>
        <v>Q2</v>
      </c>
      <c r="U1406">
        <f t="shared" si="107"/>
        <v>2025</v>
      </c>
      <c r="V1406" s="4">
        <f t="shared" si="108"/>
        <v>0.24255175896313752</v>
      </c>
      <c r="W1406" t="str">
        <f t="shared" si="109"/>
        <v>High</v>
      </c>
    </row>
    <row r="1407" spans="1:23" x14ac:dyDescent="0.3">
      <c r="A1407">
        <v>103653</v>
      </c>
      <c r="B1407" s="1">
        <v>45706</v>
      </c>
      <c r="C1407" t="s">
        <v>3789</v>
      </c>
      <c r="D1407" t="s">
        <v>90</v>
      </c>
      <c r="E1407" t="s">
        <v>44</v>
      </c>
      <c r="F1407" t="s">
        <v>45</v>
      </c>
      <c r="G1407" t="s">
        <v>46</v>
      </c>
      <c r="H1407" t="s">
        <v>47</v>
      </c>
      <c r="I1407" t="s">
        <v>24</v>
      </c>
      <c r="J1407" t="s">
        <v>72</v>
      </c>
      <c r="K1407">
        <v>5</v>
      </c>
      <c r="L1407">
        <v>14852</v>
      </c>
      <c r="M1407">
        <v>20</v>
      </c>
      <c r="N1407">
        <v>59408</v>
      </c>
      <c r="O1407">
        <v>55000</v>
      </c>
      <c r="P1407">
        <v>4408</v>
      </c>
      <c r="Q1407" t="s">
        <v>41</v>
      </c>
      <c r="R1407" t="s">
        <v>27</v>
      </c>
      <c r="S1407" s="3" t="str">
        <f t="shared" si="105"/>
        <v>February</v>
      </c>
      <c r="T1407" t="str">
        <f t="shared" si="106"/>
        <v>Q1</v>
      </c>
      <c r="U1407">
        <f t="shared" si="107"/>
        <v>2025</v>
      </c>
      <c r="V1407" s="4">
        <f t="shared" si="108"/>
        <v>7.4198761109614861E-2</v>
      </c>
      <c r="W1407" t="str">
        <f t="shared" si="109"/>
        <v>High</v>
      </c>
    </row>
    <row r="1408" spans="1:23" x14ac:dyDescent="0.3">
      <c r="A1408">
        <v>102636</v>
      </c>
      <c r="B1408" s="1">
        <v>45709</v>
      </c>
      <c r="C1408" t="s">
        <v>2772</v>
      </c>
      <c r="D1408" t="s">
        <v>129</v>
      </c>
      <c r="E1408" t="s">
        <v>52</v>
      </c>
      <c r="F1408" t="s">
        <v>69</v>
      </c>
      <c r="G1408" t="s">
        <v>70</v>
      </c>
      <c r="H1408" t="s">
        <v>59</v>
      </c>
      <c r="I1408" t="s">
        <v>60</v>
      </c>
      <c r="J1408" t="s">
        <v>61</v>
      </c>
      <c r="K1408">
        <v>5</v>
      </c>
      <c r="L1408">
        <v>11868</v>
      </c>
      <c r="M1408">
        <v>0</v>
      </c>
      <c r="N1408">
        <v>59340</v>
      </c>
      <c r="O1408">
        <v>45000</v>
      </c>
      <c r="P1408">
        <v>14340</v>
      </c>
      <c r="Q1408" t="s">
        <v>26</v>
      </c>
      <c r="R1408" t="s">
        <v>27</v>
      </c>
      <c r="S1408" s="3" t="str">
        <f t="shared" si="105"/>
        <v>February</v>
      </c>
      <c r="T1408" t="str">
        <f t="shared" si="106"/>
        <v>Q1</v>
      </c>
      <c r="U1408">
        <f t="shared" si="107"/>
        <v>2025</v>
      </c>
      <c r="V1408" s="4">
        <f t="shared" si="108"/>
        <v>0.2416582406471183</v>
      </c>
      <c r="W1408" t="str">
        <f t="shared" si="109"/>
        <v>High</v>
      </c>
    </row>
    <row r="1409" spans="1:23" x14ac:dyDescent="0.3">
      <c r="A1409">
        <v>103202</v>
      </c>
      <c r="B1409" s="1">
        <v>45865</v>
      </c>
      <c r="C1409" t="s">
        <v>3338</v>
      </c>
      <c r="D1409" t="s">
        <v>87</v>
      </c>
      <c r="E1409" t="s">
        <v>52</v>
      </c>
      <c r="F1409" t="s">
        <v>69</v>
      </c>
      <c r="G1409" t="s">
        <v>70</v>
      </c>
      <c r="H1409" t="s">
        <v>33</v>
      </c>
      <c r="I1409" t="s">
        <v>60</v>
      </c>
      <c r="J1409" t="s">
        <v>61</v>
      </c>
      <c r="K1409">
        <v>5</v>
      </c>
      <c r="L1409">
        <v>12480</v>
      </c>
      <c r="M1409">
        <v>5</v>
      </c>
      <c r="N1409">
        <v>59280</v>
      </c>
      <c r="O1409">
        <v>45000</v>
      </c>
      <c r="P1409">
        <v>14280</v>
      </c>
      <c r="Q1409" t="s">
        <v>41</v>
      </c>
      <c r="R1409" t="s">
        <v>56</v>
      </c>
      <c r="S1409" s="3" t="str">
        <f t="shared" si="105"/>
        <v>July</v>
      </c>
      <c r="T1409" t="str">
        <f t="shared" si="106"/>
        <v>Q3</v>
      </c>
      <c r="U1409">
        <f t="shared" si="107"/>
        <v>2025</v>
      </c>
      <c r="V1409" s="4">
        <f t="shared" si="108"/>
        <v>0.24089068825910931</v>
      </c>
      <c r="W1409" t="str">
        <f t="shared" si="109"/>
        <v>High</v>
      </c>
    </row>
    <row r="1410" spans="1:23" x14ac:dyDescent="0.3">
      <c r="A1410">
        <v>101089</v>
      </c>
      <c r="B1410" s="1">
        <v>45853</v>
      </c>
      <c r="C1410" t="s">
        <v>1225</v>
      </c>
      <c r="D1410" t="s">
        <v>142</v>
      </c>
      <c r="E1410" t="s">
        <v>30</v>
      </c>
      <c r="F1410" t="s">
        <v>76</v>
      </c>
      <c r="G1410" t="s">
        <v>77</v>
      </c>
      <c r="H1410" t="s">
        <v>83</v>
      </c>
      <c r="I1410" t="s">
        <v>60</v>
      </c>
      <c r="J1410" t="s">
        <v>78</v>
      </c>
      <c r="K1410">
        <v>3</v>
      </c>
      <c r="L1410">
        <v>21940</v>
      </c>
      <c r="M1410">
        <v>10</v>
      </c>
      <c r="N1410">
        <v>59238</v>
      </c>
      <c r="O1410">
        <v>51000</v>
      </c>
      <c r="P1410">
        <v>8238</v>
      </c>
      <c r="Q1410" t="s">
        <v>66</v>
      </c>
      <c r="R1410" t="s">
        <v>27</v>
      </c>
      <c r="S1410" s="3" t="str">
        <f t="shared" ref="S1410:S1473" si="110">TEXT(B1410,"mmmm")</f>
        <v>July</v>
      </c>
      <c r="T1410" t="str">
        <f t="shared" ref="T1410:T1473" si="111">"Q"&amp;ROUNDUP(MONTH(B1410)/3,0)</f>
        <v>Q3</v>
      </c>
      <c r="U1410">
        <f t="shared" ref="U1410:U1473" si="112">YEAR(B1410)</f>
        <v>2025</v>
      </c>
      <c r="V1410" s="4">
        <f t="shared" ref="V1410:V1473" si="113">P1410/N1410</f>
        <v>0.139066139977717</v>
      </c>
      <c r="W1410" t="str">
        <f t="shared" ref="W1410:W1473" si="114">IF(N1410&lt;10000,"Low",IF(N1410&lt;=50000,"Medium","High"))</f>
        <v>High</v>
      </c>
    </row>
    <row r="1411" spans="1:23" x14ac:dyDescent="0.3">
      <c r="A1411">
        <v>104340</v>
      </c>
      <c r="B1411" s="1">
        <v>45918</v>
      </c>
      <c r="C1411" t="s">
        <v>4476</v>
      </c>
      <c r="D1411" t="s">
        <v>228</v>
      </c>
      <c r="E1411" t="s">
        <v>44</v>
      </c>
      <c r="F1411" t="s">
        <v>64</v>
      </c>
      <c r="G1411" t="s">
        <v>65</v>
      </c>
      <c r="H1411" t="s">
        <v>23</v>
      </c>
      <c r="I1411" t="s">
        <v>60</v>
      </c>
      <c r="J1411" t="s">
        <v>61</v>
      </c>
      <c r="K1411">
        <v>6</v>
      </c>
      <c r="L1411">
        <v>12339</v>
      </c>
      <c r="M1411">
        <v>20</v>
      </c>
      <c r="N1411">
        <v>59227.199999999997</v>
      </c>
      <c r="O1411">
        <v>54000</v>
      </c>
      <c r="P1411">
        <v>5227.2</v>
      </c>
      <c r="Q1411" t="s">
        <v>41</v>
      </c>
      <c r="R1411" t="s">
        <v>27</v>
      </c>
      <c r="S1411" s="3" t="str">
        <f t="shared" si="110"/>
        <v>September</v>
      </c>
      <c r="T1411" t="str">
        <f t="shared" si="111"/>
        <v>Q3</v>
      </c>
      <c r="U1411">
        <f t="shared" si="112"/>
        <v>2025</v>
      </c>
      <c r="V1411" s="4">
        <f t="shared" si="113"/>
        <v>8.8256746900072944E-2</v>
      </c>
      <c r="W1411" t="str">
        <f t="shared" si="114"/>
        <v>High</v>
      </c>
    </row>
    <row r="1412" spans="1:23" x14ac:dyDescent="0.3">
      <c r="A1412">
        <v>103620</v>
      </c>
      <c r="B1412" s="1">
        <v>45861</v>
      </c>
      <c r="C1412" t="s">
        <v>3756</v>
      </c>
      <c r="D1412" t="s">
        <v>375</v>
      </c>
      <c r="E1412" t="s">
        <v>44</v>
      </c>
      <c r="F1412" t="s">
        <v>45</v>
      </c>
      <c r="G1412" t="s">
        <v>46</v>
      </c>
      <c r="H1412" t="s">
        <v>108</v>
      </c>
      <c r="I1412" t="s">
        <v>60</v>
      </c>
      <c r="J1412" t="s">
        <v>61</v>
      </c>
      <c r="K1412">
        <v>5</v>
      </c>
      <c r="L1412">
        <v>11839</v>
      </c>
      <c r="M1412">
        <v>0</v>
      </c>
      <c r="N1412">
        <v>59195</v>
      </c>
      <c r="O1412">
        <v>45000</v>
      </c>
      <c r="P1412">
        <v>14195</v>
      </c>
      <c r="Q1412" t="s">
        <v>66</v>
      </c>
      <c r="R1412" t="s">
        <v>27</v>
      </c>
      <c r="S1412" s="3" t="str">
        <f t="shared" si="110"/>
        <v>July</v>
      </c>
      <c r="T1412" t="str">
        <f t="shared" si="111"/>
        <v>Q3</v>
      </c>
      <c r="U1412">
        <f t="shared" si="112"/>
        <v>2025</v>
      </c>
      <c r="V1412" s="4">
        <f t="shared" si="113"/>
        <v>0.239800658839429</v>
      </c>
      <c r="W1412" t="str">
        <f t="shared" si="114"/>
        <v>High</v>
      </c>
    </row>
    <row r="1413" spans="1:23" x14ac:dyDescent="0.3">
      <c r="A1413">
        <v>100703</v>
      </c>
      <c r="B1413" s="1">
        <v>45690</v>
      </c>
      <c r="C1413" t="s">
        <v>839</v>
      </c>
      <c r="D1413" t="s">
        <v>408</v>
      </c>
      <c r="E1413" t="s">
        <v>44</v>
      </c>
      <c r="F1413" t="s">
        <v>64</v>
      </c>
      <c r="G1413" t="s">
        <v>65</v>
      </c>
      <c r="H1413" t="s">
        <v>33</v>
      </c>
      <c r="I1413" t="s">
        <v>60</v>
      </c>
      <c r="J1413" t="s">
        <v>78</v>
      </c>
      <c r="K1413">
        <v>3</v>
      </c>
      <c r="L1413">
        <v>21915</v>
      </c>
      <c r="M1413">
        <v>10</v>
      </c>
      <c r="N1413">
        <v>59170.5</v>
      </c>
      <c r="O1413">
        <v>51000</v>
      </c>
      <c r="P1413">
        <v>8170.5</v>
      </c>
      <c r="Q1413" t="s">
        <v>26</v>
      </c>
      <c r="R1413" t="s">
        <v>56</v>
      </c>
      <c r="S1413" s="3" t="str">
        <f t="shared" si="110"/>
        <v>February</v>
      </c>
      <c r="T1413" t="str">
        <f t="shared" si="111"/>
        <v>Q1</v>
      </c>
      <c r="U1413">
        <f t="shared" si="112"/>
        <v>2025</v>
      </c>
      <c r="V1413" s="4">
        <f t="shared" si="113"/>
        <v>0.13808401145841256</v>
      </c>
      <c r="W1413" t="str">
        <f t="shared" si="114"/>
        <v>High</v>
      </c>
    </row>
    <row r="1414" spans="1:23" x14ac:dyDescent="0.3">
      <c r="A1414">
        <v>104896</v>
      </c>
      <c r="B1414" s="1">
        <v>46008</v>
      </c>
      <c r="C1414" t="s">
        <v>5032</v>
      </c>
      <c r="D1414" t="s">
        <v>43</v>
      </c>
      <c r="E1414" t="s">
        <v>52</v>
      </c>
      <c r="F1414" t="s">
        <v>69</v>
      </c>
      <c r="G1414" t="s">
        <v>70</v>
      </c>
      <c r="H1414" t="s">
        <v>71</v>
      </c>
      <c r="I1414" t="s">
        <v>60</v>
      </c>
      <c r="J1414" t="s">
        <v>78</v>
      </c>
      <c r="K1414">
        <v>3</v>
      </c>
      <c r="L1414">
        <v>21896</v>
      </c>
      <c r="M1414">
        <v>10</v>
      </c>
      <c r="N1414">
        <v>59119.199999999997</v>
      </c>
      <c r="O1414">
        <v>51000</v>
      </c>
      <c r="P1414">
        <v>8119.2</v>
      </c>
      <c r="Q1414" t="s">
        <v>55</v>
      </c>
      <c r="R1414" t="s">
        <v>27</v>
      </c>
      <c r="S1414" s="3" t="str">
        <f t="shared" si="110"/>
        <v>December</v>
      </c>
      <c r="T1414" t="str">
        <f t="shared" si="111"/>
        <v>Q4</v>
      </c>
      <c r="U1414">
        <f t="shared" si="112"/>
        <v>2025</v>
      </c>
      <c r="V1414" s="4">
        <f t="shared" si="113"/>
        <v>0.13733609385783299</v>
      </c>
      <c r="W1414" t="str">
        <f t="shared" si="114"/>
        <v>High</v>
      </c>
    </row>
    <row r="1415" spans="1:23" x14ac:dyDescent="0.3">
      <c r="A1415">
        <v>102533</v>
      </c>
      <c r="B1415" s="1">
        <v>45771</v>
      </c>
      <c r="C1415" t="s">
        <v>2669</v>
      </c>
      <c r="D1415" t="s">
        <v>144</v>
      </c>
      <c r="E1415" t="s">
        <v>30</v>
      </c>
      <c r="F1415" t="s">
        <v>76</v>
      </c>
      <c r="G1415" t="s">
        <v>77</v>
      </c>
      <c r="H1415" t="s">
        <v>108</v>
      </c>
      <c r="I1415" t="s">
        <v>60</v>
      </c>
      <c r="J1415" t="s">
        <v>61</v>
      </c>
      <c r="K1415">
        <v>6</v>
      </c>
      <c r="L1415">
        <v>11585</v>
      </c>
      <c r="M1415">
        <v>15</v>
      </c>
      <c r="N1415">
        <v>59083.5</v>
      </c>
      <c r="O1415">
        <v>54000</v>
      </c>
      <c r="P1415">
        <v>5083.5</v>
      </c>
      <c r="Q1415" t="s">
        <v>41</v>
      </c>
      <c r="R1415" t="s">
        <v>27</v>
      </c>
      <c r="S1415" s="3" t="str">
        <f t="shared" si="110"/>
        <v>April</v>
      </c>
      <c r="T1415" t="str">
        <f t="shared" si="111"/>
        <v>Q2</v>
      </c>
      <c r="U1415">
        <f t="shared" si="112"/>
        <v>2025</v>
      </c>
      <c r="V1415" s="4">
        <f t="shared" si="113"/>
        <v>8.6039249536672677E-2</v>
      </c>
      <c r="W1415" t="str">
        <f t="shared" si="114"/>
        <v>High</v>
      </c>
    </row>
    <row r="1416" spans="1:23" x14ac:dyDescent="0.3">
      <c r="A1416">
        <v>104851</v>
      </c>
      <c r="B1416" s="1">
        <v>45870</v>
      </c>
      <c r="C1416" t="s">
        <v>4987</v>
      </c>
      <c r="D1416" t="s">
        <v>94</v>
      </c>
      <c r="E1416" t="s">
        <v>52</v>
      </c>
      <c r="F1416" t="s">
        <v>69</v>
      </c>
      <c r="G1416" t="s">
        <v>70</v>
      </c>
      <c r="H1416" t="s">
        <v>23</v>
      </c>
      <c r="I1416" t="s">
        <v>60</v>
      </c>
      <c r="J1416" t="s">
        <v>78</v>
      </c>
      <c r="K1416">
        <v>3</v>
      </c>
      <c r="L1416">
        <v>21875</v>
      </c>
      <c r="M1416">
        <v>10</v>
      </c>
      <c r="N1416">
        <v>59062.5</v>
      </c>
      <c r="O1416">
        <v>51000</v>
      </c>
      <c r="P1416">
        <v>8062.5</v>
      </c>
      <c r="Q1416" t="s">
        <v>66</v>
      </c>
      <c r="R1416" t="s">
        <v>56</v>
      </c>
      <c r="S1416" s="3" t="str">
        <f t="shared" si="110"/>
        <v>August</v>
      </c>
      <c r="T1416" t="str">
        <f t="shared" si="111"/>
        <v>Q3</v>
      </c>
      <c r="U1416">
        <f t="shared" si="112"/>
        <v>2025</v>
      </c>
      <c r="V1416" s="4">
        <f t="shared" si="113"/>
        <v>0.13650793650793649</v>
      </c>
      <c r="W1416" t="str">
        <f t="shared" si="114"/>
        <v>High</v>
      </c>
    </row>
    <row r="1417" spans="1:23" x14ac:dyDescent="0.3">
      <c r="A1417">
        <v>102292</v>
      </c>
      <c r="B1417" s="1">
        <v>45826</v>
      </c>
      <c r="C1417" t="s">
        <v>2428</v>
      </c>
      <c r="D1417" t="s">
        <v>166</v>
      </c>
      <c r="E1417" t="s">
        <v>20</v>
      </c>
      <c r="F1417" t="s">
        <v>21</v>
      </c>
      <c r="G1417" t="s">
        <v>22</v>
      </c>
      <c r="H1417" t="s">
        <v>83</v>
      </c>
      <c r="I1417" t="s">
        <v>24</v>
      </c>
      <c r="J1417" t="s">
        <v>72</v>
      </c>
      <c r="K1417">
        <v>4</v>
      </c>
      <c r="L1417">
        <v>14757</v>
      </c>
      <c r="M1417">
        <v>0</v>
      </c>
      <c r="N1417">
        <v>59028</v>
      </c>
      <c r="O1417">
        <v>44000</v>
      </c>
      <c r="P1417">
        <v>15028</v>
      </c>
      <c r="Q1417" t="s">
        <v>41</v>
      </c>
      <c r="R1417" t="s">
        <v>27</v>
      </c>
      <c r="S1417" s="3" t="str">
        <f t="shared" si="110"/>
        <v>June</v>
      </c>
      <c r="T1417" t="str">
        <f t="shared" si="111"/>
        <v>Q2</v>
      </c>
      <c r="U1417">
        <f t="shared" si="112"/>
        <v>2025</v>
      </c>
      <c r="V1417" s="4">
        <f t="shared" si="113"/>
        <v>0.25459104153960832</v>
      </c>
      <c r="W1417" t="str">
        <f t="shared" si="114"/>
        <v>High</v>
      </c>
    </row>
    <row r="1418" spans="1:23" x14ac:dyDescent="0.3">
      <c r="A1418">
        <v>100070</v>
      </c>
      <c r="B1418" s="1">
        <v>45697</v>
      </c>
      <c r="C1418" t="s">
        <v>180</v>
      </c>
      <c r="D1418" t="s">
        <v>85</v>
      </c>
      <c r="E1418" t="s">
        <v>44</v>
      </c>
      <c r="F1418" t="s">
        <v>64</v>
      </c>
      <c r="G1418" t="s">
        <v>65</v>
      </c>
      <c r="H1418" t="s">
        <v>83</v>
      </c>
      <c r="I1418" t="s">
        <v>60</v>
      </c>
      <c r="J1418" t="s">
        <v>78</v>
      </c>
      <c r="K1418">
        <v>3</v>
      </c>
      <c r="L1418">
        <v>21862</v>
      </c>
      <c r="M1418">
        <v>10</v>
      </c>
      <c r="N1418">
        <v>59027.4</v>
      </c>
      <c r="O1418">
        <v>51000</v>
      </c>
      <c r="P1418">
        <v>8027.4</v>
      </c>
      <c r="Q1418" t="s">
        <v>41</v>
      </c>
      <c r="R1418" t="s">
        <v>27</v>
      </c>
      <c r="S1418" s="3" t="str">
        <f t="shared" si="110"/>
        <v>February</v>
      </c>
      <c r="T1418" t="str">
        <f t="shared" si="111"/>
        <v>Q1</v>
      </c>
      <c r="U1418">
        <f t="shared" si="112"/>
        <v>2025</v>
      </c>
      <c r="V1418" s="4">
        <f t="shared" si="113"/>
        <v>0.13599447036461032</v>
      </c>
      <c r="W1418" t="str">
        <f t="shared" si="114"/>
        <v>High</v>
      </c>
    </row>
    <row r="1419" spans="1:23" x14ac:dyDescent="0.3">
      <c r="A1419">
        <v>103656</v>
      </c>
      <c r="B1419" s="1">
        <v>45916</v>
      </c>
      <c r="C1419" t="s">
        <v>3792</v>
      </c>
      <c r="D1419" t="s">
        <v>205</v>
      </c>
      <c r="E1419" t="s">
        <v>52</v>
      </c>
      <c r="F1419" t="s">
        <v>69</v>
      </c>
      <c r="G1419" t="s">
        <v>70</v>
      </c>
      <c r="H1419" t="s">
        <v>59</v>
      </c>
      <c r="I1419" t="s">
        <v>60</v>
      </c>
      <c r="J1419" t="s">
        <v>61</v>
      </c>
      <c r="K1419">
        <v>5</v>
      </c>
      <c r="L1419">
        <v>12425</v>
      </c>
      <c r="M1419">
        <v>5</v>
      </c>
      <c r="N1419">
        <v>59018.75</v>
      </c>
      <c r="O1419">
        <v>45000</v>
      </c>
      <c r="P1419">
        <v>14018.75</v>
      </c>
      <c r="Q1419" t="s">
        <v>66</v>
      </c>
      <c r="R1419" t="s">
        <v>27</v>
      </c>
      <c r="S1419" s="3" t="str">
        <f t="shared" si="110"/>
        <v>September</v>
      </c>
      <c r="T1419" t="str">
        <f t="shared" si="111"/>
        <v>Q3</v>
      </c>
      <c r="U1419">
        <f t="shared" si="112"/>
        <v>2025</v>
      </c>
      <c r="V1419" s="4">
        <f t="shared" si="113"/>
        <v>0.2375304458328921</v>
      </c>
      <c r="W1419" t="str">
        <f t="shared" si="114"/>
        <v>High</v>
      </c>
    </row>
    <row r="1420" spans="1:23" x14ac:dyDescent="0.3">
      <c r="A1420">
        <v>100906</v>
      </c>
      <c r="B1420" s="1">
        <v>45839</v>
      </c>
      <c r="C1420" t="s">
        <v>1042</v>
      </c>
      <c r="D1420" t="s">
        <v>189</v>
      </c>
      <c r="E1420" t="s">
        <v>44</v>
      </c>
      <c r="F1420" t="s">
        <v>64</v>
      </c>
      <c r="G1420" t="s">
        <v>65</v>
      </c>
      <c r="H1420" t="s">
        <v>38</v>
      </c>
      <c r="I1420" t="s">
        <v>60</v>
      </c>
      <c r="J1420" t="s">
        <v>61</v>
      </c>
      <c r="K1420">
        <v>6</v>
      </c>
      <c r="L1420">
        <v>12287</v>
      </c>
      <c r="M1420">
        <v>20</v>
      </c>
      <c r="N1420">
        <v>58977.599999999999</v>
      </c>
      <c r="O1420">
        <v>54000</v>
      </c>
      <c r="P1420">
        <v>4977.6000000000004</v>
      </c>
      <c r="Q1420" t="s">
        <v>41</v>
      </c>
      <c r="R1420" t="s">
        <v>73</v>
      </c>
      <c r="S1420" s="3" t="str">
        <f t="shared" si="110"/>
        <v>July</v>
      </c>
      <c r="T1420" t="str">
        <f t="shared" si="111"/>
        <v>Q3</v>
      </c>
      <c r="U1420">
        <f t="shared" si="112"/>
        <v>2025</v>
      </c>
      <c r="V1420" s="4">
        <f t="shared" si="113"/>
        <v>8.4398144380239279E-2</v>
      </c>
      <c r="W1420" t="str">
        <f t="shared" si="114"/>
        <v>High</v>
      </c>
    </row>
    <row r="1421" spans="1:23" x14ac:dyDescent="0.3">
      <c r="A1421">
        <v>103480</v>
      </c>
      <c r="B1421" s="1">
        <v>45927</v>
      </c>
      <c r="C1421" t="s">
        <v>3616</v>
      </c>
      <c r="D1421" t="s">
        <v>104</v>
      </c>
      <c r="E1421" t="s">
        <v>44</v>
      </c>
      <c r="F1421" t="s">
        <v>45</v>
      </c>
      <c r="G1421" t="s">
        <v>46</v>
      </c>
      <c r="H1421" t="s">
        <v>33</v>
      </c>
      <c r="I1421" t="s">
        <v>24</v>
      </c>
      <c r="J1421" t="s">
        <v>72</v>
      </c>
      <c r="K1421">
        <v>4</v>
      </c>
      <c r="L1421">
        <v>14723</v>
      </c>
      <c r="M1421">
        <v>0</v>
      </c>
      <c r="N1421">
        <v>58892</v>
      </c>
      <c r="O1421">
        <v>44000</v>
      </c>
      <c r="P1421">
        <v>14892</v>
      </c>
      <c r="Q1421" t="s">
        <v>49</v>
      </c>
      <c r="R1421" t="s">
        <v>56</v>
      </c>
      <c r="S1421" s="3" t="str">
        <f t="shared" si="110"/>
        <v>September</v>
      </c>
      <c r="T1421" t="str">
        <f t="shared" si="111"/>
        <v>Q3</v>
      </c>
      <c r="U1421">
        <f t="shared" si="112"/>
        <v>2025</v>
      </c>
      <c r="V1421" s="4">
        <f t="shared" si="113"/>
        <v>0.25286965971609049</v>
      </c>
      <c r="W1421" t="str">
        <f t="shared" si="114"/>
        <v>High</v>
      </c>
    </row>
    <row r="1422" spans="1:23" x14ac:dyDescent="0.3">
      <c r="A1422">
        <v>100174</v>
      </c>
      <c r="B1422" s="1">
        <v>45701</v>
      </c>
      <c r="C1422" t="s">
        <v>306</v>
      </c>
      <c r="D1422" t="s">
        <v>138</v>
      </c>
      <c r="E1422" t="s">
        <v>30</v>
      </c>
      <c r="F1422" t="s">
        <v>76</v>
      </c>
      <c r="G1422" t="s">
        <v>77</v>
      </c>
      <c r="H1422" t="s">
        <v>83</v>
      </c>
      <c r="I1422" t="s">
        <v>60</v>
      </c>
      <c r="J1422" t="s">
        <v>78</v>
      </c>
      <c r="K1422">
        <v>3</v>
      </c>
      <c r="L1422">
        <v>21798</v>
      </c>
      <c r="M1422">
        <v>10</v>
      </c>
      <c r="N1422">
        <v>58854.6</v>
      </c>
      <c r="O1422">
        <v>51000</v>
      </c>
      <c r="P1422">
        <v>7854.6</v>
      </c>
      <c r="Q1422" t="s">
        <v>41</v>
      </c>
      <c r="R1422" t="s">
        <v>27</v>
      </c>
      <c r="S1422" s="3" t="str">
        <f t="shared" si="110"/>
        <v>February</v>
      </c>
      <c r="T1422" t="str">
        <f t="shared" si="111"/>
        <v>Q1</v>
      </c>
      <c r="U1422">
        <f t="shared" si="112"/>
        <v>2025</v>
      </c>
      <c r="V1422" s="4">
        <f t="shared" si="113"/>
        <v>0.13345770763882517</v>
      </c>
      <c r="W1422" t="str">
        <f t="shared" si="114"/>
        <v>High</v>
      </c>
    </row>
    <row r="1423" spans="1:23" x14ac:dyDescent="0.3">
      <c r="A1423">
        <v>103799</v>
      </c>
      <c r="B1423" s="1">
        <v>46017</v>
      </c>
      <c r="C1423" t="s">
        <v>3935</v>
      </c>
      <c r="D1423" t="s">
        <v>177</v>
      </c>
      <c r="E1423" t="s">
        <v>44</v>
      </c>
      <c r="F1423" t="s">
        <v>64</v>
      </c>
      <c r="G1423" t="s">
        <v>65</v>
      </c>
      <c r="H1423" t="s">
        <v>108</v>
      </c>
      <c r="I1423" t="s">
        <v>24</v>
      </c>
      <c r="J1423" t="s">
        <v>72</v>
      </c>
      <c r="K1423">
        <v>4</v>
      </c>
      <c r="L1423">
        <v>14710</v>
      </c>
      <c r="M1423">
        <v>0</v>
      </c>
      <c r="N1423">
        <v>58840</v>
      </c>
      <c r="O1423">
        <v>44000</v>
      </c>
      <c r="P1423">
        <v>14840</v>
      </c>
      <c r="Q1423" t="s">
        <v>66</v>
      </c>
      <c r="R1423" t="s">
        <v>27</v>
      </c>
      <c r="S1423" s="3" t="str">
        <f t="shared" si="110"/>
        <v>December</v>
      </c>
      <c r="T1423" t="str">
        <f t="shared" si="111"/>
        <v>Q4</v>
      </c>
      <c r="U1423">
        <f t="shared" si="112"/>
        <v>2025</v>
      </c>
      <c r="V1423" s="4">
        <f t="shared" si="113"/>
        <v>0.25220938137321552</v>
      </c>
      <c r="W1423" t="str">
        <f t="shared" si="114"/>
        <v>High</v>
      </c>
    </row>
    <row r="1424" spans="1:23" x14ac:dyDescent="0.3">
      <c r="A1424">
        <v>100567</v>
      </c>
      <c r="B1424" s="1">
        <v>45835</v>
      </c>
      <c r="C1424" t="s">
        <v>703</v>
      </c>
      <c r="D1424" t="s">
        <v>132</v>
      </c>
      <c r="E1424" t="s">
        <v>52</v>
      </c>
      <c r="F1424" t="s">
        <v>53</v>
      </c>
      <c r="G1424" t="s">
        <v>54</v>
      </c>
      <c r="H1424" t="s">
        <v>108</v>
      </c>
      <c r="I1424" t="s">
        <v>60</v>
      </c>
      <c r="J1424" t="s">
        <v>78</v>
      </c>
      <c r="K1424">
        <v>3</v>
      </c>
      <c r="L1424">
        <v>21783</v>
      </c>
      <c r="M1424">
        <v>10</v>
      </c>
      <c r="N1424">
        <v>58814.1</v>
      </c>
      <c r="O1424">
        <v>51000</v>
      </c>
      <c r="P1424">
        <v>7814.1</v>
      </c>
      <c r="Q1424" t="s">
        <v>26</v>
      </c>
      <c r="R1424" t="s">
        <v>27</v>
      </c>
      <c r="S1424" s="3" t="str">
        <f t="shared" si="110"/>
        <v>June</v>
      </c>
      <c r="T1424" t="str">
        <f t="shared" si="111"/>
        <v>Q2</v>
      </c>
      <c r="U1424">
        <f t="shared" si="112"/>
        <v>2025</v>
      </c>
      <c r="V1424" s="4">
        <f t="shared" si="113"/>
        <v>0.13286099761791817</v>
      </c>
      <c r="W1424" t="str">
        <f t="shared" si="114"/>
        <v>High</v>
      </c>
    </row>
    <row r="1425" spans="1:23" x14ac:dyDescent="0.3">
      <c r="A1425">
        <v>101703</v>
      </c>
      <c r="B1425" s="1">
        <v>45751</v>
      </c>
      <c r="C1425" t="s">
        <v>1839</v>
      </c>
      <c r="D1425" t="s">
        <v>239</v>
      </c>
      <c r="E1425" t="s">
        <v>20</v>
      </c>
      <c r="F1425" t="s">
        <v>21</v>
      </c>
      <c r="G1425" t="s">
        <v>22</v>
      </c>
      <c r="H1425" t="s">
        <v>47</v>
      </c>
      <c r="I1425" t="s">
        <v>24</v>
      </c>
      <c r="J1425" t="s">
        <v>72</v>
      </c>
      <c r="K1425">
        <v>4</v>
      </c>
      <c r="L1425">
        <v>14698</v>
      </c>
      <c r="M1425">
        <v>0</v>
      </c>
      <c r="N1425">
        <v>58792</v>
      </c>
      <c r="O1425">
        <v>44000</v>
      </c>
      <c r="P1425">
        <v>14792</v>
      </c>
      <c r="Q1425" t="s">
        <v>55</v>
      </c>
      <c r="R1425" t="s">
        <v>73</v>
      </c>
      <c r="S1425" s="3" t="str">
        <f t="shared" si="110"/>
        <v>April</v>
      </c>
      <c r="T1425" t="str">
        <f t="shared" si="111"/>
        <v>Q2</v>
      </c>
      <c r="U1425">
        <f t="shared" si="112"/>
        <v>2025</v>
      </c>
      <c r="V1425" s="4">
        <f t="shared" si="113"/>
        <v>0.25159885698734524</v>
      </c>
      <c r="W1425" t="str">
        <f t="shared" si="114"/>
        <v>High</v>
      </c>
    </row>
    <row r="1426" spans="1:23" x14ac:dyDescent="0.3">
      <c r="A1426">
        <v>103674</v>
      </c>
      <c r="B1426" s="1">
        <v>45839</v>
      </c>
      <c r="C1426" t="s">
        <v>3810</v>
      </c>
      <c r="D1426" t="s">
        <v>118</v>
      </c>
      <c r="E1426" t="s">
        <v>20</v>
      </c>
      <c r="F1426" t="s">
        <v>21</v>
      </c>
      <c r="G1426" t="s">
        <v>22</v>
      </c>
      <c r="H1426" t="s">
        <v>38</v>
      </c>
      <c r="I1426" t="s">
        <v>24</v>
      </c>
      <c r="J1426" t="s">
        <v>72</v>
      </c>
      <c r="K1426">
        <v>5</v>
      </c>
      <c r="L1426">
        <v>14692</v>
      </c>
      <c r="M1426">
        <v>20</v>
      </c>
      <c r="N1426">
        <v>58768</v>
      </c>
      <c r="O1426">
        <v>55000</v>
      </c>
      <c r="P1426">
        <v>3768</v>
      </c>
      <c r="Q1426" t="s">
        <v>41</v>
      </c>
      <c r="R1426" t="s">
        <v>56</v>
      </c>
      <c r="S1426" s="3" t="str">
        <f t="shared" si="110"/>
        <v>July</v>
      </c>
      <c r="T1426" t="str">
        <f t="shared" si="111"/>
        <v>Q3</v>
      </c>
      <c r="U1426">
        <f t="shared" si="112"/>
        <v>2025</v>
      </c>
      <c r="V1426" s="4">
        <f t="shared" si="113"/>
        <v>6.4116526000544516E-2</v>
      </c>
      <c r="W1426" t="str">
        <f t="shared" si="114"/>
        <v>High</v>
      </c>
    </row>
    <row r="1427" spans="1:23" x14ac:dyDescent="0.3">
      <c r="A1427">
        <v>100725</v>
      </c>
      <c r="B1427" s="1">
        <v>46005</v>
      </c>
      <c r="C1427" t="s">
        <v>861</v>
      </c>
      <c r="D1427" t="s">
        <v>222</v>
      </c>
      <c r="E1427" t="s">
        <v>52</v>
      </c>
      <c r="F1427" t="s">
        <v>53</v>
      </c>
      <c r="G1427" t="s">
        <v>54</v>
      </c>
      <c r="H1427" t="s">
        <v>47</v>
      </c>
      <c r="I1427" t="s">
        <v>60</v>
      </c>
      <c r="J1427" t="s">
        <v>78</v>
      </c>
      <c r="K1427">
        <v>3</v>
      </c>
      <c r="L1427">
        <v>21760</v>
      </c>
      <c r="M1427">
        <v>10</v>
      </c>
      <c r="N1427">
        <v>58752</v>
      </c>
      <c r="O1427">
        <v>51000</v>
      </c>
      <c r="P1427">
        <v>7752</v>
      </c>
      <c r="Q1427" t="s">
        <v>26</v>
      </c>
      <c r="R1427" t="s">
        <v>73</v>
      </c>
      <c r="S1427" s="3" t="str">
        <f t="shared" si="110"/>
        <v>December</v>
      </c>
      <c r="T1427" t="str">
        <f t="shared" si="111"/>
        <v>Q4</v>
      </c>
      <c r="U1427">
        <f t="shared" si="112"/>
        <v>2025</v>
      </c>
      <c r="V1427" s="4">
        <f t="shared" si="113"/>
        <v>0.13194444444444445</v>
      </c>
      <c r="W1427" t="str">
        <f t="shared" si="114"/>
        <v>High</v>
      </c>
    </row>
    <row r="1428" spans="1:23" x14ac:dyDescent="0.3">
      <c r="A1428">
        <v>101801</v>
      </c>
      <c r="B1428" s="1">
        <v>45800</v>
      </c>
      <c r="C1428" t="s">
        <v>1937</v>
      </c>
      <c r="D1428" t="s">
        <v>175</v>
      </c>
      <c r="E1428" t="s">
        <v>52</v>
      </c>
      <c r="F1428" t="s">
        <v>69</v>
      </c>
      <c r="G1428" t="s">
        <v>70</v>
      </c>
      <c r="H1428" t="s">
        <v>23</v>
      </c>
      <c r="I1428" t="s">
        <v>60</v>
      </c>
      <c r="J1428" t="s">
        <v>61</v>
      </c>
      <c r="K1428">
        <v>6</v>
      </c>
      <c r="L1428">
        <v>12225</v>
      </c>
      <c r="M1428">
        <v>20</v>
      </c>
      <c r="N1428">
        <v>58680</v>
      </c>
      <c r="O1428">
        <v>54000</v>
      </c>
      <c r="P1428">
        <v>4680</v>
      </c>
      <c r="Q1428" t="s">
        <v>55</v>
      </c>
      <c r="R1428" t="s">
        <v>27</v>
      </c>
      <c r="S1428" s="3" t="str">
        <f t="shared" si="110"/>
        <v>May</v>
      </c>
      <c r="T1428" t="str">
        <f t="shared" si="111"/>
        <v>Q2</v>
      </c>
      <c r="U1428">
        <f t="shared" si="112"/>
        <v>2025</v>
      </c>
      <c r="V1428" s="4">
        <f t="shared" si="113"/>
        <v>7.9754601226993863E-2</v>
      </c>
      <c r="W1428" t="str">
        <f t="shared" si="114"/>
        <v>High</v>
      </c>
    </row>
    <row r="1429" spans="1:23" x14ac:dyDescent="0.3">
      <c r="A1429">
        <v>101331</v>
      </c>
      <c r="B1429" s="1">
        <v>45940</v>
      </c>
      <c r="C1429" t="s">
        <v>1467</v>
      </c>
      <c r="D1429" t="s">
        <v>179</v>
      </c>
      <c r="E1429" t="s">
        <v>30</v>
      </c>
      <c r="F1429" t="s">
        <v>76</v>
      </c>
      <c r="G1429" t="s">
        <v>77</v>
      </c>
      <c r="H1429" t="s">
        <v>59</v>
      </c>
      <c r="I1429" t="s">
        <v>24</v>
      </c>
      <c r="J1429" t="s">
        <v>72</v>
      </c>
      <c r="K1429">
        <v>4</v>
      </c>
      <c r="L1429">
        <v>15438</v>
      </c>
      <c r="M1429">
        <v>5</v>
      </c>
      <c r="N1429">
        <v>58664.4</v>
      </c>
      <c r="O1429">
        <v>44000</v>
      </c>
      <c r="P1429">
        <v>14664.4</v>
      </c>
      <c r="Q1429" t="s">
        <v>55</v>
      </c>
      <c r="R1429" t="s">
        <v>27</v>
      </c>
      <c r="S1429" s="3" t="str">
        <f t="shared" si="110"/>
        <v>October</v>
      </c>
      <c r="T1429" t="str">
        <f t="shared" si="111"/>
        <v>Q4</v>
      </c>
      <c r="U1429">
        <f t="shared" si="112"/>
        <v>2025</v>
      </c>
      <c r="V1429" s="4">
        <f t="shared" si="113"/>
        <v>0.249971021607653</v>
      </c>
      <c r="W1429" t="str">
        <f t="shared" si="114"/>
        <v>High</v>
      </c>
    </row>
    <row r="1430" spans="1:23" x14ac:dyDescent="0.3">
      <c r="A1430">
        <v>100075</v>
      </c>
      <c r="B1430" s="1">
        <v>45871</v>
      </c>
      <c r="C1430" t="s">
        <v>187</v>
      </c>
      <c r="D1430" t="s">
        <v>58</v>
      </c>
      <c r="E1430" t="s">
        <v>52</v>
      </c>
      <c r="F1430" t="s">
        <v>69</v>
      </c>
      <c r="G1430" t="s">
        <v>70</v>
      </c>
      <c r="H1430" t="s">
        <v>108</v>
      </c>
      <c r="I1430" t="s">
        <v>24</v>
      </c>
      <c r="J1430" t="s">
        <v>72</v>
      </c>
      <c r="K1430">
        <v>5</v>
      </c>
      <c r="L1430">
        <v>14660</v>
      </c>
      <c r="M1430">
        <v>20</v>
      </c>
      <c r="N1430">
        <v>58640</v>
      </c>
      <c r="O1430">
        <v>55000</v>
      </c>
      <c r="P1430">
        <v>3640</v>
      </c>
      <c r="Q1430" t="s">
        <v>55</v>
      </c>
      <c r="R1430" t="s">
        <v>27</v>
      </c>
      <c r="S1430" s="3" t="str">
        <f t="shared" si="110"/>
        <v>August</v>
      </c>
      <c r="T1430" t="str">
        <f t="shared" si="111"/>
        <v>Q3</v>
      </c>
      <c r="U1430">
        <f t="shared" si="112"/>
        <v>2025</v>
      </c>
      <c r="V1430" s="4">
        <f t="shared" si="113"/>
        <v>6.207366984993179E-2</v>
      </c>
      <c r="W1430" t="str">
        <f t="shared" si="114"/>
        <v>High</v>
      </c>
    </row>
    <row r="1431" spans="1:23" x14ac:dyDescent="0.3">
      <c r="A1431">
        <v>101226</v>
      </c>
      <c r="B1431" s="1">
        <v>45895</v>
      </c>
      <c r="C1431" t="s">
        <v>1362</v>
      </c>
      <c r="D1431" t="s">
        <v>175</v>
      </c>
      <c r="E1431" t="s">
        <v>44</v>
      </c>
      <c r="F1431" t="s">
        <v>64</v>
      </c>
      <c r="G1431" t="s">
        <v>65</v>
      </c>
      <c r="H1431" t="s">
        <v>38</v>
      </c>
      <c r="I1431" t="s">
        <v>60</v>
      </c>
      <c r="J1431" t="s">
        <v>61</v>
      </c>
      <c r="K1431">
        <v>5</v>
      </c>
      <c r="L1431">
        <v>12344</v>
      </c>
      <c r="M1431">
        <v>5</v>
      </c>
      <c r="N1431">
        <v>58634</v>
      </c>
      <c r="O1431">
        <v>45000</v>
      </c>
      <c r="P1431">
        <v>13634</v>
      </c>
      <c r="Q1431" t="s">
        <v>49</v>
      </c>
      <c r="R1431" t="s">
        <v>56</v>
      </c>
      <c r="S1431" s="3" t="str">
        <f t="shared" si="110"/>
        <v>August</v>
      </c>
      <c r="T1431" t="str">
        <f t="shared" si="111"/>
        <v>Q3</v>
      </c>
      <c r="U1431">
        <f t="shared" si="112"/>
        <v>2025</v>
      </c>
      <c r="V1431" s="4">
        <f t="shared" si="113"/>
        <v>0.23252720264692842</v>
      </c>
      <c r="W1431" t="str">
        <f t="shared" si="114"/>
        <v>High</v>
      </c>
    </row>
    <row r="1432" spans="1:23" x14ac:dyDescent="0.3">
      <c r="A1432">
        <v>104867</v>
      </c>
      <c r="B1432" s="1">
        <v>45920</v>
      </c>
      <c r="C1432" t="s">
        <v>5003</v>
      </c>
      <c r="D1432" t="s">
        <v>127</v>
      </c>
      <c r="E1432" t="s">
        <v>52</v>
      </c>
      <c r="F1432" t="s">
        <v>53</v>
      </c>
      <c r="G1432" t="s">
        <v>54</v>
      </c>
      <c r="H1432" t="s">
        <v>108</v>
      </c>
      <c r="I1432" t="s">
        <v>60</v>
      </c>
      <c r="J1432" t="s">
        <v>61</v>
      </c>
      <c r="K1432">
        <v>5</v>
      </c>
      <c r="L1432">
        <v>12344</v>
      </c>
      <c r="M1432">
        <v>5</v>
      </c>
      <c r="N1432">
        <v>58634</v>
      </c>
      <c r="O1432">
        <v>45000</v>
      </c>
      <c r="P1432">
        <v>13634</v>
      </c>
      <c r="Q1432" t="s">
        <v>66</v>
      </c>
      <c r="R1432" t="s">
        <v>73</v>
      </c>
      <c r="S1432" s="3" t="str">
        <f t="shared" si="110"/>
        <v>September</v>
      </c>
      <c r="T1432" t="str">
        <f t="shared" si="111"/>
        <v>Q3</v>
      </c>
      <c r="U1432">
        <f t="shared" si="112"/>
        <v>2025</v>
      </c>
      <c r="V1432" s="4">
        <f t="shared" si="113"/>
        <v>0.23252720264692842</v>
      </c>
      <c r="W1432" t="str">
        <f t="shared" si="114"/>
        <v>High</v>
      </c>
    </row>
    <row r="1433" spans="1:23" x14ac:dyDescent="0.3">
      <c r="A1433">
        <v>103759</v>
      </c>
      <c r="B1433" s="1">
        <v>45954</v>
      </c>
      <c r="C1433" t="s">
        <v>3895</v>
      </c>
      <c r="D1433" t="s">
        <v>43</v>
      </c>
      <c r="E1433" t="s">
        <v>52</v>
      </c>
      <c r="F1433" t="s">
        <v>53</v>
      </c>
      <c r="G1433" t="s">
        <v>54</v>
      </c>
      <c r="H1433" t="s">
        <v>83</v>
      </c>
      <c r="I1433" t="s">
        <v>60</v>
      </c>
      <c r="J1433" t="s">
        <v>78</v>
      </c>
      <c r="K1433">
        <v>3</v>
      </c>
      <c r="L1433">
        <v>21716</v>
      </c>
      <c r="M1433">
        <v>10</v>
      </c>
      <c r="N1433">
        <v>58633.2</v>
      </c>
      <c r="O1433">
        <v>51000</v>
      </c>
      <c r="P1433">
        <v>7633.2</v>
      </c>
      <c r="Q1433" t="s">
        <v>26</v>
      </c>
      <c r="R1433" t="s">
        <v>27</v>
      </c>
      <c r="S1433" s="3" t="str">
        <f t="shared" si="110"/>
        <v>October</v>
      </c>
      <c r="T1433" t="str">
        <f t="shared" si="111"/>
        <v>Q4</v>
      </c>
      <c r="U1433">
        <f t="shared" si="112"/>
        <v>2025</v>
      </c>
      <c r="V1433" s="4">
        <f t="shared" si="113"/>
        <v>0.13018562861996275</v>
      </c>
      <c r="W1433" t="str">
        <f t="shared" si="114"/>
        <v>High</v>
      </c>
    </row>
    <row r="1434" spans="1:23" x14ac:dyDescent="0.3">
      <c r="A1434">
        <v>102932</v>
      </c>
      <c r="B1434" s="1">
        <v>45763</v>
      </c>
      <c r="C1434" t="s">
        <v>3068</v>
      </c>
      <c r="D1434" t="s">
        <v>322</v>
      </c>
      <c r="E1434" t="s">
        <v>44</v>
      </c>
      <c r="F1434" t="s">
        <v>64</v>
      </c>
      <c r="G1434" t="s">
        <v>65</v>
      </c>
      <c r="H1434" t="s">
        <v>71</v>
      </c>
      <c r="I1434" t="s">
        <v>60</v>
      </c>
      <c r="J1434" t="s">
        <v>61</v>
      </c>
      <c r="K1434">
        <v>6</v>
      </c>
      <c r="L1434">
        <v>12212</v>
      </c>
      <c r="M1434">
        <v>20</v>
      </c>
      <c r="N1434">
        <v>58617.599999999999</v>
      </c>
      <c r="O1434">
        <v>54000</v>
      </c>
      <c r="P1434">
        <v>4617.6000000000004</v>
      </c>
      <c r="Q1434" t="s">
        <v>49</v>
      </c>
      <c r="R1434" t="s">
        <v>73</v>
      </c>
      <c r="S1434" s="3" t="str">
        <f t="shared" si="110"/>
        <v>April</v>
      </c>
      <c r="T1434" t="str">
        <f t="shared" si="111"/>
        <v>Q2</v>
      </c>
      <c r="U1434">
        <f t="shared" si="112"/>
        <v>2025</v>
      </c>
      <c r="V1434" s="4">
        <f t="shared" si="113"/>
        <v>7.8774975433999347E-2</v>
      </c>
      <c r="W1434" t="str">
        <f t="shared" si="114"/>
        <v>High</v>
      </c>
    </row>
    <row r="1435" spans="1:23" x14ac:dyDescent="0.3">
      <c r="A1435">
        <v>104464</v>
      </c>
      <c r="B1435" s="1">
        <v>45668</v>
      </c>
      <c r="C1435" t="s">
        <v>4600</v>
      </c>
      <c r="D1435" t="s">
        <v>222</v>
      </c>
      <c r="E1435" t="s">
        <v>52</v>
      </c>
      <c r="F1435" t="s">
        <v>53</v>
      </c>
      <c r="G1435" t="s">
        <v>54</v>
      </c>
      <c r="H1435" t="s">
        <v>38</v>
      </c>
      <c r="I1435" t="s">
        <v>60</v>
      </c>
      <c r="J1435" t="s">
        <v>61</v>
      </c>
      <c r="K1435">
        <v>6</v>
      </c>
      <c r="L1435">
        <v>12208</v>
      </c>
      <c r="M1435">
        <v>20</v>
      </c>
      <c r="N1435">
        <v>58598.400000000001</v>
      </c>
      <c r="O1435">
        <v>54000</v>
      </c>
      <c r="P1435">
        <v>4598.3999999999996</v>
      </c>
      <c r="Q1435" t="s">
        <v>55</v>
      </c>
      <c r="R1435" t="s">
        <v>56</v>
      </c>
      <c r="S1435" s="3" t="str">
        <f t="shared" si="110"/>
        <v>January</v>
      </c>
      <c r="T1435" t="str">
        <f t="shared" si="111"/>
        <v>Q1</v>
      </c>
      <c r="U1435">
        <f t="shared" si="112"/>
        <v>2025</v>
      </c>
      <c r="V1435" s="4">
        <f t="shared" si="113"/>
        <v>7.8473132372214927E-2</v>
      </c>
      <c r="W1435" t="str">
        <f t="shared" si="114"/>
        <v>High</v>
      </c>
    </row>
    <row r="1436" spans="1:23" x14ac:dyDescent="0.3">
      <c r="A1436">
        <v>103563</v>
      </c>
      <c r="B1436" s="1">
        <v>45771</v>
      </c>
      <c r="C1436" t="s">
        <v>3699</v>
      </c>
      <c r="D1436" t="s">
        <v>118</v>
      </c>
      <c r="E1436" t="s">
        <v>52</v>
      </c>
      <c r="F1436" t="s">
        <v>69</v>
      </c>
      <c r="G1436" t="s">
        <v>70</v>
      </c>
      <c r="H1436" t="s">
        <v>23</v>
      </c>
      <c r="I1436" t="s">
        <v>60</v>
      </c>
      <c r="J1436" t="s">
        <v>78</v>
      </c>
      <c r="K1436">
        <v>3</v>
      </c>
      <c r="L1436">
        <v>21684</v>
      </c>
      <c r="M1436">
        <v>10</v>
      </c>
      <c r="N1436">
        <v>58546.8</v>
      </c>
      <c r="O1436">
        <v>51000</v>
      </c>
      <c r="P1436">
        <v>7546.8</v>
      </c>
      <c r="Q1436" t="s">
        <v>55</v>
      </c>
      <c r="R1436" t="s">
        <v>27</v>
      </c>
      <c r="S1436" s="3" t="str">
        <f t="shared" si="110"/>
        <v>April</v>
      </c>
      <c r="T1436" t="str">
        <f t="shared" si="111"/>
        <v>Q2</v>
      </c>
      <c r="U1436">
        <f t="shared" si="112"/>
        <v>2025</v>
      </c>
      <c r="V1436" s="4">
        <f t="shared" si="113"/>
        <v>0.12890200659984832</v>
      </c>
      <c r="W1436" t="str">
        <f t="shared" si="114"/>
        <v>High</v>
      </c>
    </row>
    <row r="1437" spans="1:23" x14ac:dyDescent="0.3">
      <c r="A1437">
        <v>102422</v>
      </c>
      <c r="B1437" s="1">
        <v>45735</v>
      </c>
      <c r="C1437" t="s">
        <v>2558</v>
      </c>
      <c r="D1437" t="s">
        <v>29</v>
      </c>
      <c r="E1437" t="s">
        <v>30</v>
      </c>
      <c r="F1437" t="s">
        <v>31</v>
      </c>
      <c r="G1437" t="s">
        <v>32</v>
      </c>
      <c r="H1437" t="s">
        <v>71</v>
      </c>
      <c r="I1437" t="s">
        <v>60</v>
      </c>
      <c r="J1437" t="s">
        <v>61</v>
      </c>
      <c r="K1437">
        <v>5</v>
      </c>
      <c r="L1437">
        <v>11702</v>
      </c>
      <c r="M1437">
        <v>0</v>
      </c>
      <c r="N1437">
        <v>58510</v>
      </c>
      <c r="O1437">
        <v>45000</v>
      </c>
      <c r="P1437">
        <v>13510</v>
      </c>
      <c r="Q1437" t="s">
        <v>66</v>
      </c>
      <c r="R1437" t="s">
        <v>56</v>
      </c>
      <c r="S1437" s="3" t="str">
        <f t="shared" si="110"/>
        <v>March</v>
      </c>
      <c r="T1437" t="str">
        <f t="shared" si="111"/>
        <v>Q1</v>
      </c>
      <c r="U1437">
        <f t="shared" si="112"/>
        <v>2025</v>
      </c>
      <c r="V1437" s="4">
        <f t="shared" si="113"/>
        <v>0.23090070073491711</v>
      </c>
      <c r="W1437" t="str">
        <f t="shared" si="114"/>
        <v>High</v>
      </c>
    </row>
    <row r="1438" spans="1:23" x14ac:dyDescent="0.3">
      <c r="A1438">
        <v>102974</v>
      </c>
      <c r="B1438" s="1">
        <v>45941</v>
      </c>
      <c r="C1438" t="s">
        <v>3110</v>
      </c>
      <c r="D1438" t="s">
        <v>122</v>
      </c>
      <c r="E1438" t="s">
        <v>44</v>
      </c>
      <c r="F1438" t="s">
        <v>64</v>
      </c>
      <c r="G1438" t="s">
        <v>65</v>
      </c>
      <c r="H1438" t="s">
        <v>47</v>
      </c>
      <c r="I1438" t="s">
        <v>24</v>
      </c>
      <c r="J1438" t="s">
        <v>72</v>
      </c>
      <c r="K1438">
        <v>4</v>
      </c>
      <c r="L1438">
        <v>15394</v>
      </c>
      <c r="M1438">
        <v>5</v>
      </c>
      <c r="N1438">
        <v>58497.2</v>
      </c>
      <c r="O1438">
        <v>44000</v>
      </c>
      <c r="P1438">
        <v>14497.2</v>
      </c>
      <c r="Q1438" t="s">
        <v>26</v>
      </c>
      <c r="R1438" t="s">
        <v>27</v>
      </c>
      <c r="S1438" s="3" t="str">
        <f t="shared" si="110"/>
        <v>October</v>
      </c>
      <c r="T1438" t="str">
        <f t="shared" si="111"/>
        <v>Q4</v>
      </c>
      <c r="U1438">
        <f t="shared" si="112"/>
        <v>2025</v>
      </c>
      <c r="V1438" s="4">
        <f t="shared" si="113"/>
        <v>0.24782724643230788</v>
      </c>
      <c r="W1438" t="str">
        <f t="shared" si="114"/>
        <v>High</v>
      </c>
    </row>
    <row r="1439" spans="1:23" x14ac:dyDescent="0.3">
      <c r="A1439">
        <v>102140</v>
      </c>
      <c r="B1439" s="1">
        <v>45848</v>
      </c>
      <c r="C1439" t="s">
        <v>2276</v>
      </c>
      <c r="D1439" t="s">
        <v>242</v>
      </c>
      <c r="E1439" t="s">
        <v>30</v>
      </c>
      <c r="F1439" t="s">
        <v>31</v>
      </c>
      <c r="G1439" t="s">
        <v>32</v>
      </c>
      <c r="H1439" t="s">
        <v>47</v>
      </c>
      <c r="I1439" t="s">
        <v>60</v>
      </c>
      <c r="J1439" t="s">
        <v>61</v>
      </c>
      <c r="K1439">
        <v>5</v>
      </c>
      <c r="L1439">
        <v>11681</v>
      </c>
      <c r="M1439">
        <v>0</v>
      </c>
      <c r="N1439">
        <v>58405</v>
      </c>
      <c r="O1439">
        <v>45000</v>
      </c>
      <c r="P1439">
        <v>13405</v>
      </c>
      <c r="Q1439" t="s">
        <v>66</v>
      </c>
      <c r="R1439" t="s">
        <v>27</v>
      </c>
      <c r="S1439" s="3" t="str">
        <f t="shared" si="110"/>
        <v>July</v>
      </c>
      <c r="T1439" t="str">
        <f t="shared" si="111"/>
        <v>Q3</v>
      </c>
      <c r="U1439">
        <f t="shared" si="112"/>
        <v>2025</v>
      </c>
      <c r="V1439" s="4">
        <f t="shared" si="113"/>
        <v>0.22951802071740432</v>
      </c>
      <c r="W1439" t="str">
        <f t="shared" si="114"/>
        <v>High</v>
      </c>
    </row>
    <row r="1440" spans="1:23" x14ac:dyDescent="0.3">
      <c r="A1440">
        <v>103161</v>
      </c>
      <c r="B1440" s="1">
        <v>45866</v>
      </c>
      <c r="C1440" t="s">
        <v>3297</v>
      </c>
      <c r="D1440" t="s">
        <v>147</v>
      </c>
      <c r="E1440" t="s">
        <v>44</v>
      </c>
      <c r="F1440" t="s">
        <v>45</v>
      </c>
      <c r="G1440" t="s">
        <v>46</v>
      </c>
      <c r="H1440" t="s">
        <v>59</v>
      </c>
      <c r="I1440" t="s">
        <v>24</v>
      </c>
      <c r="J1440" t="s">
        <v>72</v>
      </c>
      <c r="K1440">
        <v>5</v>
      </c>
      <c r="L1440">
        <v>14600</v>
      </c>
      <c r="M1440">
        <v>20</v>
      </c>
      <c r="N1440">
        <v>58400</v>
      </c>
      <c r="O1440">
        <v>55000</v>
      </c>
      <c r="P1440">
        <v>3400</v>
      </c>
      <c r="Q1440" t="s">
        <v>41</v>
      </c>
      <c r="R1440" t="s">
        <v>27</v>
      </c>
      <c r="S1440" s="3" t="str">
        <f t="shared" si="110"/>
        <v>July</v>
      </c>
      <c r="T1440" t="str">
        <f t="shared" si="111"/>
        <v>Q3</v>
      </c>
      <c r="U1440">
        <f t="shared" si="112"/>
        <v>2025</v>
      </c>
      <c r="V1440" s="4">
        <f t="shared" si="113"/>
        <v>5.8219178082191778E-2</v>
      </c>
      <c r="W1440" t="str">
        <f t="shared" si="114"/>
        <v>High</v>
      </c>
    </row>
    <row r="1441" spans="1:23" x14ac:dyDescent="0.3">
      <c r="A1441">
        <v>101470</v>
      </c>
      <c r="B1441" s="1">
        <v>45781</v>
      </c>
      <c r="C1441" t="s">
        <v>1606</v>
      </c>
      <c r="D1441" t="s">
        <v>29</v>
      </c>
      <c r="E1441" t="s">
        <v>30</v>
      </c>
      <c r="F1441" t="s">
        <v>76</v>
      </c>
      <c r="G1441" t="s">
        <v>77</v>
      </c>
      <c r="H1441" t="s">
        <v>83</v>
      </c>
      <c r="I1441" t="s">
        <v>60</v>
      </c>
      <c r="J1441" t="s">
        <v>78</v>
      </c>
      <c r="K1441">
        <v>3</v>
      </c>
      <c r="L1441">
        <v>21588</v>
      </c>
      <c r="M1441">
        <v>10</v>
      </c>
      <c r="N1441">
        <v>58287.6</v>
      </c>
      <c r="O1441">
        <v>51000</v>
      </c>
      <c r="P1441">
        <v>7287.6</v>
      </c>
      <c r="Q1441" t="s">
        <v>41</v>
      </c>
      <c r="R1441" t="s">
        <v>27</v>
      </c>
      <c r="S1441" s="3" t="str">
        <f t="shared" si="110"/>
        <v>May</v>
      </c>
      <c r="T1441" t="str">
        <f t="shared" si="111"/>
        <v>Q2</v>
      </c>
      <c r="U1441">
        <f t="shared" si="112"/>
        <v>2025</v>
      </c>
      <c r="V1441" s="4">
        <f t="shared" si="113"/>
        <v>0.12502830790768535</v>
      </c>
      <c r="W1441" t="str">
        <f t="shared" si="114"/>
        <v>High</v>
      </c>
    </row>
    <row r="1442" spans="1:23" x14ac:dyDescent="0.3">
      <c r="A1442">
        <v>100360</v>
      </c>
      <c r="B1442" s="1">
        <v>46009</v>
      </c>
      <c r="C1442" t="s">
        <v>496</v>
      </c>
      <c r="D1442" t="s">
        <v>51</v>
      </c>
      <c r="E1442" t="s">
        <v>30</v>
      </c>
      <c r="F1442" t="s">
        <v>31</v>
      </c>
      <c r="G1442" t="s">
        <v>32</v>
      </c>
      <c r="H1442" t="s">
        <v>59</v>
      </c>
      <c r="I1442" t="s">
        <v>60</v>
      </c>
      <c r="J1442" t="s">
        <v>78</v>
      </c>
      <c r="K1442">
        <v>3</v>
      </c>
      <c r="L1442">
        <v>21575</v>
      </c>
      <c r="M1442">
        <v>10</v>
      </c>
      <c r="N1442">
        <v>58252.5</v>
      </c>
      <c r="O1442">
        <v>51000</v>
      </c>
      <c r="P1442">
        <v>7252.5</v>
      </c>
      <c r="Q1442" t="s">
        <v>26</v>
      </c>
      <c r="R1442" t="s">
        <v>27</v>
      </c>
      <c r="S1442" s="3" t="str">
        <f t="shared" si="110"/>
        <v>December</v>
      </c>
      <c r="T1442" t="str">
        <f t="shared" si="111"/>
        <v>Q4</v>
      </c>
      <c r="U1442">
        <f t="shared" si="112"/>
        <v>2025</v>
      </c>
      <c r="V1442" s="4">
        <f t="shared" si="113"/>
        <v>0.12450109437363203</v>
      </c>
      <c r="W1442" t="str">
        <f t="shared" si="114"/>
        <v>High</v>
      </c>
    </row>
    <row r="1443" spans="1:23" x14ac:dyDescent="0.3">
      <c r="A1443">
        <v>101826</v>
      </c>
      <c r="B1443" s="1">
        <v>45914</v>
      </c>
      <c r="C1443" t="s">
        <v>1962</v>
      </c>
      <c r="D1443" t="s">
        <v>149</v>
      </c>
      <c r="E1443" t="s">
        <v>52</v>
      </c>
      <c r="F1443" t="s">
        <v>53</v>
      </c>
      <c r="G1443" t="s">
        <v>54</v>
      </c>
      <c r="H1443" t="s">
        <v>108</v>
      </c>
      <c r="I1443" t="s">
        <v>60</v>
      </c>
      <c r="J1443" t="s">
        <v>78</v>
      </c>
      <c r="K1443">
        <v>3</v>
      </c>
      <c r="L1443">
        <v>21571</v>
      </c>
      <c r="M1443">
        <v>10</v>
      </c>
      <c r="N1443">
        <v>58241.7</v>
      </c>
      <c r="O1443">
        <v>51000</v>
      </c>
      <c r="P1443">
        <v>7241.7</v>
      </c>
      <c r="Q1443" t="s">
        <v>26</v>
      </c>
      <c r="R1443" t="s">
        <v>56</v>
      </c>
      <c r="S1443" s="3" t="str">
        <f t="shared" si="110"/>
        <v>September</v>
      </c>
      <c r="T1443" t="str">
        <f t="shared" si="111"/>
        <v>Q3</v>
      </c>
      <c r="U1443">
        <f t="shared" si="112"/>
        <v>2025</v>
      </c>
      <c r="V1443" s="4">
        <f t="shared" si="113"/>
        <v>0.12433874698025642</v>
      </c>
      <c r="W1443" t="str">
        <f t="shared" si="114"/>
        <v>High</v>
      </c>
    </row>
    <row r="1444" spans="1:23" x14ac:dyDescent="0.3">
      <c r="A1444">
        <v>103132</v>
      </c>
      <c r="B1444" s="1">
        <v>45813</v>
      </c>
      <c r="C1444" t="s">
        <v>3268</v>
      </c>
      <c r="D1444" t="s">
        <v>35</v>
      </c>
      <c r="E1444" t="s">
        <v>52</v>
      </c>
      <c r="F1444" t="s">
        <v>53</v>
      </c>
      <c r="G1444" t="s">
        <v>54</v>
      </c>
      <c r="H1444" t="s">
        <v>83</v>
      </c>
      <c r="I1444" t="s">
        <v>24</v>
      </c>
      <c r="J1444" t="s">
        <v>72</v>
      </c>
      <c r="K1444">
        <v>5</v>
      </c>
      <c r="L1444">
        <v>14558</v>
      </c>
      <c r="M1444">
        <v>20</v>
      </c>
      <c r="N1444">
        <v>58232</v>
      </c>
      <c r="O1444">
        <v>55000</v>
      </c>
      <c r="P1444">
        <v>3232</v>
      </c>
      <c r="Q1444" t="s">
        <v>55</v>
      </c>
      <c r="R1444" t="s">
        <v>73</v>
      </c>
      <c r="S1444" s="3" t="str">
        <f t="shared" si="110"/>
        <v>June</v>
      </c>
      <c r="T1444" t="str">
        <f t="shared" si="111"/>
        <v>Q2</v>
      </c>
      <c r="U1444">
        <f t="shared" si="112"/>
        <v>2025</v>
      </c>
      <c r="V1444" s="4">
        <f t="shared" si="113"/>
        <v>5.5502129413380959E-2</v>
      </c>
      <c r="W1444" t="str">
        <f t="shared" si="114"/>
        <v>High</v>
      </c>
    </row>
    <row r="1445" spans="1:23" x14ac:dyDescent="0.3">
      <c r="A1445">
        <v>104215</v>
      </c>
      <c r="B1445" s="1">
        <v>45662</v>
      </c>
      <c r="C1445" t="s">
        <v>4351</v>
      </c>
      <c r="D1445" t="s">
        <v>125</v>
      </c>
      <c r="E1445" t="s">
        <v>20</v>
      </c>
      <c r="F1445" t="s">
        <v>36</v>
      </c>
      <c r="G1445" t="s">
        <v>37</v>
      </c>
      <c r="H1445" t="s">
        <v>23</v>
      </c>
      <c r="I1445" t="s">
        <v>24</v>
      </c>
      <c r="J1445" t="s">
        <v>72</v>
      </c>
      <c r="K1445">
        <v>4</v>
      </c>
      <c r="L1445">
        <v>14548</v>
      </c>
      <c r="M1445">
        <v>0</v>
      </c>
      <c r="N1445">
        <v>58192</v>
      </c>
      <c r="O1445">
        <v>44000</v>
      </c>
      <c r="P1445">
        <v>14192</v>
      </c>
      <c r="Q1445" t="s">
        <v>41</v>
      </c>
      <c r="R1445" t="s">
        <v>73</v>
      </c>
      <c r="S1445" s="3" t="str">
        <f t="shared" si="110"/>
        <v>January</v>
      </c>
      <c r="T1445" t="str">
        <f t="shared" si="111"/>
        <v>Q1</v>
      </c>
      <c r="U1445">
        <f t="shared" si="112"/>
        <v>2025</v>
      </c>
      <c r="V1445" s="4">
        <f t="shared" si="113"/>
        <v>0.24388232059389606</v>
      </c>
      <c r="W1445" t="str">
        <f t="shared" si="114"/>
        <v>High</v>
      </c>
    </row>
    <row r="1446" spans="1:23" x14ac:dyDescent="0.3">
      <c r="A1446">
        <v>101906</v>
      </c>
      <c r="B1446" s="1">
        <v>45831</v>
      </c>
      <c r="C1446" t="s">
        <v>2042</v>
      </c>
      <c r="D1446" t="s">
        <v>140</v>
      </c>
      <c r="E1446" t="s">
        <v>44</v>
      </c>
      <c r="F1446" t="s">
        <v>64</v>
      </c>
      <c r="G1446" t="s">
        <v>65</v>
      </c>
      <c r="H1446" t="s">
        <v>59</v>
      </c>
      <c r="I1446" t="s">
        <v>24</v>
      </c>
      <c r="J1446" t="s">
        <v>72</v>
      </c>
      <c r="K1446">
        <v>4</v>
      </c>
      <c r="L1446">
        <v>14540</v>
      </c>
      <c r="M1446">
        <v>0</v>
      </c>
      <c r="N1446">
        <v>58160</v>
      </c>
      <c r="O1446">
        <v>44000</v>
      </c>
      <c r="P1446">
        <v>14160</v>
      </c>
      <c r="Q1446" t="s">
        <v>49</v>
      </c>
      <c r="R1446" t="s">
        <v>73</v>
      </c>
      <c r="S1446" s="3" t="str">
        <f t="shared" si="110"/>
        <v>June</v>
      </c>
      <c r="T1446" t="str">
        <f t="shared" si="111"/>
        <v>Q2</v>
      </c>
      <c r="U1446">
        <f t="shared" si="112"/>
        <v>2025</v>
      </c>
      <c r="V1446" s="4">
        <f t="shared" si="113"/>
        <v>0.24346629986244842</v>
      </c>
      <c r="W1446" t="str">
        <f t="shared" si="114"/>
        <v>High</v>
      </c>
    </row>
    <row r="1447" spans="1:23" x14ac:dyDescent="0.3">
      <c r="A1447">
        <v>101591</v>
      </c>
      <c r="B1447" s="1">
        <v>45888</v>
      </c>
      <c r="C1447" t="s">
        <v>1727</v>
      </c>
      <c r="D1447" t="s">
        <v>257</v>
      </c>
      <c r="E1447" t="s">
        <v>20</v>
      </c>
      <c r="F1447" t="s">
        <v>21</v>
      </c>
      <c r="G1447" t="s">
        <v>22</v>
      </c>
      <c r="H1447" t="s">
        <v>23</v>
      </c>
      <c r="I1447" t="s">
        <v>60</v>
      </c>
      <c r="J1447" t="s">
        <v>61</v>
      </c>
      <c r="K1447">
        <v>5</v>
      </c>
      <c r="L1447">
        <v>12244</v>
      </c>
      <c r="M1447">
        <v>5</v>
      </c>
      <c r="N1447">
        <v>58159</v>
      </c>
      <c r="O1447">
        <v>45000</v>
      </c>
      <c r="P1447">
        <v>13159</v>
      </c>
      <c r="Q1447" t="s">
        <v>66</v>
      </c>
      <c r="R1447" t="s">
        <v>56</v>
      </c>
      <c r="S1447" s="3" t="str">
        <f t="shared" si="110"/>
        <v>August</v>
      </c>
      <c r="T1447" t="str">
        <f t="shared" si="111"/>
        <v>Q3</v>
      </c>
      <c r="U1447">
        <f t="shared" si="112"/>
        <v>2025</v>
      </c>
      <c r="V1447" s="4">
        <f t="shared" si="113"/>
        <v>0.22625904847057204</v>
      </c>
      <c r="W1447" t="str">
        <f t="shared" si="114"/>
        <v>High</v>
      </c>
    </row>
    <row r="1448" spans="1:23" x14ac:dyDescent="0.3">
      <c r="A1448">
        <v>101526</v>
      </c>
      <c r="B1448" s="1">
        <v>45743</v>
      </c>
      <c r="C1448" t="s">
        <v>1662</v>
      </c>
      <c r="D1448" t="s">
        <v>144</v>
      </c>
      <c r="E1448" t="s">
        <v>20</v>
      </c>
      <c r="F1448" t="s">
        <v>21</v>
      </c>
      <c r="G1448" t="s">
        <v>22</v>
      </c>
      <c r="H1448" t="s">
        <v>47</v>
      </c>
      <c r="I1448" t="s">
        <v>24</v>
      </c>
      <c r="J1448" t="s">
        <v>72</v>
      </c>
      <c r="K1448">
        <v>4</v>
      </c>
      <c r="L1448">
        <v>15303</v>
      </c>
      <c r="M1448">
        <v>5</v>
      </c>
      <c r="N1448">
        <v>58151.4</v>
      </c>
      <c r="O1448">
        <v>44000</v>
      </c>
      <c r="P1448">
        <v>14151.4</v>
      </c>
      <c r="Q1448" t="s">
        <v>66</v>
      </c>
      <c r="R1448" t="s">
        <v>56</v>
      </c>
      <c r="S1448" s="3" t="str">
        <f t="shared" si="110"/>
        <v>March</v>
      </c>
      <c r="T1448" t="str">
        <f t="shared" si="111"/>
        <v>Q1</v>
      </c>
      <c r="U1448">
        <f t="shared" si="112"/>
        <v>2025</v>
      </c>
      <c r="V1448" s="4">
        <f t="shared" si="113"/>
        <v>0.24335441623073562</v>
      </c>
      <c r="W1448" t="str">
        <f t="shared" si="114"/>
        <v>High</v>
      </c>
    </row>
    <row r="1449" spans="1:23" x14ac:dyDescent="0.3">
      <c r="A1449">
        <v>100848</v>
      </c>
      <c r="B1449" s="1">
        <v>45863</v>
      </c>
      <c r="C1449" t="s">
        <v>984</v>
      </c>
      <c r="D1449" t="s">
        <v>149</v>
      </c>
      <c r="E1449" t="s">
        <v>30</v>
      </c>
      <c r="F1449" t="s">
        <v>31</v>
      </c>
      <c r="G1449" t="s">
        <v>32</v>
      </c>
      <c r="H1449" t="s">
        <v>71</v>
      </c>
      <c r="I1449" t="s">
        <v>60</v>
      </c>
      <c r="J1449" t="s">
        <v>61</v>
      </c>
      <c r="K1449">
        <v>5</v>
      </c>
      <c r="L1449">
        <v>11629</v>
      </c>
      <c r="M1449">
        <v>0</v>
      </c>
      <c r="N1449">
        <v>58145</v>
      </c>
      <c r="O1449">
        <v>45000</v>
      </c>
      <c r="P1449">
        <v>13145</v>
      </c>
      <c r="Q1449" t="s">
        <v>49</v>
      </c>
      <c r="R1449" t="s">
        <v>56</v>
      </c>
      <c r="S1449" s="3" t="str">
        <f t="shared" si="110"/>
        <v>July</v>
      </c>
      <c r="T1449" t="str">
        <f t="shared" si="111"/>
        <v>Q3</v>
      </c>
      <c r="U1449">
        <f t="shared" si="112"/>
        <v>2025</v>
      </c>
      <c r="V1449" s="4">
        <f t="shared" si="113"/>
        <v>0.22607274916157882</v>
      </c>
      <c r="W1449" t="str">
        <f t="shared" si="114"/>
        <v>High</v>
      </c>
    </row>
    <row r="1450" spans="1:23" x14ac:dyDescent="0.3">
      <c r="A1450">
        <v>102451</v>
      </c>
      <c r="B1450" s="1">
        <v>45666</v>
      </c>
      <c r="C1450" t="s">
        <v>2587</v>
      </c>
      <c r="D1450" t="s">
        <v>125</v>
      </c>
      <c r="E1450" t="s">
        <v>20</v>
      </c>
      <c r="F1450" t="s">
        <v>36</v>
      </c>
      <c r="G1450" t="s">
        <v>37</v>
      </c>
      <c r="H1450" t="s">
        <v>47</v>
      </c>
      <c r="I1450" t="s">
        <v>24</v>
      </c>
      <c r="J1450" t="s">
        <v>72</v>
      </c>
      <c r="K1450">
        <v>4</v>
      </c>
      <c r="L1450">
        <v>15300</v>
      </c>
      <c r="M1450">
        <v>5</v>
      </c>
      <c r="N1450">
        <v>58140</v>
      </c>
      <c r="O1450">
        <v>44000</v>
      </c>
      <c r="P1450">
        <v>14140</v>
      </c>
      <c r="Q1450" t="s">
        <v>41</v>
      </c>
      <c r="R1450" t="s">
        <v>27</v>
      </c>
      <c r="S1450" s="3" t="str">
        <f t="shared" si="110"/>
        <v>January</v>
      </c>
      <c r="T1450" t="str">
        <f t="shared" si="111"/>
        <v>Q1</v>
      </c>
      <c r="U1450">
        <f t="shared" si="112"/>
        <v>2025</v>
      </c>
      <c r="V1450" s="4">
        <f t="shared" si="113"/>
        <v>0.2432060543515652</v>
      </c>
      <c r="W1450" t="str">
        <f t="shared" si="114"/>
        <v>High</v>
      </c>
    </row>
    <row r="1451" spans="1:23" x14ac:dyDescent="0.3">
      <c r="A1451">
        <v>101075</v>
      </c>
      <c r="B1451" s="1">
        <v>45762</v>
      </c>
      <c r="C1451" t="s">
        <v>1211</v>
      </c>
      <c r="D1451" t="s">
        <v>110</v>
      </c>
      <c r="E1451" t="s">
        <v>20</v>
      </c>
      <c r="F1451" t="s">
        <v>36</v>
      </c>
      <c r="G1451" t="s">
        <v>37</v>
      </c>
      <c r="H1451" t="s">
        <v>108</v>
      </c>
      <c r="I1451" t="s">
        <v>24</v>
      </c>
      <c r="J1451" t="s">
        <v>72</v>
      </c>
      <c r="K1451">
        <v>4</v>
      </c>
      <c r="L1451">
        <v>14534</v>
      </c>
      <c r="M1451">
        <v>0</v>
      </c>
      <c r="N1451">
        <v>58136</v>
      </c>
      <c r="O1451">
        <v>44000</v>
      </c>
      <c r="P1451">
        <v>14136</v>
      </c>
      <c r="Q1451" t="s">
        <v>66</v>
      </c>
      <c r="R1451" t="s">
        <v>27</v>
      </c>
      <c r="S1451" s="3" t="str">
        <f t="shared" si="110"/>
        <v>April</v>
      </c>
      <c r="T1451" t="str">
        <f t="shared" si="111"/>
        <v>Q2</v>
      </c>
      <c r="U1451">
        <f t="shared" si="112"/>
        <v>2025</v>
      </c>
      <c r="V1451" s="4">
        <f t="shared" si="113"/>
        <v>0.24315398376221276</v>
      </c>
      <c r="W1451" t="str">
        <f t="shared" si="114"/>
        <v>High</v>
      </c>
    </row>
    <row r="1452" spans="1:23" x14ac:dyDescent="0.3">
      <c r="A1452">
        <v>101779</v>
      </c>
      <c r="B1452" s="1">
        <v>45939</v>
      </c>
      <c r="C1452" t="s">
        <v>1915</v>
      </c>
      <c r="D1452" t="s">
        <v>80</v>
      </c>
      <c r="E1452" t="s">
        <v>44</v>
      </c>
      <c r="F1452" t="s">
        <v>45</v>
      </c>
      <c r="G1452" t="s">
        <v>46</v>
      </c>
      <c r="H1452" t="s">
        <v>38</v>
      </c>
      <c r="I1452" t="s">
        <v>60</v>
      </c>
      <c r="J1452" t="s">
        <v>61</v>
      </c>
      <c r="K1452">
        <v>5</v>
      </c>
      <c r="L1452">
        <v>12239</v>
      </c>
      <c r="M1452">
        <v>5</v>
      </c>
      <c r="N1452">
        <v>58135.25</v>
      </c>
      <c r="O1452">
        <v>45000</v>
      </c>
      <c r="P1452">
        <v>13135.25</v>
      </c>
      <c r="Q1452" t="s">
        <v>49</v>
      </c>
      <c r="R1452" t="s">
        <v>27</v>
      </c>
      <c r="S1452" s="3" t="str">
        <f t="shared" si="110"/>
        <v>October</v>
      </c>
      <c r="T1452" t="str">
        <f t="shared" si="111"/>
        <v>Q4</v>
      </c>
      <c r="U1452">
        <f t="shared" si="112"/>
        <v>2025</v>
      </c>
      <c r="V1452" s="4">
        <f t="shared" si="113"/>
        <v>0.22594295199556208</v>
      </c>
      <c r="W1452" t="str">
        <f t="shared" si="114"/>
        <v>High</v>
      </c>
    </row>
    <row r="1453" spans="1:23" x14ac:dyDescent="0.3">
      <c r="A1453">
        <v>100535</v>
      </c>
      <c r="B1453" s="1">
        <v>45856</v>
      </c>
      <c r="C1453" t="s">
        <v>671</v>
      </c>
      <c r="D1453" t="s">
        <v>19</v>
      </c>
      <c r="E1453" t="s">
        <v>44</v>
      </c>
      <c r="F1453" t="s">
        <v>45</v>
      </c>
      <c r="G1453" t="s">
        <v>46</v>
      </c>
      <c r="H1453" t="s">
        <v>23</v>
      </c>
      <c r="I1453" t="s">
        <v>24</v>
      </c>
      <c r="J1453" t="s">
        <v>72</v>
      </c>
      <c r="K1453">
        <v>4</v>
      </c>
      <c r="L1453">
        <v>15290</v>
      </c>
      <c r="M1453">
        <v>5</v>
      </c>
      <c r="N1453">
        <v>58102</v>
      </c>
      <c r="O1453">
        <v>44000</v>
      </c>
      <c r="P1453">
        <v>14102</v>
      </c>
      <c r="Q1453" t="s">
        <v>41</v>
      </c>
      <c r="R1453" t="s">
        <v>27</v>
      </c>
      <c r="S1453" s="3" t="str">
        <f t="shared" si="110"/>
        <v>July</v>
      </c>
      <c r="T1453" t="str">
        <f t="shared" si="111"/>
        <v>Q3</v>
      </c>
      <c r="U1453">
        <f t="shared" si="112"/>
        <v>2025</v>
      </c>
      <c r="V1453" s="4">
        <f t="shared" si="113"/>
        <v>0.24271109428246876</v>
      </c>
      <c r="W1453" t="str">
        <f t="shared" si="114"/>
        <v>High</v>
      </c>
    </row>
    <row r="1454" spans="1:23" x14ac:dyDescent="0.3">
      <c r="A1454">
        <v>100203</v>
      </c>
      <c r="B1454" s="1">
        <v>45832</v>
      </c>
      <c r="C1454" t="s">
        <v>336</v>
      </c>
      <c r="D1454" t="s">
        <v>63</v>
      </c>
      <c r="E1454" t="s">
        <v>20</v>
      </c>
      <c r="F1454" t="s">
        <v>36</v>
      </c>
      <c r="G1454" t="s">
        <v>37</v>
      </c>
      <c r="H1454" t="s">
        <v>47</v>
      </c>
      <c r="I1454" t="s">
        <v>60</v>
      </c>
      <c r="J1454" t="s">
        <v>61</v>
      </c>
      <c r="K1454">
        <v>5</v>
      </c>
      <c r="L1454">
        <v>11599</v>
      </c>
      <c r="M1454">
        <v>0</v>
      </c>
      <c r="N1454">
        <v>57995</v>
      </c>
      <c r="O1454">
        <v>45000</v>
      </c>
      <c r="P1454">
        <v>12995</v>
      </c>
      <c r="Q1454" t="s">
        <v>55</v>
      </c>
      <c r="R1454" t="s">
        <v>27</v>
      </c>
      <c r="S1454" s="3" t="str">
        <f t="shared" si="110"/>
        <v>June</v>
      </c>
      <c r="T1454" t="str">
        <f t="shared" si="111"/>
        <v>Q2</v>
      </c>
      <c r="U1454">
        <f t="shared" si="112"/>
        <v>2025</v>
      </c>
      <c r="V1454" s="4">
        <f t="shared" si="113"/>
        <v>0.22407104060694888</v>
      </c>
      <c r="W1454" t="str">
        <f t="shared" si="114"/>
        <v>High</v>
      </c>
    </row>
    <row r="1455" spans="1:23" x14ac:dyDescent="0.3">
      <c r="A1455">
        <v>102211</v>
      </c>
      <c r="B1455" s="1">
        <v>45956</v>
      </c>
      <c r="C1455" t="s">
        <v>2347</v>
      </c>
      <c r="D1455" t="s">
        <v>202</v>
      </c>
      <c r="E1455" t="s">
        <v>30</v>
      </c>
      <c r="F1455" t="s">
        <v>76</v>
      </c>
      <c r="G1455" t="s">
        <v>77</v>
      </c>
      <c r="H1455" t="s">
        <v>38</v>
      </c>
      <c r="I1455" t="s">
        <v>60</v>
      </c>
      <c r="J1455" t="s">
        <v>61</v>
      </c>
      <c r="K1455">
        <v>6</v>
      </c>
      <c r="L1455">
        <v>12080</v>
      </c>
      <c r="M1455">
        <v>20</v>
      </c>
      <c r="N1455">
        <v>57984</v>
      </c>
      <c r="O1455">
        <v>54000</v>
      </c>
      <c r="P1455">
        <v>3984</v>
      </c>
      <c r="Q1455" t="s">
        <v>55</v>
      </c>
      <c r="R1455" t="s">
        <v>73</v>
      </c>
      <c r="S1455" s="3" t="str">
        <f t="shared" si="110"/>
        <v>October</v>
      </c>
      <c r="T1455" t="str">
        <f t="shared" si="111"/>
        <v>Q4</v>
      </c>
      <c r="U1455">
        <f t="shared" si="112"/>
        <v>2025</v>
      </c>
      <c r="V1455" s="4">
        <f t="shared" si="113"/>
        <v>6.8708609271523183E-2</v>
      </c>
      <c r="W1455" t="str">
        <f t="shared" si="114"/>
        <v>High</v>
      </c>
    </row>
    <row r="1456" spans="1:23" x14ac:dyDescent="0.3">
      <c r="A1456">
        <v>100065</v>
      </c>
      <c r="B1456" s="1">
        <v>45944</v>
      </c>
      <c r="C1456" t="s">
        <v>172</v>
      </c>
      <c r="D1456" t="s">
        <v>140</v>
      </c>
      <c r="E1456" t="s">
        <v>52</v>
      </c>
      <c r="F1456" t="s">
        <v>69</v>
      </c>
      <c r="G1456" t="s">
        <v>70</v>
      </c>
      <c r="H1456" t="s">
        <v>71</v>
      </c>
      <c r="I1456" t="s">
        <v>24</v>
      </c>
      <c r="J1456" t="s">
        <v>72</v>
      </c>
      <c r="K1456">
        <v>4</v>
      </c>
      <c r="L1456">
        <v>15237</v>
      </c>
      <c r="M1456">
        <v>5</v>
      </c>
      <c r="N1456">
        <v>57900.6</v>
      </c>
      <c r="O1456">
        <v>44000</v>
      </c>
      <c r="P1456">
        <v>13900.6</v>
      </c>
      <c r="Q1456" t="s">
        <v>49</v>
      </c>
      <c r="R1456" t="s">
        <v>27</v>
      </c>
      <c r="S1456" s="3" t="str">
        <f t="shared" si="110"/>
        <v>October</v>
      </c>
      <c r="T1456" t="str">
        <f t="shared" si="111"/>
        <v>Q4</v>
      </c>
      <c r="U1456">
        <f t="shared" si="112"/>
        <v>2025</v>
      </c>
      <c r="V1456" s="4">
        <f t="shared" si="113"/>
        <v>0.24007695947883098</v>
      </c>
      <c r="W1456" t="str">
        <f t="shared" si="114"/>
        <v>High</v>
      </c>
    </row>
    <row r="1457" spans="1:23" x14ac:dyDescent="0.3">
      <c r="A1457">
        <v>100814</v>
      </c>
      <c r="B1457" s="1">
        <v>45661</v>
      </c>
      <c r="C1457" t="s">
        <v>950</v>
      </c>
      <c r="D1457" t="s">
        <v>202</v>
      </c>
      <c r="E1457" t="s">
        <v>52</v>
      </c>
      <c r="F1457" t="s">
        <v>69</v>
      </c>
      <c r="G1457" t="s">
        <v>70</v>
      </c>
      <c r="H1457" t="s">
        <v>71</v>
      </c>
      <c r="I1457" t="s">
        <v>24</v>
      </c>
      <c r="J1457" t="s">
        <v>72</v>
      </c>
      <c r="K1457">
        <v>4</v>
      </c>
      <c r="L1457">
        <v>15233</v>
      </c>
      <c r="M1457">
        <v>5</v>
      </c>
      <c r="N1457">
        <v>57885.4</v>
      </c>
      <c r="O1457">
        <v>44000</v>
      </c>
      <c r="P1457">
        <v>13885.4</v>
      </c>
      <c r="Q1457" t="s">
        <v>66</v>
      </c>
      <c r="R1457" t="s">
        <v>27</v>
      </c>
      <c r="S1457" s="3" t="str">
        <f t="shared" si="110"/>
        <v>January</v>
      </c>
      <c r="T1457" t="str">
        <f t="shared" si="111"/>
        <v>Q1</v>
      </c>
      <c r="U1457">
        <f t="shared" si="112"/>
        <v>2025</v>
      </c>
      <c r="V1457" s="4">
        <f t="shared" si="113"/>
        <v>0.23987741295732601</v>
      </c>
      <c r="W1457" t="str">
        <f t="shared" si="114"/>
        <v>High</v>
      </c>
    </row>
    <row r="1458" spans="1:23" x14ac:dyDescent="0.3">
      <c r="A1458">
        <v>102704</v>
      </c>
      <c r="B1458" s="1">
        <v>46002</v>
      </c>
      <c r="C1458" t="s">
        <v>2840</v>
      </c>
      <c r="D1458" t="s">
        <v>194</v>
      </c>
      <c r="E1458" t="s">
        <v>44</v>
      </c>
      <c r="F1458" t="s">
        <v>45</v>
      </c>
      <c r="G1458" t="s">
        <v>46</v>
      </c>
      <c r="H1458" t="s">
        <v>47</v>
      </c>
      <c r="I1458" t="s">
        <v>60</v>
      </c>
      <c r="J1458" t="s">
        <v>61</v>
      </c>
      <c r="K1458">
        <v>5</v>
      </c>
      <c r="L1458">
        <v>12180</v>
      </c>
      <c r="M1458">
        <v>5</v>
      </c>
      <c r="N1458">
        <v>57855</v>
      </c>
      <c r="O1458">
        <v>45000</v>
      </c>
      <c r="P1458">
        <v>12855</v>
      </c>
      <c r="Q1458" t="s">
        <v>49</v>
      </c>
      <c r="R1458" t="s">
        <v>27</v>
      </c>
      <c r="S1458" s="3" t="str">
        <f t="shared" si="110"/>
        <v>December</v>
      </c>
      <c r="T1458" t="str">
        <f t="shared" si="111"/>
        <v>Q4</v>
      </c>
      <c r="U1458">
        <f t="shared" si="112"/>
        <v>2025</v>
      </c>
      <c r="V1458" s="4">
        <f t="shared" si="113"/>
        <v>0.22219341457091005</v>
      </c>
      <c r="W1458" t="str">
        <f t="shared" si="114"/>
        <v>High</v>
      </c>
    </row>
    <row r="1459" spans="1:23" x14ac:dyDescent="0.3">
      <c r="A1459">
        <v>100062</v>
      </c>
      <c r="B1459" s="1">
        <v>45881</v>
      </c>
      <c r="C1459" t="s">
        <v>169</v>
      </c>
      <c r="D1459" t="s">
        <v>85</v>
      </c>
      <c r="E1459" t="s">
        <v>52</v>
      </c>
      <c r="F1459" t="s">
        <v>69</v>
      </c>
      <c r="G1459" t="s">
        <v>70</v>
      </c>
      <c r="H1459" t="s">
        <v>33</v>
      </c>
      <c r="I1459" t="s">
        <v>60</v>
      </c>
      <c r="J1459" t="s">
        <v>61</v>
      </c>
      <c r="K1459">
        <v>5</v>
      </c>
      <c r="L1459">
        <v>11570</v>
      </c>
      <c r="M1459">
        <v>0</v>
      </c>
      <c r="N1459">
        <v>57850</v>
      </c>
      <c r="O1459">
        <v>45000</v>
      </c>
      <c r="P1459">
        <v>12850</v>
      </c>
      <c r="Q1459" t="s">
        <v>66</v>
      </c>
      <c r="R1459" t="s">
        <v>27</v>
      </c>
      <c r="S1459" s="3" t="str">
        <f t="shared" si="110"/>
        <v>August</v>
      </c>
      <c r="T1459" t="str">
        <f t="shared" si="111"/>
        <v>Q3</v>
      </c>
      <c r="U1459">
        <f t="shared" si="112"/>
        <v>2025</v>
      </c>
      <c r="V1459" s="4">
        <f t="shared" si="113"/>
        <v>0.22212618841832324</v>
      </c>
      <c r="W1459" t="str">
        <f t="shared" si="114"/>
        <v>High</v>
      </c>
    </row>
    <row r="1460" spans="1:23" x14ac:dyDescent="0.3">
      <c r="A1460">
        <v>101453</v>
      </c>
      <c r="B1460" s="1">
        <v>45735</v>
      </c>
      <c r="C1460" t="s">
        <v>1589</v>
      </c>
      <c r="D1460" t="s">
        <v>144</v>
      </c>
      <c r="E1460" t="s">
        <v>20</v>
      </c>
      <c r="F1460" t="s">
        <v>21</v>
      </c>
      <c r="G1460" t="s">
        <v>22</v>
      </c>
      <c r="H1460" t="s">
        <v>23</v>
      </c>
      <c r="I1460" t="s">
        <v>60</v>
      </c>
      <c r="J1460" t="s">
        <v>61</v>
      </c>
      <c r="K1460">
        <v>6</v>
      </c>
      <c r="L1460">
        <v>12040</v>
      </c>
      <c r="M1460">
        <v>20</v>
      </c>
      <c r="N1460">
        <v>57792</v>
      </c>
      <c r="O1460">
        <v>54000</v>
      </c>
      <c r="P1460">
        <v>3792</v>
      </c>
      <c r="Q1460" t="s">
        <v>41</v>
      </c>
      <c r="R1460" t="s">
        <v>27</v>
      </c>
      <c r="S1460" s="3" t="str">
        <f t="shared" si="110"/>
        <v>March</v>
      </c>
      <c r="T1460" t="str">
        <f t="shared" si="111"/>
        <v>Q1</v>
      </c>
      <c r="U1460">
        <f t="shared" si="112"/>
        <v>2025</v>
      </c>
      <c r="V1460" s="4">
        <f t="shared" si="113"/>
        <v>6.5614617940199335E-2</v>
      </c>
      <c r="W1460" t="str">
        <f t="shared" si="114"/>
        <v>High</v>
      </c>
    </row>
    <row r="1461" spans="1:23" x14ac:dyDescent="0.3">
      <c r="A1461">
        <v>102565</v>
      </c>
      <c r="B1461" s="1">
        <v>45719</v>
      </c>
      <c r="C1461" t="s">
        <v>2701</v>
      </c>
      <c r="D1461" t="s">
        <v>132</v>
      </c>
      <c r="E1461" t="s">
        <v>20</v>
      </c>
      <c r="F1461" t="s">
        <v>21</v>
      </c>
      <c r="G1461" t="s">
        <v>22</v>
      </c>
      <c r="H1461" t="s">
        <v>71</v>
      </c>
      <c r="I1461" t="s">
        <v>60</v>
      </c>
      <c r="J1461" t="s">
        <v>61</v>
      </c>
      <c r="K1461">
        <v>5</v>
      </c>
      <c r="L1461">
        <v>12166</v>
      </c>
      <c r="M1461">
        <v>5</v>
      </c>
      <c r="N1461">
        <v>57788.5</v>
      </c>
      <c r="O1461">
        <v>45000</v>
      </c>
      <c r="P1461">
        <v>12788.5</v>
      </c>
      <c r="Q1461" t="s">
        <v>66</v>
      </c>
      <c r="R1461" t="s">
        <v>56</v>
      </c>
      <c r="S1461" s="3" t="str">
        <f t="shared" si="110"/>
        <v>March</v>
      </c>
      <c r="T1461" t="str">
        <f t="shared" si="111"/>
        <v>Q1</v>
      </c>
      <c r="U1461">
        <f t="shared" si="112"/>
        <v>2025</v>
      </c>
      <c r="V1461" s="4">
        <f t="shared" si="113"/>
        <v>0.22129835520908139</v>
      </c>
      <c r="W1461" t="str">
        <f t="shared" si="114"/>
        <v>High</v>
      </c>
    </row>
    <row r="1462" spans="1:23" x14ac:dyDescent="0.3">
      <c r="A1462">
        <v>101485</v>
      </c>
      <c r="B1462" s="1">
        <v>45855</v>
      </c>
      <c r="C1462" t="s">
        <v>1621</v>
      </c>
      <c r="D1462" t="s">
        <v>87</v>
      </c>
      <c r="E1462" t="s">
        <v>44</v>
      </c>
      <c r="F1462" t="s">
        <v>45</v>
      </c>
      <c r="G1462" t="s">
        <v>46</v>
      </c>
      <c r="H1462" t="s">
        <v>59</v>
      </c>
      <c r="I1462" t="s">
        <v>60</v>
      </c>
      <c r="J1462" t="s">
        <v>61</v>
      </c>
      <c r="K1462">
        <v>6</v>
      </c>
      <c r="L1462">
        <v>12020</v>
      </c>
      <c r="M1462">
        <v>20</v>
      </c>
      <c r="N1462">
        <v>57696</v>
      </c>
      <c r="O1462">
        <v>54000</v>
      </c>
      <c r="P1462">
        <v>3696</v>
      </c>
      <c r="Q1462" t="s">
        <v>41</v>
      </c>
      <c r="R1462" t="s">
        <v>27</v>
      </c>
      <c r="S1462" s="3" t="str">
        <f t="shared" si="110"/>
        <v>July</v>
      </c>
      <c r="T1462" t="str">
        <f t="shared" si="111"/>
        <v>Q3</v>
      </c>
      <c r="U1462">
        <f t="shared" si="112"/>
        <v>2025</v>
      </c>
      <c r="V1462" s="4">
        <f t="shared" si="113"/>
        <v>6.405990016638935E-2</v>
      </c>
      <c r="W1462" t="str">
        <f t="shared" si="114"/>
        <v>High</v>
      </c>
    </row>
    <row r="1463" spans="1:23" x14ac:dyDescent="0.3">
      <c r="A1463">
        <v>102247</v>
      </c>
      <c r="B1463" s="1">
        <v>45893</v>
      </c>
      <c r="C1463" t="s">
        <v>2383</v>
      </c>
      <c r="D1463" t="s">
        <v>177</v>
      </c>
      <c r="E1463" t="s">
        <v>44</v>
      </c>
      <c r="F1463" t="s">
        <v>45</v>
      </c>
      <c r="G1463" t="s">
        <v>46</v>
      </c>
      <c r="H1463" t="s">
        <v>38</v>
      </c>
      <c r="I1463" t="s">
        <v>24</v>
      </c>
      <c r="J1463" t="s">
        <v>72</v>
      </c>
      <c r="K1463">
        <v>4</v>
      </c>
      <c r="L1463">
        <v>15168</v>
      </c>
      <c r="M1463">
        <v>5</v>
      </c>
      <c r="N1463">
        <v>57638.400000000001</v>
      </c>
      <c r="O1463">
        <v>44000</v>
      </c>
      <c r="P1463">
        <v>13638.4</v>
      </c>
      <c r="Q1463" t="s">
        <v>49</v>
      </c>
      <c r="R1463" t="s">
        <v>73</v>
      </c>
      <c r="S1463" s="3" t="str">
        <f t="shared" si="110"/>
        <v>August</v>
      </c>
      <c r="T1463" t="str">
        <f t="shared" si="111"/>
        <v>Q3</v>
      </c>
      <c r="U1463">
        <f t="shared" si="112"/>
        <v>2025</v>
      </c>
      <c r="V1463" s="4">
        <f t="shared" si="113"/>
        <v>0.23662003109038418</v>
      </c>
      <c r="W1463" t="str">
        <f t="shared" si="114"/>
        <v>High</v>
      </c>
    </row>
    <row r="1464" spans="1:23" x14ac:dyDescent="0.3">
      <c r="A1464">
        <v>103403</v>
      </c>
      <c r="B1464" s="1">
        <v>45988</v>
      </c>
      <c r="C1464" t="s">
        <v>3539</v>
      </c>
      <c r="D1464" t="s">
        <v>80</v>
      </c>
      <c r="E1464" t="s">
        <v>52</v>
      </c>
      <c r="F1464" t="s">
        <v>53</v>
      </c>
      <c r="G1464" t="s">
        <v>54</v>
      </c>
      <c r="H1464" t="s">
        <v>59</v>
      </c>
      <c r="I1464" t="s">
        <v>60</v>
      </c>
      <c r="J1464" t="s">
        <v>61</v>
      </c>
      <c r="K1464">
        <v>5</v>
      </c>
      <c r="L1464">
        <v>12134</v>
      </c>
      <c r="M1464">
        <v>5</v>
      </c>
      <c r="N1464">
        <v>57636.5</v>
      </c>
      <c r="O1464">
        <v>45000</v>
      </c>
      <c r="P1464">
        <v>12636.5</v>
      </c>
      <c r="Q1464" t="s">
        <v>26</v>
      </c>
      <c r="R1464" t="s">
        <v>27</v>
      </c>
      <c r="S1464" s="3" t="str">
        <f t="shared" si="110"/>
        <v>November</v>
      </c>
      <c r="T1464" t="str">
        <f t="shared" si="111"/>
        <v>Q4</v>
      </c>
      <c r="U1464">
        <f t="shared" si="112"/>
        <v>2025</v>
      </c>
      <c r="V1464" s="4">
        <f t="shared" si="113"/>
        <v>0.21924474942093986</v>
      </c>
      <c r="W1464" t="str">
        <f t="shared" si="114"/>
        <v>High</v>
      </c>
    </row>
    <row r="1465" spans="1:23" x14ac:dyDescent="0.3">
      <c r="A1465">
        <v>103127</v>
      </c>
      <c r="B1465" s="1">
        <v>45912</v>
      </c>
      <c r="C1465" t="s">
        <v>3263</v>
      </c>
      <c r="D1465" t="s">
        <v>29</v>
      </c>
      <c r="E1465" t="s">
        <v>30</v>
      </c>
      <c r="F1465" t="s">
        <v>76</v>
      </c>
      <c r="G1465" t="s">
        <v>77</v>
      </c>
      <c r="H1465" t="s">
        <v>38</v>
      </c>
      <c r="I1465" t="s">
        <v>24</v>
      </c>
      <c r="J1465" t="s">
        <v>72</v>
      </c>
      <c r="K1465">
        <v>4</v>
      </c>
      <c r="L1465">
        <v>15155</v>
      </c>
      <c r="M1465">
        <v>5</v>
      </c>
      <c r="N1465">
        <v>57589</v>
      </c>
      <c r="O1465">
        <v>44000</v>
      </c>
      <c r="P1465">
        <v>13589</v>
      </c>
      <c r="Q1465" t="s">
        <v>49</v>
      </c>
      <c r="R1465" t="s">
        <v>56</v>
      </c>
      <c r="S1465" s="3" t="str">
        <f t="shared" si="110"/>
        <v>September</v>
      </c>
      <c r="T1465" t="str">
        <f t="shared" si="111"/>
        <v>Q3</v>
      </c>
      <c r="U1465">
        <f t="shared" si="112"/>
        <v>2025</v>
      </c>
      <c r="V1465" s="4">
        <f t="shared" si="113"/>
        <v>0.23596520168782234</v>
      </c>
      <c r="W1465" t="str">
        <f t="shared" si="114"/>
        <v>High</v>
      </c>
    </row>
    <row r="1466" spans="1:23" x14ac:dyDescent="0.3">
      <c r="A1466">
        <v>101944</v>
      </c>
      <c r="B1466" s="1">
        <v>45860</v>
      </c>
      <c r="C1466" t="s">
        <v>2080</v>
      </c>
      <c r="D1466" t="s">
        <v>144</v>
      </c>
      <c r="E1466" t="s">
        <v>30</v>
      </c>
      <c r="F1466" t="s">
        <v>31</v>
      </c>
      <c r="G1466" t="s">
        <v>32</v>
      </c>
      <c r="H1466" t="s">
        <v>71</v>
      </c>
      <c r="I1466" t="s">
        <v>24</v>
      </c>
      <c r="J1466" t="s">
        <v>72</v>
      </c>
      <c r="K1466">
        <v>4</v>
      </c>
      <c r="L1466">
        <v>15136</v>
      </c>
      <c r="M1466">
        <v>5</v>
      </c>
      <c r="N1466">
        <v>57516.800000000003</v>
      </c>
      <c r="O1466">
        <v>44000</v>
      </c>
      <c r="P1466">
        <v>13516.8</v>
      </c>
      <c r="Q1466" t="s">
        <v>41</v>
      </c>
      <c r="R1466" t="s">
        <v>56</v>
      </c>
      <c r="S1466" s="3" t="str">
        <f t="shared" si="110"/>
        <v>July</v>
      </c>
      <c r="T1466" t="str">
        <f t="shared" si="111"/>
        <v>Q3</v>
      </c>
      <c r="U1466">
        <f t="shared" si="112"/>
        <v>2025</v>
      </c>
      <c r="V1466" s="4">
        <f t="shared" si="113"/>
        <v>0.23500611995104037</v>
      </c>
      <c r="W1466" t="str">
        <f t="shared" si="114"/>
        <v>High</v>
      </c>
    </row>
    <row r="1467" spans="1:23" x14ac:dyDescent="0.3">
      <c r="A1467">
        <v>104501</v>
      </c>
      <c r="B1467" s="1">
        <v>45749</v>
      </c>
      <c r="C1467" t="s">
        <v>4637</v>
      </c>
      <c r="D1467" t="s">
        <v>100</v>
      </c>
      <c r="E1467" t="s">
        <v>44</v>
      </c>
      <c r="F1467" t="s">
        <v>45</v>
      </c>
      <c r="G1467" t="s">
        <v>46</v>
      </c>
      <c r="H1467" t="s">
        <v>59</v>
      </c>
      <c r="I1467" t="s">
        <v>60</v>
      </c>
      <c r="J1467" t="s">
        <v>61</v>
      </c>
      <c r="K1467">
        <v>5</v>
      </c>
      <c r="L1467">
        <v>12101</v>
      </c>
      <c r="M1467">
        <v>5</v>
      </c>
      <c r="N1467">
        <v>57479.75</v>
      </c>
      <c r="O1467">
        <v>45000</v>
      </c>
      <c r="P1467">
        <v>12479.75</v>
      </c>
      <c r="Q1467" t="s">
        <v>66</v>
      </c>
      <c r="R1467" t="s">
        <v>73</v>
      </c>
      <c r="S1467" s="3" t="str">
        <f t="shared" si="110"/>
        <v>April</v>
      </c>
      <c r="T1467" t="str">
        <f t="shared" si="111"/>
        <v>Q2</v>
      </c>
      <c r="U1467">
        <f t="shared" si="112"/>
        <v>2025</v>
      </c>
      <c r="V1467" s="4">
        <f t="shared" si="113"/>
        <v>0.21711559288271087</v>
      </c>
      <c r="W1467" t="str">
        <f t="shared" si="114"/>
        <v>High</v>
      </c>
    </row>
    <row r="1468" spans="1:23" x14ac:dyDescent="0.3">
      <c r="A1468">
        <v>101922</v>
      </c>
      <c r="B1468" s="1">
        <v>45967</v>
      </c>
      <c r="C1468" t="s">
        <v>2058</v>
      </c>
      <c r="D1468" t="s">
        <v>179</v>
      </c>
      <c r="E1468" t="s">
        <v>52</v>
      </c>
      <c r="F1468" t="s">
        <v>69</v>
      </c>
      <c r="G1468" t="s">
        <v>70</v>
      </c>
      <c r="H1468" t="s">
        <v>23</v>
      </c>
      <c r="I1468" t="s">
        <v>24</v>
      </c>
      <c r="J1468" t="s">
        <v>72</v>
      </c>
      <c r="K1468">
        <v>4</v>
      </c>
      <c r="L1468">
        <v>15126</v>
      </c>
      <c r="M1468">
        <v>5</v>
      </c>
      <c r="N1468">
        <v>57478.8</v>
      </c>
      <c r="O1468">
        <v>44000</v>
      </c>
      <c r="P1468">
        <v>13478.8</v>
      </c>
      <c r="Q1468" t="s">
        <v>26</v>
      </c>
      <c r="R1468" t="s">
        <v>73</v>
      </c>
      <c r="S1468" s="3" t="str">
        <f t="shared" si="110"/>
        <v>November</v>
      </c>
      <c r="T1468" t="str">
        <f t="shared" si="111"/>
        <v>Q4</v>
      </c>
      <c r="U1468">
        <f t="shared" si="112"/>
        <v>2025</v>
      </c>
      <c r="V1468" s="4">
        <f t="shared" si="113"/>
        <v>0.23450037231118254</v>
      </c>
      <c r="W1468" t="str">
        <f t="shared" si="114"/>
        <v>High</v>
      </c>
    </row>
    <row r="1469" spans="1:23" x14ac:dyDescent="0.3">
      <c r="A1469">
        <v>104364</v>
      </c>
      <c r="B1469" s="1">
        <v>45971</v>
      </c>
      <c r="C1469" t="s">
        <v>4500</v>
      </c>
      <c r="D1469" t="s">
        <v>250</v>
      </c>
      <c r="E1469" t="s">
        <v>30</v>
      </c>
      <c r="F1469" t="s">
        <v>31</v>
      </c>
      <c r="G1469" t="s">
        <v>32</v>
      </c>
      <c r="H1469" t="s">
        <v>59</v>
      </c>
      <c r="I1469" t="s">
        <v>24</v>
      </c>
      <c r="J1469" t="s">
        <v>25</v>
      </c>
      <c r="K1469">
        <v>8</v>
      </c>
      <c r="L1469">
        <v>8971</v>
      </c>
      <c r="M1469">
        <v>20</v>
      </c>
      <c r="N1469">
        <v>57414.400000000001</v>
      </c>
      <c r="O1469">
        <v>48000</v>
      </c>
      <c r="P1469">
        <v>9414.4</v>
      </c>
      <c r="Q1469" t="s">
        <v>66</v>
      </c>
      <c r="R1469" t="s">
        <v>27</v>
      </c>
      <c r="S1469" s="3" t="str">
        <f t="shared" si="110"/>
        <v>November</v>
      </c>
      <c r="T1469" t="str">
        <f t="shared" si="111"/>
        <v>Q4</v>
      </c>
      <c r="U1469">
        <f t="shared" si="112"/>
        <v>2025</v>
      </c>
      <c r="V1469" s="4">
        <f t="shared" si="113"/>
        <v>0.16397280124846728</v>
      </c>
      <c r="W1469" t="str">
        <f t="shared" si="114"/>
        <v>High</v>
      </c>
    </row>
    <row r="1470" spans="1:23" x14ac:dyDescent="0.3">
      <c r="A1470">
        <v>101749</v>
      </c>
      <c r="B1470" s="1">
        <v>45707</v>
      </c>
      <c r="C1470" t="s">
        <v>1885</v>
      </c>
      <c r="D1470" t="s">
        <v>80</v>
      </c>
      <c r="E1470" t="s">
        <v>44</v>
      </c>
      <c r="F1470" t="s">
        <v>45</v>
      </c>
      <c r="G1470" t="s">
        <v>46</v>
      </c>
      <c r="H1470" t="s">
        <v>23</v>
      </c>
      <c r="I1470" t="s">
        <v>60</v>
      </c>
      <c r="J1470" t="s">
        <v>61</v>
      </c>
      <c r="K1470">
        <v>6</v>
      </c>
      <c r="L1470">
        <v>11954</v>
      </c>
      <c r="M1470">
        <v>20</v>
      </c>
      <c r="N1470">
        <v>57379.199999999997</v>
      </c>
      <c r="O1470">
        <v>54000</v>
      </c>
      <c r="P1470">
        <v>3379.2</v>
      </c>
      <c r="Q1470" t="s">
        <v>49</v>
      </c>
      <c r="R1470" t="s">
        <v>73</v>
      </c>
      <c r="S1470" s="3" t="str">
        <f t="shared" si="110"/>
        <v>February</v>
      </c>
      <c r="T1470" t="str">
        <f t="shared" si="111"/>
        <v>Q1</v>
      </c>
      <c r="U1470">
        <f t="shared" si="112"/>
        <v>2025</v>
      </c>
      <c r="V1470" s="4">
        <f t="shared" si="113"/>
        <v>5.8892420946963363E-2</v>
      </c>
      <c r="W1470" t="str">
        <f t="shared" si="114"/>
        <v>High</v>
      </c>
    </row>
    <row r="1471" spans="1:23" x14ac:dyDescent="0.3">
      <c r="A1471">
        <v>100018</v>
      </c>
      <c r="B1471" s="1">
        <v>45692</v>
      </c>
      <c r="C1471" t="s">
        <v>97</v>
      </c>
      <c r="D1471" t="s">
        <v>98</v>
      </c>
      <c r="E1471" t="s">
        <v>20</v>
      </c>
      <c r="F1471" t="s">
        <v>21</v>
      </c>
      <c r="G1471" t="s">
        <v>22</v>
      </c>
      <c r="H1471" t="s">
        <v>71</v>
      </c>
      <c r="I1471" t="s">
        <v>24</v>
      </c>
      <c r="J1471" t="s">
        <v>72</v>
      </c>
      <c r="K1471">
        <v>4</v>
      </c>
      <c r="L1471">
        <v>15096</v>
      </c>
      <c r="M1471">
        <v>5</v>
      </c>
      <c r="N1471">
        <v>57364.800000000003</v>
      </c>
      <c r="O1471">
        <v>44000</v>
      </c>
      <c r="P1471">
        <v>13364.8</v>
      </c>
      <c r="Q1471" t="s">
        <v>41</v>
      </c>
      <c r="R1471" t="s">
        <v>27</v>
      </c>
      <c r="S1471" s="3" t="str">
        <f t="shared" si="110"/>
        <v>February</v>
      </c>
      <c r="T1471" t="str">
        <f t="shared" si="111"/>
        <v>Q1</v>
      </c>
      <c r="U1471">
        <f t="shared" si="112"/>
        <v>2025</v>
      </c>
      <c r="V1471" s="4">
        <f t="shared" si="113"/>
        <v>0.23297910914009984</v>
      </c>
      <c r="W1471" t="str">
        <f t="shared" si="114"/>
        <v>High</v>
      </c>
    </row>
    <row r="1472" spans="1:23" x14ac:dyDescent="0.3">
      <c r="A1472">
        <v>100288</v>
      </c>
      <c r="B1472" s="1">
        <v>45958</v>
      </c>
      <c r="C1472" t="s">
        <v>424</v>
      </c>
      <c r="D1472" t="s">
        <v>158</v>
      </c>
      <c r="E1472" t="s">
        <v>44</v>
      </c>
      <c r="F1472" t="s">
        <v>64</v>
      </c>
      <c r="G1472" t="s">
        <v>65</v>
      </c>
      <c r="H1472" t="s">
        <v>59</v>
      </c>
      <c r="I1472" t="s">
        <v>24</v>
      </c>
      <c r="J1472" t="s">
        <v>25</v>
      </c>
      <c r="K1472">
        <v>7</v>
      </c>
      <c r="L1472">
        <v>8192</v>
      </c>
      <c r="M1472">
        <v>0</v>
      </c>
      <c r="N1472">
        <v>57344</v>
      </c>
      <c r="O1472">
        <v>42000</v>
      </c>
      <c r="P1472">
        <v>15344</v>
      </c>
      <c r="Q1472" t="s">
        <v>41</v>
      </c>
      <c r="R1472" t="s">
        <v>27</v>
      </c>
      <c r="S1472" s="3" t="str">
        <f t="shared" si="110"/>
        <v>October</v>
      </c>
      <c r="T1472" t="str">
        <f t="shared" si="111"/>
        <v>Q4</v>
      </c>
      <c r="U1472">
        <f t="shared" si="112"/>
        <v>2025</v>
      </c>
      <c r="V1472" s="4">
        <f t="shared" si="113"/>
        <v>0.267578125</v>
      </c>
      <c r="W1472" t="str">
        <f t="shared" si="114"/>
        <v>High</v>
      </c>
    </row>
    <row r="1473" spans="1:23" x14ac:dyDescent="0.3">
      <c r="A1473">
        <v>102528</v>
      </c>
      <c r="B1473" s="1">
        <v>45766</v>
      </c>
      <c r="C1473" t="s">
        <v>2664</v>
      </c>
      <c r="D1473" t="s">
        <v>202</v>
      </c>
      <c r="E1473" t="s">
        <v>52</v>
      </c>
      <c r="F1473" t="s">
        <v>69</v>
      </c>
      <c r="G1473" t="s">
        <v>70</v>
      </c>
      <c r="H1473" t="s">
        <v>59</v>
      </c>
      <c r="I1473" t="s">
        <v>60</v>
      </c>
      <c r="J1473" t="s">
        <v>61</v>
      </c>
      <c r="K1473">
        <v>6</v>
      </c>
      <c r="L1473">
        <v>11946</v>
      </c>
      <c r="M1473">
        <v>20</v>
      </c>
      <c r="N1473">
        <v>57340.800000000003</v>
      </c>
      <c r="O1473">
        <v>54000</v>
      </c>
      <c r="P1473">
        <v>3340.8</v>
      </c>
      <c r="Q1473" t="s">
        <v>66</v>
      </c>
      <c r="R1473" t="s">
        <v>56</v>
      </c>
      <c r="S1473" s="3" t="str">
        <f t="shared" si="110"/>
        <v>April</v>
      </c>
      <c r="T1473" t="str">
        <f t="shared" si="111"/>
        <v>Q2</v>
      </c>
      <c r="U1473">
        <f t="shared" si="112"/>
        <v>2025</v>
      </c>
      <c r="V1473" s="4">
        <f t="shared" si="113"/>
        <v>5.8262179809141133E-2</v>
      </c>
      <c r="W1473" t="str">
        <f t="shared" si="114"/>
        <v>High</v>
      </c>
    </row>
    <row r="1474" spans="1:23" x14ac:dyDescent="0.3">
      <c r="A1474">
        <v>104681</v>
      </c>
      <c r="B1474" s="1">
        <v>45969</v>
      </c>
      <c r="C1474" t="s">
        <v>4817</v>
      </c>
      <c r="D1474" t="s">
        <v>43</v>
      </c>
      <c r="E1474" t="s">
        <v>52</v>
      </c>
      <c r="F1474" t="s">
        <v>53</v>
      </c>
      <c r="G1474" t="s">
        <v>54</v>
      </c>
      <c r="H1474" t="s">
        <v>71</v>
      </c>
      <c r="I1474" t="s">
        <v>24</v>
      </c>
      <c r="J1474" t="s">
        <v>25</v>
      </c>
      <c r="K1474">
        <v>7</v>
      </c>
      <c r="L1474">
        <v>8184</v>
      </c>
      <c r="M1474">
        <v>0</v>
      </c>
      <c r="N1474">
        <v>57288</v>
      </c>
      <c r="O1474">
        <v>42000</v>
      </c>
      <c r="P1474">
        <v>15288</v>
      </c>
      <c r="Q1474" t="s">
        <v>66</v>
      </c>
      <c r="R1474" t="s">
        <v>73</v>
      </c>
      <c r="S1474" s="3" t="str">
        <f t="shared" ref="S1474:S1537" si="115">TEXT(B1474,"mmmm")</f>
        <v>November</v>
      </c>
      <c r="T1474" t="str">
        <f t="shared" ref="T1474:T1537" si="116">"Q"&amp;ROUNDUP(MONTH(B1474)/3,0)</f>
        <v>Q4</v>
      </c>
      <c r="U1474">
        <f t="shared" ref="U1474:U1537" si="117">YEAR(B1474)</f>
        <v>2025</v>
      </c>
      <c r="V1474" s="4">
        <f t="shared" ref="V1474:V1537" si="118">P1474/N1474</f>
        <v>0.26686217008797652</v>
      </c>
      <c r="W1474" t="str">
        <f t="shared" ref="W1474:W1537" si="119">IF(N1474&lt;10000,"Low",IF(N1474&lt;=50000,"Medium","High"))</f>
        <v>High</v>
      </c>
    </row>
    <row r="1475" spans="1:23" x14ac:dyDescent="0.3">
      <c r="A1475">
        <v>103431</v>
      </c>
      <c r="B1475" s="1">
        <v>45813</v>
      </c>
      <c r="C1475" t="s">
        <v>3567</v>
      </c>
      <c r="D1475" t="s">
        <v>114</v>
      </c>
      <c r="E1475" t="s">
        <v>44</v>
      </c>
      <c r="F1475" t="s">
        <v>64</v>
      </c>
      <c r="G1475" t="s">
        <v>65</v>
      </c>
      <c r="H1475" t="s">
        <v>33</v>
      </c>
      <c r="I1475" t="s">
        <v>60</v>
      </c>
      <c r="J1475" t="s">
        <v>61</v>
      </c>
      <c r="K1475">
        <v>5</v>
      </c>
      <c r="L1475">
        <v>12055</v>
      </c>
      <c r="M1475">
        <v>5</v>
      </c>
      <c r="N1475">
        <v>57261.25</v>
      </c>
      <c r="O1475">
        <v>45000</v>
      </c>
      <c r="P1475">
        <v>12261.25</v>
      </c>
      <c r="Q1475" t="s">
        <v>66</v>
      </c>
      <c r="R1475" t="s">
        <v>27</v>
      </c>
      <c r="S1475" s="3" t="str">
        <f t="shared" si="115"/>
        <v>June</v>
      </c>
      <c r="T1475" t="str">
        <f t="shared" si="116"/>
        <v>Q2</v>
      </c>
      <c r="U1475">
        <f t="shared" si="117"/>
        <v>2025</v>
      </c>
      <c r="V1475" s="4">
        <f t="shared" si="118"/>
        <v>0.21412822807745202</v>
      </c>
      <c r="W1475" t="str">
        <f t="shared" si="119"/>
        <v>High</v>
      </c>
    </row>
    <row r="1476" spans="1:23" x14ac:dyDescent="0.3">
      <c r="A1476">
        <v>103215</v>
      </c>
      <c r="B1476" s="1">
        <v>45840</v>
      </c>
      <c r="C1476" t="s">
        <v>3351</v>
      </c>
      <c r="D1476" t="s">
        <v>210</v>
      </c>
      <c r="E1476" t="s">
        <v>44</v>
      </c>
      <c r="F1476" t="s">
        <v>64</v>
      </c>
      <c r="G1476" t="s">
        <v>65</v>
      </c>
      <c r="H1476" t="s">
        <v>71</v>
      </c>
      <c r="I1476" t="s">
        <v>60</v>
      </c>
      <c r="J1476" t="s">
        <v>78</v>
      </c>
      <c r="K1476">
        <v>3</v>
      </c>
      <c r="L1476">
        <v>22446</v>
      </c>
      <c r="M1476">
        <v>15</v>
      </c>
      <c r="N1476">
        <v>57237.3</v>
      </c>
      <c r="O1476">
        <v>51000</v>
      </c>
      <c r="P1476">
        <v>6237.3</v>
      </c>
      <c r="Q1476" t="s">
        <v>49</v>
      </c>
      <c r="R1476" t="s">
        <v>56</v>
      </c>
      <c r="S1476" s="3" t="str">
        <f t="shared" si="115"/>
        <v>July</v>
      </c>
      <c r="T1476" t="str">
        <f t="shared" si="116"/>
        <v>Q3</v>
      </c>
      <c r="U1476">
        <f t="shared" si="117"/>
        <v>2025</v>
      </c>
      <c r="V1476" s="4">
        <f t="shared" si="118"/>
        <v>0.10897264546021562</v>
      </c>
      <c r="W1476" t="str">
        <f t="shared" si="119"/>
        <v>High</v>
      </c>
    </row>
    <row r="1477" spans="1:23" x14ac:dyDescent="0.3">
      <c r="A1477">
        <v>104718</v>
      </c>
      <c r="B1477" s="1">
        <v>45919</v>
      </c>
      <c r="C1477" t="s">
        <v>4854</v>
      </c>
      <c r="D1477" t="s">
        <v>35</v>
      </c>
      <c r="E1477" t="s">
        <v>44</v>
      </c>
      <c r="F1477" t="s">
        <v>64</v>
      </c>
      <c r="G1477" t="s">
        <v>65</v>
      </c>
      <c r="H1477" t="s">
        <v>47</v>
      </c>
      <c r="I1477" t="s">
        <v>60</v>
      </c>
      <c r="J1477" t="s">
        <v>78</v>
      </c>
      <c r="K1477">
        <v>3</v>
      </c>
      <c r="L1477">
        <v>22445</v>
      </c>
      <c r="M1477">
        <v>15</v>
      </c>
      <c r="N1477">
        <v>57234.75</v>
      </c>
      <c r="O1477">
        <v>51000</v>
      </c>
      <c r="P1477">
        <v>6234.75</v>
      </c>
      <c r="Q1477" t="s">
        <v>26</v>
      </c>
      <c r="R1477" t="s">
        <v>27</v>
      </c>
      <c r="S1477" s="3" t="str">
        <f t="shared" si="115"/>
        <v>September</v>
      </c>
      <c r="T1477" t="str">
        <f t="shared" si="116"/>
        <v>Q3</v>
      </c>
      <c r="U1477">
        <f t="shared" si="117"/>
        <v>2025</v>
      </c>
      <c r="V1477" s="4">
        <f t="shared" si="118"/>
        <v>0.10893294720427713</v>
      </c>
      <c r="W1477" t="str">
        <f t="shared" si="119"/>
        <v>High</v>
      </c>
    </row>
    <row r="1478" spans="1:23" x14ac:dyDescent="0.3">
      <c r="A1478">
        <v>102206</v>
      </c>
      <c r="B1478" s="1">
        <v>45922</v>
      </c>
      <c r="C1478" t="s">
        <v>2342</v>
      </c>
      <c r="D1478" t="s">
        <v>166</v>
      </c>
      <c r="E1478" t="s">
        <v>30</v>
      </c>
      <c r="F1478" t="s">
        <v>76</v>
      </c>
      <c r="G1478" t="s">
        <v>77</v>
      </c>
      <c r="H1478" t="s">
        <v>71</v>
      </c>
      <c r="I1478" t="s">
        <v>60</v>
      </c>
      <c r="J1478" t="s">
        <v>78</v>
      </c>
      <c r="K1478">
        <v>3</v>
      </c>
      <c r="L1478">
        <v>22414</v>
      </c>
      <c r="M1478">
        <v>15</v>
      </c>
      <c r="N1478">
        <v>57155.7</v>
      </c>
      <c r="O1478">
        <v>51000</v>
      </c>
      <c r="P1478">
        <v>6155.7</v>
      </c>
      <c r="Q1478" t="s">
        <v>55</v>
      </c>
      <c r="R1478" t="s">
        <v>27</v>
      </c>
      <c r="S1478" s="3" t="str">
        <f t="shared" si="115"/>
        <v>September</v>
      </c>
      <c r="T1478" t="str">
        <f t="shared" si="116"/>
        <v>Q3</v>
      </c>
      <c r="U1478">
        <f t="shared" si="117"/>
        <v>2025</v>
      </c>
      <c r="V1478" s="4">
        <f t="shared" si="118"/>
        <v>0.10770054430266798</v>
      </c>
      <c r="W1478" t="str">
        <f t="shared" si="119"/>
        <v>High</v>
      </c>
    </row>
    <row r="1479" spans="1:23" x14ac:dyDescent="0.3">
      <c r="A1479">
        <v>104762</v>
      </c>
      <c r="B1479" s="1">
        <v>45862</v>
      </c>
      <c r="C1479" t="s">
        <v>4898</v>
      </c>
      <c r="D1479" t="s">
        <v>166</v>
      </c>
      <c r="E1479" t="s">
        <v>20</v>
      </c>
      <c r="F1479" t="s">
        <v>21</v>
      </c>
      <c r="G1479" t="s">
        <v>22</v>
      </c>
      <c r="H1479" t="s">
        <v>38</v>
      </c>
      <c r="I1479" t="s">
        <v>24</v>
      </c>
      <c r="J1479" t="s">
        <v>72</v>
      </c>
      <c r="K1479">
        <v>4</v>
      </c>
      <c r="L1479">
        <v>15008</v>
      </c>
      <c r="M1479">
        <v>5</v>
      </c>
      <c r="N1479">
        <v>57030.400000000001</v>
      </c>
      <c r="O1479">
        <v>44000</v>
      </c>
      <c r="P1479">
        <v>13030.4</v>
      </c>
      <c r="Q1479" t="s">
        <v>66</v>
      </c>
      <c r="R1479" t="s">
        <v>27</v>
      </c>
      <c r="S1479" s="3" t="str">
        <f t="shared" si="115"/>
        <v>July</v>
      </c>
      <c r="T1479" t="str">
        <f t="shared" si="116"/>
        <v>Q3</v>
      </c>
      <c r="U1479">
        <f t="shared" si="117"/>
        <v>2025</v>
      </c>
      <c r="V1479" s="4">
        <f t="shared" si="118"/>
        <v>0.22848165189092132</v>
      </c>
      <c r="W1479" t="str">
        <f t="shared" si="119"/>
        <v>High</v>
      </c>
    </row>
    <row r="1480" spans="1:23" x14ac:dyDescent="0.3">
      <c r="A1480">
        <v>104238</v>
      </c>
      <c r="B1480" s="1">
        <v>45726</v>
      </c>
      <c r="C1480" t="s">
        <v>4374</v>
      </c>
      <c r="D1480" t="s">
        <v>257</v>
      </c>
      <c r="E1480" t="s">
        <v>20</v>
      </c>
      <c r="F1480" t="s">
        <v>36</v>
      </c>
      <c r="G1480" t="s">
        <v>37</v>
      </c>
      <c r="H1480" t="s">
        <v>59</v>
      </c>
      <c r="I1480" t="s">
        <v>24</v>
      </c>
      <c r="J1480" t="s">
        <v>72</v>
      </c>
      <c r="K1480">
        <v>4</v>
      </c>
      <c r="L1480">
        <v>15006</v>
      </c>
      <c r="M1480">
        <v>5</v>
      </c>
      <c r="N1480">
        <v>57022.8</v>
      </c>
      <c r="O1480">
        <v>44000</v>
      </c>
      <c r="P1480">
        <v>13022.8</v>
      </c>
      <c r="Q1480" t="s">
        <v>26</v>
      </c>
      <c r="R1480" t="s">
        <v>27</v>
      </c>
      <c r="S1480" s="3" t="str">
        <f t="shared" si="115"/>
        <v>March</v>
      </c>
      <c r="T1480" t="str">
        <f t="shared" si="116"/>
        <v>Q1</v>
      </c>
      <c r="U1480">
        <f t="shared" si="117"/>
        <v>2025</v>
      </c>
      <c r="V1480" s="4">
        <f t="shared" si="118"/>
        <v>0.22837882390903286</v>
      </c>
      <c r="W1480" t="str">
        <f t="shared" si="119"/>
        <v>High</v>
      </c>
    </row>
    <row r="1481" spans="1:23" x14ac:dyDescent="0.3">
      <c r="A1481">
        <v>104665</v>
      </c>
      <c r="B1481" s="1">
        <v>45779</v>
      </c>
      <c r="C1481" t="s">
        <v>4801</v>
      </c>
      <c r="D1481" t="s">
        <v>63</v>
      </c>
      <c r="E1481" t="s">
        <v>30</v>
      </c>
      <c r="F1481" t="s">
        <v>76</v>
      </c>
      <c r="G1481" t="s">
        <v>77</v>
      </c>
      <c r="H1481" t="s">
        <v>33</v>
      </c>
      <c r="I1481" t="s">
        <v>60</v>
      </c>
      <c r="J1481" t="s">
        <v>78</v>
      </c>
      <c r="K1481">
        <v>3</v>
      </c>
      <c r="L1481">
        <v>22359</v>
      </c>
      <c r="M1481">
        <v>15</v>
      </c>
      <c r="N1481">
        <v>57015.45</v>
      </c>
      <c r="O1481">
        <v>51000</v>
      </c>
      <c r="P1481">
        <v>6015.45</v>
      </c>
      <c r="Q1481" t="s">
        <v>49</v>
      </c>
      <c r="R1481" t="s">
        <v>27</v>
      </c>
      <c r="S1481" s="3" t="str">
        <f t="shared" si="115"/>
        <v>May</v>
      </c>
      <c r="T1481" t="str">
        <f t="shared" si="116"/>
        <v>Q2</v>
      </c>
      <c r="U1481">
        <f t="shared" si="117"/>
        <v>2025</v>
      </c>
      <c r="V1481" s="4">
        <f t="shared" si="118"/>
        <v>0.10550561295227873</v>
      </c>
      <c r="W1481" t="str">
        <f t="shared" si="119"/>
        <v>High</v>
      </c>
    </row>
    <row r="1482" spans="1:23" x14ac:dyDescent="0.3">
      <c r="A1482">
        <v>104988</v>
      </c>
      <c r="B1482" s="1">
        <v>45882</v>
      </c>
      <c r="C1482" t="s">
        <v>5124</v>
      </c>
      <c r="D1482" t="s">
        <v>250</v>
      </c>
      <c r="E1482" t="s">
        <v>20</v>
      </c>
      <c r="F1482" t="s">
        <v>21</v>
      </c>
      <c r="G1482" t="s">
        <v>22</v>
      </c>
      <c r="H1482" t="s">
        <v>38</v>
      </c>
      <c r="I1482" t="s">
        <v>60</v>
      </c>
      <c r="J1482" t="s">
        <v>78</v>
      </c>
      <c r="K1482">
        <v>3</v>
      </c>
      <c r="L1482">
        <v>22346</v>
      </c>
      <c r="M1482">
        <v>15</v>
      </c>
      <c r="N1482">
        <v>56982.3</v>
      </c>
      <c r="O1482">
        <v>51000</v>
      </c>
      <c r="P1482">
        <v>5982.3</v>
      </c>
      <c r="Q1482" t="s">
        <v>66</v>
      </c>
      <c r="R1482" t="s">
        <v>27</v>
      </c>
      <c r="S1482" s="3" t="str">
        <f t="shared" si="115"/>
        <v>August</v>
      </c>
      <c r="T1482" t="str">
        <f t="shared" si="116"/>
        <v>Q3</v>
      </c>
      <c r="U1482">
        <f t="shared" si="117"/>
        <v>2025</v>
      </c>
      <c r="V1482" s="4">
        <f t="shared" si="118"/>
        <v>0.10498523225633223</v>
      </c>
      <c r="W1482" t="str">
        <f t="shared" si="119"/>
        <v>High</v>
      </c>
    </row>
    <row r="1483" spans="1:23" x14ac:dyDescent="0.3">
      <c r="A1483">
        <v>100160</v>
      </c>
      <c r="B1483" s="1">
        <v>45888</v>
      </c>
      <c r="C1483" t="s">
        <v>291</v>
      </c>
      <c r="D1483" t="s">
        <v>114</v>
      </c>
      <c r="E1483" t="s">
        <v>44</v>
      </c>
      <c r="F1483" t="s">
        <v>64</v>
      </c>
      <c r="G1483" t="s">
        <v>65</v>
      </c>
      <c r="H1483" t="s">
        <v>38</v>
      </c>
      <c r="I1483" t="s">
        <v>60</v>
      </c>
      <c r="J1483" t="s">
        <v>78</v>
      </c>
      <c r="K1483">
        <v>3</v>
      </c>
      <c r="L1483">
        <v>22324</v>
      </c>
      <c r="M1483">
        <v>15</v>
      </c>
      <c r="N1483">
        <v>56926.2</v>
      </c>
      <c r="O1483">
        <v>51000</v>
      </c>
      <c r="P1483">
        <v>5926.2</v>
      </c>
      <c r="Q1483" t="s">
        <v>66</v>
      </c>
      <c r="R1483" t="s">
        <v>27</v>
      </c>
      <c r="S1483" s="3" t="str">
        <f t="shared" si="115"/>
        <v>August</v>
      </c>
      <c r="T1483" t="str">
        <f t="shared" si="116"/>
        <v>Q3</v>
      </c>
      <c r="U1483">
        <f t="shared" si="117"/>
        <v>2025</v>
      </c>
      <c r="V1483" s="4">
        <f t="shared" si="118"/>
        <v>0.10410320731051784</v>
      </c>
      <c r="W1483" t="str">
        <f t="shared" si="119"/>
        <v>High</v>
      </c>
    </row>
    <row r="1484" spans="1:23" x14ac:dyDescent="0.3">
      <c r="A1484">
        <v>103659</v>
      </c>
      <c r="B1484" s="1">
        <v>45965</v>
      </c>
      <c r="C1484" t="s">
        <v>3795</v>
      </c>
      <c r="D1484" t="s">
        <v>75</v>
      </c>
      <c r="E1484" t="s">
        <v>20</v>
      </c>
      <c r="F1484" t="s">
        <v>36</v>
      </c>
      <c r="G1484" t="s">
        <v>37</v>
      </c>
      <c r="H1484" t="s">
        <v>59</v>
      </c>
      <c r="I1484" t="s">
        <v>24</v>
      </c>
      <c r="J1484" t="s">
        <v>25</v>
      </c>
      <c r="K1484">
        <v>8</v>
      </c>
      <c r="L1484">
        <v>8884</v>
      </c>
      <c r="M1484">
        <v>20</v>
      </c>
      <c r="N1484">
        <v>56857.599999999999</v>
      </c>
      <c r="O1484">
        <v>48000</v>
      </c>
      <c r="P1484">
        <v>8857.6</v>
      </c>
      <c r="Q1484" t="s">
        <v>41</v>
      </c>
      <c r="R1484" t="s">
        <v>56</v>
      </c>
      <c r="S1484" s="3" t="str">
        <f t="shared" si="115"/>
        <v>November</v>
      </c>
      <c r="T1484" t="str">
        <f t="shared" si="116"/>
        <v>Q4</v>
      </c>
      <c r="U1484">
        <f t="shared" si="117"/>
        <v>2025</v>
      </c>
      <c r="V1484" s="4">
        <f t="shared" si="118"/>
        <v>0.15578568212516886</v>
      </c>
      <c r="W1484" t="str">
        <f t="shared" si="119"/>
        <v>High</v>
      </c>
    </row>
    <row r="1485" spans="1:23" x14ac:dyDescent="0.3">
      <c r="A1485">
        <v>103386</v>
      </c>
      <c r="B1485" s="1">
        <v>45862</v>
      </c>
      <c r="C1485" t="s">
        <v>3522</v>
      </c>
      <c r="D1485" t="s">
        <v>112</v>
      </c>
      <c r="E1485" t="s">
        <v>44</v>
      </c>
      <c r="F1485" t="s">
        <v>64</v>
      </c>
      <c r="G1485" t="s">
        <v>65</v>
      </c>
      <c r="H1485" t="s">
        <v>23</v>
      </c>
      <c r="I1485" t="s">
        <v>60</v>
      </c>
      <c r="J1485" t="s">
        <v>61</v>
      </c>
      <c r="K1485">
        <v>5</v>
      </c>
      <c r="L1485">
        <v>11970</v>
      </c>
      <c r="M1485">
        <v>5</v>
      </c>
      <c r="N1485">
        <v>56857.5</v>
      </c>
      <c r="O1485">
        <v>45000</v>
      </c>
      <c r="P1485">
        <v>11857.5</v>
      </c>
      <c r="Q1485" t="s">
        <v>41</v>
      </c>
      <c r="R1485" t="s">
        <v>27</v>
      </c>
      <c r="S1485" s="3" t="str">
        <f t="shared" si="115"/>
        <v>July</v>
      </c>
      <c r="T1485" t="str">
        <f t="shared" si="116"/>
        <v>Q3</v>
      </c>
      <c r="U1485">
        <f t="shared" si="117"/>
        <v>2025</v>
      </c>
      <c r="V1485" s="4">
        <f t="shared" si="118"/>
        <v>0.20854768500197862</v>
      </c>
      <c r="W1485" t="str">
        <f t="shared" si="119"/>
        <v>High</v>
      </c>
    </row>
    <row r="1486" spans="1:23" x14ac:dyDescent="0.3">
      <c r="A1486">
        <v>101081</v>
      </c>
      <c r="B1486" s="1">
        <v>45750</v>
      </c>
      <c r="C1486" t="s">
        <v>1217</v>
      </c>
      <c r="D1486" t="s">
        <v>202</v>
      </c>
      <c r="E1486" t="s">
        <v>44</v>
      </c>
      <c r="F1486" t="s">
        <v>45</v>
      </c>
      <c r="G1486" t="s">
        <v>46</v>
      </c>
      <c r="H1486" t="s">
        <v>59</v>
      </c>
      <c r="I1486" t="s">
        <v>60</v>
      </c>
      <c r="J1486" t="s">
        <v>61</v>
      </c>
      <c r="K1486">
        <v>5</v>
      </c>
      <c r="L1486">
        <v>11962</v>
      </c>
      <c r="M1486">
        <v>5</v>
      </c>
      <c r="N1486">
        <v>56819.5</v>
      </c>
      <c r="O1486">
        <v>45000</v>
      </c>
      <c r="P1486">
        <v>11819.5</v>
      </c>
      <c r="Q1486" t="s">
        <v>49</v>
      </c>
      <c r="R1486" t="s">
        <v>27</v>
      </c>
      <c r="S1486" s="3" t="str">
        <f t="shared" si="115"/>
        <v>April</v>
      </c>
      <c r="T1486" t="str">
        <f t="shared" si="116"/>
        <v>Q2</v>
      </c>
      <c r="U1486">
        <f t="shared" si="117"/>
        <v>2025</v>
      </c>
      <c r="V1486" s="4">
        <f t="shared" si="118"/>
        <v>0.2080183739737238</v>
      </c>
      <c r="W1486" t="str">
        <f t="shared" si="119"/>
        <v>High</v>
      </c>
    </row>
    <row r="1487" spans="1:23" x14ac:dyDescent="0.3">
      <c r="A1487">
        <v>104613</v>
      </c>
      <c r="B1487" s="1">
        <v>45801</v>
      </c>
      <c r="C1487" t="s">
        <v>4749</v>
      </c>
      <c r="D1487" t="s">
        <v>375</v>
      </c>
      <c r="E1487" t="s">
        <v>20</v>
      </c>
      <c r="F1487" t="s">
        <v>21</v>
      </c>
      <c r="G1487" t="s">
        <v>22</v>
      </c>
      <c r="H1487" t="s">
        <v>23</v>
      </c>
      <c r="I1487" t="s">
        <v>60</v>
      </c>
      <c r="J1487" t="s">
        <v>78</v>
      </c>
      <c r="K1487">
        <v>3</v>
      </c>
      <c r="L1487">
        <v>22282</v>
      </c>
      <c r="M1487">
        <v>15</v>
      </c>
      <c r="N1487">
        <v>56819.1</v>
      </c>
      <c r="O1487">
        <v>51000</v>
      </c>
      <c r="P1487">
        <v>5819.1</v>
      </c>
      <c r="Q1487" t="s">
        <v>55</v>
      </c>
      <c r="R1487" t="s">
        <v>27</v>
      </c>
      <c r="S1487" s="3" t="str">
        <f t="shared" si="115"/>
        <v>May</v>
      </c>
      <c r="T1487" t="str">
        <f t="shared" si="116"/>
        <v>Q2</v>
      </c>
      <c r="U1487">
        <f t="shared" si="117"/>
        <v>2025</v>
      </c>
      <c r="V1487" s="4">
        <f t="shared" si="118"/>
        <v>0.1024145049815995</v>
      </c>
      <c r="W1487" t="str">
        <f t="shared" si="119"/>
        <v>High</v>
      </c>
    </row>
    <row r="1488" spans="1:23" x14ac:dyDescent="0.3">
      <c r="A1488">
        <v>104237</v>
      </c>
      <c r="B1488" s="1">
        <v>45882</v>
      </c>
      <c r="C1488" t="s">
        <v>4373</v>
      </c>
      <c r="D1488" t="s">
        <v>222</v>
      </c>
      <c r="E1488" t="s">
        <v>52</v>
      </c>
      <c r="F1488" t="s">
        <v>53</v>
      </c>
      <c r="G1488" t="s">
        <v>54</v>
      </c>
      <c r="H1488" t="s">
        <v>33</v>
      </c>
      <c r="I1488" t="s">
        <v>60</v>
      </c>
      <c r="J1488" t="s">
        <v>61</v>
      </c>
      <c r="K1488">
        <v>6</v>
      </c>
      <c r="L1488">
        <v>11823</v>
      </c>
      <c r="M1488">
        <v>20</v>
      </c>
      <c r="N1488">
        <v>56750.400000000001</v>
      </c>
      <c r="O1488">
        <v>54000</v>
      </c>
      <c r="P1488">
        <v>2750.4</v>
      </c>
      <c r="Q1488" t="s">
        <v>66</v>
      </c>
      <c r="R1488" t="s">
        <v>73</v>
      </c>
      <c r="S1488" s="3" t="str">
        <f t="shared" si="115"/>
        <v>August</v>
      </c>
      <c r="T1488" t="str">
        <f t="shared" si="116"/>
        <v>Q3</v>
      </c>
      <c r="U1488">
        <f t="shared" si="117"/>
        <v>2025</v>
      </c>
      <c r="V1488" s="4">
        <f t="shared" si="118"/>
        <v>4.8464856635371735E-2</v>
      </c>
      <c r="W1488" t="str">
        <f t="shared" si="119"/>
        <v>High</v>
      </c>
    </row>
    <row r="1489" spans="1:23" x14ac:dyDescent="0.3">
      <c r="A1489">
        <v>100027</v>
      </c>
      <c r="B1489" s="1">
        <v>46002</v>
      </c>
      <c r="C1489" t="s">
        <v>115</v>
      </c>
      <c r="D1489" t="s">
        <v>116</v>
      </c>
      <c r="E1489" t="s">
        <v>52</v>
      </c>
      <c r="F1489" t="s">
        <v>53</v>
      </c>
      <c r="G1489" t="s">
        <v>54</v>
      </c>
      <c r="H1489" t="s">
        <v>83</v>
      </c>
      <c r="I1489" t="s">
        <v>60</v>
      </c>
      <c r="J1489" t="s">
        <v>78</v>
      </c>
      <c r="K1489">
        <v>3</v>
      </c>
      <c r="L1489">
        <v>22250</v>
      </c>
      <c r="M1489">
        <v>15</v>
      </c>
      <c r="N1489">
        <v>56737.5</v>
      </c>
      <c r="O1489">
        <v>51000</v>
      </c>
      <c r="P1489">
        <v>5737.5</v>
      </c>
      <c r="Q1489" t="s">
        <v>49</v>
      </c>
      <c r="R1489" t="s">
        <v>27</v>
      </c>
      <c r="S1489" s="3" t="str">
        <f t="shared" si="115"/>
        <v>December</v>
      </c>
      <c r="T1489" t="str">
        <f t="shared" si="116"/>
        <v>Q4</v>
      </c>
      <c r="U1489">
        <f t="shared" si="117"/>
        <v>2025</v>
      </c>
      <c r="V1489" s="4">
        <f t="shared" si="118"/>
        <v>0.10112359550561797</v>
      </c>
      <c r="W1489" t="str">
        <f t="shared" si="119"/>
        <v>High</v>
      </c>
    </row>
    <row r="1490" spans="1:23" x14ac:dyDescent="0.3">
      <c r="A1490">
        <v>101493</v>
      </c>
      <c r="B1490" s="1">
        <v>45855</v>
      </c>
      <c r="C1490" t="s">
        <v>1629</v>
      </c>
      <c r="D1490" t="s">
        <v>257</v>
      </c>
      <c r="E1490" t="s">
        <v>30</v>
      </c>
      <c r="F1490" t="s">
        <v>76</v>
      </c>
      <c r="G1490" t="s">
        <v>77</v>
      </c>
      <c r="H1490" t="s">
        <v>23</v>
      </c>
      <c r="I1490" t="s">
        <v>60</v>
      </c>
      <c r="J1490" t="s">
        <v>61</v>
      </c>
      <c r="K1490">
        <v>6</v>
      </c>
      <c r="L1490">
        <v>11808</v>
      </c>
      <c r="M1490">
        <v>20</v>
      </c>
      <c r="N1490">
        <v>56678.400000000001</v>
      </c>
      <c r="O1490">
        <v>54000</v>
      </c>
      <c r="P1490">
        <v>2678.4</v>
      </c>
      <c r="Q1490" t="s">
        <v>66</v>
      </c>
      <c r="R1490" t="s">
        <v>27</v>
      </c>
      <c r="S1490" s="3" t="str">
        <f t="shared" si="115"/>
        <v>July</v>
      </c>
      <c r="T1490" t="str">
        <f t="shared" si="116"/>
        <v>Q3</v>
      </c>
      <c r="U1490">
        <f t="shared" si="117"/>
        <v>2025</v>
      </c>
      <c r="V1490" s="4">
        <f t="shared" si="118"/>
        <v>4.725609756097561E-2</v>
      </c>
      <c r="W1490" t="str">
        <f t="shared" si="119"/>
        <v>High</v>
      </c>
    </row>
    <row r="1491" spans="1:23" x14ac:dyDescent="0.3">
      <c r="A1491">
        <v>102871</v>
      </c>
      <c r="B1491" s="1">
        <v>45717</v>
      </c>
      <c r="C1491" t="s">
        <v>3007</v>
      </c>
      <c r="D1491" t="s">
        <v>127</v>
      </c>
      <c r="E1491" t="s">
        <v>44</v>
      </c>
      <c r="F1491" t="s">
        <v>64</v>
      </c>
      <c r="G1491" t="s">
        <v>65</v>
      </c>
      <c r="H1491" t="s">
        <v>23</v>
      </c>
      <c r="I1491" t="s">
        <v>60</v>
      </c>
      <c r="J1491" t="s">
        <v>78</v>
      </c>
      <c r="K1491">
        <v>3</v>
      </c>
      <c r="L1491">
        <v>22226</v>
      </c>
      <c r="M1491">
        <v>15</v>
      </c>
      <c r="N1491">
        <v>56676.3</v>
      </c>
      <c r="O1491">
        <v>51000</v>
      </c>
      <c r="P1491">
        <v>5676.3</v>
      </c>
      <c r="Q1491" t="s">
        <v>41</v>
      </c>
      <c r="R1491" t="s">
        <v>27</v>
      </c>
      <c r="S1491" s="3" t="str">
        <f t="shared" si="115"/>
        <v>March</v>
      </c>
      <c r="T1491" t="str">
        <f t="shared" si="116"/>
        <v>Q1</v>
      </c>
      <c r="U1491">
        <f t="shared" si="117"/>
        <v>2025</v>
      </c>
      <c r="V1491" s="4">
        <f t="shared" si="118"/>
        <v>0.10015297399442094</v>
      </c>
      <c r="W1491" t="str">
        <f t="shared" si="119"/>
        <v>High</v>
      </c>
    </row>
    <row r="1492" spans="1:23" x14ac:dyDescent="0.3">
      <c r="A1492">
        <v>103834</v>
      </c>
      <c r="B1492" s="1">
        <v>45772</v>
      </c>
      <c r="C1492" t="s">
        <v>3970</v>
      </c>
      <c r="D1492" t="s">
        <v>186</v>
      </c>
      <c r="E1492" t="s">
        <v>52</v>
      </c>
      <c r="F1492" t="s">
        <v>53</v>
      </c>
      <c r="G1492" t="s">
        <v>54</v>
      </c>
      <c r="H1492" t="s">
        <v>83</v>
      </c>
      <c r="I1492" t="s">
        <v>60</v>
      </c>
      <c r="J1492" t="s">
        <v>61</v>
      </c>
      <c r="K1492">
        <v>5</v>
      </c>
      <c r="L1492">
        <v>11929</v>
      </c>
      <c r="M1492">
        <v>5</v>
      </c>
      <c r="N1492">
        <v>56662.75</v>
      </c>
      <c r="O1492">
        <v>45000</v>
      </c>
      <c r="P1492">
        <v>11662.75</v>
      </c>
      <c r="Q1492" t="s">
        <v>41</v>
      </c>
      <c r="R1492" t="s">
        <v>56</v>
      </c>
      <c r="S1492" s="3" t="str">
        <f t="shared" si="115"/>
        <v>April</v>
      </c>
      <c r="T1492" t="str">
        <f t="shared" si="116"/>
        <v>Q2</v>
      </c>
      <c r="U1492">
        <f t="shared" si="117"/>
        <v>2025</v>
      </c>
      <c r="V1492" s="4">
        <f t="shared" si="118"/>
        <v>0.20582746160396381</v>
      </c>
      <c r="W1492" t="str">
        <f t="shared" si="119"/>
        <v>High</v>
      </c>
    </row>
    <row r="1493" spans="1:23" x14ac:dyDescent="0.3">
      <c r="A1493">
        <v>100853</v>
      </c>
      <c r="B1493" s="1">
        <v>45985</v>
      </c>
      <c r="C1493" t="s">
        <v>989</v>
      </c>
      <c r="D1493" t="s">
        <v>177</v>
      </c>
      <c r="E1493" t="s">
        <v>44</v>
      </c>
      <c r="F1493" t="s">
        <v>45</v>
      </c>
      <c r="G1493" t="s">
        <v>46</v>
      </c>
      <c r="H1493" t="s">
        <v>47</v>
      </c>
      <c r="I1493" t="s">
        <v>24</v>
      </c>
      <c r="J1493" t="s">
        <v>72</v>
      </c>
      <c r="K1493">
        <v>4</v>
      </c>
      <c r="L1493">
        <v>14907</v>
      </c>
      <c r="M1493">
        <v>5</v>
      </c>
      <c r="N1493">
        <v>56646.6</v>
      </c>
      <c r="O1493">
        <v>44000</v>
      </c>
      <c r="P1493">
        <v>12646.6</v>
      </c>
      <c r="Q1493" t="s">
        <v>55</v>
      </c>
      <c r="R1493" t="s">
        <v>56</v>
      </c>
      <c r="S1493" s="3" t="str">
        <f t="shared" si="115"/>
        <v>November</v>
      </c>
      <c r="T1493" t="str">
        <f t="shared" si="116"/>
        <v>Q4</v>
      </c>
      <c r="U1493">
        <f t="shared" si="117"/>
        <v>2025</v>
      </c>
      <c r="V1493" s="4">
        <f t="shared" si="118"/>
        <v>0.22325435242362296</v>
      </c>
      <c r="W1493" t="str">
        <f t="shared" si="119"/>
        <v>High</v>
      </c>
    </row>
    <row r="1494" spans="1:23" x14ac:dyDescent="0.3">
      <c r="A1494">
        <v>101551</v>
      </c>
      <c r="B1494" s="1">
        <v>46000</v>
      </c>
      <c r="C1494" t="s">
        <v>1687</v>
      </c>
      <c r="D1494" t="s">
        <v>147</v>
      </c>
      <c r="E1494" t="s">
        <v>30</v>
      </c>
      <c r="F1494" t="s">
        <v>76</v>
      </c>
      <c r="G1494" t="s">
        <v>77</v>
      </c>
      <c r="H1494" t="s">
        <v>47</v>
      </c>
      <c r="I1494" t="s">
        <v>60</v>
      </c>
      <c r="J1494" t="s">
        <v>61</v>
      </c>
      <c r="K1494">
        <v>6</v>
      </c>
      <c r="L1494">
        <v>11777</v>
      </c>
      <c r="M1494">
        <v>20</v>
      </c>
      <c r="N1494">
        <v>56529.599999999999</v>
      </c>
      <c r="O1494">
        <v>54000</v>
      </c>
      <c r="P1494">
        <v>2529.6</v>
      </c>
      <c r="Q1494" t="s">
        <v>49</v>
      </c>
      <c r="R1494" t="s">
        <v>27</v>
      </c>
      <c r="S1494" s="3" t="str">
        <f t="shared" si="115"/>
        <v>December</v>
      </c>
      <c r="T1494" t="str">
        <f t="shared" si="116"/>
        <v>Q4</v>
      </c>
      <c r="U1494">
        <f t="shared" si="117"/>
        <v>2025</v>
      </c>
      <c r="V1494" s="4">
        <f t="shared" si="118"/>
        <v>4.47482380911947E-2</v>
      </c>
      <c r="W1494" t="str">
        <f t="shared" si="119"/>
        <v>High</v>
      </c>
    </row>
    <row r="1495" spans="1:23" x14ac:dyDescent="0.3">
      <c r="A1495">
        <v>104085</v>
      </c>
      <c r="B1495" s="1">
        <v>45939</v>
      </c>
      <c r="C1495" t="s">
        <v>4221</v>
      </c>
      <c r="D1495" t="s">
        <v>90</v>
      </c>
      <c r="E1495" t="s">
        <v>44</v>
      </c>
      <c r="F1495" t="s">
        <v>64</v>
      </c>
      <c r="G1495" t="s">
        <v>65</v>
      </c>
      <c r="H1495" t="s">
        <v>38</v>
      </c>
      <c r="I1495" t="s">
        <v>60</v>
      </c>
      <c r="J1495" t="s">
        <v>61</v>
      </c>
      <c r="K1495">
        <v>5</v>
      </c>
      <c r="L1495">
        <v>11871</v>
      </c>
      <c r="M1495">
        <v>5</v>
      </c>
      <c r="N1495">
        <v>56387.25</v>
      </c>
      <c r="O1495">
        <v>45000</v>
      </c>
      <c r="P1495">
        <v>11387.25</v>
      </c>
      <c r="Q1495" t="s">
        <v>49</v>
      </c>
      <c r="R1495" t="s">
        <v>27</v>
      </c>
      <c r="S1495" s="3" t="str">
        <f t="shared" si="115"/>
        <v>October</v>
      </c>
      <c r="T1495" t="str">
        <f t="shared" si="116"/>
        <v>Q4</v>
      </c>
      <c r="U1495">
        <f t="shared" si="117"/>
        <v>2025</v>
      </c>
      <c r="V1495" s="4">
        <f t="shared" si="118"/>
        <v>0.20194724871313993</v>
      </c>
      <c r="W1495" t="str">
        <f t="shared" si="119"/>
        <v>High</v>
      </c>
    </row>
    <row r="1496" spans="1:23" x14ac:dyDescent="0.3">
      <c r="A1496">
        <v>103825</v>
      </c>
      <c r="B1496" s="1">
        <v>45921</v>
      </c>
      <c r="C1496" t="s">
        <v>3961</v>
      </c>
      <c r="D1496" t="s">
        <v>90</v>
      </c>
      <c r="E1496" t="s">
        <v>52</v>
      </c>
      <c r="F1496" t="s">
        <v>69</v>
      </c>
      <c r="G1496" t="s">
        <v>70</v>
      </c>
      <c r="H1496" t="s">
        <v>108</v>
      </c>
      <c r="I1496" t="s">
        <v>60</v>
      </c>
      <c r="J1496" t="s">
        <v>78</v>
      </c>
      <c r="K1496">
        <v>3</v>
      </c>
      <c r="L1496">
        <v>22106</v>
      </c>
      <c r="M1496">
        <v>15</v>
      </c>
      <c r="N1496">
        <v>56370.3</v>
      </c>
      <c r="O1496">
        <v>51000</v>
      </c>
      <c r="P1496">
        <v>5370.3</v>
      </c>
      <c r="Q1496" t="s">
        <v>26</v>
      </c>
      <c r="R1496" t="s">
        <v>73</v>
      </c>
      <c r="S1496" s="3" t="str">
        <f t="shared" si="115"/>
        <v>September</v>
      </c>
      <c r="T1496" t="str">
        <f t="shared" si="116"/>
        <v>Q3</v>
      </c>
      <c r="U1496">
        <f t="shared" si="117"/>
        <v>2025</v>
      </c>
      <c r="V1496" s="4">
        <f t="shared" si="118"/>
        <v>9.5268252962996472E-2</v>
      </c>
      <c r="W1496" t="str">
        <f t="shared" si="119"/>
        <v>High</v>
      </c>
    </row>
    <row r="1497" spans="1:23" x14ac:dyDescent="0.3">
      <c r="A1497">
        <v>103312</v>
      </c>
      <c r="B1497" s="1">
        <v>45757</v>
      </c>
      <c r="C1497" t="s">
        <v>3448</v>
      </c>
      <c r="D1497" t="s">
        <v>222</v>
      </c>
      <c r="E1497" t="s">
        <v>44</v>
      </c>
      <c r="F1497" t="s">
        <v>45</v>
      </c>
      <c r="G1497" t="s">
        <v>46</v>
      </c>
      <c r="H1497" t="s">
        <v>83</v>
      </c>
      <c r="I1497" t="s">
        <v>60</v>
      </c>
      <c r="J1497" t="s">
        <v>61</v>
      </c>
      <c r="K1497">
        <v>5</v>
      </c>
      <c r="L1497">
        <v>11857</v>
      </c>
      <c r="M1497">
        <v>5</v>
      </c>
      <c r="N1497">
        <v>56320.75</v>
      </c>
      <c r="O1497">
        <v>45000</v>
      </c>
      <c r="P1497">
        <v>11320.75</v>
      </c>
      <c r="Q1497" t="s">
        <v>66</v>
      </c>
      <c r="R1497" t="s">
        <v>56</v>
      </c>
      <c r="S1497" s="3" t="str">
        <f t="shared" si="115"/>
        <v>April</v>
      </c>
      <c r="T1497" t="str">
        <f t="shared" si="116"/>
        <v>Q2</v>
      </c>
      <c r="U1497">
        <f t="shared" si="117"/>
        <v>2025</v>
      </c>
      <c r="V1497" s="4">
        <f t="shared" si="118"/>
        <v>0.20100495820812045</v>
      </c>
      <c r="W1497" t="str">
        <f t="shared" si="119"/>
        <v>High</v>
      </c>
    </row>
    <row r="1498" spans="1:23" x14ac:dyDescent="0.3">
      <c r="A1498">
        <v>101739</v>
      </c>
      <c r="B1498" s="1">
        <v>45953</v>
      </c>
      <c r="C1498" t="s">
        <v>1875</v>
      </c>
      <c r="D1498" t="s">
        <v>322</v>
      </c>
      <c r="E1498" t="s">
        <v>20</v>
      </c>
      <c r="F1498" t="s">
        <v>36</v>
      </c>
      <c r="G1498" t="s">
        <v>37</v>
      </c>
      <c r="H1498" t="s">
        <v>23</v>
      </c>
      <c r="I1498" t="s">
        <v>60</v>
      </c>
      <c r="J1498" t="s">
        <v>61</v>
      </c>
      <c r="K1498">
        <v>6</v>
      </c>
      <c r="L1498">
        <v>11732</v>
      </c>
      <c r="M1498">
        <v>20</v>
      </c>
      <c r="N1498">
        <v>56313.599999999999</v>
      </c>
      <c r="O1498">
        <v>54000</v>
      </c>
      <c r="P1498">
        <v>2313.6</v>
      </c>
      <c r="Q1498" t="s">
        <v>26</v>
      </c>
      <c r="R1498" t="s">
        <v>27</v>
      </c>
      <c r="S1498" s="3" t="str">
        <f t="shared" si="115"/>
        <v>October</v>
      </c>
      <c r="T1498" t="str">
        <f t="shared" si="116"/>
        <v>Q4</v>
      </c>
      <c r="U1498">
        <f t="shared" si="117"/>
        <v>2025</v>
      </c>
      <c r="V1498" s="4">
        <f t="shared" si="118"/>
        <v>4.1084214115240367E-2</v>
      </c>
      <c r="W1498" t="str">
        <f t="shared" si="119"/>
        <v>High</v>
      </c>
    </row>
    <row r="1499" spans="1:23" x14ac:dyDescent="0.3">
      <c r="A1499">
        <v>103099</v>
      </c>
      <c r="B1499" s="1">
        <v>46019</v>
      </c>
      <c r="C1499" t="s">
        <v>3235</v>
      </c>
      <c r="D1499" t="s">
        <v>116</v>
      </c>
      <c r="E1499" t="s">
        <v>30</v>
      </c>
      <c r="F1499" t="s">
        <v>76</v>
      </c>
      <c r="G1499" t="s">
        <v>77</v>
      </c>
      <c r="H1499" t="s">
        <v>108</v>
      </c>
      <c r="I1499" t="s">
        <v>24</v>
      </c>
      <c r="J1499" t="s">
        <v>72</v>
      </c>
      <c r="K1499">
        <v>4</v>
      </c>
      <c r="L1499">
        <v>14812</v>
      </c>
      <c r="M1499">
        <v>5</v>
      </c>
      <c r="N1499">
        <v>56285.599999999999</v>
      </c>
      <c r="O1499">
        <v>44000</v>
      </c>
      <c r="P1499">
        <v>12285.6</v>
      </c>
      <c r="Q1499" t="s">
        <v>66</v>
      </c>
      <c r="R1499" t="s">
        <v>56</v>
      </c>
      <c r="S1499" s="3" t="str">
        <f t="shared" si="115"/>
        <v>December</v>
      </c>
      <c r="T1499" t="str">
        <f t="shared" si="116"/>
        <v>Q4</v>
      </c>
      <c r="U1499">
        <f t="shared" si="117"/>
        <v>2025</v>
      </c>
      <c r="V1499" s="4">
        <f t="shared" si="118"/>
        <v>0.21827252441121708</v>
      </c>
      <c r="W1499" t="str">
        <f t="shared" si="119"/>
        <v>High</v>
      </c>
    </row>
    <row r="1500" spans="1:23" x14ac:dyDescent="0.3">
      <c r="A1500">
        <v>101984</v>
      </c>
      <c r="B1500" s="1">
        <v>45748</v>
      </c>
      <c r="C1500" t="s">
        <v>2120</v>
      </c>
      <c r="D1500" t="s">
        <v>322</v>
      </c>
      <c r="E1500" t="s">
        <v>20</v>
      </c>
      <c r="F1500" t="s">
        <v>21</v>
      </c>
      <c r="G1500" t="s">
        <v>22</v>
      </c>
      <c r="H1500" t="s">
        <v>71</v>
      </c>
      <c r="I1500" t="s">
        <v>60</v>
      </c>
      <c r="J1500" t="s">
        <v>78</v>
      </c>
      <c r="K1500">
        <v>3</v>
      </c>
      <c r="L1500">
        <v>22069</v>
      </c>
      <c r="M1500">
        <v>15</v>
      </c>
      <c r="N1500">
        <v>56275.95</v>
      </c>
      <c r="O1500">
        <v>51000</v>
      </c>
      <c r="P1500">
        <v>5275.95</v>
      </c>
      <c r="Q1500" t="s">
        <v>49</v>
      </c>
      <c r="R1500" t="s">
        <v>27</v>
      </c>
      <c r="S1500" s="3" t="str">
        <f t="shared" si="115"/>
        <v>April</v>
      </c>
      <c r="T1500" t="str">
        <f t="shared" si="116"/>
        <v>Q2</v>
      </c>
      <c r="U1500">
        <f t="shared" si="117"/>
        <v>2025</v>
      </c>
      <c r="V1500" s="4">
        <f t="shared" si="118"/>
        <v>9.3751416013412484E-2</v>
      </c>
      <c r="W1500" t="str">
        <f t="shared" si="119"/>
        <v>High</v>
      </c>
    </row>
    <row r="1501" spans="1:23" x14ac:dyDescent="0.3">
      <c r="A1501">
        <v>104216</v>
      </c>
      <c r="B1501" s="1">
        <v>45827</v>
      </c>
      <c r="C1501" t="s">
        <v>4352</v>
      </c>
      <c r="D1501" t="s">
        <v>217</v>
      </c>
      <c r="E1501" t="s">
        <v>52</v>
      </c>
      <c r="F1501" t="s">
        <v>53</v>
      </c>
      <c r="G1501" t="s">
        <v>54</v>
      </c>
      <c r="H1501" t="s">
        <v>23</v>
      </c>
      <c r="I1501" t="s">
        <v>60</v>
      </c>
      <c r="J1501" t="s">
        <v>78</v>
      </c>
      <c r="K1501">
        <v>3</v>
      </c>
      <c r="L1501">
        <v>22062</v>
      </c>
      <c r="M1501">
        <v>15</v>
      </c>
      <c r="N1501">
        <v>56258.1</v>
      </c>
      <c r="O1501">
        <v>51000</v>
      </c>
      <c r="P1501">
        <v>5258.1</v>
      </c>
      <c r="Q1501" t="s">
        <v>66</v>
      </c>
      <c r="R1501" t="s">
        <v>73</v>
      </c>
      <c r="S1501" s="3" t="str">
        <f t="shared" si="115"/>
        <v>June</v>
      </c>
      <c r="T1501" t="str">
        <f t="shared" si="116"/>
        <v>Q2</v>
      </c>
      <c r="U1501">
        <f t="shared" si="117"/>
        <v>2025</v>
      </c>
      <c r="V1501" s="4">
        <f t="shared" si="118"/>
        <v>9.346387453540024E-2</v>
      </c>
      <c r="W1501" t="str">
        <f t="shared" si="119"/>
        <v>High</v>
      </c>
    </row>
    <row r="1502" spans="1:23" x14ac:dyDescent="0.3">
      <c r="A1502">
        <v>102111</v>
      </c>
      <c r="B1502" s="1">
        <v>45952</v>
      </c>
      <c r="C1502" t="s">
        <v>2247</v>
      </c>
      <c r="D1502" t="s">
        <v>207</v>
      </c>
      <c r="E1502" t="s">
        <v>44</v>
      </c>
      <c r="F1502" t="s">
        <v>64</v>
      </c>
      <c r="G1502" t="s">
        <v>65</v>
      </c>
      <c r="H1502" t="s">
        <v>47</v>
      </c>
      <c r="I1502" t="s">
        <v>24</v>
      </c>
      <c r="J1502" t="s">
        <v>25</v>
      </c>
      <c r="K1502">
        <v>7</v>
      </c>
      <c r="L1502">
        <v>8446</v>
      </c>
      <c r="M1502">
        <v>5</v>
      </c>
      <c r="N1502">
        <v>56165.9</v>
      </c>
      <c r="O1502">
        <v>42000</v>
      </c>
      <c r="P1502">
        <v>14165.9</v>
      </c>
      <c r="Q1502" t="s">
        <v>66</v>
      </c>
      <c r="R1502" t="s">
        <v>27</v>
      </c>
      <c r="S1502" s="3" t="str">
        <f t="shared" si="115"/>
        <v>October</v>
      </c>
      <c r="T1502" t="str">
        <f t="shared" si="116"/>
        <v>Q4</v>
      </c>
      <c r="U1502">
        <f t="shared" si="117"/>
        <v>2025</v>
      </c>
      <c r="V1502" s="4">
        <f t="shared" si="118"/>
        <v>0.2522153121377918</v>
      </c>
      <c r="W1502" t="str">
        <f t="shared" si="119"/>
        <v>High</v>
      </c>
    </row>
    <row r="1503" spans="1:23" x14ac:dyDescent="0.3">
      <c r="A1503">
        <v>103786</v>
      </c>
      <c r="B1503" s="1">
        <v>45752</v>
      </c>
      <c r="C1503" t="s">
        <v>3922</v>
      </c>
      <c r="D1503" t="s">
        <v>151</v>
      </c>
      <c r="E1503" t="s">
        <v>52</v>
      </c>
      <c r="F1503" t="s">
        <v>69</v>
      </c>
      <c r="G1503" t="s">
        <v>70</v>
      </c>
      <c r="H1503" t="s">
        <v>108</v>
      </c>
      <c r="I1503" t="s">
        <v>24</v>
      </c>
      <c r="J1503" t="s">
        <v>72</v>
      </c>
      <c r="K1503">
        <v>4</v>
      </c>
      <c r="L1503">
        <v>14771</v>
      </c>
      <c r="M1503">
        <v>5</v>
      </c>
      <c r="N1503">
        <v>56129.8</v>
      </c>
      <c r="O1503">
        <v>44000</v>
      </c>
      <c r="P1503">
        <v>12129.8</v>
      </c>
      <c r="Q1503" t="s">
        <v>41</v>
      </c>
      <c r="R1503" t="s">
        <v>27</v>
      </c>
      <c r="S1503" s="3" t="str">
        <f t="shared" si="115"/>
        <v>April</v>
      </c>
      <c r="T1503" t="str">
        <f t="shared" si="116"/>
        <v>Q2</v>
      </c>
      <c r="U1503">
        <f t="shared" si="117"/>
        <v>2025</v>
      </c>
      <c r="V1503" s="4">
        <f t="shared" si="118"/>
        <v>0.2161026762967265</v>
      </c>
      <c r="W1503" t="str">
        <f t="shared" si="119"/>
        <v>High</v>
      </c>
    </row>
    <row r="1504" spans="1:23" x14ac:dyDescent="0.3">
      <c r="A1504">
        <v>103274</v>
      </c>
      <c r="B1504" s="1">
        <v>45693</v>
      </c>
      <c r="C1504" t="s">
        <v>3410</v>
      </c>
      <c r="D1504" t="s">
        <v>175</v>
      </c>
      <c r="E1504" t="s">
        <v>20</v>
      </c>
      <c r="F1504" t="s">
        <v>36</v>
      </c>
      <c r="G1504" t="s">
        <v>37</v>
      </c>
      <c r="H1504" t="s">
        <v>108</v>
      </c>
      <c r="I1504" t="s">
        <v>60</v>
      </c>
      <c r="J1504" t="s">
        <v>61</v>
      </c>
      <c r="K1504">
        <v>5</v>
      </c>
      <c r="L1504">
        <v>11811</v>
      </c>
      <c r="M1504">
        <v>5</v>
      </c>
      <c r="N1504">
        <v>56102.25</v>
      </c>
      <c r="O1504">
        <v>45000</v>
      </c>
      <c r="P1504">
        <v>11102.25</v>
      </c>
      <c r="Q1504" t="s">
        <v>26</v>
      </c>
      <c r="R1504" t="s">
        <v>73</v>
      </c>
      <c r="S1504" s="3" t="str">
        <f t="shared" si="115"/>
        <v>February</v>
      </c>
      <c r="T1504" t="str">
        <f t="shared" si="116"/>
        <v>Q1</v>
      </c>
      <c r="U1504">
        <f t="shared" si="117"/>
        <v>2025</v>
      </c>
      <c r="V1504" s="4">
        <f t="shared" si="118"/>
        <v>0.19789313262837052</v>
      </c>
      <c r="W1504" t="str">
        <f t="shared" si="119"/>
        <v>High</v>
      </c>
    </row>
    <row r="1505" spans="1:23" x14ac:dyDescent="0.3">
      <c r="A1505">
        <v>101579</v>
      </c>
      <c r="B1505" s="1">
        <v>45724</v>
      </c>
      <c r="C1505" t="s">
        <v>1715</v>
      </c>
      <c r="D1505" t="s">
        <v>342</v>
      </c>
      <c r="E1505" t="s">
        <v>30</v>
      </c>
      <c r="F1505" t="s">
        <v>76</v>
      </c>
      <c r="G1505" t="s">
        <v>77</v>
      </c>
      <c r="H1505" t="s">
        <v>71</v>
      </c>
      <c r="I1505" t="s">
        <v>60</v>
      </c>
      <c r="J1505" t="s">
        <v>78</v>
      </c>
      <c r="K1505">
        <v>3</v>
      </c>
      <c r="L1505">
        <v>21999</v>
      </c>
      <c r="M1505">
        <v>15</v>
      </c>
      <c r="N1505">
        <v>56097.45</v>
      </c>
      <c r="O1505">
        <v>51000</v>
      </c>
      <c r="P1505">
        <v>5097.45</v>
      </c>
      <c r="Q1505" t="s">
        <v>41</v>
      </c>
      <c r="R1505" t="s">
        <v>27</v>
      </c>
      <c r="S1505" s="3" t="str">
        <f t="shared" si="115"/>
        <v>March</v>
      </c>
      <c r="T1505" t="str">
        <f t="shared" si="116"/>
        <v>Q1</v>
      </c>
      <c r="U1505">
        <f t="shared" si="117"/>
        <v>2025</v>
      </c>
      <c r="V1505" s="4">
        <f t="shared" si="118"/>
        <v>9.0867766716668935E-2</v>
      </c>
      <c r="W1505" t="str">
        <f t="shared" si="119"/>
        <v>High</v>
      </c>
    </row>
    <row r="1506" spans="1:23" x14ac:dyDescent="0.3">
      <c r="A1506">
        <v>104725</v>
      </c>
      <c r="B1506" s="1">
        <v>45933</v>
      </c>
      <c r="C1506" t="s">
        <v>4861</v>
      </c>
      <c r="D1506" t="s">
        <v>166</v>
      </c>
      <c r="E1506" t="s">
        <v>52</v>
      </c>
      <c r="F1506" t="s">
        <v>53</v>
      </c>
      <c r="G1506" t="s">
        <v>54</v>
      </c>
      <c r="H1506" t="s">
        <v>59</v>
      </c>
      <c r="I1506" t="s">
        <v>60</v>
      </c>
      <c r="J1506" t="s">
        <v>78</v>
      </c>
      <c r="K1506">
        <v>3</v>
      </c>
      <c r="L1506">
        <v>21992</v>
      </c>
      <c r="M1506">
        <v>15</v>
      </c>
      <c r="N1506">
        <v>56079.6</v>
      </c>
      <c r="O1506">
        <v>51000</v>
      </c>
      <c r="P1506">
        <v>5079.6000000000004</v>
      </c>
      <c r="Q1506" t="s">
        <v>49</v>
      </c>
      <c r="R1506" t="s">
        <v>27</v>
      </c>
      <c r="S1506" s="3" t="str">
        <f t="shared" si="115"/>
        <v>October</v>
      </c>
      <c r="T1506" t="str">
        <f t="shared" si="116"/>
        <v>Q4</v>
      </c>
      <c r="U1506">
        <f t="shared" si="117"/>
        <v>2025</v>
      </c>
      <c r="V1506" s="4">
        <f t="shared" si="118"/>
        <v>9.0578392142597317E-2</v>
      </c>
      <c r="W1506" t="str">
        <f t="shared" si="119"/>
        <v>High</v>
      </c>
    </row>
    <row r="1507" spans="1:23" x14ac:dyDescent="0.3">
      <c r="A1507">
        <v>101896</v>
      </c>
      <c r="B1507" s="1">
        <v>45852</v>
      </c>
      <c r="C1507" t="s">
        <v>2032</v>
      </c>
      <c r="D1507" t="s">
        <v>199</v>
      </c>
      <c r="E1507" t="s">
        <v>52</v>
      </c>
      <c r="F1507" t="s">
        <v>53</v>
      </c>
      <c r="G1507" t="s">
        <v>54</v>
      </c>
      <c r="H1507" t="s">
        <v>23</v>
      </c>
      <c r="I1507" t="s">
        <v>24</v>
      </c>
      <c r="J1507" t="s">
        <v>72</v>
      </c>
      <c r="K1507">
        <v>4</v>
      </c>
      <c r="L1507">
        <v>14757</v>
      </c>
      <c r="M1507">
        <v>5</v>
      </c>
      <c r="N1507">
        <v>56076.6</v>
      </c>
      <c r="O1507">
        <v>44000</v>
      </c>
      <c r="P1507">
        <v>12076.6</v>
      </c>
      <c r="Q1507" t="s">
        <v>41</v>
      </c>
      <c r="R1507" t="s">
        <v>27</v>
      </c>
      <c r="S1507" s="3" t="str">
        <f t="shared" si="115"/>
        <v>July</v>
      </c>
      <c r="T1507" t="str">
        <f t="shared" si="116"/>
        <v>Q3</v>
      </c>
      <c r="U1507">
        <f t="shared" si="117"/>
        <v>2025</v>
      </c>
      <c r="V1507" s="4">
        <f t="shared" si="118"/>
        <v>0.21535899109432455</v>
      </c>
      <c r="W1507" t="str">
        <f t="shared" si="119"/>
        <v>High</v>
      </c>
    </row>
    <row r="1508" spans="1:23" x14ac:dyDescent="0.3">
      <c r="A1508">
        <v>100909</v>
      </c>
      <c r="B1508" s="1">
        <v>45786</v>
      </c>
      <c r="C1508" t="s">
        <v>1045</v>
      </c>
      <c r="D1508" t="s">
        <v>29</v>
      </c>
      <c r="E1508" t="s">
        <v>44</v>
      </c>
      <c r="F1508" t="s">
        <v>64</v>
      </c>
      <c r="G1508" t="s">
        <v>65</v>
      </c>
      <c r="H1508" t="s">
        <v>59</v>
      </c>
      <c r="I1508" t="s">
        <v>60</v>
      </c>
      <c r="J1508" t="s">
        <v>61</v>
      </c>
      <c r="K1508">
        <v>5</v>
      </c>
      <c r="L1508">
        <v>11790</v>
      </c>
      <c r="M1508">
        <v>5</v>
      </c>
      <c r="N1508">
        <v>56002.5</v>
      </c>
      <c r="O1508">
        <v>45000</v>
      </c>
      <c r="P1508">
        <v>11002.5</v>
      </c>
      <c r="Q1508" t="s">
        <v>55</v>
      </c>
      <c r="R1508" t="s">
        <v>27</v>
      </c>
      <c r="S1508" s="3" t="str">
        <f t="shared" si="115"/>
        <v>May</v>
      </c>
      <c r="T1508" t="str">
        <f t="shared" si="116"/>
        <v>Q2</v>
      </c>
      <c r="U1508">
        <f t="shared" si="117"/>
        <v>2025</v>
      </c>
      <c r="V1508" s="4">
        <f t="shared" si="118"/>
        <v>0.19646444355162715</v>
      </c>
      <c r="W1508" t="str">
        <f t="shared" si="119"/>
        <v>High</v>
      </c>
    </row>
    <row r="1509" spans="1:23" x14ac:dyDescent="0.3">
      <c r="A1509">
        <v>104003</v>
      </c>
      <c r="B1509" s="1">
        <v>45759</v>
      </c>
      <c r="C1509" t="s">
        <v>4139</v>
      </c>
      <c r="D1509" t="s">
        <v>207</v>
      </c>
      <c r="E1509" t="s">
        <v>30</v>
      </c>
      <c r="F1509" t="s">
        <v>31</v>
      </c>
      <c r="G1509" t="s">
        <v>32</v>
      </c>
      <c r="H1509" t="s">
        <v>59</v>
      </c>
      <c r="I1509" t="s">
        <v>60</v>
      </c>
      <c r="J1509" t="s">
        <v>78</v>
      </c>
      <c r="K1509">
        <v>3</v>
      </c>
      <c r="L1509">
        <v>21919</v>
      </c>
      <c r="M1509">
        <v>15</v>
      </c>
      <c r="N1509">
        <v>55893.45</v>
      </c>
      <c r="O1509">
        <v>51000</v>
      </c>
      <c r="P1509">
        <v>4893.45</v>
      </c>
      <c r="Q1509" t="s">
        <v>49</v>
      </c>
      <c r="R1509" t="s">
        <v>27</v>
      </c>
      <c r="S1509" s="3" t="str">
        <f t="shared" si="115"/>
        <v>April</v>
      </c>
      <c r="T1509" t="str">
        <f t="shared" si="116"/>
        <v>Q2</v>
      </c>
      <c r="U1509">
        <f t="shared" si="117"/>
        <v>2025</v>
      </c>
      <c r="V1509" s="4">
        <f t="shared" si="118"/>
        <v>8.754961448971213E-2</v>
      </c>
      <c r="W1509" t="str">
        <f t="shared" si="119"/>
        <v>High</v>
      </c>
    </row>
    <row r="1510" spans="1:23" x14ac:dyDescent="0.3">
      <c r="A1510">
        <v>101484</v>
      </c>
      <c r="B1510" s="1">
        <v>45976</v>
      </c>
      <c r="C1510" t="s">
        <v>1620</v>
      </c>
      <c r="D1510" t="s">
        <v>68</v>
      </c>
      <c r="E1510" t="s">
        <v>44</v>
      </c>
      <c r="F1510" t="s">
        <v>64</v>
      </c>
      <c r="G1510" t="s">
        <v>65</v>
      </c>
      <c r="H1510" t="s">
        <v>83</v>
      </c>
      <c r="I1510" t="s">
        <v>24</v>
      </c>
      <c r="J1510" t="s">
        <v>72</v>
      </c>
      <c r="K1510">
        <v>4</v>
      </c>
      <c r="L1510">
        <v>14694</v>
      </c>
      <c r="M1510">
        <v>5</v>
      </c>
      <c r="N1510">
        <v>55837.2</v>
      </c>
      <c r="O1510">
        <v>44000</v>
      </c>
      <c r="P1510">
        <v>11837.2</v>
      </c>
      <c r="Q1510" t="s">
        <v>55</v>
      </c>
      <c r="R1510" t="s">
        <v>27</v>
      </c>
      <c r="S1510" s="3" t="str">
        <f t="shared" si="115"/>
        <v>November</v>
      </c>
      <c r="T1510" t="str">
        <f t="shared" si="116"/>
        <v>Q4</v>
      </c>
      <c r="U1510">
        <f t="shared" si="117"/>
        <v>2025</v>
      </c>
      <c r="V1510" s="4">
        <f t="shared" si="118"/>
        <v>0.21199487080297724</v>
      </c>
      <c r="W1510" t="str">
        <f t="shared" si="119"/>
        <v>High</v>
      </c>
    </row>
    <row r="1511" spans="1:23" x14ac:dyDescent="0.3">
      <c r="A1511">
        <v>104244</v>
      </c>
      <c r="B1511" s="1">
        <v>45685</v>
      </c>
      <c r="C1511" t="s">
        <v>4380</v>
      </c>
      <c r="D1511" t="s">
        <v>129</v>
      </c>
      <c r="E1511" t="s">
        <v>30</v>
      </c>
      <c r="F1511" t="s">
        <v>31</v>
      </c>
      <c r="G1511" t="s">
        <v>32</v>
      </c>
      <c r="H1511" t="s">
        <v>83</v>
      </c>
      <c r="I1511" t="s">
        <v>60</v>
      </c>
      <c r="J1511" t="s">
        <v>61</v>
      </c>
      <c r="K1511">
        <v>5</v>
      </c>
      <c r="L1511">
        <v>11753</v>
      </c>
      <c r="M1511">
        <v>5</v>
      </c>
      <c r="N1511">
        <v>55826.75</v>
      </c>
      <c r="O1511">
        <v>45000</v>
      </c>
      <c r="P1511">
        <v>10826.75</v>
      </c>
      <c r="Q1511" t="s">
        <v>55</v>
      </c>
      <c r="R1511" t="s">
        <v>27</v>
      </c>
      <c r="S1511" s="3" t="str">
        <f t="shared" si="115"/>
        <v>January</v>
      </c>
      <c r="T1511" t="str">
        <f t="shared" si="116"/>
        <v>Q1</v>
      </c>
      <c r="U1511">
        <f t="shared" si="117"/>
        <v>2025</v>
      </c>
      <c r="V1511" s="4">
        <f t="shared" si="118"/>
        <v>0.19393480723846543</v>
      </c>
      <c r="W1511" t="str">
        <f t="shared" si="119"/>
        <v>High</v>
      </c>
    </row>
    <row r="1512" spans="1:23" x14ac:dyDescent="0.3">
      <c r="A1512">
        <v>102957</v>
      </c>
      <c r="B1512" s="1">
        <v>45751</v>
      </c>
      <c r="C1512" t="s">
        <v>3093</v>
      </c>
      <c r="D1512" t="s">
        <v>222</v>
      </c>
      <c r="E1512" t="s">
        <v>20</v>
      </c>
      <c r="F1512" t="s">
        <v>21</v>
      </c>
      <c r="G1512" t="s">
        <v>22</v>
      </c>
      <c r="H1512" t="s">
        <v>71</v>
      </c>
      <c r="I1512" t="s">
        <v>60</v>
      </c>
      <c r="J1512" t="s">
        <v>61</v>
      </c>
      <c r="K1512">
        <v>6</v>
      </c>
      <c r="L1512">
        <v>11628</v>
      </c>
      <c r="M1512">
        <v>20</v>
      </c>
      <c r="N1512">
        <v>55814.400000000001</v>
      </c>
      <c r="O1512">
        <v>54000</v>
      </c>
      <c r="P1512">
        <v>1814.4</v>
      </c>
      <c r="Q1512" t="s">
        <v>49</v>
      </c>
      <c r="R1512" t="s">
        <v>27</v>
      </c>
      <c r="S1512" s="3" t="str">
        <f t="shared" si="115"/>
        <v>April</v>
      </c>
      <c r="T1512" t="str">
        <f t="shared" si="116"/>
        <v>Q2</v>
      </c>
      <c r="U1512">
        <f t="shared" si="117"/>
        <v>2025</v>
      </c>
      <c r="V1512" s="4">
        <f t="shared" si="118"/>
        <v>3.2507739938080496E-2</v>
      </c>
      <c r="W1512" t="str">
        <f t="shared" si="119"/>
        <v>High</v>
      </c>
    </row>
    <row r="1513" spans="1:23" x14ac:dyDescent="0.3">
      <c r="A1513">
        <v>103206</v>
      </c>
      <c r="B1513" s="1">
        <v>45890</v>
      </c>
      <c r="C1513" t="s">
        <v>3342</v>
      </c>
      <c r="D1513" t="s">
        <v>87</v>
      </c>
      <c r="E1513" t="s">
        <v>20</v>
      </c>
      <c r="F1513" t="s">
        <v>36</v>
      </c>
      <c r="G1513" t="s">
        <v>37</v>
      </c>
      <c r="H1513" t="s">
        <v>108</v>
      </c>
      <c r="I1513" t="s">
        <v>60</v>
      </c>
      <c r="J1513" t="s">
        <v>78</v>
      </c>
      <c r="K1513">
        <v>3</v>
      </c>
      <c r="L1513">
        <v>21879</v>
      </c>
      <c r="M1513">
        <v>15</v>
      </c>
      <c r="N1513">
        <v>55791.45</v>
      </c>
      <c r="O1513">
        <v>51000</v>
      </c>
      <c r="P1513">
        <v>4791.45</v>
      </c>
      <c r="Q1513" t="s">
        <v>55</v>
      </c>
      <c r="R1513" t="s">
        <v>56</v>
      </c>
      <c r="S1513" s="3" t="str">
        <f t="shared" si="115"/>
        <v>August</v>
      </c>
      <c r="T1513" t="str">
        <f t="shared" si="116"/>
        <v>Q3</v>
      </c>
      <c r="U1513">
        <f t="shared" si="117"/>
        <v>2025</v>
      </c>
      <c r="V1513" s="4">
        <f t="shared" si="118"/>
        <v>8.58814388226153E-2</v>
      </c>
      <c r="W1513" t="str">
        <f t="shared" si="119"/>
        <v>High</v>
      </c>
    </row>
    <row r="1514" spans="1:23" x14ac:dyDescent="0.3">
      <c r="A1514">
        <v>100918</v>
      </c>
      <c r="B1514" s="1">
        <v>45724</v>
      </c>
      <c r="C1514" t="s">
        <v>1054</v>
      </c>
      <c r="D1514" t="s">
        <v>151</v>
      </c>
      <c r="E1514" t="s">
        <v>52</v>
      </c>
      <c r="F1514" t="s">
        <v>53</v>
      </c>
      <c r="G1514" t="s">
        <v>54</v>
      </c>
      <c r="H1514" t="s">
        <v>33</v>
      </c>
      <c r="I1514" t="s">
        <v>24</v>
      </c>
      <c r="J1514" t="s">
        <v>72</v>
      </c>
      <c r="K1514">
        <v>4</v>
      </c>
      <c r="L1514">
        <v>14680</v>
      </c>
      <c r="M1514">
        <v>5</v>
      </c>
      <c r="N1514">
        <v>55784</v>
      </c>
      <c r="O1514">
        <v>44000</v>
      </c>
      <c r="P1514">
        <v>11784</v>
      </c>
      <c r="Q1514" t="s">
        <v>49</v>
      </c>
      <c r="R1514" t="s">
        <v>27</v>
      </c>
      <c r="S1514" s="3" t="str">
        <f t="shared" si="115"/>
        <v>March</v>
      </c>
      <c r="T1514" t="str">
        <f t="shared" si="116"/>
        <v>Q1</v>
      </c>
      <c r="U1514">
        <f t="shared" si="117"/>
        <v>2025</v>
      </c>
      <c r="V1514" s="4">
        <f t="shared" si="118"/>
        <v>0.21124336727377024</v>
      </c>
      <c r="W1514" t="str">
        <f t="shared" si="119"/>
        <v>High</v>
      </c>
    </row>
    <row r="1515" spans="1:23" x14ac:dyDescent="0.3">
      <c r="A1515">
        <v>102541</v>
      </c>
      <c r="B1515" s="1">
        <v>45980</v>
      </c>
      <c r="C1515" t="s">
        <v>2677</v>
      </c>
      <c r="D1515" t="s">
        <v>242</v>
      </c>
      <c r="E1515" t="s">
        <v>52</v>
      </c>
      <c r="F1515" t="s">
        <v>53</v>
      </c>
      <c r="G1515" t="s">
        <v>54</v>
      </c>
      <c r="H1515" t="s">
        <v>83</v>
      </c>
      <c r="I1515" t="s">
        <v>24</v>
      </c>
      <c r="J1515" t="s">
        <v>25</v>
      </c>
      <c r="K1515">
        <v>8</v>
      </c>
      <c r="L1515">
        <v>8703</v>
      </c>
      <c r="M1515">
        <v>20</v>
      </c>
      <c r="N1515">
        <v>55699.199999999997</v>
      </c>
      <c r="O1515">
        <v>48000</v>
      </c>
      <c r="P1515">
        <v>7699.2</v>
      </c>
      <c r="Q1515" t="s">
        <v>26</v>
      </c>
      <c r="R1515" t="s">
        <v>27</v>
      </c>
      <c r="S1515" s="3" t="str">
        <f t="shared" si="115"/>
        <v>November</v>
      </c>
      <c r="T1515" t="str">
        <f t="shared" si="116"/>
        <v>Q4</v>
      </c>
      <c r="U1515">
        <f t="shared" si="117"/>
        <v>2025</v>
      </c>
      <c r="V1515" s="4">
        <f t="shared" si="118"/>
        <v>0.1382281971733885</v>
      </c>
      <c r="W1515" t="str">
        <f t="shared" si="119"/>
        <v>High</v>
      </c>
    </row>
    <row r="1516" spans="1:23" x14ac:dyDescent="0.3">
      <c r="A1516">
        <v>100032</v>
      </c>
      <c r="B1516" s="1">
        <v>45986</v>
      </c>
      <c r="C1516" t="s">
        <v>123</v>
      </c>
      <c r="D1516" t="s">
        <v>19</v>
      </c>
      <c r="E1516" t="s">
        <v>30</v>
      </c>
      <c r="F1516" t="s">
        <v>76</v>
      </c>
      <c r="G1516" t="s">
        <v>77</v>
      </c>
      <c r="H1516" t="s">
        <v>59</v>
      </c>
      <c r="I1516" t="s">
        <v>60</v>
      </c>
      <c r="J1516" t="s">
        <v>61</v>
      </c>
      <c r="K1516">
        <v>6</v>
      </c>
      <c r="L1516">
        <v>11601</v>
      </c>
      <c r="M1516">
        <v>20</v>
      </c>
      <c r="N1516">
        <v>55684.800000000003</v>
      </c>
      <c r="O1516">
        <v>54000</v>
      </c>
      <c r="P1516">
        <v>1684.8</v>
      </c>
      <c r="Q1516" t="s">
        <v>41</v>
      </c>
      <c r="R1516" t="s">
        <v>27</v>
      </c>
      <c r="S1516" s="3" t="str">
        <f t="shared" si="115"/>
        <v>November</v>
      </c>
      <c r="T1516" t="str">
        <f t="shared" si="116"/>
        <v>Q4</v>
      </c>
      <c r="U1516">
        <f t="shared" si="117"/>
        <v>2025</v>
      </c>
      <c r="V1516" s="4">
        <f t="shared" si="118"/>
        <v>3.0256012412723039E-2</v>
      </c>
      <c r="W1516" t="str">
        <f t="shared" si="119"/>
        <v>High</v>
      </c>
    </row>
    <row r="1517" spans="1:23" x14ac:dyDescent="0.3">
      <c r="A1517">
        <v>100609</v>
      </c>
      <c r="B1517" s="1">
        <v>45793</v>
      </c>
      <c r="C1517" t="s">
        <v>745</v>
      </c>
      <c r="D1517" t="s">
        <v>43</v>
      </c>
      <c r="E1517" t="s">
        <v>52</v>
      </c>
      <c r="F1517" t="s">
        <v>53</v>
      </c>
      <c r="G1517" t="s">
        <v>54</v>
      </c>
      <c r="H1517" t="s">
        <v>71</v>
      </c>
      <c r="I1517" t="s">
        <v>24</v>
      </c>
      <c r="J1517" t="s">
        <v>72</v>
      </c>
      <c r="K1517">
        <v>4</v>
      </c>
      <c r="L1517">
        <v>15465</v>
      </c>
      <c r="M1517">
        <v>10</v>
      </c>
      <c r="N1517">
        <v>55674</v>
      </c>
      <c r="O1517">
        <v>44000</v>
      </c>
      <c r="P1517">
        <v>11674</v>
      </c>
      <c r="Q1517" t="s">
        <v>66</v>
      </c>
      <c r="R1517" t="s">
        <v>27</v>
      </c>
      <c r="S1517" s="3" t="str">
        <f t="shared" si="115"/>
        <v>May</v>
      </c>
      <c r="T1517" t="str">
        <f t="shared" si="116"/>
        <v>Q2</v>
      </c>
      <c r="U1517">
        <f t="shared" si="117"/>
        <v>2025</v>
      </c>
      <c r="V1517" s="4">
        <f t="shared" si="118"/>
        <v>0.20968495168301182</v>
      </c>
      <c r="W1517" t="str">
        <f t="shared" si="119"/>
        <v>High</v>
      </c>
    </row>
    <row r="1518" spans="1:23" x14ac:dyDescent="0.3">
      <c r="A1518">
        <v>103070</v>
      </c>
      <c r="B1518" s="1">
        <v>46016</v>
      </c>
      <c r="C1518" t="s">
        <v>3206</v>
      </c>
      <c r="D1518" t="s">
        <v>375</v>
      </c>
      <c r="E1518" t="s">
        <v>44</v>
      </c>
      <c r="F1518" t="s">
        <v>45</v>
      </c>
      <c r="G1518" t="s">
        <v>46</v>
      </c>
      <c r="H1518" t="s">
        <v>108</v>
      </c>
      <c r="I1518" t="s">
        <v>60</v>
      </c>
      <c r="J1518" t="s">
        <v>61</v>
      </c>
      <c r="K1518">
        <v>6</v>
      </c>
      <c r="L1518">
        <v>11592</v>
      </c>
      <c r="M1518">
        <v>20</v>
      </c>
      <c r="N1518">
        <v>55641.599999999999</v>
      </c>
      <c r="O1518">
        <v>54000</v>
      </c>
      <c r="P1518">
        <v>1641.6</v>
      </c>
      <c r="Q1518" t="s">
        <v>66</v>
      </c>
      <c r="R1518" t="s">
        <v>27</v>
      </c>
      <c r="S1518" s="3" t="str">
        <f t="shared" si="115"/>
        <v>December</v>
      </c>
      <c r="T1518" t="str">
        <f t="shared" si="116"/>
        <v>Q4</v>
      </c>
      <c r="U1518">
        <f t="shared" si="117"/>
        <v>2025</v>
      </c>
      <c r="V1518" s="4">
        <f t="shared" si="118"/>
        <v>2.9503105590062112E-2</v>
      </c>
      <c r="W1518" t="str">
        <f t="shared" si="119"/>
        <v>High</v>
      </c>
    </row>
    <row r="1519" spans="1:23" x14ac:dyDescent="0.3">
      <c r="A1519">
        <v>101556</v>
      </c>
      <c r="B1519" s="1">
        <v>45715</v>
      </c>
      <c r="C1519" t="s">
        <v>1692</v>
      </c>
      <c r="D1519" t="s">
        <v>51</v>
      </c>
      <c r="E1519" t="s">
        <v>30</v>
      </c>
      <c r="F1519" t="s">
        <v>31</v>
      </c>
      <c r="G1519" t="s">
        <v>32</v>
      </c>
      <c r="H1519" t="s">
        <v>108</v>
      </c>
      <c r="I1519" t="s">
        <v>60</v>
      </c>
      <c r="J1519" t="s">
        <v>78</v>
      </c>
      <c r="K1519">
        <v>3</v>
      </c>
      <c r="L1519">
        <v>21812</v>
      </c>
      <c r="M1519">
        <v>15</v>
      </c>
      <c r="N1519">
        <v>55620.6</v>
      </c>
      <c r="O1519">
        <v>51000</v>
      </c>
      <c r="P1519">
        <v>4620.6000000000004</v>
      </c>
      <c r="Q1519" t="s">
        <v>66</v>
      </c>
      <c r="R1519" t="s">
        <v>27</v>
      </c>
      <c r="S1519" s="3" t="str">
        <f t="shared" si="115"/>
        <v>February</v>
      </c>
      <c r="T1519" t="str">
        <f t="shared" si="116"/>
        <v>Q1</v>
      </c>
      <c r="U1519">
        <f t="shared" si="117"/>
        <v>2025</v>
      </c>
      <c r="V1519" s="4">
        <f t="shared" si="118"/>
        <v>8.3073537502292322E-2</v>
      </c>
      <c r="W1519" t="str">
        <f t="shared" si="119"/>
        <v>High</v>
      </c>
    </row>
    <row r="1520" spans="1:23" x14ac:dyDescent="0.3">
      <c r="A1520">
        <v>103500</v>
      </c>
      <c r="B1520" s="1">
        <v>46003</v>
      </c>
      <c r="C1520" t="s">
        <v>3636</v>
      </c>
      <c r="D1520" t="s">
        <v>129</v>
      </c>
      <c r="E1520" t="s">
        <v>52</v>
      </c>
      <c r="F1520" t="s">
        <v>53</v>
      </c>
      <c r="G1520" t="s">
        <v>54</v>
      </c>
      <c r="H1520" t="s">
        <v>71</v>
      </c>
      <c r="I1520" t="s">
        <v>60</v>
      </c>
      <c r="J1520" t="s">
        <v>78</v>
      </c>
      <c r="K1520">
        <v>3</v>
      </c>
      <c r="L1520">
        <v>21808</v>
      </c>
      <c r="M1520">
        <v>15</v>
      </c>
      <c r="N1520">
        <v>55610.400000000001</v>
      </c>
      <c r="O1520">
        <v>51000</v>
      </c>
      <c r="P1520">
        <v>4610.3999999999996</v>
      </c>
      <c r="Q1520" t="s">
        <v>55</v>
      </c>
      <c r="R1520" t="s">
        <v>27</v>
      </c>
      <c r="S1520" s="3" t="str">
        <f t="shared" si="115"/>
        <v>December</v>
      </c>
      <c r="T1520" t="str">
        <f t="shared" si="116"/>
        <v>Q4</v>
      </c>
      <c r="U1520">
        <f t="shared" si="117"/>
        <v>2025</v>
      </c>
      <c r="V1520" s="4">
        <f t="shared" si="118"/>
        <v>8.2905355832721933E-2</v>
      </c>
      <c r="W1520" t="str">
        <f t="shared" si="119"/>
        <v>High</v>
      </c>
    </row>
    <row r="1521" spans="1:23" x14ac:dyDescent="0.3">
      <c r="A1521">
        <v>101015</v>
      </c>
      <c r="B1521" s="1">
        <v>46018</v>
      </c>
      <c r="C1521" t="s">
        <v>1151</v>
      </c>
      <c r="D1521" t="s">
        <v>144</v>
      </c>
      <c r="E1521" t="s">
        <v>44</v>
      </c>
      <c r="F1521" t="s">
        <v>64</v>
      </c>
      <c r="G1521" t="s">
        <v>65</v>
      </c>
      <c r="H1521" t="s">
        <v>71</v>
      </c>
      <c r="I1521" t="s">
        <v>60</v>
      </c>
      <c r="J1521" t="s">
        <v>61</v>
      </c>
      <c r="K1521">
        <v>5</v>
      </c>
      <c r="L1521">
        <v>12356</v>
      </c>
      <c r="M1521">
        <v>10</v>
      </c>
      <c r="N1521">
        <v>55602</v>
      </c>
      <c r="O1521">
        <v>45000</v>
      </c>
      <c r="P1521">
        <v>10602</v>
      </c>
      <c r="Q1521" t="s">
        <v>66</v>
      </c>
      <c r="R1521" t="s">
        <v>27</v>
      </c>
      <c r="S1521" s="3" t="str">
        <f t="shared" si="115"/>
        <v>December</v>
      </c>
      <c r="T1521" t="str">
        <f t="shared" si="116"/>
        <v>Q4</v>
      </c>
      <c r="U1521">
        <f t="shared" si="117"/>
        <v>2025</v>
      </c>
      <c r="V1521" s="4">
        <f t="shared" si="118"/>
        <v>0.1906765943671091</v>
      </c>
      <c r="W1521" t="str">
        <f t="shared" si="119"/>
        <v>High</v>
      </c>
    </row>
    <row r="1522" spans="1:23" x14ac:dyDescent="0.3">
      <c r="A1522">
        <v>100556</v>
      </c>
      <c r="B1522" s="1">
        <v>45860</v>
      </c>
      <c r="C1522" t="s">
        <v>692</v>
      </c>
      <c r="D1522" t="s">
        <v>342</v>
      </c>
      <c r="E1522" t="s">
        <v>20</v>
      </c>
      <c r="F1522" t="s">
        <v>36</v>
      </c>
      <c r="G1522" t="s">
        <v>37</v>
      </c>
      <c r="H1522" t="s">
        <v>47</v>
      </c>
      <c r="I1522" t="s">
        <v>24</v>
      </c>
      <c r="J1522" t="s">
        <v>72</v>
      </c>
      <c r="K1522">
        <v>4</v>
      </c>
      <c r="L1522">
        <v>15432</v>
      </c>
      <c r="M1522">
        <v>10</v>
      </c>
      <c r="N1522">
        <v>55555.199999999997</v>
      </c>
      <c r="O1522">
        <v>44000</v>
      </c>
      <c r="P1522">
        <v>11555.2</v>
      </c>
      <c r="Q1522" t="s">
        <v>26</v>
      </c>
      <c r="R1522" t="s">
        <v>73</v>
      </c>
      <c r="S1522" s="3" t="str">
        <f t="shared" si="115"/>
        <v>July</v>
      </c>
      <c r="T1522" t="str">
        <f t="shared" si="116"/>
        <v>Q3</v>
      </c>
      <c r="U1522">
        <f t="shared" si="117"/>
        <v>2025</v>
      </c>
      <c r="V1522" s="4">
        <f t="shared" si="118"/>
        <v>0.20799493116755949</v>
      </c>
      <c r="W1522" t="str">
        <f t="shared" si="119"/>
        <v>High</v>
      </c>
    </row>
    <row r="1523" spans="1:23" x14ac:dyDescent="0.3">
      <c r="A1523">
        <v>102938</v>
      </c>
      <c r="B1523" s="1">
        <v>45726</v>
      </c>
      <c r="C1523" t="s">
        <v>3074</v>
      </c>
      <c r="D1523" t="s">
        <v>149</v>
      </c>
      <c r="E1523" t="s">
        <v>30</v>
      </c>
      <c r="F1523" t="s">
        <v>76</v>
      </c>
      <c r="G1523" t="s">
        <v>77</v>
      </c>
      <c r="H1523" t="s">
        <v>71</v>
      </c>
      <c r="I1523" t="s">
        <v>60</v>
      </c>
      <c r="J1523" t="s">
        <v>78</v>
      </c>
      <c r="K1523">
        <v>3</v>
      </c>
      <c r="L1523">
        <v>21770</v>
      </c>
      <c r="M1523">
        <v>15</v>
      </c>
      <c r="N1523">
        <v>55513.5</v>
      </c>
      <c r="O1523">
        <v>51000</v>
      </c>
      <c r="P1523">
        <v>4513.5</v>
      </c>
      <c r="Q1523" t="s">
        <v>55</v>
      </c>
      <c r="R1523" t="s">
        <v>73</v>
      </c>
      <c r="S1523" s="3" t="str">
        <f t="shared" si="115"/>
        <v>March</v>
      </c>
      <c r="T1523" t="str">
        <f t="shared" si="116"/>
        <v>Q1</v>
      </c>
      <c r="U1523">
        <f t="shared" si="117"/>
        <v>2025</v>
      </c>
      <c r="V1523" s="4">
        <f t="shared" si="118"/>
        <v>8.1304547542489669E-2</v>
      </c>
      <c r="W1523" t="str">
        <f t="shared" si="119"/>
        <v>High</v>
      </c>
    </row>
    <row r="1524" spans="1:23" x14ac:dyDescent="0.3">
      <c r="A1524">
        <v>101962</v>
      </c>
      <c r="B1524" s="1">
        <v>45721</v>
      </c>
      <c r="C1524" t="s">
        <v>2098</v>
      </c>
      <c r="D1524" t="s">
        <v>189</v>
      </c>
      <c r="E1524" t="s">
        <v>52</v>
      </c>
      <c r="F1524" t="s">
        <v>69</v>
      </c>
      <c r="G1524" t="s">
        <v>70</v>
      </c>
      <c r="H1524" t="s">
        <v>108</v>
      </c>
      <c r="I1524" t="s">
        <v>60</v>
      </c>
      <c r="J1524" t="s">
        <v>88</v>
      </c>
      <c r="K1524">
        <v>1</v>
      </c>
      <c r="L1524">
        <v>55500</v>
      </c>
      <c r="M1524">
        <v>0</v>
      </c>
      <c r="N1524">
        <v>55500</v>
      </c>
      <c r="O1524">
        <v>42000</v>
      </c>
      <c r="P1524">
        <v>13500</v>
      </c>
      <c r="Q1524" t="s">
        <v>55</v>
      </c>
      <c r="R1524" t="s">
        <v>73</v>
      </c>
      <c r="S1524" s="3" t="str">
        <f t="shared" si="115"/>
        <v>March</v>
      </c>
      <c r="T1524" t="str">
        <f t="shared" si="116"/>
        <v>Q1</v>
      </c>
      <c r="U1524">
        <f t="shared" si="117"/>
        <v>2025</v>
      </c>
      <c r="V1524" s="4">
        <f t="shared" si="118"/>
        <v>0.24324324324324326</v>
      </c>
      <c r="W1524" t="str">
        <f t="shared" si="119"/>
        <v>High</v>
      </c>
    </row>
    <row r="1525" spans="1:23" x14ac:dyDescent="0.3">
      <c r="A1525">
        <v>101232</v>
      </c>
      <c r="B1525" s="1">
        <v>45799</v>
      </c>
      <c r="C1525" t="s">
        <v>1368</v>
      </c>
      <c r="D1525" t="s">
        <v>122</v>
      </c>
      <c r="E1525" t="s">
        <v>52</v>
      </c>
      <c r="F1525" t="s">
        <v>53</v>
      </c>
      <c r="G1525" t="s">
        <v>54</v>
      </c>
      <c r="H1525" t="s">
        <v>71</v>
      </c>
      <c r="I1525" t="s">
        <v>60</v>
      </c>
      <c r="J1525" t="s">
        <v>78</v>
      </c>
      <c r="K1525">
        <v>3</v>
      </c>
      <c r="L1525">
        <v>21728</v>
      </c>
      <c r="M1525">
        <v>15</v>
      </c>
      <c r="N1525">
        <v>55406.400000000001</v>
      </c>
      <c r="O1525">
        <v>51000</v>
      </c>
      <c r="P1525">
        <v>4406.3999999999996</v>
      </c>
      <c r="Q1525" t="s">
        <v>26</v>
      </c>
      <c r="R1525" t="s">
        <v>56</v>
      </c>
      <c r="S1525" s="3" t="str">
        <f t="shared" si="115"/>
        <v>May</v>
      </c>
      <c r="T1525" t="str">
        <f t="shared" si="116"/>
        <v>Q2</v>
      </c>
      <c r="U1525">
        <f t="shared" si="117"/>
        <v>2025</v>
      </c>
      <c r="V1525" s="4">
        <f t="shared" si="118"/>
        <v>7.9528718703976431E-2</v>
      </c>
      <c r="W1525" t="str">
        <f t="shared" si="119"/>
        <v>High</v>
      </c>
    </row>
    <row r="1526" spans="1:23" x14ac:dyDescent="0.3">
      <c r="A1526">
        <v>101215</v>
      </c>
      <c r="B1526" s="1">
        <v>45904</v>
      </c>
      <c r="C1526" t="s">
        <v>1351</v>
      </c>
      <c r="D1526" t="s">
        <v>132</v>
      </c>
      <c r="E1526" t="s">
        <v>30</v>
      </c>
      <c r="F1526" t="s">
        <v>31</v>
      </c>
      <c r="G1526" t="s">
        <v>32</v>
      </c>
      <c r="H1526" t="s">
        <v>38</v>
      </c>
      <c r="I1526" t="s">
        <v>60</v>
      </c>
      <c r="J1526" t="s">
        <v>88</v>
      </c>
      <c r="K1526">
        <v>1</v>
      </c>
      <c r="L1526">
        <v>55404</v>
      </c>
      <c r="M1526">
        <v>0</v>
      </c>
      <c r="N1526">
        <v>55404</v>
      </c>
      <c r="O1526">
        <v>42000</v>
      </c>
      <c r="P1526">
        <v>13404</v>
      </c>
      <c r="Q1526" t="s">
        <v>55</v>
      </c>
      <c r="R1526" t="s">
        <v>73</v>
      </c>
      <c r="S1526" s="3" t="str">
        <f t="shared" si="115"/>
        <v>September</v>
      </c>
      <c r="T1526" t="str">
        <f t="shared" si="116"/>
        <v>Q3</v>
      </c>
      <c r="U1526">
        <f t="shared" si="117"/>
        <v>2025</v>
      </c>
      <c r="V1526" s="4">
        <f t="shared" si="118"/>
        <v>0.24193199047000216</v>
      </c>
      <c r="W1526" t="str">
        <f t="shared" si="119"/>
        <v>High</v>
      </c>
    </row>
    <row r="1527" spans="1:23" x14ac:dyDescent="0.3">
      <c r="A1527">
        <v>103560</v>
      </c>
      <c r="B1527" s="1">
        <v>45695</v>
      </c>
      <c r="C1527" t="s">
        <v>3696</v>
      </c>
      <c r="D1527" t="s">
        <v>142</v>
      </c>
      <c r="E1527" t="s">
        <v>44</v>
      </c>
      <c r="F1527" t="s">
        <v>64</v>
      </c>
      <c r="G1527" t="s">
        <v>65</v>
      </c>
      <c r="H1527" t="s">
        <v>59</v>
      </c>
      <c r="I1527" t="s">
        <v>60</v>
      </c>
      <c r="J1527" t="s">
        <v>61</v>
      </c>
      <c r="K1527">
        <v>5</v>
      </c>
      <c r="L1527">
        <v>11654</v>
      </c>
      <c r="M1527">
        <v>5</v>
      </c>
      <c r="N1527">
        <v>55356.5</v>
      </c>
      <c r="O1527">
        <v>45000</v>
      </c>
      <c r="P1527">
        <v>10356.5</v>
      </c>
      <c r="Q1527" t="s">
        <v>55</v>
      </c>
      <c r="R1527" t="s">
        <v>27</v>
      </c>
      <c r="S1527" s="3" t="str">
        <f t="shared" si="115"/>
        <v>February</v>
      </c>
      <c r="T1527" t="str">
        <f t="shared" si="116"/>
        <v>Q1</v>
      </c>
      <c r="U1527">
        <f t="shared" si="117"/>
        <v>2025</v>
      </c>
      <c r="V1527" s="4">
        <f t="shared" si="118"/>
        <v>0.18708733391742613</v>
      </c>
      <c r="W1527" t="str">
        <f t="shared" si="119"/>
        <v>High</v>
      </c>
    </row>
    <row r="1528" spans="1:23" x14ac:dyDescent="0.3">
      <c r="A1528">
        <v>102755</v>
      </c>
      <c r="B1528" s="1">
        <v>45945</v>
      </c>
      <c r="C1528" t="s">
        <v>2891</v>
      </c>
      <c r="D1528" t="s">
        <v>138</v>
      </c>
      <c r="E1528" t="s">
        <v>30</v>
      </c>
      <c r="F1528" t="s">
        <v>31</v>
      </c>
      <c r="G1528" t="s">
        <v>32</v>
      </c>
      <c r="H1528" t="s">
        <v>71</v>
      </c>
      <c r="I1528" t="s">
        <v>60</v>
      </c>
      <c r="J1528" t="s">
        <v>61</v>
      </c>
      <c r="K1528">
        <v>6</v>
      </c>
      <c r="L1528">
        <v>11527</v>
      </c>
      <c r="M1528">
        <v>20</v>
      </c>
      <c r="N1528">
        <v>55329.599999999999</v>
      </c>
      <c r="O1528">
        <v>54000</v>
      </c>
      <c r="P1528">
        <v>1329.6</v>
      </c>
      <c r="Q1528" t="s">
        <v>49</v>
      </c>
      <c r="R1528" t="s">
        <v>27</v>
      </c>
      <c r="S1528" s="3" t="str">
        <f t="shared" si="115"/>
        <v>October</v>
      </c>
      <c r="T1528" t="str">
        <f t="shared" si="116"/>
        <v>Q4</v>
      </c>
      <c r="U1528">
        <f t="shared" si="117"/>
        <v>2025</v>
      </c>
      <c r="V1528" s="4">
        <f t="shared" si="118"/>
        <v>2.4030537000086751E-2</v>
      </c>
      <c r="W1528" t="str">
        <f t="shared" si="119"/>
        <v>High</v>
      </c>
    </row>
    <row r="1529" spans="1:23" x14ac:dyDescent="0.3">
      <c r="A1529">
        <v>104830</v>
      </c>
      <c r="B1529" s="1">
        <v>46009</v>
      </c>
      <c r="C1529" t="s">
        <v>4966</v>
      </c>
      <c r="D1529" t="s">
        <v>58</v>
      </c>
      <c r="E1529" t="s">
        <v>52</v>
      </c>
      <c r="F1529" t="s">
        <v>69</v>
      </c>
      <c r="G1529" t="s">
        <v>70</v>
      </c>
      <c r="H1529" t="s">
        <v>23</v>
      </c>
      <c r="I1529" t="s">
        <v>60</v>
      </c>
      <c r="J1529" t="s">
        <v>78</v>
      </c>
      <c r="K1529">
        <v>3</v>
      </c>
      <c r="L1529">
        <v>21692</v>
      </c>
      <c r="M1529">
        <v>15</v>
      </c>
      <c r="N1529">
        <v>55314.6</v>
      </c>
      <c r="O1529">
        <v>51000</v>
      </c>
      <c r="P1529">
        <v>4314.6000000000004</v>
      </c>
      <c r="Q1529" t="s">
        <v>49</v>
      </c>
      <c r="R1529" t="s">
        <v>27</v>
      </c>
      <c r="S1529" s="3" t="str">
        <f t="shared" si="115"/>
        <v>December</v>
      </c>
      <c r="T1529" t="str">
        <f t="shared" si="116"/>
        <v>Q4</v>
      </c>
      <c r="U1529">
        <f t="shared" si="117"/>
        <v>2025</v>
      </c>
      <c r="V1529" s="4">
        <f t="shared" si="118"/>
        <v>7.8001106398672332E-2</v>
      </c>
      <c r="W1529" t="str">
        <f t="shared" si="119"/>
        <v>High</v>
      </c>
    </row>
    <row r="1530" spans="1:23" x14ac:dyDescent="0.3">
      <c r="A1530">
        <v>104045</v>
      </c>
      <c r="B1530" s="1">
        <v>45804</v>
      </c>
      <c r="C1530" t="s">
        <v>4181</v>
      </c>
      <c r="D1530" t="s">
        <v>51</v>
      </c>
      <c r="E1530" t="s">
        <v>20</v>
      </c>
      <c r="F1530" t="s">
        <v>36</v>
      </c>
      <c r="G1530" t="s">
        <v>37</v>
      </c>
      <c r="H1530" t="s">
        <v>108</v>
      </c>
      <c r="I1530" t="s">
        <v>60</v>
      </c>
      <c r="J1530" t="s">
        <v>88</v>
      </c>
      <c r="K1530">
        <v>1</v>
      </c>
      <c r="L1530">
        <v>55290</v>
      </c>
      <c r="M1530">
        <v>0</v>
      </c>
      <c r="N1530">
        <v>55290</v>
      </c>
      <c r="O1530">
        <v>42000</v>
      </c>
      <c r="P1530">
        <v>13290</v>
      </c>
      <c r="Q1530" t="s">
        <v>55</v>
      </c>
      <c r="R1530" t="s">
        <v>27</v>
      </c>
      <c r="S1530" s="3" t="str">
        <f t="shared" si="115"/>
        <v>May</v>
      </c>
      <c r="T1530" t="str">
        <f t="shared" si="116"/>
        <v>Q2</v>
      </c>
      <c r="U1530">
        <f t="shared" si="117"/>
        <v>2025</v>
      </c>
      <c r="V1530" s="4">
        <f t="shared" si="118"/>
        <v>0.24036896364622898</v>
      </c>
      <c r="W1530" t="str">
        <f t="shared" si="119"/>
        <v>High</v>
      </c>
    </row>
    <row r="1531" spans="1:23" x14ac:dyDescent="0.3">
      <c r="A1531">
        <v>103938</v>
      </c>
      <c r="B1531" s="1">
        <v>45913</v>
      </c>
      <c r="C1531" t="s">
        <v>4074</v>
      </c>
      <c r="D1531" t="s">
        <v>194</v>
      </c>
      <c r="E1531" t="s">
        <v>20</v>
      </c>
      <c r="F1531" t="s">
        <v>21</v>
      </c>
      <c r="G1531" t="s">
        <v>22</v>
      </c>
      <c r="H1531" t="s">
        <v>38</v>
      </c>
      <c r="I1531" t="s">
        <v>60</v>
      </c>
      <c r="J1531" t="s">
        <v>88</v>
      </c>
      <c r="K1531">
        <v>1</v>
      </c>
      <c r="L1531">
        <v>55276</v>
      </c>
      <c r="M1531">
        <v>0</v>
      </c>
      <c r="N1531">
        <v>55276</v>
      </c>
      <c r="O1531">
        <v>42000</v>
      </c>
      <c r="P1531">
        <v>13276</v>
      </c>
      <c r="Q1531" t="s">
        <v>41</v>
      </c>
      <c r="R1531" t="s">
        <v>27</v>
      </c>
      <c r="S1531" s="3" t="str">
        <f t="shared" si="115"/>
        <v>September</v>
      </c>
      <c r="T1531" t="str">
        <f t="shared" si="116"/>
        <v>Q3</v>
      </c>
      <c r="U1531">
        <f t="shared" si="117"/>
        <v>2025</v>
      </c>
      <c r="V1531" s="4">
        <f t="shared" si="118"/>
        <v>0.24017656849265503</v>
      </c>
      <c r="W1531" t="str">
        <f t="shared" si="119"/>
        <v>High</v>
      </c>
    </row>
    <row r="1532" spans="1:23" x14ac:dyDescent="0.3">
      <c r="A1532">
        <v>104247</v>
      </c>
      <c r="B1532" s="1">
        <v>45906</v>
      </c>
      <c r="C1532" t="s">
        <v>4383</v>
      </c>
      <c r="D1532" t="s">
        <v>140</v>
      </c>
      <c r="E1532" t="s">
        <v>30</v>
      </c>
      <c r="F1532" t="s">
        <v>76</v>
      </c>
      <c r="G1532" t="s">
        <v>77</v>
      </c>
      <c r="H1532" t="s">
        <v>33</v>
      </c>
      <c r="I1532" t="s">
        <v>60</v>
      </c>
      <c r="J1532" t="s">
        <v>61</v>
      </c>
      <c r="K1532">
        <v>5</v>
      </c>
      <c r="L1532">
        <v>11632</v>
      </c>
      <c r="M1532">
        <v>5</v>
      </c>
      <c r="N1532">
        <v>55252</v>
      </c>
      <c r="O1532">
        <v>45000</v>
      </c>
      <c r="P1532">
        <v>10252</v>
      </c>
      <c r="Q1532" t="s">
        <v>49</v>
      </c>
      <c r="R1532" t="s">
        <v>27</v>
      </c>
      <c r="S1532" s="3" t="str">
        <f t="shared" si="115"/>
        <v>September</v>
      </c>
      <c r="T1532" t="str">
        <f t="shared" si="116"/>
        <v>Q3</v>
      </c>
      <c r="U1532">
        <f t="shared" si="117"/>
        <v>2025</v>
      </c>
      <c r="V1532" s="4">
        <f t="shared" si="118"/>
        <v>0.18554984434952582</v>
      </c>
      <c r="W1532" t="str">
        <f t="shared" si="119"/>
        <v>High</v>
      </c>
    </row>
    <row r="1533" spans="1:23" x14ac:dyDescent="0.3">
      <c r="A1533">
        <v>100614</v>
      </c>
      <c r="B1533" s="1">
        <v>45928</v>
      </c>
      <c r="C1533" t="s">
        <v>750</v>
      </c>
      <c r="D1533" t="s">
        <v>68</v>
      </c>
      <c r="E1533" t="s">
        <v>20</v>
      </c>
      <c r="F1533" t="s">
        <v>21</v>
      </c>
      <c r="G1533" t="s">
        <v>22</v>
      </c>
      <c r="H1533" t="s">
        <v>33</v>
      </c>
      <c r="I1533" t="s">
        <v>24</v>
      </c>
      <c r="J1533" t="s">
        <v>72</v>
      </c>
      <c r="K1533">
        <v>4</v>
      </c>
      <c r="L1533">
        <v>15344</v>
      </c>
      <c r="M1533">
        <v>10</v>
      </c>
      <c r="N1533">
        <v>55238.400000000001</v>
      </c>
      <c r="O1533">
        <v>44000</v>
      </c>
      <c r="P1533">
        <v>11238.4</v>
      </c>
      <c r="Q1533" t="s">
        <v>26</v>
      </c>
      <c r="R1533" t="s">
        <v>27</v>
      </c>
      <c r="S1533" s="3" t="str">
        <f t="shared" si="115"/>
        <v>September</v>
      </c>
      <c r="T1533" t="str">
        <f t="shared" si="116"/>
        <v>Q3</v>
      </c>
      <c r="U1533">
        <f t="shared" si="117"/>
        <v>2025</v>
      </c>
      <c r="V1533" s="4">
        <f t="shared" si="118"/>
        <v>0.20345267060595526</v>
      </c>
      <c r="W1533" t="str">
        <f t="shared" si="119"/>
        <v>High</v>
      </c>
    </row>
    <row r="1534" spans="1:23" x14ac:dyDescent="0.3">
      <c r="A1534">
        <v>104365</v>
      </c>
      <c r="B1534" s="1">
        <v>45658</v>
      </c>
      <c r="C1534" t="s">
        <v>4501</v>
      </c>
      <c r="D1534" t="s">
        <v>239</v>
      </c>
      <c r="E1534" t="s">
        <v>20</v>
      </c>
      <c r="F1534" t="s">
        <v>36</v>
      </c>
      <c r="G1534" t="s">
        <v>37</v>
      </c>
      <c r="H1534" t="s">
        <v>71</v>
      </c>
      <c r="I1534" t="s">
        <v>60</v>
      </c>
      <c r="J1534" t="s">
        <v>61</v>
      </c>
      <c r="K1534">
        <v>5</v>
      </c>
      <c r="L1534">
        <v>11611</v>
      </c>
      <c r="M1534">
        <v>5</v>
      </c>
      <c r="N1534">
        <v>55152.25</v>
      </c>
      <c r="O1534">
        <v>45000</v>
      </c>
      <c r="P1534">
        <v>10152.25</v>
      </c>
      <c r="Q1534" t="s">
        <v>49</v>
      </c>
      <c r="R1534" t="s">
        <v>27</v>
      </c>
      <c r="S1534" s="3" t="str">
        <f t="shared" si="115"/>
        <v>January</v>
      </c>
      <c r="T1534" t="str">
        <f t="shared" si="116"/>
        <v>Q1</v>
      </c>
      <c r="U1534">
        <f t="shared" si="117"/>
        <v>2025</v>
      </c>
      <c r="V1534" s="4">
        <f t="shared" si="118"/>
        <v>0.18407680557003567</v>
      </c>
      <c r="W1534" t="str">
        <f t="shared" si="119"/>
        <v>High</v>
      </c>
    </row>
    <row r="1535" spans="1:23" x14ac:dyDescent="0.3">
      <c r="A1535">
        <v>101216</v>
      </c>
      <c r="B1535" s="1">
        <v>45918</v>
      </c>
      <c r="C1535" t="s">
        <v>1352</v>
      </c>
      <c r="D1535" t="s">
        <v>96</v>
      </c>
      <c r="E1535" t="s">
        <v>52</v>
      </c>
      <c r="F1535" t="s">
        <v>53</v>
      </c>
      <c r="G1535" t="s">
        <v>54</v>
      </c>
      <c r="H1535" t="s">
        <v>38</v>
      </c>
      <c r="I1535" t="s">
        <v>60</v>
      </c>
      <c r="J1535" t="s">
        <v>61</v>
      </c>
      <c r="K1535">
        <v>5</v>
      </c>
      <c r="L1535">
        <v>12246</v>
      </c>
      <c r="M1535">
        <v>10</v>
      </c>
      <c r="N1535">
        <v>55107</v>
      </c>
      <c r="O1535">
        <v>45000</v>
      </c>
      <c r="P1535">
        <v>10107</v>
      </c>
      <c r="Q1535" t="s">
        <v>55</v>
      </c>
      <c r="R1535" t="s">
        <v>27</v>
      </c>
      <c r="S1535" s="3" t="str">
        <f t="shared" si="115"/>
        <v>September</v>
      </c>
      <c r="T1535" t="str">
        <f t="shared" si="116"/>
        <v>Q3</v>
      </c>
      <c r="U1535">
        <f t="shared" si="117"/>
        <v>2025</v>
      </c>
      <c r="V1535" s="4">
        <f t="shared" si="118"/>
        <v>0.18340682671892863</v>
      </c>
      <c r="W1535" t="str">
        <f t="shared" si="119"/>
        <v>High</v>
      </c>
    </row>
    <row r="1536" spans="1:23" x14ac:dyDescent="0.3">
      <c r="A1536">
        <v>100453</v>
      </c>
      <c r="B1536" s="1">
        <v>45981</v>
      </c>
      <c r="C1536" t="s">
        <v>589</v>
      </c>
      <c r="D1536" t="s">
        <v>29</v>
      </c>
      <c r="E1536" t="s">
        <v>52</v>
      </c>
      <c r="F1536" t="s">
        <v>53</v>
      </c>
      <c r="G1536" t="s">
        <v>54</v>
      </c>
      <c r="H1536" t="s">
        <v>83</v>
      </c>
      <c r="I1536" t="s">
        <v>24</v>
      </c>
      <c r="J1536" t="s">
        <v>25</v>
      </c>
      <c r="K1536">
        <v>8</v>
      </c>
      <c r="L1536">
        <v>8103</v>
      </c>
      <c r="M1536">
        <v>15</v>
      </c>
      <c r="N1536">
        <v>55100.4</v>
      </c>
      <c r="O1536">
        <v>48000</v>
      </c>
      <c r="P1536">
        <v>7100.4</v>
      </c>
      <c r="Q1536" t="s">
        <v>26</v>
      </c>
      <c r="R1536" t="s">
        <v>27</v>
      </c>
      <c r="S1536" s="3" t="str">
        <f t="shared" si="115"/>
        <v>November</v>
      </c>
      <c r="T1536" t="str">
        <f t="shared" si="116"/>
        <v>Q4</v>
      </c>
      <c r="U1536">
        <f t="shared" si="117"/>
        <v>2025</v>
      </c>
      <c r="V1536" s="4">
        <f t="shared" si="118"/>
        <v>0.12886294836335124</v>
      </c>
      <c r="W1536" t="str">
        <f t="shared" si="119"/>
        <v>High</v>
      </c>
    </row>
    <row r="1537" spans="1:23" x14ac:dyDescent="0.3">
      <c r="A1537">
        <v>101387</v>
      </c>
      <c r="B1537" s="1">
        <v>45847</v>
      </c>
      <c r="C1537" t="s">
        <v>1523</v>
      </c>
      <c r="D1537" t="s">
        <v>202</v>
      </c>
      <c r="E1537" t="s">
        <v>20</v>
      </c>
      <c r="F1537" t="s">
        <v>36</v>
      </c>
      <c r="G1537" t="s">
        <v>37</v>
      </c>
      <c r="H1537" t="s">
        <v>38</v>
      </c>
      <c r="I1537" t="s">
        <v>60</v>
      </c>
      <c r="J1537" t="s">
        <v>78</v>
      </c>
      <c r="K1537">
        <v>3</v>
      </c>
      <c r="L1537">
        <v>21604</v>
      </c>
      <c r="M1537">
        <v>15</v>
      </c>
      <c r="N1537">
        <v>55090.2</v>
      </c>
      <c r="O1537">
        <v>51000</v>
      </c>
      <c r="P1537">
        <v>4090.2</v>
      </c>
      <c r="Q1537" t="s">
        <v>49</v>
      </c>
      <c r="R1537" t="s">
        <v>73</v>
      </c>
      <c r="S1537" s="3" t="str">
        <f t="shared" si="115"/>
        <v>July</v>
      </c>
      <c r="T1537" t="str">
        <f t="shared" si="116"/>
        <v>Q3</v>
      </c>
      <c r="U1537">
        <f t="shared" si="117"/>
        <v>2025</v>
      </c>
      <c r="V1537" s="4">
        <f t="shared" si="118"/>
        <v>7.4245510090723943E-2</v>
      </c>
      <c r="W1537" t="str">
        <f t="shared" si="119"/>
        <v>High</v>
      </c>
    </row>
    <row r="1538" spans="1:23" x14ac:dyDescent="0.3">
      <c r="A1538">
        <v>104139</v>
      </c>
      <c r="B1538" s="1">
        <v>45901</v>
      </c>
      <c r="C1538" t="s">
        <v>4275</v>
      </c>
      <c r="D1538" t="s">
        <v>375</v>
      </c>
      <c r="E1538" t="s">
        <v>44</v>
      </c>
      <c r="F1538" t="s">
        <v>64</v>
      </c>
      <c r="G1538" t="s">
        <v>65</v>
      </c>
      <c r="H1538" t="s">
        <v>59</v>
      </c>
      <c r="I1538" t="s">
        <v>60</v>
      </c>
      <c r="J1538" t="s">
        <v>78</v>
      </c>
      <c r="K1538">
        <v>3</v>
      </c>
      <c r="L1538">
        <v>21603</v>
      </c>
      <c r="M1538">
        <v>15</v>
      </c>
      <c r="N1538">
        <v>55087.65</v>
      </c>
      <c r="O1538">
        <v>51000</v>
      </c>
      <c r="P1538">
        <v>4087.65</v>
      </c>
      <c r="Q1538" t="s">
        <v>66</v>
      </c>
      <c r="R1538" t="s">
        <v>73</v>
      </c>
      <c r="S1538" s="3" t="str">
        <f t="shared" ref="S1538:S1601" si="120">TEXT(B1538,"mmmm")</f>
        <v>September</v>
      </c>
      <c r="T1538" t="str">
        <f t="shared" ref="T1538:T1601" si="121">"Q"&amp;ROUNDUP(MONTH(B1538)/3,0)</f>
        <v>Q3</v>
      </c>
      <c r="U1538">
        <f t="shared" ref="U1538:U1601" si="122">YEAR(B1538)</f>
        <v>2025</v>
      </c>
      <c r="V1538" s="4">
        <f t="shared" ref="V1538:V1601" si="123">P1538/N1538</f>
        <v>7.4202657038374295E-2</v>
      </c>
      <c r="W1538" t="str">
        <f t="shared" ref="W1538:W1601" si="124">IF(N1538&lt;10000,"Low",IF(N1538&lt;=50000,"Medium","High"))</f>
        <v>High</v>
      </c>
    </row>
    <row r="1539" spans="1:23" x14ac:dyDescent="0.3">
      <c r="A1539">
        <v>104921</v>
      </c>
      <c r="B1539" s="1">
        <v>45831</v>
      </c>
      <c r="C1539" t="s">
        <v>5057</v>
      </c>
      <c r="D1539" t="s">
        <v>179</v>
      </c>
      <c r="E1539" t="s">
        <v>20</v>
      </c>
      <c r="F1539" t="s">
        <v>36</v>
      </c>
      <c r="G1539" t="s">
        <v>37</v>
      </c>
      <c r="H1539" t="s">
        <v>23</v>
      </c>
      <c r="I1539" t="s">
        <v>60</v>
      </c>
      <c r="J1539" t="s">
        <v>78</v>
      </c>
      <c r="K1539">
        <v>3</v>
      </c>
      <c r="L1539">
        <v>21592</v>
      </c>
      <c r="M1539">
        <v>15</v>
      </c>
      <c r="N1539">
        <v>55059.6</v>
      </c>
      <c r="O1539">
        <v>51000</v>
      </c>
      <c r="P1539">
        <v>4059.6</v>
      </c>
      <c r="Q1539" t="s">
        <v>66</v>
      </c>
      <c r="R1539" t="s">
        <v>56</v>
      </c>
      <c r="S1539" s="3" t="str">
        <f t="shared" si="120"/>
        <v>June</v>
      </c>
      <c r="T1539" t="str">
        <f t="shared" si="121"/>
        <v>Q2</v>
      </c>
      <c r="U1539">
        <f t="shared" si="122"/>
        <v>2025</v>
      </c>
      <c r="V1539" s="4">
        <f t="shared" si="123"/>
        <v>7.3731011485735451E-2</v>
      </c>
      <c r="W1539" t="str">
        <f t="shared" si="124"/>
        <v>High</v>
      </c>
    </row>
    <row r="1540" spans="1:23" x14ac:dyDescent="0.3">
      <c r="A1540">
        <v>100624</v>
      </c>
      <c r="B1540" s="1">
        <v>45665</v>
      </c>
      <c r="C1540" t="s">
        <v>760</v>
      </c>
      <c r="D1540" t="s">
        <v>189</v>
      </c>
      <c r="E1540" t="s">
        <v>30</v>
      </c>
      <c r="F1540" t="s">
        <v>31</v>
      </c>
      <c r="G1540" t="s">
        <v>32</v>
      </c>
      <c r="H1540" t="s">
        <v>71</v>
      </c>
      <c r="I1540" t="s">
        <v>60</v>
      </c>
      <c r="J1540" t="s">
        <v>88</v>
      </c>
      <c r="K1540">
        <v>1</v>
      </c>
      <c r="L1540">
        <v>55059</v>
      </c>
      <c r="M1540">
        <v>0</v>
      </c>
      <c r="N1540">
        <v>55059</v>
      </c>
      <c r="O1540">
        <v>42000</v>
      </c>
      <c r="P1540">
        <v>13059</v>
      </c>
      <c r="Q1540" t="s">
        <v>41</v>
      </c>
      <c r="R1540" t="s">
        <v>73</v>
      </c>
      <c r="S1540" s="3" t="str">
        <f t="shared" si="120"/>
        <v>January</v>
      </c>
      <c r="T1540" t="str">
        <f t="shared" si="121"/>
        <v>Q1</v>
      </c>
      <c r="U1540">
        <f t="shared" si="122"/>
        <v>2025</v>
      </c>
      <c r="V1540" s="4">
        <f t="shared" si="123"/>
        <v>0.23718193210919195</v>
      </c>
      <c r="W1540" t="str">
        <f t="shared" si="124"/>
        <v>High</v>
      </c>
    </row>
    <row r="1541" spans="1:23" x14ac:dyDescent="0.3">
      <c r="A1541">
        <v>102170</v>
      </c>
      <c r="B1541" s="1">
        <v>45851</v>
      </c>
      <c r="C1541" t="s">
        <v>2306</v>
      </c>
      <c r="D1541" t="s">
        <v>175</v>
      </c>
      <c r="E1541" t="s">
        <v>20</v>
      </c>
      <c r="F1541" t="s">
        <v>36</v>
      </c>
      <c r="G1541" t="s">
        <v>37</v>
      </c>
      <c r="H1541" t="s">
        <v>71</v>
      </c>
      <c r="I1541" t="s">
        <v>24</v>
      </c>
      <c r="J1541" t="s">
        <v>72</v>
      </c>
      <c r="K1541">
        <v>4</v>
      </c>
      <c r="L1541">
        <v>15288</v>
      </c>
      <c r="M1541">
        <v>10</v>
      </c>
      <c r="N1541">
        <v>55036.800000000003</v>
      </c>
      <c r="O1541">
        <v>44000</v>
      </c>
      <c r="P1541">
        <v>11036.8</v>
      </c>
      <c r="Q1541" t="s">
        <v>55</v>
      </c>
      <c r="R1541" t="s">
        <v>56</v>
      </c>
      <c r="S1541" s="3" t="str">
        <f t="shared" si="120"/>
        <v>July</v>
      </c>
      <c r="T1541" t="str">
        <f t="shared" si="121"/>
        <v>Q3</v>
      </c>
      <c r="U1541">
        <f t="shared" si="122"/>
        <v>2025</v>
      </c>
      <c r="V1541" s="4">
        <f t="shared" si="123"/>
        <v>0.20053491482062907</v>
      </c>
      <c r="W1541" t="str">
        <f t="shared" si="124"/>
        <v>High</v>
      </c>
    </row>
    <row r="1542" spans="1:23" x14ac:dyDescent="0.3">
      <c r="A1542">
        <v>100797</v>
      </c>
      <c r="B1542" s="1">
        <v>45702</v>
      </c>
      <c r="C1542" t="s">
        <v>933</v>
      </c>
      <c r="D1542" t="s">
        <v>94</v>
      </c>
      <c r="E1542" t="s">
        <v>52</v>
      </c>
      <c r="F1542" t="s">
        <v>69</v>
      </c>
      <c r="G1542" t="s">
        <v>70</v>
      </c>
      <c r="H1542" t="s">
        <v>23</v>
      </c>
      <c r="I1542" t="s">
        <v>60</v>
      </c>
      <c r="J1542" t="s">
        <v>88</v>
      </c>
      <c r="K1542">
        <v>1</v>
      </c>
      <c r="L1542">
        <v>55001</v>
      </c>
      <c r="M1542">
        <v>0</v>
      </c>
      <c r="N1542">
        <v>55001</v>
      </c>
      <c r="O1542">
        <v>42000</v>
      </c>
      <c r="P1542">
        <v>13001</v>
      </c>
      <c r="Q1542" t="s">
        <v>41</v>
      </c>
      <c r="R1542" t="s">
        <v>73</v>
      </c>
      <c r="S1542" s="3" t="str">
        <f t="shared" si="120"/>
        <v>February</v>
      </c>
      <c r="T1542" t="str">
        <f t="shared" si="121"/>
        <v>Q1</v>
      </c>
      <c r="U1542">
        <f t="shared" si="122"/>
        <v>2025</v>
      </c>
      <c r="V1542" s="4">
        <f t="shared" si="123"/>
        <v>0.23637752040871984</v>
      </c>
      <c r="W1542" t="str">
        <f t="shared" si="124"/>
        <v>High</v>
      </c>
    </row>
    <row r="1543" spans="1:23" x14ac:dyDescent="0.3">
      <c r="A1543">
        <v>102015</v>
      </c>
      <c r="B1543" s="1">
        <v>45765</v>
      </c>
      <c r="C1543" t="s">
        <v>2151</v>
      </c>
      <c r="D1543" t="s">
        <v>194</v>
      </c>
      <c r="E1543" t="s">
        <v>20</v>
      </c>
      <c r="F1543" t="s">
        <v>36</v>
      </c>
      <c r="G1543" t="s">
        <v>37</v>
      </c>
      <c r="H1543" t="s">
        <v>47</v>
      </c>
      <c r="I1543" t="s">
        <v>60</v>
      </c>
      <c r="J1543" t="s">
        <v>88</v>
      </c>
      <c r="K1543">
        <v>1</v>
      </c>
      <c r="L1543">
        <v>54989</v>
      </c>
      <c r="M1543">
        <v>0</v>
      </c>
      <c r="N1543">
        <v>54989</v>
      </c>
      <c r="O1543">
        <v>42000</v>
      </c>
      <c r="P1543">
        <v>12989</v>
      </c>
      <c r="Q1543" t="s">
        <v>66</v>
      </c>
      <c r="R1543" t="s">
        <v>56</v>
      </c>
      <c r="S1543" s="3" t="str">
        <f t="shared" si="120"/>
        <v>April</v>
      </c>
      <c r="T1543" t="str">
        <f t="shared" si="121"/>
        <v>Q2</v>
      </c>
      <c r="U1543">
        <f t="shared" si="122"/>
        <v>2025</v>
      </c>
      <c r="V1543" s="4">
        <f t="shared" si="123"/>
        <v>0.23621087853934422</v>
      </c>
      <c r="W1543" t="str">
        <f t="shared" si="124"/>
        <v>High</v>
      </c>
    </row>
    <row r="1544" spans="1:23" x14ac:dyDescent="0.3">
      <c r="A1544">
        <v>104845</v>
      </c>
      <c r="B1544" s="1">
        <v>45878</v>
      </c>
      <c r="C1544" t="s">
        <v>4981</v>
      </c>
      <c r="D1544" t="s">
        <v>98</v>
      </c>
      <c r="E1544" t="s">
        <v>52</v>
      </c>
      <c r="F1544" t="s">
        <v>69</v>
      </c>
      <c r="G1544" t="s">
        <v>70</v>
      </c>
      <c r="H1544" t="s">
        <v>59</v>
      </c>
      <c r="I1544" t="s">
        <v>24</v>
      </c>
      <c r="J1544" t="s">
        <v>72</v>
      </c>
      <c r="K1544">
        <v>4</v>
      </c>
      <c r="L1544">
        <v>15273</v>
      </c>
      <c r="M1544">
        <v>10</v>
      </c>
      <c r="N1544">
        <v>54982.8</v>
      </c>
      <c r="O1544">
        <v>44000</v>
      </c>
      <c r="P1544">
        <v>10982.8</v>
      </c>
      <c r="Q1544" t="s">
        <v>66</v>
      </c>
      <c r="R1544" t="s">
        <v>73</v>
      </c>
      <c r="S1544" s="3" t="str">
        <f t="shared" si="120"/>
        <v>August</v>
      </c>
      <c r="T1544" t="str">
        <f t="shared" si="121"/>
        <v>Q3</v>
      </c>
      <c r="U1544">
        <f t="shared" si="122"/>
        <v>2025</v>
      </c>
      <c r="V1544" s="4">
        <f t="shared" si="123"/>
        <v>0.19974973991866546</v>
      </c>
      <c r="W1544" t="str">
        <f t="shared" si="124"/>
        <v>High</v>
      </c>
    </row>
    <row r="1545" spans="1:23" x14ac:dyDescent="0.3">
      <c r="A1545">
        <v>101555</v>
      </c>
      <c r="B1545" s="1">
        <v>45948</v>
      </c>
      <c r="C1545" t="s">
        <v>1691</v>
      </c>
      <c r="D1545" t="s">
        <v>80</v>
      </c>
      <c r="E1545" t="s">
        <v>52</v>
      </c>
      <c r="F1545" t="s">
        <v>69</v>
      </c>
      <c r="G1545" t="s">
        <v>70</v>
      </c>
      <c r="H1545" t="s">
        <v>23</v>
      </c>
      <c r="I1545" t="s">
        <v>24</v>
      </c>
      <c r="J1545" t="s">
        <v>25</v>
      </c>
      <c r="K1545">
        <v>7</v>
      </c>
      <c r="L1545">
        <v>8263</v>
      </c>
      <c r="M1545">
        <v>5</v>
      </c>
      <c r="N1545">
        <v>54948.95</v>
      </c>
      <c r="O1545">
        <v>42000</v>
      </c>
      <c r="P1545">
        <v>12948.95</v>
      </c>
      <c r="Q1545" t="s">
        <v>55</v>
      </c>
      <c r="R1545" t="s">
        <v>56</v>
      </c>
      <c r="S1545" s="3" t="str">
        <f t="shared" si="120"/>
        <v>October</v>
      </c>
      <c r="T1545" t="str">
        <f t="shared" si="121"/>
        <v>Q4</v>
      </c>
      <c r="U1545">
        <f t="shared" si="122"/>
        <v>2025</v>
      </c>
      <c r="V1545" s="4">
        <f t="shared" si="123"/>
        <v>0.23565418447486261</v>
      </c>
      <c r="W1545" t="str">
        <f t="shared" si="124"/>
        <v>High</v>
      </c>
    </row>
    <row r="1546" spans="1:23" x14ac:dyDescent="0.3">
      <c r="A1546">
        <v>103523</v>
      </c>
      <c r="B1546" s="1">
        <v>45931</v>
      </c>
      <c r="C1546" t="s">
        <v>3659</v>
      </c>
      <c r="D1546" t="s">
        <v>192</v>
      </c>
      <c r="E1546" t="s">
        <v>20</v>
      </c>
      <c r="F1546" t="s">
        <v>21</v>
      </c>
      <c r="G1546" t="s">
        <v>22</v>
      </c>
      <c r="H1546" t="s">
        <v>33</v>
      </c>
      <c r="I1546" t="s">
        <v>24</v>
      </c>
      <c r="J1546" t="s">
        <v>25</v>
      </c>
      <c r="K1546">
        <v>7</v>
      </c>
      <c r="L1546">
        <v>8718</v>
      </c>
      <c r="M1546">
        <v>10</v>
      </c>
      <c r="N1546">
        <v>54923.4</v>
      </c>
      <c r="O1546">
        <v>42000</v>
      </c>
      <c r="P1546">
        <v>12923.4</v>
      </c>
      <c r="Q1546" t="s">
        <v>26</v>
      </c>
      <c r="R1546" t="s">
        <v>27</v>
      </c>
      <c r="S1546" s="3" t="str">
        <f t="shared" si="120"/>
        <v>October</v>
      </c>
      <c r="T1546" t="str">
        <f t="shared" si="121"/>
        <v>Q4</v>
      </c>
      <c r="U1546">
        <f t="shared" si="122"/>
        <v>2025</v>
      </c>
      <c r="V1546" s="4">
        <f t="shared" si="123"/>
        <v>0.23529861589049475</v>
      </c>
      <c r="W1546" t="str">
        <f t="shared" si="124"/>
        <v>High</v>
      </c>
    </row>
    <row r="1547" spans="1:23" x14ac:dyDescent="0.3">
      <c r="A1547">
        <v>101577</v>
      </c>
      <c r="B1547" s="1">
        <v>45888</v>
      </c>
      <c r="C1547" t="s">
        <v>1713</v>
      </c>
      <c r="D1547" t="s">
        <v>112</v>
      </c>
      <c r="E1547" t="s">
        <v>52</v>
      </c>
      <c r="F1547" t="s">
        <v>53</v>
      </c>
      <c r="G1547" t="s">
        <v>54</v>
      </c>
      <c r="H1547" t="s">
        <v>33</v>
      </c>
      <c r="I1547" t="s">
        <v>60</v>
      </c>
      <c r="J1547" t="s">
        <v>88</v>
      </c>
      <c r="K1547">
        <v>1</v>
      </c>
      <c r="L1547">
        <v>54781</v>
      </c>
      <c r="M1547">
        <v>0</v>
      </c>
      <c r="N1547">
        <v>54781</v>
      </c>
      <c r="O1547">
        <v>42000</v>
      </c>
      <c r="P1547">
        <v>12781</v>
      </c>
      <c r="Q1547" t="s">
        <v>66</v>
      </c>
      <c r="R1547" t="s">
        <v>27</v>
      </c>
      <c r="S1547" s="3" t="str">
        <f t="shared" si="120"/>
        <v>August</v>
      </c>
      <c r="T1547" t="str">
        <f t="shared" si="121"/>
        <v>Q3</v>
      </c>
      <c r="U1547">
        <f t="shared" si="122"/>
        <v>2025</v>
      </c>
      <c r="V1547" s="4">
        <f t="shared" si="123"/>
        <v>0.23331081944469798</v>
      </c>
      <c r="W1547" t="str">
        <f t="shared" si="124"/>
        <v>High</v>
      </c>
    </row>
    <row r="1548" spans="1:23" x14ac:dyDescent="0.3">
      <c r="A1548">
        <v>102145</v>
      </c>
      <c r="B1548" s="1">
        <v>45873</v>
      </c>
      <c r="C1548" t="s">
        <v>2281</v>
      </c>
      <c r="D1548" t="s">
        <v>80</v>
      </c>
      <c r="E1548" t="s">
        <v>44</v>
      </c>
      <c r="F1548" t="s">
        <v>64</v>
      </c>
      <c r="G1548" t="s">
        <v>65</v>
      </c>
      <c r="H1548" t="s">
        <v>38</v>
      </c>
      <c r="I1548" t="s">
        <v>24</v>
      </c>
      <c r="J1548" t="s">
        <v>72</v>
      </c>
      <c r="K1548">
        <v>4</v>
      </c>
      <c r="L1548">
        <v>15210</v>
      </c>
      <c r="M1548">
        <v>10</v>
      </c>
      <c r="N1548">
        <v>54756</v>
      </c>
      <c r="O1548">
        <v>44000</v>
      </c>
      <c r="P1548">
        <v>10756</v>
      </c>
      <c r="Q1548" t="s">
        <v>41</v>
      </c>
      <c r="R1548" t="s">
        <v>27</v>
      </c>
      <c r="S1548" s="3" t="str">
        <f t="shared" si="120"/>
        <v>August</v>
      </c>
      <c r="T1548" t="str">
        <f t="shared" si="121"/>
        <v>Q3</v>
      </c>
      <c r="U1548">
        <f t="shared" si="122"/>
        <v>2025</v>
      </c>
      <c r="V1548" s="4">
        <f t="shared" si="123"/>
        <v>0.19643509387099131</v>
      </c>
      <c r="W1548" t="str">
        <f t="shared" si="124"/>
        <v>High</v>
      </c>
    </row>
    <row r="1549" spans="1:23" x14ac:dyDescent="0.3">
      <c r="A1549">
        <v>103444</v>
      </c>
      <c r="B1549" s="1">
        <v>45760</v>
      </c>
      <c r="C1549" t="s">
        <v>3580</v>
      </c>
      <c r="D1549" t="s">
        <v>51</v>
      </c>
      <c r="E1549" t="s">
        <v>30</v>
      </c>
      <c r="F1549" t="s">
        <v>76</v>
      </c>
      <c r="G1549" t="s">
        <v>77</v>
      </c>
      <c r="H1549" t="s">
        <v>83</v>
      </c>
      <c r="I1549" t="s">
        <v>60</v>
      </c>
      <c r="J1549" t="s">
        <v>88</v>
      </c>
      <c r="K1549">
        <v>1</v>
      </c>
      <c r="L1549">
        <v>54708</v>
      </c>
      <c r="M1549">
        <v>0</v>
      </c>
      <c r="N1549">
        <v>54708</v>
      </c>
      <c r="O1549">
        <v>42000</v>
      </c>
      <c r="P1549">
        <v>12708</v>
      </c>
      <c r="Q1549" t="s">
        <v>41</v>
      </c>
      <c r="R1549" t="s">
        <v>27</v>
      </c>
      <c r="S1549" s="3" t="str">
        <f t="shared" si="120"/>
        <v>April</v>
      </c>
      <c r="T1549" t="str">
        <f t="shared" si="121"/>
        <v>Q2</v>
      </c>
      <c r="U1549">
        <f t="shared" si="122"/>
        <v>2025</v>
      </c>
      <c r="V1549" s="4">
        <f t="shared" si="123"/>
        <v>0.2322877824084229</v>
      </c>
      <c r="W1549" t="str">
        <f t="shared" si="124"/>
        <v>High</v>
      </c>
    </row>
    <row r="1550" spans="1:23" x14ac:dyDescent="0.3">
      <c r="A1550">
        <v>104558</v>
      </c>
      <c r="B1550" s="1">
        <v>45660</v>
      </c>
      <c r="C1550" t="s">
        <v>4694</v>
      </c>
      <c r="D1550" t="s">
        <v>116</v>
      </c>
      <c r="E1550" t="s">
        <v>20</v>
      </c>
      <c r="F1550" t="s">
        <v>36</v>
      </c>
      <c r="G1550" t="s">
        <v>37</v>
      </c>
      <c r="H1550" t="s">
        <v>71</v>
      </c>
      <c r="I1550" t="s">
        <v>60</v>
      </c>
      <c r="J1550" t="s">
        <v>61</v>
      </c>
      <c r="K1550">
        <v>5</v>
      </c>
      <c r="L1550">
        <v>12153</v>
      </c>
      <c r="M1550">
        <v>10</v>
      </c>
      <c r="N1550">
        <v>54688.5</v>
      </c>
      <c r="O1550">
        <v>45000</v>
      </c>
      <c r="P1550">
        <v>9688.5</v>
      </c>
      <c r="Q1550" t="s">
        <v>55</v>
      </c>
      <c r="R1550" t="s">
        <v>73</v>
      </c>
      <c r="S1550" s="3" t="str">
        <f t="shared" si="120"/>
        <v>January</v>
      </c>
      <c r="T1550" t="str">
        <f t="shared" si="121"/>
        <v>Q1</v>
      </c>
      <c r="U1550">
        <f t="shared" si="122"/>
        <v>2025</v>
      </c>
      <c r="V1550" s="4">
        <f t="shared" si="123"/>
        <v>0.17715790339833787</v>
      </c>
      <c r="W1550" t="str">
        <f t="shared" si="124"/>
        <v>High</v>
      </c>
    </row>
    <row r="1551" spans="1:23" x14ac:dyDescent="0.3">
      <c r="A1551">
        <v>104161</v>
      </c>
      <c r="B1551" s="1">
        <v>45674</v>
      </c>
      <c r="C1551" t="s">
        <v>4297</v>
      </c>
      <c r="D1551" t="s">
        <v>127</v>
      </c>
      <c r="E1551" t="s">
        <v>44</v>
      </c>
      <c r="F1551" t="s">
        <v>64</v>
      </c>
      <c r="G1551" t="s">
        <v>65</v>
      </c>
      <c r="H1551" t="s">
        <v>38</v>
      </c>
      <c r="I1551" t="s">
        <v>24</v>
      </c>
      <c r="J1551" t="s">
        <v>72</v>
      </c>
      <c r="K1551">
        <v>4</v>
      </c>
      <c r="L1551">
        <v>15173</v>
      </c>
      <c r="M1551">
        <v>10</v>
      </c>
      <c r="N1551">
        <v>54622.8</v>
      </c>
      <c r="O1551">
        <v>44000</v>
      </c>
      <c r="P1551">
        <v>10622.8</v>
      </c>
      <c r="Q1551" t="s">
        <v>49</v>
      </c>
      <c r="R1551" t="s">
        <v>56</v>
      </c>
      <c r="S1551" s="3" t="str">
        <f t="shared" si="120"/>
        <v>January</v>
      </c>
      <c r="T1551" t="str">
        <f t="shared" si="121"/>
        <v>Q1</v>
      </c>
      <c r="U1551">
        <f t="shared" si="122"/>
        <v>2025</v>
      </c>
      <c r="V1551" s="4">
        <f t="shared" si="123"/>
        <v>0.19447556697935658</v>
      </c>
      <c r="W1551" t="str">
        <f t="shared" si="124"/>
        <v>High</v>
      </c>
    </row>
    <row r="1552" spans="1:23" x14ac:dyDescent="0.3">
      <c r="A1552">
        <v>103112</v>
      </c>
      <c r="B1552" s="1">
        <v>45854</v>
      </c>
      <c r="C1552" t="s">
        <v>3248</v>
      </c>
      <c r="D1552" t="s">
        <v>158</v>
      </c>
      <c r="E1552" t="s">
        <v>20</v>
      </c>
      <c r="F1552" t="s">
        <v>36</v>
      </c>
      <c r="G1552" t="s">
        <v>37</v>
      </c>
      <c r="H1552" t="s">
        <v>38</v>
      </c>
      <c r="I1552" t="s">
        <v>60</v>
      </c>
      <c r="J1552" t="s">
        <v>88</v>
      </c>
      <c r="K1552">
        <v>1</v>
      </c>
      <c r="L1552">
        <v>54567</v>
      </c>
      <c r="M1552">
        <v>0</v>
      </c>
      <c r="N1552">
        <v>54567</v>
      </c>
      <c r="O1552">
        <v>42000</v>
      </c>
      <c r="P1552">
        <v>12567</v>
      </c>
      <c r="Q1552" t="s">
        <v>55</v>
      </c>
      <c r="R1552" t="s">
        <v>27</v>
      </c>
      <c r="S1552" s="3" t="str">
        <f t="shared" si="120"/>
        <v>July</v>
      </c>
      <c r="T1552" t="str">
        <f t="shared" si="121"/>
        <v>Q3</v>
      </c>
      <c r="U1552">
        <f t="shared" si="122"/>
        <v>2025</v>
      </c>
      <c r="V1552" s="4">
        <f t="shared" si="123"/>
        <v>0.23030402990818627</v>
      </c>
      <c r="W1552" t="str">
        <f t="shared" si="124"/>
        <v>High</v>
      </c>
    </row>
    <row r="1553" spans="1:23" x14ac:dyDescent="0.3">
      <c r="A1553">
        <v>101785</v>
      </c>
      <c r="B1553" s="1">
        <v>45955</v>
      </c>
      <c r="C1553" t="s">
        <v>1921</v>
      </c>
      <c r="D1553" t="s">
        <v>147</v>
      </c>
      <c r="E1553" t="s">
        <v>30</v>
      </c>
      <c r="F1553" t="s">
        <v>31</v>
      </c>
      <c r="G1553" t="s">
        <v>32</v>
      </c>
      <c r="H1553" t="s">
        <v>83</v>
      </c>
      <c r="I1553" t="s">
        <v>24</v>
      </c>
      <c r="J1553" t="s">
        <v>72</v>
      </c>
      <c r="K1553">
        <v>4</v>
      </c>
      <c r="L1553">
        <v>15155</v>
      </c>
      <c r="M1553">
        <v>10</v>
      </c>
      <c r="N1553">
        <v>54558</v>
      </c>
      <c r="O1553">
        <v>44000</v>
      </c>
      <c r="P1553">
        <v>10558</v>
      </c>
      <c r="Q1553" t="s">
        <v>55</v>
      </c>
      <c r="R1553" t="s">
        <v>73</v>
      </c>
      <c r="S1553" s="3" t="str">
        <f t="shared" si="120"/>
        <v>October</v>
      </c>
      <c r="T1553" t="str">
        <f t="shared" si="121"/>
        <v>Q4</v>
      </c>
      <c r="U1553">
        <f t="shared" si="122"/>
        <v>2025</v>
      </c>
      <c r="V1553" s="4">
        <f t="shared" si="123"/>
        <v>0.19351882400381246</v>
      </c>
      <c r="W1553" t="str">
        <f t="shared" si="124"/>
        <v>High</v>
      </c>
    </row>
    <row r="1554" spans="1:23" x14ac:dyDescent="0.3">
      <c r="A1554">
        <v>100958</v>
      </c>
      <c r="B1554" s="1">
        <v>45822</v>
      </c>
      <c r="C1554" t="s">
        <v>1094</v>
      </c>
      <c r="D1554" t="s">
        <v>132</v>
      </c>
      <c r="E1554" t="s">
        <v>44</v>
      </c>
      <c r="F1554" t="s">
        <v>45</v>
      </c>
      <c r="G1554" t="s">
        <v>46</v>
      </c>
      <c r="H1554" t="s">
        <v>108</v>
      </c>
      <c r="I1554" t="s">
        <v>60</v>
      </c>
      <c r="J1554" t="s">
        <v>88</v>
      </c>
      <c r="K1554">
        <v>1</v>
      </c>
      <c r="L1554">
        <v>54557</v>
      </c>
      <c r="M1554">
        <v>0</v>
      </c>
      <c r="N1554">
        <v>54557</v>
      </c>
      <c r="O1554">
        <v>42000</v>
      </c>
      <c r="P1554">
        <v>12557</v>
      </c>
      <c r="Q1554" t="s">
        <v>49</v>
      </c>
      <c r="R1554" t="s">
        <v>27</v>
      </c>
      <c r="S1554" s="3" t="str">
        <f t="shared" si="120"/>
        <v>June</v>
      </c>
      <c r="T1554" t="str">
        <f t="shared" si="121"/>
        <v>Q2</v>
      </c>
      <c r="U1554">
        <f t="shared" si="122"/>
        <v>2025</v>
      </c>
      <c r="V1554" s="4">
        <f t="shared" si="123"/>
        <v>0.230162948842495</v>
      </c>
      <c r="W1554" t="str">
        <f t="shared" si="124"/>
        <v>High</v>
      </c>
    </row>
    <row r="1555" spans="1:23" x14ac:dyDescent="0.3">
      <c r="A1555">
        <v>103011</v>
      </c>
      <c r="B1555" s="1">
        <v>45698</v>
      </c>
      <c r="C1555" t="s">
        <v>3147</v>
      </c>
      <c r="D1555" t="s">
        <v>189</v>
      </c>
      <c r="E1555" t="s">
        <v>44</v>
      </c>
      <c r="F1555" t="s">
        <v>64</v>
      </c>
      <c r="G1555" t="s">
        <v>65</v>
      </c>
      <c r="H1555" t="s">
        <v>33</v>
      </c>
      <c r="I1555" t="s">
        <v>60</v>
      </c>
      <c r="J1555" t="s">
        <v>88</v>
      </c>
      <c r="K1555">
        <v>1</v>
      </c>
      <c r="L1555">
        <v>54550</v>
      </c>
      <c r="M1555">
        <v>0</v>
      </c>
      <c r="N1555">
        <v>54550</v>
      </c>
      <c r="O1555">
        <v>42000</v>
      </c>
      <c r="P1555">
        <v>12550</v>
      </c>
      <c r="Q1555" t="s">
        <v>49</v>
      </c>
      <c r="R1555" t="s">
        <v>27</v>
      </c>
      <c r="S1555" s="3" t="str">
        <f t="shared" si="120"/>
        <v>February</v>
      </c>
      <c r="T1555" t="str">
        <f t="shared" si="121"/>
        <v>Q1</v>
      </c>
      <c r="U1555">
        <f t="shared" si="122"/>
        <v>2025</v>
      </c>
      <c r="V1555" s="4">
        <f t="shared" si="123"/>
        <v>0.23006416131989002</v>
      </c>
      <c r="W1555" t="str">
        <f t="shared" si="124"/>
        <v>High</v>
      </c>
    </row>
    <row r="1556" spans="1:23" x14ac:dyDescent="0.3">
      <c r="A1556">
        <v>101729</v>
      </c>
      <c r="B1556" s="1">
        <v>45901</v>
      </c>
      <c r="C1556" t="s">
        <v>1865</v>
      </c>
      <c r="D1556" t="s">
        <v>106</v>
      </c>
      <c r="E1556" t="s">
        <v>30</v>
      </c>
      <c r="F1556" t="s">
        <v>76</v>
      </c>
      <c r="G1556" t="s">
        <v>77</v>
      </c>
      <c r="H1556" t="s">
        <v>108</v>
      </c>
      <c r="I1556" t="s">
        <v>60</v>
      </c>
      <c r="J1556" t="s">
        <v>88</v>
      </c>
      <c r="K1556">
        <v>1</v>
      </c>
      <c r="L1556">
        <v>54522</v>
      </c>
      <c r="M1556">
        <v>0</v>
      </c>
      <c r="N1556">
        <v>54522</v>
      </c>
      <c r="O1556">
        <v>42000</v>
      </c>
      <c r="P1556">
        <v>12522</v>
      </c>
      <c r="Q1556" t="s">
        <v>55</v>
      </c>
      <c r="R1556" t="s">
        <v>27</v>
      </c>
      <c r="S1556" s="3" t="str">
        <f t="shared" si="120"/>
        <v>September</v>
      </c>
      <c r="T1556" t="str">
        <f t="shared" si="121"/>
        <v>Q3</v>
      </c>
      <c r="U1556">
        <f t="shared" si="122"/>
        <v>2025</v>
      </c>
      <c r="V1556" s="4">
        <f t="shared" si="123"/>
        <v>0.22966875756575328</v>
      </c>
      <c r="W1556" t="str">
        <f t="shared" si="124"/>
        <v>High</v>
      </c>
    </row>
    <row r="1557" spans="1:23" x14ac:dyDescent="0.3">
      <c r="A1557">
        <v>102948</v>
      </c>
      <c r="B1557" s="1">
        <v>45823</v>
      </c>
      <c r="C1557" t="s">
        <v>3084</v>
      </c>
      <c r="D1557" t="s">
        <v>322</v>
      </c>
      <c r="E1557" t="s">
        <v>44</v>
      </c>
      <c r="F1557" t="s">
        <v>64</v>
      </c>
      <c r="G1557" t="s">
        <v>65</v>
      </c>
      <c r="H1557" t="s">
        <v>38</v>
      </c>
      <c r="I1557" t="s">
        <v>24</v>
      </c>
      <c r="J1557" t="s">
        <v>72</v>
      </c>
      <c r="K1557">
        <v>4</v>
      </c>
      <c r="L1557">
        <v>15129</v>
      </c>
      <c r="M1557">
        <v>10</v>
      </c>
      <c r="N1557">
        <v>54464.4</v>
      </c>
      <c r="O1557">
        <v>44000</v>
      </c>
      <c r="P1557">
        <v>10464.4</v>
      </c>
      <c r="Q1557" t="s">
        <v>55</v>
      </c>
      <c r="R1557" t="s">
        <v>27</v>
      </c>
      <c r="S1557" s="3" t="str">
        <f t="shared" si="120"/>
        <v>June</v>
      </c>
      <c r="T1557" t="str">
        <f t="shared" si="121"/>
        <v>Q2</v>
      </c>
      <c r="U1557">
        <f t="shared" si="122"/>
        <v>2025</v>
      </c>
      <c r="V1557" s="4">
        <f t="shared" si="123"/>
        <v>0.19213284273764145</v>
      </c>
      <c r="W1557" t="str">
        <f t="shared" si="124"/>
        <v>High</v>
      </c>
    </row>
    <row r="1558" spans="1:23" x14ac:dyDescent="0.3">
      <c r="A1558">
        <v>101580</v>
      </c>
      <c r="B1558" s="1">
        <v>45931</v>
      </c>
      <c r="C1558" t="s">
        <v>1716</v>
      </c>
      <c r="D1558" t="s">
        <v>210</v>
      </c>
      <c r="E1558" t="s">
        <v>52</v>
      </c>
      <c r="F1558" t="s">
        <v>69</v>
      </c>
      <c r="G1558" t="s">
        <v>70</v>
      </c>
      <c r="H1558" t="s">
        <v>47</v>
      </c>
      <c r="I1558" t="s">
        <v>24</v>
      </c>
      <c r="J1558" t="s">
        <v>25</v>
      </c>
      <c r="K1558">
        <v>7</v>
      </c>
      <c r="L1558">
        <v>8632</v>
      </c>
      <c r="M1558">
        <v>10</v>
      </c>
      <c r="N1558">
        <v>54381.599999999999</v>
      </c>
      <c r="O1558">
        <v>42000</v>
      </c>
      <c r="P1558">
        <v>12381.6</v>
      </c>
      <c r="Q1558" t="s">
        <v>55</v>
      </c>
      <c r="R1558" t="s">
        <v>73</v>
      </c>
      <c r="S1558" s="3" t="str">
        <f t="shared" si="120"/>
        <v>October</v>
      </c>
      <c r="T1558" t="str">
        <f t="shared" si="121"/>
        <v>Q4</v>
      </c>
      <c r="U1558">
        <f t="shared" si="122"/>
        <v>2025</v>
      </c>
      <c r="V1558" s="4">
        <f t="shared" si="123"/>
        <v>0.22767995057151685</v>
      </c>
      <c r="W1558" t="str">
        <f t="shared" si="124"/>
        <v>High</v>
      </c>
    </row>
    <row r="1559" spans="1:23" x14ac:dyDescent="0.3">
      <c r="A1559">
        <v>101269</v>
      </c>
      <c r="B1559" s="1">
        <v>45957</v>
      </c>
      <c r="C1559" t="s">
        <v>1405</v>
      </c>
      <c r="D1559" t="s">
        <v>228</v>
      </c>
      <c r="E1559" t="s">
        <v>52</v>
      </c>
      <c r="F1559" t="s">
        <v>53</v>
      </c>
      <c r="G1559" t="s">
        <v>54</v>
      </c>
      <c r="H1559" t="s">
        <v>33</v>
      </c>
      <c r="I1559" t="s">
        <v>24</v>
      </c>
      <c r="J1559" t="s">
        <v>72</v>
      </c>
      <c r="K1559">
        <v>4</v>
      </c>
      <c r="L1559">
        <v>15078</v>
      </c>
      <c r="M1559">
        <v>10</v>
      </c>
      <c r="N1559">
        <v>54280.800000000003</v>
      </c>
      <c r="O1559">
        <v>44000</v>
      </c>
      <c r="P1559">
        <v>10280.799999999999</v>
      </c>
      <c r="Q1559" t="s">
        <v>41</v>
      </c>
      <c r="R1559" t="s">
        <v>56</v>
      </c>
      <c r="S1559" s="3" t="str">
        <f t="shared" si="120"/>
        <v>October</v>
      </c>
      <c r="T1559" t="str">
        <f t="shared" si="121"/>
        <v>Q4</v>
      </c>
      <c r="U1559">
        <f t="shared" si="122"/>
        <v>2025</v>
      </c>
      <c r="V1559" s="4">
        <f t="shared" si="123"/>
        <v>0.18940030360643173</v>
      </c>
      <c r="W1559" t="str">
        <f t="shared" si="124"/>
        <v>High</v>
      </c>
    </row>
    <row r="1560" spans="1:23" x14ac:dyDescent="0.3">
      <c r="A1560">
        <v>104020</v>
      </c>
      <c r="B1560" s="1">
        <v>45966</v>
      </c>
      <c r="C1560" t="s">
        <v>4156</v>
      </c>
      <c r="D1560" t="s">
        <v>35</v>
      </c>
      <c r="E1560" t="s">
        <v>44</v>
      </c>
      <c r="F1560" t="s">
        <v>45</v>
      </c>
      <c r="G1560" t="s">
        <v>46</v>
      </c>
      <c r="H1560" t="s">
        <v>71</v>
      </c>
      <c r="I1560" t="s">
        <v>24</v>
      </c>
      <c r="J1560" t="s">
        <v>25</v>
      </c>
      <c r="K1560">
        <v>7</v>
      </c>
      <c r="L1560">
        <v>8606</v>
      </c>
      <c r="M1560">
        <v>10</v>
      </c>
      <c r="N1560">
        <v>54217.8</v>
      </c>
      <c r="O1560">
        <v>42000</v>
      </c>
      <c r="P1560">
        <v>12217.8</v>
      </c>
      <c r="Q1560" t="s">
        <v>26</v>
      </c>
      <c r="R1560" t="s">
        <v>27</v>
      </c>
      <c r="S1560" s="3" t="str">
        <f t="shared" si="120"/>
        <v>November</v>
      </c>
      <c r="T1560" t="str">
        <f t="shared" si="121"/>
        <v>Q4</v>
      </c>
      <c r="U1560">
        <f t="shared" si="122"/>
        <v>2025</v>
      </c>
      <c r="V1560" s="4">
        <f t="shared" si="123"/>
        <v>0.22534665737082654</v>
      </c>
      <c r="W1560" t="str">
        <f t="shared" si="124"/>
        <v>High</v>
      </c>
    </row>
    <row r="1561" spans="1:23" x14ac:dyDescent="0.3">
      <c r="A1561">
        <v>104881</v>
      </c>
      <c r="B1561" s="1">
        <v>45982</v>
      </c>
      <c r="C1561" t="s">
        <v>5017</v>
      </c>
      <c r="D1561" t="s">
        <v>144</v>
      </c>
      <c r="E1561" t="s">
        <v>20</v>
      </c>
      <c r="F1561" t="s">
        <v>21</v>
      </c>
      <c r="G1561" t="s">
        <v>22</v>
      </c>
      <c r="H1561" t="s">
        <v>71</v>
      </c>
      <c r="I1561" t="s">
        <v>60</v>
      </c>
      <c r="J1561" t="s">
        <v>61</v>
      </c>
      <c r="K1561">
        <v>5</v>
      </c>
      <c r="L1561">
        <v>12034</v>
      </c>
      <c r="M1561">
        <v>10</v>
      </c>
      <c r="N1561">
        <v>54153</v>
      </c>
      <c r="O1561">
        <v>45000</v>
      </c>
      <c r="P1561">
        <v>9153</v>
      </c>
      <c r="Q1561" t="s">
        <v>49</v>
      </c>
      <c r="R1561" t="s">
        <v>56</v>
      </c>
      <c r="S1561" s="3" t="str">
        <f t="shared" si="120"/>
        <v>November</v>
      </c>
      <c r="T1561" t="str">
        <f t="shared" si="121"/>
        <v>Q4</v>
      </c>
      <c r="U1561">
        <f t="shared" si="122"/>
        <v>2025</v>
      </c>
      <c r="V1561" s="4">
        <f t="shared" si="123"/>
        <v>0.16902110686388566</v>
      </c>
      <c r="W1561" t="str">
        <f t="shared" si="124"/>
        <v>High</v>
      </c>
    </row>
    <row r="1562" spans="1:23" x14ac:dyDescent="0.3">
      <c r="A1562">
        <v>100489</v>
      </c>
      <c r="B1562" s="1">
        <v>45769</v>
      </c>
      <c r="C1562" t="s">
        <v>625</v>
      </c>
      <c r="D1562" t="s">
        <v>51</v>
      </c>
      <c r="E1562" t="s">
        <v>30</v>
      </c>
      <c r="F1562" t="s">
        <v>31</v>
      </c>
      <c r="G1562" t="s">
        <v>32</v>
      </c>
      <c r="H1562" t="s">
        <v>38</v>
      </c>
      <c r="I1562" t="s">
        <v>24</v>
      </c>
      <c r="J1562" t="s">
        <v>25</v>
      </c>
      <c r="K1562">
        <v>6</v>
      </c>
      <c r="L1562">
        <v>8994</v>
      </c>
      <c r="M1562">
        <v>0</v>
      </c>
      <c r="N1562">
        <v>53964</v>
      </c>
      <c r="O1562">
        <v>36000</v>
      </c>
      <c r="P1562">
        <v>17964</v>
      </c>
      <c r="Q1562" t="s">
        <v>26</v>
      </c>
      <c r="R1562" t="s">
        <v>73</v>
      </c>
      <c r="S1562" s="3" t="str">
        <f t="shared" si="120"/>
        <v>April</v>
      </c>
      <c r="T1562" t="str">
        <f t="shared" si="121"/>
        <v>Q2</v>
      </c>
      <c r="U1562">
        <f t="shared" si="122"/>
        <v>2025</v>
      </c>
      <c r="V1562" s="4">
        <f t="shared" si="123"/>
        <v>0.33288859239492996</v>
      </c>
      <c r="W1562" t="str">
        <f t="shared" si="124"/>
        <v>High</v>
      </c>
    </row>
    <row r="1563" spans="1:23" x14ac:dyDescent="0.3">
      <c r="A1563">
        <v>104013</v>
      </c>
      <c r="B1563" s="1">
        <v>45980</v>
      </c>
      <c r="C1563" t="s">
        <v>4149</v>
      </c>
      <c r="D1563" t="s">
        <v>85</v>
      </c>
      <c r="E1563" t="s">
        <v>52</v>
      </c>
      <c r="F1563" t="s">
        <v>69</v>
      </c>
      <c r="G1563" t="s">
        <v>70</v>
      </c>
      <c r="H1563" t="s">
        <v>38</v>
      </c>
      <c r="I1563" t="s">
        <v>60</v>
      </c>
      <c r="J1563" t="s">
        <v>78</v>
      </c>
      <c r="K1563">
        <v>3</v>
      </c>
      <c r="L1563">
        <v>22482</v>
      </c>
      <c r="M1563">
        <v>20</v>
      </c>
      <c r="N1563">
        <v>53956.800000000003</v>
      </c>
      <c r="O1563">
        <v>51000</v>
      </c>
      <c r="P1563">
        <v>2956.8</v>
      </c>
      <c r="Q1563" t="s">
        <v>66</v>
      </c>
      <c r="R1563" t="s">
        <v>56</v>
      </c>
      <c r="S1563" s="3" t="str">
        <f t="shared" si="120"/>
        <v>November</v>
      </c>
      <c r="T1563" t="str">
        <f t="shared" si="121"/>
        <v>Q4</v>
      </c>
      <c r="U1563">
        <f t="shared" si="122"/>
        <v>2025</v>
      </c>
      <c r="V1563" s="4">
        <f t="shared" si="123"/>
        <v>5.4799395071612848E-2</v>
      </c>
      <c r="W1563" t="str">
        <f t="shared" si="124"/>
        <v>High</v>
      </c>
    </row>
    <row r="1564" spans="1:23" x14ac:dyDescent="0.3">
      <c r="A1564">
        <v>101625</v>
      </c>
      <c r="B1564" s="1">
        <v>45916</v>
      </c>
      <c r="C1564" t="s">
        <v>1761</v>
      </c>
      <c r="D1564" t="s">
        <v>90</v>
      </c>
      <c r="E1564" t="s">
        <v>20</v>
      </c>
      <c r="F1564" t="s">
        <v>21</v>
      </c>
      <c r="G1564" t="s">
        <v>22</v>
      </c>
      <c r="H1564" t="s">
        <v>47</v>
      </c>
      <c r="I1564" t="s">
        <v>60</v>
      </c>
      <c r="J1564" t="s">
        <v>61</v>
      </c>
      <c r="K1564">
        <v>5</v>
      </c>
      <c r="L1564">
        <v>11984</v>
      </c>
      <c r="M1564">
        <v>10</v>
      </c>
      <c r="N1564">
        <v>53928</v>
      </c>
      <c r="O1564">
        <v>45000</v>
      </c>
      <c r="P1564">
        <v>8928</v>
      </c>
      <c r="Q1564" t="s">
        <v>26</v>
      </c>
      <c r="R1564" t="s">
        <v>27</v>
      </c>
      <c r="S1564" s="3" t="str">
        <f t="shared" si="120"/>
        <v>September</v>
      </c>
      <c r="T1564" t="str">
        <f t="shared" si="121"/>
        <v>Q3</v>
      </c>
      <c r="U1564">
        <f t="shared" si="122"/>
        <v>2025</v>
      </c>
      <c r="V1564" s="4">
        <f t="shared" si="123"/>
        <v>0.16555407209612816</v>
      </c>
      <c r="W1564" t="str">
        <f t="shared" si="124"/>
        <v>High</v>
      </c>
    </row>
    <row r="1565" spans="1:23" x14ac:dyDescent="0.3">
      <c r="A1565">
        <v>100671</v>
      </c>
      <c r="B1565" s="1">
        <v>45863</v>
      </c>
      <c r="C1565" t="s">
        <v>807</v>
      </c>
      <c r="D1565" t="s">
        <v>166</v>
      </c>
      <c r="E1565" t="s">
        <v>30</v>
      </c>
      <c r="F1565" t="s">
        <v>76</v>
      </c>
      <c r="G1565" t="s">
        <v>77</v>
      </c>
      <c r="H1565" t="s">
        <v>47</v>
      </c>
      <c r="I1565" t="s">
        <v>24</v>
      </c>
      <c r="J1565" t="s">
        <v>72</v>
      </c>
      <c r="K1565">
        <v>4</v>
      </c>
      <c r="L1565">
        <v>14977</v>
      </c>
      <c r="M1565">
        <v>10</v>
      </c>
      <c r="N1565">
        <v>53917.2</v>
      </c>
      <c r="O1565">
        <v>44000</v>
      </c>
      <c r="P1565">
        <v>9917.2000000000007</v>
      </c>
      <c r="Q1565" t="s">
        <v>66</v>
      </c>
      <c r="R1565" t="s">
        <v>27</v>
      </c>
      <c r="S1565" s="3" t="str">
        <f t="shared" si="120"/>
        <v>July</v>
      </c>
      <c r="T1565" t="str">
        <f t="shared" si="121"/>
        <v>Q3</v>
      </c>
      <c r="U1565">
        <f t="shared" si="122"/>
        <v>2025</v>
      </c>
      <c r="V1565" s="4">
        <f t="shared" si="123"/>
        <v>0.18393388380702264</v>
      </c>
      <c r="W1565" t="str">
        <f t="shared" si="124"/>
        <v>High</v>
      </c>
    </row>
    <row r="1566" spans="1:23" x14ac:dyDescent="0.3">
      <c r="A1566">
        <v>101313</v>
      </c>
      <c r="B1566" s="1">
        <v>45912</v>
      </c>
      <c r="C1566" t="s">
        <v>1449</v>
      </c>
      <c r="D1566" t="s">
        <v>140</v>
      </c>
      <c r="E1566" t="s">
        <v>52</v>
      </c>
      <c r="F1566" t="s">
        <v>53</v>
      </c>
      <c r="G1566" t="s">
        <v>54</v>
      </c>
      <c r="H1566" t="s">
        <v>71</v>
      </c>
      <c r="I1566" t="s">
        <v>60</v>
      </c>
      <c r="J1566" t="s">
        <v>78</v>
      </c>
      <c r="K1566">
        <v>3</v>
      </c>
      <c r="L1566">
        <v>22452</v>
      </c>
      <c r="M1566">
        <v>20</v>
      </c>
      <c r="N1566">
        <v>53884.800000000003</v>
      </c>
      <c r="O1566">
        <v>51000</v>
      </c>
      <c r="P1566">
        <v>2884.8</v>
      </c>
      <c r="Q1566" t="s">
        <v>26</v>
      </c>
      <c r="R1566" t="s">
        <v>56</v>
      </c>
      <c r="S1566" s="3" t="str">
        <f t="shared" si="120"/>
        <v>September</v>
      </c>
      <c r="T1566" t="str">
        <f t="shared" si="121"/>
        <v>Q3</v>
      </c>
      <c r="U1566">
        <f t="shared" si="122"/>
        <v>2025</v>
      </c>
      <c r="V1566" s="4">
        <f t="shared" si="123"/>
        <v>5.3536433279885977E-2</v>
      </c>
      <c r="W1566" t="str">
        <f t="shared" si="124"/>
        <v>High</v>
      </c>
    </row>
    <row r="1567" spans="1:23" x14ac:dyDescent="0.3">
      <c r="A1567">
        <v>100391</v>
      </c>
      <c r="B1567" s="1">
        <v>45973</v>
      </c>
      <c r="C1567" t="s">
        <v>527</v>
      </c>
      <c r="D1567" t="s">
        <v>29</v>
      </c>
      <c r="E1567" t="s">
        <v>44</v>
      </c>
      <c r="F1567" t="s">
        <v>45</v>
      </c>
      <c r="G1567" t="s">
        <v>46</v>
      </c>
      <c r="H1567" t="s">
        <v>108</v>
      </c>
      <c r="I1567" t="s">
        <v>24</v>
      </c>
      <c r="J1567" t="s">
        <v>72</v>
      </c>
      <c r="K1567">
        <v>4</v>
      </c>
      <c r="L1567">
        <v>14960</v>
      </c>
      <c r="M1567">
        <v>10</v>
      </c>
      <c r="N1567">
        <v>53856</v>
      </c>
      <c r="O1567">
        <v>44000</v>
      </c>
      <c r="P1567">
        <v>9856</v>
      </c>
      <c r="Q1567" t="s">
        <v>55</v>
      </c>
      <c r="R1567" t="s">
        <v>73</v>
      </c>
      <c r="S1567" s="3" t="str">
        <f t="shared" si="120"/>
        <v>November</v>
      </c>
      <c r="T1567" t="str">
        <f t="shared" si="121"/>
        <v>Q4</v>
      </c>
      <c r="U1567">
        <f t="shared" si="122"/>
        <v>2025</v>
      </c>
      <c r="V1567" s="4">
        <f t="shared" si="123"/>
        <v>0.18300653594771241</v>
      </c>
      <c r="W1567" t="str">
        <f t="shared" si="124"/>
        <v>High</v>
      </c>
    </row>
    <row r="1568" spans="1:23" x14ac:dyDescent="0.3">
      <c r="A1568">
        <v>101909</v>
      </c>
      <c r="B1568" s="1">
        <v>45767</v>
      </c>
      <c r="C1568" t="s">
        <v>2045</v>
      </c>
      <c r="D1568" t="s">
        <v>110</v>
      </c>
      <c r="E1568" t="s">
        <v>52</v>
      </c>
      <c r="F1568" t="s">
        <v>69</v>
      </c>
      <c r="G1568" t="s">
        <v>70</v>
      </c>
      <c r="H1568" t="s">
        <v>108</v>
      </c>
      <c r="I1568" t="s">
        <v>60</v>
      </c>
      <c r="J1568" t="s">
        <v>61</v>
      </c>
      <c r="K1568">
        <v>5</v>
      </c>
      <c r="L1568">
        <v>11967</v>
      </c>
      <c r="M1568">
        <v>10</v>
      </c>
      <c r="N1568">
        <v>53851.5</v>
      </c>
      <c r="O1568">
        <v>45000</v>
      </c>
      <c r="P1568">
        <v>8851.5</v>
      </c>
      <c r="Q1568" t="s">
        <v>49</v>
      </c>
      <c r="R1568" t="s">
        <v>73</v>
      </c>
      <c r="S1568" s="3" t="str">
        <f t="shared" si="120"/>
        <v>April</v>
      </c>
      <c r="T1568" t="str">
        <f t="shared" si="121"/>
        <v>Q2</v>
      </c>
      <c r="U1568">
        <f t="shared" si="122"/>
        <v>2025</v>
      </c>
      <c r="V1568" s="4">
        <f t="shared" si="123"/>
        <v>0.16436868053814657</v>
      </c>
      <c r="W1568" t="str">
        <f t="shared" si="124"/>
        <v>High</v>
      </c>
    </row>
    <row r="1569" spans="1:23" x14ac:dyDescent="0.3">
      <c r="A1569">
        <v>103066</v>
      </c>
      <c r="B1569" s="1">
        <v>45709</v>
      </c>
      <c r="C1569" t="s">
        <v>3202</v>
      </c>
      <c r="D1569" t="s">
        <v>207</v>
      </c>
      <c r="E1569" t="s">
        <v>52</v>
      </c>
      <c r="F1569" t="s">
        <v>69</v>
      </c>
      <c r="G1569" t="s">
        <v>70</v>
      </c>
      <c r="H1569" t="s">
        <v>38</v>
      </c>
      <c r="I1569" t="s">
        <v>60</v>
      </c>
      <c r="J1569" t="s">
        <v>61</v>
      </c>
      <c r="K1569">
        <v>5</v>
      </c>
      <c r="L1569">
        <v>11963</v>
      </c>
      <c r="M1569">
        <v>10</v>
      </c>
      <c r="N1569">
        <v>53833.5</v>
      </c>
      <c r="O1569">
        <v>45000</v>
      </c>
      <c r="P1569">
        <v>8833.5</v>
      </c>
      <c r="Q1569" t="s">
        <v>41</v>
      </c>
      <c r="R1569" t="s">
        <v>27</v>
      </c>
      <c r="S1569" s="3" t="str">
        <f t="shared" si="120"/>
        <v>February</v>
      </c>
      <c r="T1569" t="str">
        <f t="shared" si="121"/>
        <v>Q1</v>
      </c>
      <c r="U1569">
        <f t="shared" si="122"/>
        <v>2025</v>
      </c>
      <c r="V1569" s="4">
        <f t="shared" si="123"/>
        <v>0.16408927526540165</v>
      </c>
      <c r="W1569" t="str">
        <f t="shared" si="124"/>
        <v>High</v>
      </c>
    </row>
    <row r="1570" spans="1:23" x14ac:dyDescent="0.3">
      <c r="A1570">
        <v>100695</v>
      </c>
      <c r="B1570" s="1">
        <v>46013</v>
      </c>
      <c r="C1570" t="s">
        <v>831</v>
      </c>
      <c r="D1570" t="s">
        <v>151</v>
      </c>
      <c r="E1570" t="s">
        <v>44</v>
      </c>
      <c r="F1570" t="s">
        <v>64</v>
      </c>
      <c r="G1570" t="s">
        <v>65</v>
      </c>
      <c r="H1570" t="s">
        <v>59</v>
      </c>
      <c r="I1570" t="s">
        <v>24</v>
      </c>
      <c r="J1570" t="s">
        <v>72</v>
      </c>
      <c r="K1570">
        <v>4</v>
      </c>
      <c r="L1570">
        <v>14949</v>
      </c>
      <c r="M1570">
        <v>10</v>
      </c>
      <c r="N1570">
        <v>53816.4</v>
      </c>
      <c r="O1570">
        <v>44000</v>
      </c>
      <c r="P1570">
        <v>9816.4</v>
      </c>
      <c r="Q1570" t="s">
        <v>66</v>
      </c>
      <c r="R1570" t="s">
        <v>27</v>
      </c>
      <c r="S1570" s="3" t="str">
        <f t="shared" si="120"/>
        <v>December</v>
      </c>
      <c r="T1570" t="str">
        <f t="shared" si="121"/>
        <v>Q4</v>
      </c>
      <c r="U1570">
        <f t="shared" si="122"/>
        <v>2025</v>
      </c>
      <c r="V1570" s="4">
        <f t="shared" si="123"/>
        <v>0.18240536342081595</v>
      </c>
      <c r="W1570" t="str">
        <f t="shared" si="124"/>
        <v>High</v>
      </c>
    </row>
    <row r="1571" spans="1:23" x14ac:dyDescent="0.3">
      <c r="A1571">
        <v>104590</v>
      </c>
      <c r="B1571" s="1">
        <v>45826</v>
      </c>
      <c r="C1571" t="s">
        <v>4726</v>
      </c>
      <c r="D1571" t="s">
        <v>322</v>
      </c>
      <c r="E1571" t="s">
        <v>44</v>
      </c>
      <c r="F1571" t="s">
        <v>64</v>
      </c>
      <c r="G1571" t="s">
        <v>65</v>
      </c>
      <c r="H1571" t="s">
        <v>33</v>
      </c>
      <c r="I1571" t="s">
        <v>60</v>
      </c>
      <c r="J1571" t="s">
        <v>78</v>
      </c>
      <c r="K1571">
        <v>3</v>
      </c>
      <c r="L1571">
        <v>22382</v>
      </c>
      <c r="M1571">
        <v>20</v>
      </c>
      <c r="N1571">
        <v>53716.800000000003</v>
      </c>
      <c r="O1571">
        <v>51000</v>
      </c>
      <c r="P1571">
        <v>2716.8</v>
      </c>
      <c r="Q1571" t="s">
        <v>49</v>
      </c>
      <c r="R1571" t="s">
        <v>27</v>
      </c>
      <c r="S1571" s="3" t="str">
        <f t="shared" si="120"/>
        <v>June</v>
      </c>
      <c r="T1571" t="str">
        <f t="shared" si="121"/>
        <v>Q2</v>
      </c>
      <c r="U1571">
        <f t="shared" si="122"/>
        <v>2025</v>
      </c>
      <c r="V1571" s="4">
        <f t="shared" si="123"/>
        <v>5.0576356000357432E-2</v>
      </c>
      <c r="W1571" t="str">
        <f t="shared" si="124"/>
        <v>High</v>
      </c>
    </row>
    <row r="1572" spans="1:23" x14ac:dyDescent="0.3">
      <c r="A1572">
        <v>103907</v>
      </c>
      <c r="B1572" s="1">
        <v>45691</v>
      </c>
      <c r="C1572" t="s">
        <v>4043</v>
      </c>
      <c r="D1572" t="s">
        <v>207</v>
      </c>
      <c r="E1572" t="s">
        <v>20</v>
      </c>
      <c r="F1572" t="s">
        <v>21</v>
      </c>
      <c r="G1572" t="s">
        <v>22</v>
      </c>
      <c r="H1572" t="s">
        <v>59</v>
      </c>
      <c r="I1572" t="s">
        <v>60</v>
      </c>
      <c r="J1572" t="s">
        <v>78</v>
      </c>
      <c r="K1572">
        <v>3</v>
      </c>
      <c r="L1572">
        <v>22364</v>
      </c>
      <c r="M1572">
        <v>20</v>
      </c>
      <c r="N1572">
        <v>53673.599999999999</v>
      </c>
      <c r="O1572">
        <v>51000</v>
      </c>
      <c r="P1572">
        <v>2673.6</v>
      </c>
      <c r="Q1572" t="s">
        <v>55</v>
      </c>
      <c r="R1572" t="s">
        <v>27</v>
      </c>
      <c r="S1572" s="3" t="str">
        <f t="shared" si="120"/>
        <v>February</v>
      </c>
      <c r="T1572" t="str">
        <f t="shared" si="121"/>
        <v>Q1</v>
      </c>
      <c r="U1572">
        <f t="shared" si="122"/>
        <v>2025</v>
      </c>
      <c r="V1572" s="4">
        <f t="shared" si="123"/>
        <v>4.9812198175639422E-2</v>
      </c>
      <c r="W1572" t="str">
        <f t="shared" si="124"/>
        <v>High</v>
      </c>
    </row>
    <row r="1573" spans="1:23" x14ac:dyDescent="0.3">
      <c r="A1573">
        <v>102453</v>
      </c>
      <c r="B1573" s="1">
        <v>45737</v>
      </c>
      <c r="C1573" t="s">
        <v>2589</v>
      </c>
      <c r="D1573" t="s">
        <v>58</v>
      </c>
      <c r="E1573" t="s">
        <v>30</v>
      </c>
      <c r="F1573" t="s">
        <v>76</v>
      </c>
      <c r="G1573" t="s">
        <v>77</v>
      </c>
      <c r="H1573" t="s">
        <v>108</v>
      </c>
      <c r="I1573" t="s">
        <v>60</v>
      </c>
      <c r="J1573" t="s">
        <v>61</v>
      </c>
      <c r="K1573">
        <v>5</v>
      </c>
      <c r="L1573">
        <v>11926</v>
      </c>
      <c r="M1573">
        <v>10</v>
      </c>
      <c r="N1573">
        <v>53667</v>
      </c>
      <c r="O1573">
        <v>45000</v>
      </c>
      <c r="P1573">
        <v>8667</v>
      </c>
      <c r="Q1573" t="s">
        <v>41</v>
      </c>
      <c r="R1573" t="s">
        <v>27</v>
      </c>
      <c r="S1573" s="3" t="str">
        <f t="shared" si="120"/>
        <v>March</v>
      </c>
      <c r="T1573" t="str">
        <f t="shared" si="121"/>
        <v>Q1</v>
      </c>
      <c r="U1573">
        <f t="shared" si="122"/>
        <v>2025</v>
      </c>
      <c r="V1573" s="4">
        <f t="shared" si="123"/>
        <v>0.16149589132986752</v>
      </c>
      <c r="W1573" t="str">
        <f t="shared" si="124"/>
        <v>High</v>
      </c>
    </row>
    <row r="1574" spans="1:23" x14ac:dyDescent="0.3">
      <c r="A1574">
        <v>102461</v>
      </c>
      <c r="B1574" s="1">
        <v>45981</v>
      </c>
      <c r="C1574" t="s">
        <v>2597</v>
      </c>
      <c r="D1574" t="s">
        <v>147</v>
      </c>
      <c r="E1574" t="s">
        <v>20</v>
      </c>
      <c r="F1574" t="s">
        <v>36</v>
      </c>
      <c r="G1574" t="s">
        <v>37</v>
      </c>
      <c r="H1574" t="s">
        <v>108</v>
      </c>
      <c r="I1574" t="s">
        <v>24</v>
      </c>
      <c r="J1574" t="s">
        <v>25</v>
      </c>
      <c r="K1574">
        <v>7</v>
      </c>
      <c r="L1574">
        <v>8049</v>
      </c>
      <c r="M1574">
        <v>5</v>
      </c>
      <c r="N1574">
        <v>53525.85</v>
      </c>
      <c r="O1574">
        <v>42000</v>
      </c>
      <c r="P1574">
        <v>11525.85</v>
      </c>
      <c r="Q1574" t="s">
        <v>55</v>
      </c>
      <c r="R1574" t="s">
        <v>27</v>
      </c>
      <c r="S1574" s="3" t="str">
        <f t="shared" si="120"/>
        <v>November</v>
      </c>
      <c r="T1574" t="str">
        <f t="shared" si="121"/>
        <v>Q4</v>
      </c>
      <c r="U1574">
        <f t="shared" si="122"/>
        <v>2025</v>
      </c>
      <c r="V1574" s="4">
        <f t="shared" si="123"/>
        <v>0.21533240481001237</v>
      </c>
      <c r="W1574" t="str">
        <f t="shared" si="124"/>
        <v>High</v>
      </c>
    </row>
    <row r="1575" spans="1:23" x14ac:dyDescent="0.3">
      <c r="A1575">
        <v>101889</v>
      </c>
      <c r="B1575" s="1">
        <v>45736</v>
      </c>
      <c r="C1575" t="s">
        <v>2025</v>
      </c>
      <c r="D1575" t="s">
        <v>138</v>
      </c>
      <c r="E1575" t="s">
        <v>52</v>
      </c>
      <c r="F1575" t="s">
        <v>53</v>
      </c>
      <c r="G1575" t="s">
        <v>54</v>
      </c>
      <c r="H1575" t="s">
        <v>59</v>
      </c>
      <c r="I1575" t="s">
        <v>60</v>
      </c>
      <c r="J1575" t="s">
        <v>78</v>
      </c>
      <c r="K1575">
        <v>3</v>
      </c>
      <c r="L1575">
        <v>22277</v>
      </c>
      <c r="M1575">
        <v>20</v>
      </c>
      <c r="N1575">
        <v>53464.800000000003</v>
      </c>
      <c r="O1575">
        <v>51000</v>
      </c>
      <c r="P1575">
        <v>2464.8000000000002</v>
      </c>
      <c r="Q1575" t="s">
        <v>41</v>
      </c>
      <c r="R1575" t="s">
        <v>27</v>
      </c>
      <c r="S1575" s="3" t="str">
        <f t="shared" si="120"/>
        <v>March</v>
      </c>
      <c r="T1575" t="str">
        <f t="shared" si="121"/>
        <v>Q1</v>
      </c>
      <c r="U1575">
        <f t="shared" si="122"/>
        <v>2025</v>
      </c>
      <c r="V1575" s="4">
        <f t="shared" si="123"/>
        <v>4.6101360147237064E-2</v>
      </c>
      <c r="W1575" t="str">
        <f t="shared" si="124"/>
        <v>High</v>
      </c>
    </row>
    <row r="1576" spans="1:23" x14ac:dyDescent="0.3">
      <c r="A1576">
        <v>103081</v>
      </c>
      <c r="B1576" s="1">
        <v>45945</v>
      </c>
      <c r="C1576" t="s">
        <v>3217</v>
      </c>
      <c r="D1576" t="s">
        <v>194</v>
      </c>
      <c r="E1576" t="s">
        <v>44</v>
      </c>
      <c r="F1576" t="s">
        <v>64</v>
      </c>
      <c r="G1576" t="s">
        <v>65</v>
      </c>
      <c r="H1576" t="s">
        <v>108</v>
      </c>
      <c r="I1576" t="s">
        <v>24</v>
      </c>
      <c r="J1576" t="s">
        <v>25</v>
      </c>
      <c r="K1576">
        <v>6</v>
      </c>
      <c r="L1576">
        <v>8888</v>
      </c>
      <c r="M1576">
        <v>0</v>
      </c>
      <c r="N1576">
        <v>53328</v>
      </c>
      <c r="O1576">
        <v>36000</v>
      </c>
      <c r="P1576">
        <v>17328</v>
      </c>
      <c r="Q1576" t="s">
        <v>26</v>
      </c>
      <c r="R1576" t="s">
        <v>73</v>
      </c>
      <c r="S1576" s="3" t="str">
        <f t="shared" si="120"/>
        <v>October</v>
      </c>
      <c r="T1576" t="str">
        <f t="shared" si="121"/>
        <v>Q4</v>
      </c>
      <c r="U1576">
        <f t="shared" si="122"/>
        <v>2025</v>
      </c>
      <c r="V1576" s="4">
        <f t="shared" si="123"/>
        <v>0.32493249324932494</v>
      </c>
      <c r="W1576" t="str">
        <f t="shared" si="124"/>
        <v>High</v>
      </c>
    </row>
    <row r="1577" spans="1:23" x14ac:dyDescent="0.3">
      <c r="A1577">
        <v>101690</v>
      </c>
      <c r="B1577" s="1">
        <v>45692</v>
      </c>
      <c r="C1577" t="s">
        <v>1826</v>
      </c>
      <c r="D1577" t="s">
        <v>68</v>
      </c>
      <c r="E1577" t="s">
        <v>52</v>
      </c>
      <c r="F1577" t="s">
        <v>69</v>
      </c>
      <c r="G1577" t="s">
        <v>70</v>
      </c>
      <c r="H1577" t="s">
        <v>47</v>
      </c>
      <c r="I1577" t="s">
        <v>24</v>
      </c>
      <c r="J1577" t="s">
        <v>25</v>
      </c>
      <c r="K1577">
        <v>6</v>
      </c>
      <c r="L1577">
        <v>8884</v>
      </c>
      <c r="M1577">
        <v>0</v>
      </c>
      <c r="N1577">
        <v>53304</v>
      </c>
      <c r="O1577">
        <v>36000</v>
      </c>
      <c r="P1577">
        <v>17304</v>
      </c>
      <c r="Q1577" t="s">
        <v>41</v>
      </c>
      <c r="R1577" t="s">
        <v>27</v>
      </c>
      <c r="S1577" s="3" t="str">
        <f t="shared" si="120"/>
        <v>February</v>
      </c>
      <c r="T1577" t="str">
        <f t="shared" si="121"/>
        <v>Q1</v>
      </c>
      <c r="U1577">
        <f t="shared" si="122"/>
        <v>2025</v>
      </c>
      <c r="V1577" s="4">
        <f t="shared" si="123"/>
        <v>0.32462854570013505</v>
      </c>
      <c r="W1577" t="str">
        <f t="shared" si="124"/>
        <v>High</v>
      </c>
    </row>
    <row r="1578" spans="1:23" x14ac:dyDescent="0.3">
      <c r="A1578">
        <v>104626</v>
      </c>
      <c r="B1578" s="1">
        <v>45987</v>
      </c>
      <c r="C1578" t="s">
        <v>4762</v>
      </c>
      <c r="D1578" t="s">
        <v>114</v>
      </c>
      <c r="E1578" t="s">
        <v>52</v>
      </c>
      <c r="F1578" t="s">
        <v>69</v>
      </c>
      <c r="G1578" t="s">
        <v>70</v>
      </c>
      <c r="H1578" t="s">
        <v>23</v>
      </c>
      <c r="I1578" t="s">
        <v>24</v>
      </c>
      <c r="J1578" t="s">
        <v>25</v>
      </c>
      <c r="K1578">
        <v>6</v>
      </c>
      <c r="L1578">
        <v>8860</v>
      </c>
      <c r="M1578">
        <v>0</v>
      </c>
      <c r="N1578">
        <v>53160</v>
      </c>
      <c r="O1578">
        <v>36000</v>
      </c>
      <c r="P1578">
        <v>17160</v>
      </c>
      <c r="Q1578" t="s">
        <v>26</v>
      </c>
      <c r="R1578" t="s">
        <v>56</v>
      </c>
      <c r="S1578" s="3" t="str">
        <f t="shared" si="120"/>
        <v>November</v>
      </c>
      <c r="T1578" t="str">
        <f t="shared" si="121"/>
        <v>Q4</v>
      </c>
      <c r="U1578">
        <f t="shared" si="122"/>
        <v>2025</v>
      </c>
      <c r="V1578" s="4">
        <f t="shared" si="123"/>
        <v>0.32279909706546278</v>
      </c>
      <c r="W1578" t="str">
        <f t="shared" si="124"/>
        <v>High</v>
      </c>
    </row>
    <row r="1579" spans="1:23" x14ac:dyDescent="0.3">
      <c r="A1579">
        <v>104579</v>
      </c>
      <c r="B1579" s="1">
        <v>45935</v>
      </c>
      <c r="C1579" t="s">
        <v>4715</v>
      </c>
      <c r="D1579" t="s">
        <v>110</v>
      </c>
      <c r="E1579" t="s">
        <v>20</v>
      </c>
      <c r="F1579" t="s">
        <v>21</v>
      </c>
      <c r="G1579" t="s">
        <v>22</v>
      </c>
      <c r="H1579" t="s">
        <v>59</v>
      </c>
      <c r="I1579" t="s">
        <v>24</v>
      </c>
      <c r="J1579" t="s">
        <v>72</v>
      </c>
      <c r="K1579">
        <v>4</v>
      </c>
      <c r="L1579">
        <v>14766</v>
      </c>
      <c r="M1579">
        <v>10</v>
      </c>
      <c r="N1579">
        <v>53157.599999999999</v>
      </c>
      <c r="O1579">
        <v>44000</v>
      </c>
      <c r="P1579">
        <v>9157.6</v>
      </c>
      <c r="Q1579" t="s">
        <v>41</v>
      </c>
      <c r="R1579" t="s">
        <v>73</v>
      </c>
      <c r="S1579" s="3" t="str">
        <f t="shared" si="120"/>
        <v>October</v>
      </c>
      <c r="T1579" t="str">
        <f t="shared" si="121"/>
        <v>Q4</v>
      </c>
      <c r="U1579">
        <f t="shared" si="122"/>
        <v>2025</v>
      </c>
      <c r="V1579" s="4">
        <f t="shared" si="123"/>
        <v>0.17227263834334133</v>
      </c>
      <c r="W1579" t="str">
        <f t="shared" si="124"/>
        <v>High</v>
      </c>
    </row>
    <row r="1580" spans="1:23" x14ac:dyDescent="0.3">
      <c r="A1580">
        <v>103859</v>
      </c>
      <c r="B1580" s="1">
        <v>45737</v>
      </c>
      <c r="C1580" t="s">
        <v>3995</v>
      </c>
      <c r="D1580" t="s">
        <v>299</v>
      </c>
      <c r="E1580" t="s">
        <v>52</v>
      </c>
      <c r="F1580" t="s">
        <v>53</v>
      </c>
      <c r="G1580" t="s">
        <v>54</v>
      </c>
      <c r="H1580" t="s">
        <v>23</v>
      </c>
      <c r="I1580" t="s">
        <v>24</v>
      </c>
      <c r="J1580" t="s">
        <v>25</v>
      </c>
      <c r="K1580">
        <v>6</v>
      </c>
      <c r="L1580">
        <v>8851</v>
      </c>
      <c r="M1580">
        <v>0</v>
      </c>
      <c r="N1580">
        <v>53106</v>
      </c>
      <c r="O1580">
        <v>36000</v>
      </c>
      <c r="P1580">
        <v>17106</v>
      </c>
      <c r="Q1580" t="s">
        <v>49</v>
      </c>
      <c r="R1580" t="s">
        <v>73</v>
      </c>
      <c r="S1580" s="3" t="str">
        <f t="shared" si="120"/>
        <v>March</v>
      </c>
      <c r="T1580" t="str">
        <f t="shared" si="121"/>
        <v>Q1</v>
      </c>
      <c r="U1580">
        <f t="shared" si="122"/>
        <v>2025</v>
      </c>
      <c r="V1580" s="4">
        <f t="shared" si="123"/>
        <v>0.32211049598915376</v>
      </c>
      <c r="W1580" t="str">
        <f t="shared" si="124"/>
        <v>High</v>
      </c>
    </row>
    <row r="1581" spans="1:23" x14ac:dyDescent="0.3">
      <c r="A1581">
        <v>103984</v>
      </c>
      <c r="B1581" s="1">
        <v>46008</v>
      </c>
      <c r="C1581" t="s">
        <v>4120</v>
      </c>
      <c r="D1581" t="s">
        <v>250</v>
      </c>
      <c r="E1581" t="s">
        <v>44</v>
      </c>
      <c r="F1581" t="s">
        <v>64</v>
      </c>
      <c r="G1581" t="s">
        <v>65</v>
      </c>
      <c r="H1581" t="s">
        <v>33</v>
      </c>
      <c r="I1581" t="s">
        <v>24</v>
      </c>
      <c r="J1581" t="s">
        <v>25</v>
      </c>
      <c r="K1581">
        <v>6</v>
      </c>
      <c r="L1581">
        <v>8851</v>
      </c>
      <c r="M1581">
        <v>0</v>
      </c>
      <c r="N1581">
        <v>53106</v>
      </c>
      <c r="O1581">
        <v>36000</v>
      </c>
      <c r="P1581">
        <v>17106</v>
      </c>
      <c r="Q1581" t="s">
        <v>26</v>
      </c>
      <c r="R1581" t="s">
        <v>27</v>
      </c>
      <c r="S1581" s="3" t="str">
        <f t="shared" si="120"/>
        <v>December</v>
      </c>
      <c r="T1581" t="str">
        <f t="shared" si="121"/>
        <v>Q4</v>
      </c>
      <c r="U1581">
        <f t="shared" si="122"/>
        <v>2025</v>
      </c>
      <c r="V1581" s="4">
        <f t="shared" si="123"/>
        <v>0.32211049598915376</v>
      </c>
      <c r="W1581" t="str">
        <f t="shared" si="124"/>
        <v>High</v>
      </c>
    </row>
    <row r="1582" spans="1:23" x14ac:dyDescent="0.3">
      <c r="A1582">
        <v>100769</v>
      </c>
      <c r="B1582" s="1">
        <v>45693</v>
      </c>
      <c r="C1582" t="s">
        <v>905</v>
      </c>
      <c r="D1582" t="s">
        <v>228</v>
      </c>
      <c r="E1582" t="s">
        <v>44</v>
      </c>
      <c r="F1582" t="s">
        <v>45</v>
      </c>
      <c r="G1582" t="s">
        <v>46</v>
      </c>
      <c r="H1582" t="s">
        <v>38</v>
      </c>
      <c r="I1582" t="s">
        <v>24</v>
      </c>
      <c r="J1582" t="s">
        <v>72</v>
      </c>
      <c r="K1582">
        <v>4</v>
      </c>
      <c r="L1582">
        <v>14748</v>
      </c>
      <c r="M1582">
        <v>10</v>
      </c>
      <c r="N1582">
        <v>53092.800000000003</v>
      </c>
      <c r="O1582">
        <v>44000</v>
      </c>
      <c r="P1582">
        <v>9092.7999999999993</v>
      </c>
      <c r="Q1582" t="s">
        <v>41</v>
      </c>
      <c r="R1582" t="s">
        <v>73</v>
      </c>
      <c r="S1582" s="3" t="str">
        <f t="shared" si="120"/>
        <v>February</v>
      </c>
      <c r="T1582" t="str">
        <f t="shared" si="121"/>
        <v>Q1</v>
      </c>
      <c r="U1582">
        <f t="shared" si="122"/>
        <v>2025</v>
      </c>
      <c r="V1582" s="4">
        <f t="shared" si="123"/>
        <v>0.17126239339420785</v>
      </c>
      <c r="W1582" t="str">
        <f t="shared" si="124"/>
        <v>High</v>
      </c>
    </row>
    <row r="1583" spans="1:23" x14ac:dyDescent="0.3">
      <c r="A1583">
        <v>104766</v>
      </c>
      <c r="B1583" s="1">
        <v>45721</v>
      </c>
      <c r="C1583" t="s">
        <v>4902</v>
      </c>
      <c r="D1583" t="s">
        <v>90</v>
      </c>
      <c r="E1583" t="s">
        <v>30</v>
      </c>
      <c r="F1583" t="s">
        <v>76</v>
      </c>
      <c r="G1583" t="s">
        <v>77</v>
      </c>
      <c r="H1583" t="s">
        <v>47</v>
      </c>
      <c r="I1583" t="s">
        <v>60</v>
      </c>
      <c r="J1583" t="s">
        <v>78</v>
      </c>
      <c r="K1583">
        <v>3</v>
      </c>
      <c r="L1583">
        <v>22118</v>
      </c>
      <c r="M1583">
        <v>20</v>
      </c>
      <c r="N1583">
        <v>53083.199999999997</v>
      </c>
      <c r="O1583">
        <v>51000</v>
      </c>
      <c r="P1583">
        <v>2083.1999999999998</v>
      </c>
      <c r="Q1583" t="s">
        <v>26</v>
      </c>
      <c r="R1583" t="s">
        <v>73</v>
      </c>
      <c r="S1583" s="3" t="str">
        <f t="shared" si="120"/>
        <v>March</v>
      </c>
      <c r="T1583" t="str">
        <f t="shared" si="121"/>
        <v>Q1</v>
      </c>
      <c r="U1583">
        <f t="shared" si="122"/>
        <v>2025</v>
      </c>
      <c r="V1583" s="4">
        <f t="shared" si="123"/>
        <v>3.9244054616149743E-2</v>
      </c>
      <c r="W1583" t="str">
        <f t="shared" si="124"/>
        <v>High</v>
      </c>
    </row>
    <row r="1584" spans="1:23" x14ac:dyDescent="0.3">
      <c r="A1584">
        <v>100965</v>
      </c>
      <c r="B1584" s="1">
        <v>45977</v>
      </c>
      <c r="C1584" t="s">
        <v>1101</v>
      </c>
      <c r="D1584" t="s">
        <v>281</v>
      </c>
      <c r="E1584" t="s">
        <v>20</v>
      </c>
      <c r="F1584" t="s">
        <v>36</v>
      </c>
      <c r="G1584" t="s">
        <v>37</v>
      </c>
      <c r="H1584" t="s">
        <v>83</v>
      </c>
      <c r="I1584" t="s">
        <v>24</v>
      </c>
      <c r="J1584" t="s">
        <v>72</v>
      </c>
      <c r="K1584">
        <v>4</v>
      </c>
      <c r="L1584">
        <v>14745</v>
      </c>
      <c r="M1584">
        <v>10</v>
      </c>
      <c r="N1584">
        <v>53082</v>
      </c>
      <c r="O1584">
        <v>44000</v>
      </c>
      <c r="P1584">
        <v>9082</v>
      </c>
      <c r="Q1584" t="s">
        <v>41</v>
      </c>
      <c r="R1584" t="s">
        <v>73</v>
      </c>
      <c r="S1584" s="3" t="str">
        <f t="shared" si="120"/>
        <v>November</v>
      </c>
      <c r="T1584" t="str">
        <f t="shared" si="121"/>
        <v>Q4</v>
      </c>
      <c r="U1584">
        <f t="shared" si="122"/>
        <v>2025</v>
      </c>
      <c r="V1584" s="4">
        <f t="shared" si="123"/>
        <v>0.17109377943559023</v>
      </c>
      <c r="W1584" t="str">
        <f t="shared" si="124"/>
        <v>High</v>
      </c>
    </row>
    <row r="1585" spans="1:23" x14ac:dyDescent="0.3">
      <c r="A1585">
        <v>102868</v>
      </c>
      <c r="B1585" s="1">
        <v>45803</v>
      </c>
      <c r="C1585" t="s">
        <v>3004</v>
      </c>
      <c r="D1585" t="s">
        <v>189</v>
      </c>
      <c r="E1585" t="s">
        <v>20</v>
      </c>
      <c r="F1585" t="s">
        <v>21</v>
      </c>
      <c r="G1585" t="s">
        <v>22</v>
      </c>
      <c r="H1585" t="s">
        <v>33</v>
      </c>
      <c r="I1585" t="s">
        <v>24</v>
      </c>
      <c r="J1585" t="s">
        <v>25</v>
      </c>
      <c r="K1585">
        <v>6</v>
      </c>
      <c r="L1585">
        <v>8845</v>
      </c>
      <c r="M1585">
        <v>0</v>
      </c>
      <c r="N1585">
        <v>53070</v>
      </c>
      <c r="O1585">
        <v>36000</v>
      </c>
      <c r="P1585">
        <v>17070</v>
      </c>
      <c r="Q1585" t="s">
        <v>26</v>
      </c>
      <c r="R1585" t="s">
        <v>73</v>
      </c>
      <c r="S1585" s="3" t="str">
        <f t="shared" si="120"/>
        <v>May</v>
      </c>
      <c r="T1585" t="str">
        <f t="shared" si="121"/>
        <v>Q2</v>
      </c>
      <c r="U1585">
        <f t="shared" si="122"/>
        <v>2025</v>
      </c>
      <c r="V1585" s="4">
        <f t="shared" si="123"/>
        <v>0.32165065008479365</v>
      </c>
      <c r="W1585" t="str">
        <f t="shared" si="124"/>
        <v>High</v>
      </c>
    </row>
    <row r="1586" spans="1:23" x14ac:dyDescent="0.3">
      <c r="A1586">
        <v>104160</v>
      </c>
      <c r="B1586" s="1">
        <v>45878</v>
      </c>
      <c r="C1586" t="s">
        <v>4296</v>
      </c>
      <c r="D1586" t="s">
        <v>219</v>
      </c>
      <c r="E1586" t="s">
        <v>30</v>
      </c>
      <c r="F1586" t="s">
        <v>31</v>
      </c>
      <c r="G1586" t="s">
        <v>32</v>
      </c>
      <c r="H1586" t="s">
        <v>83</v>
      </c>
      <c r="I1586" t="s">
        <v>24</v>
      </c>
      <c r="J1586" t="s">
        <v>72</v>
      </c>
      <c r="K1586">
        <v>4</v>
      </c>
      <c r="L1586">
        <v>14740</v>
      </c>
      <c r="M1586">
        <v>10</v>
      </c>
      <c r="N1586">
        <v>53064</v>
      </c>
      <c r="O1586">
        <v>44000</v>
      </c>
      <c r="P1586">
        <v>9064</v>
      </c>
      <c r="Q1586" t="s">
        <v>26</v>
      </c>
      <c r="R1586" t="s">
        <v>27</v>
      </c>
      <c r="S1586" s="3" t="str">
        <f t="shared" si="120"/>
        <v>August</v>
      </c>
      <c r="T1586" t="str">
        <f t="shared" si="121"/>
        <v>Q3</v>
      </c>
      <c r="U1586">
        <f t="shared" si="122"/>
        <v>2025</v>
      </c>
      <c r="V1586" s="4">
        <f t="shared" si="123"/>
        <v>0.17081260364842454</v>
      </c>
      <c r="W1586" t="str">
        <f t="shared" si="124"/>
        <v>High</v>
      </c>
    </row>
    <row r="1587" spans="1:23" x14ac:dyDescent="0.3">
      <c r="A1587">
        <v>100729</v>
      </c>
      <c r="B1587" s="1">
        <v>45822</v>
      </c>
      <c r="C1587" t="s">
        <v>865</v>
      </c>
      <c r="D1587" t="s">
        <v>149</v>
      </c>
      <c r="E1587" t="s">
        <v>30</v>
      </c>
      <c r="F1587" t="s">
        <v>76</v>
      </c>
      <c r="G1587" t="s">
        <v>77</v>
      </c>
      <c r="H1587" t="s">
        <v>33</v>
      </c>
      <c r="I1587" t="s">
        <v>24</v>
      </c>
      <c r="J1587" t="s">
        <v>72</v>
      </c>
      <c r="K1587">
        <v>4</v>
      </c>
      <c r="L1587">
        <v>14732</v>
      </c>
      <c r="M1587">
        <v>10</v>
      </c>
      <c r="N1587">
        <v>53035.199999999997</v>
      </c>
      <c r="O1587">
        <v>44000</v>
      </c>
      <c r="P1587">
        <v>9035.2000000000007</v>
      </c>
      <c r="Q1587" t="s">
        <v>26</v>
      </c>
      <c r="R1587" t="s">
        <v>56</v>
      </c>
      <c r="S1587" s="3" t="str">
        <f t="shared" si="120"/>
        <v>June</v>
      </c>
      <c r="T1587" t="str">
        <f t="shared" si="121"/>
        <v>Q2</v>
      </c>
      <c r="U1587">
        <f t="shared" si="122"/>
        <v>2025</v>
      </c>
      <c r="V1587" s="4">
        <f t="shared" si="123"/>
        <v>0.17036232539898033</v>
      </c>
      <c r="W1587" t="str">
        <f t="shared" si="124"/>
        <v>High</v>
      </c>
    </row>
    <row r="1588" spans="1:23" x14ac:dyDescent="0.3">
      <c r="A1588">
        <v>103585</v>
      </c>
      <c r="B1588" s="1">
        <v>45915</v>
      </c>
      <c r="C1588" t="s">
        <v>3721</v>
      </c>
      <c r="D1588" t="s">
        <v>35</v>
      </c>
      <c r="E1588" t="s">
        <v>20</v>
      </c>
      <c r="F1588" t="s">
        <v>36</v>
      </c>
      <c r="G1588" t="s">
        <v>37</v>
      </c>
      <c r="H1588" t="s">
        <v>59</v>
      </c>
      <c r="I1588" t="s">
        <v>24</v>
      </c>
      <c r="J1588" t="s">
        <v>25</v>
      </c>
      <c r="K1588">
        <v>6</v>
      </c>
      <c r="L1588">
        <v>8832</v>
      </c>
      <c r="M1588">
        <v>0</v>
      </c>
      <c r="N1588">
        <v>52992</v>
      </c>
      <c r="O1588">
        <v>36000</v>
      </c>
      <c r="P1588">
        <v>16992</v>
      </c>
      <c r="Q1588" t="s">
        <v>55</v>
      </c>
      <c r="R1588" t="s">
        <v>73</v>
      </c>
      <c r="S1588" s="3" t="str">
        <f t="shared" si="120"/>
        <v>September</v>
      </c>
      <c r="T1588" t="str">
        <f t="shared" si="121"/>
        <v>Q3</v>
      </c>
      <c r="U1588">
        <f t="shared" si="122"/>
        <v>2025</v>
      </c>
      <c r="V1588" s="4">
        <f t="shared" si="123"/>
        <v>0.32065217391304346</v>
      </c>
      <c r="W1588" t="str">
        <f t="shared" si="124"/>
        <v>High</v>
      </c>
    </row>
    <row r="1589" spans="1:23" x14ac:dyDescent="0.3">
      <c r="A1589">
        <v>101753</v>
      </c>
      <c r="B1589" s="1">
        <v>45748</v>
      </c>
      <c r="C1589" t="s">
        <v>1889</v>
      </c>
      <c r="D1589" t="s">
        <v>112</v>
      </c>
      <c r="E1589" t="s">
        <v>30</v>
      </c>
      <c r="F1589" t="s">
        <v>76</v>
      </c>
      <c r="G1589" t="s">
        <v>77</v>
      </c>
      <c r="H1589" t="s">
        <v>38</v>
      </c>
      <c r="I1589" t="s">
        <v>60</v>
      </c>
      <c r="J1589" t="s">
        <v>78</v>
      </c>
      <c r="K1589">
        <v>3</v>
      </c>
      <c r="L1589">
        <v>22070</v>
      </c>
      <c r="M1589">
        <v>20</v>
      </c>
      <c r="N1589">
        <v>52968</v>
      </c>
      <c r="O1589">
        <v>51000</v>
      </c>
      <c r="P1589">
        <v>1968</v>
      </c>
      <c r="Q1589" t="s">
        <v>41</v>
      </c>
      <c r="R1589" t="s">
        <v>27</v>
      </c>
      <c r="S1589" s="3" t="str">
        <f t="shared" si="120"/>
        <v>April</v>
      </c>
      <c r="T1589" t="str">
        <f t="shared" si="121"/>
        <v>Q2</v>
      </c>
      <c r="U1589">
        <f t="shared" si="122"/>
        <v>2025</v>
      </c>
      <c r="V1589" s="4">
        <f t="shared" si="123"/>
        <v>3.7154508382419571E-2</v>
      </c>
      <c r="W1589" t="str">
        <f t="shared" si="124"/>
        <v>High</v>
      </c>
    </row>
    <row r="1590" spans="1:23" x14ac:dyDescent="0.3">
      <c r="A1590">
        <v>101539</v>
      </c>
      <c r="B1590" s="1">
        <v>45752</v>
      </c>
      <c r="C1590" t="s">
        <v>1675</v>
      </c>
      <c r="D1590" t="s">
        <v>58</v>
      </c>
      <c r="E1590" t="s">
        <v>20</v>
      </c>
      <c r="F1590" t="s">
        <v>36</v>
      </c>
      <c r="G1590" t="s">
        <v>37</v>
      </c>
      <c r="H1590" t="s">
        <v>83</v>
      </c>
      <c r="I1590" t="s">
        <v>24</v>
      </c>
      <c r="J1590" t="s">
        <v>72</v>
      </c>
      <c r="K1590">
        <v>4</v>
      </c>
      <c r="L1590">
        <v>14703</v>
      </c>
      <c r="M1590">
        <v>10</v>
      </c>
      <c r="N1590">
        <v>52930.8</v>
      </c>
      <c r="O1590">
        <v>44000</v>
      </c>
      <c r="P1590">
        <v>8930.7999999999993</v>
      </c>
      <c r="Q1590" t="s">
        <v>66</v>
      </c>
      <c r="R1590" t="s">
        <v>27</v>
      </c>
      <c r="S1590" s="3" t="str">
        <f t="shared" si="120"/>
        <v>April</v>
      </c>
      <c r="T1590" t="str">
        <f t="shared" si="121"/>
        <v>Q2</v>
      </c>
      <c r="U1590">
        <f t="shared" si="122"/>
        <v>2025</v>
      </c>
      <c r="V1590" s="4">
        <f t="shared" si="123"/>
        <v>0.16872595917688754</v>
      </c>
      <c r="W1590" t="str">
        <f t="shared" si="124"/>
        <v>High</v>
      </c>
    </row>
    <row r="1591" spans="1:23" x14ac:dyDescent="0.3">
      <c r="A1591">
        <v>101851</v>
      </c>
      <c r="B1591" s="1">
        <v>45994</v>
      </c>
      <c r="C1591" t="s">
        <v>1987</v>
      </c>
      <c r="D1591" t="s">
        <v>213</v>
      </c>
      <c r="E1591" t="s">
        <v>44</v>
      </c>
      <c r="F1591" t="s">
        <v>45</v>
      </c>
      <c r="G1591" t="s">
        <v>46</v>
      </c>
      <c r="H1591" t="s">
        <v>59</v>
      </c>
      <c r="I1591" t="s">
        <v>60</v>
      </c>
      <c r="J1591" t="s">
        <v>61</v>
      </c>
      <c r="K1591">
        <v>5</v>
      </c>
      <c r="L1591">
        <v>11758</v>
      </c>
      <c r="M1591">
        <v>10</v>
      </c>
      <c r="N1591">
        <v>52911</v>
      </c>
      <c r="O1591">
        <v>45000</v>
      </c>
      <c r="P1591">
        <v>7911</v>
      </c>
      <c r="Q1591" t="s">
        <v>49</v>
      </c>
      <c r="R1591" t="s">
        <v>27</v>
      </c>
      <c r="S1591" s="3" t="str">
        <f t="shared" si="120"/>
        <v>December</v>
      </c>
      <c r="T1591" t="str">
        <f t="shared" si="121"/>
        <v>Q4</v>
      </c>
      <c r="U1591">
        <f t="shared" si="122"/>
        <v>2025</v>
      </c>
      <c r="V1591" s="4">
        <f t="shared" si="123"/>
        <v>0.14951522367749617</v>
      </c>
      <c r="W1591" t="str">
        <f t="shared" si="124"/>
        <v>High</v>
      </c>
    </row>
    <row r="1592" spans="1:23" x14ac:dyDescent="0.3">
      <c r="A1592">
        <v>100492</v>
      </c>
      <c r="B1592" s="1">
        <v>45972</v>
      </c>
      <c r="C1592" t="s">
        <v>628</v>
      </c>
      <c r="D1592" t="s">
        <v>175</v>
      </c>
      <c r="E1592" t="s">
        <v>52</v>
      </c>
      <c r="F1592" t="s">
        <v>53</v>
      </c>
      <c r="G1592" t="s">
        <v>54</v>
      </c>
      <c r="H1592" t="s">
        <v>59</v>
      </c>
      <c r="I1592" t="s">
        <v>24</v>
      </c>
      <c r="J1592" t="s">
        <v>72</v>
      </c>
      <c r="K1592">
        <v>4</v>
      </c>
      <c r="L1592">
        <v>14691</v>
      </c>
      <c r="M1592">
        <v>10</v>
      </c>
      <c r="N1592">
        <v>52887.6</v>
      </c>
      <c r="O1592">
        <v>44000</v>
      </c>
      <c r="P1592">
        <v>8887.6</v>
      </c>
      <c r="Q1592" t="s">
        <v>66</v>
      </c>
      <c r="R1592" t="s">
        <v>73</v>
      </c>
      <c r="S1592" s="3" t="str">
        <f t="shared" si="120"/>
        <v>November</v>
      </c>
      <c r="T1592" t="str">
        <f t="shared" si="121"/>
        <v>Q4</v>
      </c>
      <c r="U1592">
        <f t="shared" si="122"/>
        <v>2025</v>
      </c>
      <c r="V1592" s="4">
        <f t="shared" si="123"/>
        <v>0.16804695240472248</v>
      </c>
      <c r="W1592" t="str">
        <f t="shared" si="124"/>
        <v>High</v>
      </c>
    </row>
    <row r="1593" spans="1:23" x14ac:dyDescent="0.3">
      <c r="A1593">
        <v>103683</v>
      </c>
      <c r="B1593" s="1">
        <v>45971</v>
      </c>
      <c r="C1593" t="s">
        <v>3819</v>
      </c>
      <c r="D1593" t="s">
        <v>116</v>
      </c>
      <c r="E1593" t="s">
        <v>44</v>
      </c>
      <c r="F1593" t="s">
        <v>64</v>
      </c>
      <c r="G1593" t="s">
        <v>65</v>
      </c>
      <c r="H1593" t="s">
        <v>83</v>
      </c>
      <c r="I1593" t="s">
        <v>24</v>
      </c>
      <c r="J1593" t="s">
        <v>25</v>
      </c>
      <c r="K1593">
        <v>8</v>
      </c>
      <c r="L1593">
        <v>8259</v>
      </c>
      <c r="M1593">
        <v>20</v>
      </c>
      <c r="N1593">
        <v>52857.599999999999</v>
      </c>
      <c r="O1593">
        <v>48000</v>
      </c>
      <c r="P1593">
        <v>4857.6000000000004</v>
      </c>
      <c r="Q1593" t="s">
        <v>26</v>
      </c>
      <c r="R1593" t="s">
        <v>27</v>
      </c>
      <c r="S1593" s="3" t="str">
        <f t="shared" si="120"/>
        <v>November</v>
      </c>
      <c r="T1593" t="str">
        <f t="shared" si="121"/>
        <v>Q4</v>
      </c>
      <c r="U1593">
        <f t="shared" si="122"/>
        <v>2025</v>
      </c>
      <c r="V1593" s="4">
        <f t="shared" si="123"/>
        <v>9.1899745731928814E-2</v>
      </c>
      <c r="W1593" t="str">
        <f t="shared" si="124"/>
        <v>High</v>
      </c>
    </row>
    <row r="1594" spans="1:23" x14ac:dyDescent="0.3">
      <c r="A1594">
        <v>104535</v>
      </c>
      <c r="B1594" s="1">
        <v>45877</v>
      </c>
      <c r="C1594" t="s">
        <v>4671</v>
      </c>
      <c r="D1594" t="s">
        <v>116</v>
      </c>
      <c r="E1594" t="s">
        <v>44</v>
      </c>
      <c r="F1594" t="s">
        <v>45</v>
      </c>
      <c r="G1594" t="s">
        <v>46</v>
      </c>
      <c r="H1594" t="s">
        <v>33</v>
      </c>
      <c r="I1594" t="s">
        <v>60</v>
      </c>
      <c r="J1594" t="s">
        <v>78</v>
      </c>
      <c r="K1594">
        <v>3</v>
      </c>
      <c r="L1594">
        <v>22006</v>
      </c>
      <c r="M1594">
        <v>20</v>
      </c>
      <c r="N1594">
        <v>52814.400000000001</v>
      </c>
      <c r="O1594">
        <v>51000</v>
      </c>
      <c r="P1594">
        <v>1814.4</v>
      </c>
      <c r="Q1594" t="s">
        <v>55</v>
      </c>
      <c r="R1594" t="s">
        <v>73</v>
      </c>
      <c r="S1594" s="3" t="str">
        <f t="shared" si="120"/>
        <v>August</v>
      </c>
      <c r="T1594" t="str">
        <f t="shared" si="121"/>
        <v>Q3</v>
      </c>
      <c r="U1594">
        <f t="shared" si="122"/>
        <v>2025</v>
      </c>
      <c r="V1594" s="4">
        <f t="shared" si="123"/>
        <v>3.4354267018085978E-2</v>
      </c>
      <c r="W1594" t="str">
        <f t="shared" si="124"/>
        <v>High</v>
      </c>
    </row>
    <row r="1595" spans="1:23" x14ac:dyDescent="0.3">
      <c r="A1595">
        <v>103018</v>
      </c>
      <c r="B1595" s="1">
        <v>45710</v>
      </c>
      <c r="C1595" t="s">
        <v>3154</v>
      </c>
      <c r="D1595" t="s">
        <v>132</v>
      </c>
      <c r="E1595" t="s">
        <v>20</v>
      </c>
      <c r="F1595" t="s">
        <v>21</v>
      </c>
      <c r="G1595" t="s">
        <v>22</v>
      </c>
      <c r="H1595" t="s">
        <v>59</v>
      </c>
      <c r="I1595" t="s">
        <v>24</v>
      </c>
      <c r="J1595" t="s">
        <v>25</v>
      </c>
      <c r="K1595">
        <v>6</v>
      </c>
      <c r="L1595">
        <v>8798</v>
      </c>
      <c r="M1595">
        <v>0</v>
      </c>
      <c r="N1595">
        <v>52788</v>
      </c>
      <c r="O1595">
        <v>36000</v>
      </c>
      <c r="P1595">
        <v>16788</v>
      </c>
      <c r="Q1595" t="s">
        <v>55</v>
      </c>
      <c r="R1595" t="s">
        <v>27</v>
      </c>
      <c r="S1595" s="3" t="str">
        <f t="shared" si="120"/>
        <v>February</v>
      </c>
      <c r="T1595" t="str">
        <f t="shared" si="121"/>
        <v>Q1</v>
      </c>
      <c r="U1595">
        <f t="shared" si="122"/>
        <v>2025</v>
      </c>
      <c r="V1595" s="4">
        <f t="shared" si="123"/>
        <v>0.31802682427824508</v>
      </c>
      <c r="W1595" t="str">
        <f t="shared" si="124"/>
        <v>High</v>
      </c>
    </row>
    <row r="1596" spans="1:23" x14ac:dyDescent="0.3">
      <c r="A1596">
        <v>103803</v>
      </c>
      <c r="B1596" s="1">
        <v>45890</v>
      </c>
      <c r="C1596" t="s">
        <v>3939</v>
      </c>
      <c r="D1596" t="s">
        <v>144</v>
      </c>
      <c r="E1596" t="s">
        <v>44</v>
      </c>
      <c r="F1596" t="s">
        <v>64</v>
      </c>
      <c r="G1596" t="s">
        <v>65</v>
      </c>
      <c r="H1596" t="s">
        <v>47</v>
      </c>
      <c r="I1596" t="s">
        <v>60</v>
      </c>
      <c r="J1596" t="s">
        <v>61</v>
      </c>
      <c r="K1596">
        <v>5</v>
      </c>
      <c r="L1596">
        <v>11729</v>
      </c>
      <c r="M1596">
        <v>10</v>
      </c>
      <c r="N1596">
        <v>52780.5</v>
      </c>
      <c r="O1596">
        <v>45000</v>
      </c>
      <c r="P1596">
        <v>7780.5</v>
      </c>
      <c r="Q1596" t="s">
        <v>26</v>
      </c>
      <c r="R1596" t="s">
        <v>56</v>
      </c>
      <c r="S1596" s="3" t="str">
        <f t="shared" si="120"/>
        <v>August</v>
      </c>
      <c r="T1596" t="str">
        <f t="shared" si="121"/>
        <v>Q3</v>
      </c>
      <c r="U1596">
        <f t="shared" si="122"/>
        <v>2025</v>
      </c>
      <c r="V1596" s="4">
        <f t="shared" si="123"/>
        <v>0.14741239662375308</v>
      </c>
      <c r="W1596" t="str">
        <f t="shared" si="124"/>
        <v>High</v>
      </c>
    </row>
    <row r="1597" spans="1:23" x14ac:dyDescent="0.3">
      <c r="A1597">
        <v>100300</v>
      </c>
      <c r="B1597" s="1">
        <v>45763</v>
      </c>
      <c r="C1597" t="s">
        <v>436</v>
      </c>
      <c r="D1597" t="s">
        <v>110</v>
      </c>
      <c r="E1597" t="s">
        <v>20</v>
      </c>
      <c r="F1597" t="s">
        <v>36</v>
      </c>
      <c r="G1597" t="s">
        <v>37</v>
      </c>
      <c r="H1597" t="s">
        <v>71</v>
      </c>
      <c r="I1597" t="s">
        <v>60</v>
      </c>
      <c r="J1597" t="s">
        <v>78</v>
      </c>
      <c r="K1597">
        <v>3</v>
      </c>
      <c r="L1597">
        <v>21972</v>
      </c>
      <c r="M1597">
        <v>20</v>
      </c>
      <c r="N1597">
        <v>52732.800000000003</v>
      </c>
      <c r="O1597">
        <v>51000</v>
      </c>
      <c r="P1597">
        <v>1732.8</v>
      </c>
      <c r="Q1597" t="s">
        <v>55</v>
      </c>
      <c r="R1597" t="s">
        <v>73</v>
      </c>
      <c r="S1597" s="3" t="str">
        <f t="shared" si="120"/>
        <v>April</v>
      </c>
      <c r="T1597" t="str">
        <f t="shared" si="121"/>
        <v>Q2</v>
      </c>
      <c r="U1597">
        <f t="shared" si="122"/>
        <v>2025</v>
      </c>
      <c r="V1597" s="4">
        <f t="shared" si="123"/>
        <v>3.2860003640997629E-2</v>
      </c>
      <c r="W1597" t="str">
        <f t="shared" si="124"/>
        <v>High</v>
      </c>
    </row>
    <row r="1598" spans="1:23" x14ac:dyDescent="0.3">
      <c r="A1598">
        <v>102351</v>
      </c>
      <c r="B1598" s="1">
        <v>45728</v>
      </c>
      <c r="C1598" t="s">
        <v>2487</v>
      </c>
      <c r="D1598" t="s">
        <v>153</v>
      </c>
      <c r="E1598" t="s">
        <v>20</v>
      </c>
      <c r="F1598" t="s">
        <v>21</v>
      </c>
      <c r="G1598" t="s">
        <v>22</v>
      </c>
      <c r="H1598" t="s">
        <v>38</v>
      </c>
      <c r="I1598" t="s">
        <v>60</v>
      </c>
      <c r="J1598" t="s">
        <v>78</v>
      </c>
      <c r="K1598">
        <v>3</v>
      </c>
      <c r="L1598">
        <v>21953</v>
      </c>
      <c r="M1598">
        <v>20</v>
      </c>
      <c r="N1598">
        <v>52687.199999999997</v>
      </c>
      <c r="O1598">
        <v>51000</v>
      </c>
      <c r="P1598">
        <v>1687.2</v>
      </c>
      <c r="Q1598" t="s">
        <v>49</v>
      </c>
      <c r="R1598" t="s">
        <v>27</v>
      </c>
      <c r="S1598" s="3" t="str">
        <f t="shared" si="120"/>
        <v>March</v>
      </c>
      <c r="T1598" t="str">
        <f t="shared" si="121"/>
        <v>Q1</v>
      </c>
      <c r="U1598">
        <f t="shared" si="122"/>
        <v>2025</v>
      </c>
      <c r="V1598" s="4">
        <f t="shared" si="123"/>
        <v>3.2022958137839931E-2</v>
      </c>
      <c r="W1598" t="str">
        <f t="shared" si="124"/>
        <v>High</v>
      </c>
    </row>
    <row r="1599" spans="1:23" x14ac:dyDescent="0.3">
      <c r="A1599">
        <v>100847</v>
      </c>
      <c r="B1599" s="1">
        <v>46018</v>
      </c>
      <c r="C1599" t="s">
        <v>983</v>
      </c>
      <c r="D1599" t="s">
        <v>96</v>
      </c>
      <c r="E1599" t="s">
        <v>52</v>
      </c>
      <c r="F1599" t="s">
        <v>69</v>
      </c>
      <c r="G1599" t="s">
        <v>70</v>
      </c>
      <c r="H1599" t="s">
        <v>33</v>
      </c>
      <c r="I1599" t="s">
        <v>24</v>
      </c>
      <c r="J1599" t="s">
        <v>72</v>
      </c>
      <c r="K1599">
        <v>4</v>
      </c>
      <c r="L1599">
        <v>14623</v>
      </c>
      <c r="M1599">
        <v>10</v>
      </c>
      <c r="N1599">
        <v>52642.8</v>
      </c>
      <c r="O1599">
        <v>44000</v>
      </c>
      <c r="P1599">
        <v>8642.7999999999993</v>
      </c>
      <c r="Q1599" t="s">
        <v>49</v>
      </c>
      <c r="R1599" t="s">
        <v>27</v>
      </c>
      <c r="S1599" s="3" t="str">
        <f t="shared" si="120"/>
        <v>December</v>
      </c>
      <c r="T1599" t="str">
        <f t="shared" si="121"/>
        <v>Q4</v>
      </c>
      <c r="U1599">
        <f t="shared" si="122"/>
        <v>2025</v>
      </c>
      <c r="V1599" s="4">
        <f t="shared" si="123"/>
        <v>0.16417819720835516</v>
      </c>
      <c r="W1599" t="str">
        <f t="shared" si="124"/>
        <v>High</v>
      </c>
    </row>
    <row r="1600" spans="1:23" x14ac:dyDescent="0.3">
      <c r="A1600">
        <v>103216</v>
      </c>
      <c r="B1600" s="1">
        <v>45966</v>
      </c>
      <c r="C1600" t="s">
        <v>3352</v>
      </c>
      <c r="D1600" t="s">
        <v>281</v>
      </c>
      <c r="E1600" t="s">
        <v>30</v>
      </c>
      <c r="F1600" t="s">
        <v>31</v>
      </c>
      <c r="G1600" t="s">
        <v>32</v>
      </c>
      <c r="H1600" t="s">
        <v>83</v>
      </c>
      <c r="I1600" t="s">
        <v>60</v>
      </c>
      <c r="J1600" t="s">
        <v>61</v>
      </c>
      <c r="K1600">
        <v>5</v>
      </c>
      <c r="L1600">
        <v>12385</v>
      </c>
      <c r="M1600">
        <v>15</v>
      </c>
      <c r="N1600">
        <v>52636.25</v>
      </c>
      <c r="O1600">
        <v>45000</v>
      </c>
      <c r="P1600">
        <v>7636.25</v>
      </c>
      <c r="Q1600" t="s">
        <v>66</v>
      </c>
      <c r="R1600" t="s">
        <v>56</v>
      </c>
      <c r="S1600" s="3" t="str">
        <f t="shared" si="120"/>
        <v>November</v>
      </c>
      <c r="T1600" t="str">
        <f t="shared" si="121"/>
        <v>Q4</v>
      </c>
      <c r="U1600">
        <f t="shared" si="122"/>
        <v>2025</v>
      </c>
      <c r="V1600" s="4">
        <f t="shared" si="123"/>
        <v>0.14507587451613668</v>
      </c>
      <c r="W1600" t="str">
        <f t="shared" si="124"/>
        <v>High</v>
      </c>
    </row>
    <row r="1601" spans="1:23" x14ac:dyDescent="0.3">
      <c r="A1601">
        <v>101131</v>
      </c>
      <c r="B1601" s="1">
        <v>45892</v>
      </c>
      <c r="C1601" t="s">
        <v>1267</v>
      </c>
      <c r="D1601" t="s">
        <v>129</v>
      </c>
      <c r="E1601" t="s">
        <v>30</v>
      </c>
      <c r="F1601" t="s">
        <v>76</v>
      </c>
      <c r="G1601" t="s">
        <v>77</v>
      </c>
      <c r="H1601" t="s">
        <v>38</v>
      </c>
      <c r="I1601" t="s">
        <v>60</v>
      </c>
      <c r="J1601" t="s">
        <v>88</v>
      </c>
      <c r="K1601">
        <v>1</v>
      </c>
      <c r="L1601">
        <v>55364</v>
      </c>
      <c r="M1601">
        <v>5</v>
      </c>
      <c r="N1601">
        <v>52595.8</v>
      </c>
      <c r="O1601">
        <v>42000</v>
      </c>
      <c r="P1601">
        <v>10595.8</v>
      </c>
      <c r="Q1601" t="s">
        <v>66</v>
      </c>
      <c r="R1601" t="s">
        <v>27</v>
      </c>
      <c r="S1601" s="3" t="str">
        <f t="shared" si="120"/>
        <v>August</v>
      </c>
      <c r="T1601" t="str">
        <f t="shared" si="121"/>
        <v>Q3</v>
      </c>
      <c r="U1601">
        <f t="shared" si="122"/>
        <v>2025</v>
      </c>
      <c r="V1601" s="4">
        <f t="shared" si="123"/>
        <v>0.20145715057095812</v>
      </c>
      <c r="W1601" t="str">
        <f t="shared" si="124"/>
        <v>High</v>
      </c>
    </row>
    <row r="1602" spans="1:23" x14ac:dyDescent="0.3">
      <c r="A1602">
        <v>104939</v>
      </c>
      <c r="B1602" s="1">
        <v>45849</v>
      </c>
      <c r="C1602" t="s">
        <v>5075</v>
      </c>
      <c r="D1602" t="s">
        <v>210</v>
      </c>
      <c r="E1602" t="s">
        <v>44</v>
      </c>
      <c r="F1602" t="s">
        <v>64</v>
      </c>
      <c r="G1602" t="s">
        <v>65</v>
      </c>
      <c r="H1602" t="s">
        <v>108</v>
      </c>
      <c r="I1602" t="s">
        <v>60</v>
      </c>
      <c r="J1602" t="s">
        <v>88</v>
      </c>
      <c r="K1602">
        <v>1</v>
      </c>
      <c r="L1602">
        <v>55324</v>
      </c>
      <c r="M1602">
        <v>5</v>
      </c>
      <c r="N1602">
        <v>52557.8</v>
      </c>
      <c r="O1602">
        <v>42000</v>
      </c>
      <c r="P1602">
        <v>10557.8</v>
      </c>
      <c r="Q1602" t="s">
        <v>55</v>
      </c>
      <c r="R1602" t="s">
        <v>27</v>
      </c>
      <c r="S1602" s="3" t="str">
        <f t="shared" ref="S1602:S1665" si="125">TEXT(B1602,"mmmm")</f>
        <v>July</v>
      </c>
      <c r="T1602" t="str">
        <f t="shared" ref="T1602:T1665" si="126">"Q"&amp;ROUNDUP(MONTH(B1602)/3,0)</f>
        <v>Q3</v>
      </c>
      <c r="U1602">
        <f t="shared" ref="U1602:U1665" si="127">YEAR(B1602)</f>
        <v>2025</v>
      </c>
      <c r="V1602" s="4">
        <f t="shared" ref="V1602:V1665" si="128">P1602/N1602</f>
        <v>0.20087979329423983</v>
      </c>
      <c r="W1602" t="str">
        <f t="shared" ref="W1602:W1665" si="129">IF(N1602&lt;10000,"Low",IF(N1602&lt;=50000,"Medium","High"))</f>
        <v>High</v>
      </c>
    </row>
    <row r="1603" spans="1:23" x14ac:dyDescent="0.3">
      <c r="A1603">
        <v>104436</v>
      </c>
      <c r="B1603" s="1">
        <v>45684</v>
      </c>
      <c r="C1603" t="s">
        <v>4572</v>
      </c>
      <c r="D1603" t="s">
        <v>166</v>
      </c>
      <c r="E1603" t="s">
        <v>20</v>
      </c>
      <c r="F1603" t="s">
        <v>36</v>
      </c>
      <c r="G1603" t="s">
        <v>37</v>
      </c>
      <c r="H1603" t="s">
        <v>33</v>
      </c>
      <c r="I1603" t="s">
        <v>60</v>
      </c>
      <c r="J1603" t="s">
        <v>61</v>
      </c>
      <c r="K1603">
        <v>5</v>
      </c>
      <c r="L1603">
        <v>12366</v>
      </c>
      <c r="M1603">
        <v>15</v>
      </c>
      <c r="N1603">
        <v>52555.5</v>
      </c>
      <c r="O1603">
        <v>45000</v>
      </c>
      <c r="P1603">
        <v>7555.5</v>
      </c>
      <c r="Q1603" t="s">
        <v>49</v>
      </c>
      <c r="R1603" t="s">
        <v>27</v>
      </c>
      <c r="S1603" s="3" t="str">
        <f t="shared" si="125"/>
        <v>January</v>
      </c>
      <c r="T1603" t="str">
        <f t="shared" si="126"/>
        <v>Q1</v>
      </c>
      <c r="U1603">
        <f t="shared" si="127"/>
        <v>2025</v>
      </c>
      <c r="V1603" s="4">
        <f t="shared" si="128"/>
        <v>0.1437623084168165</v>
      </c>
      <c r="W1603" t="str">
        <f t="shared" si="129"/>
        <v>High</v>
      </c>
    </row>
    <row r="1604" spans="1:23" x14ac:dyDescent="0.3">
      <c r="A1604">
        <v>100340</v>
      </c>
      <c r="B1604" s="1">
        <v>45744</v>
      </c>
      <c r="C1604" t="s">
        <v>476</v>
      </c>
      <c r="D1604" t="s">
        <v>68</v>
      </c>
      <c r="E1604" t="s">
        <v>20</v>
      </c>
      <c r="F1604" t="s">
        <v>36</v>
      </c>
      <c r="G1604" t="s">
        <v>37</v>
      </c>
      <c r="H1604" t="s">
        <v>71</v>
      </c>
      <c r="I1604" t="s">
        <v>60</v>
      </c>
      <c r="J1604" t="s">
        <v>88</v>
      </c>
      <c r="K1604">
        <v>1</v>
      </c>
      <c r="L1604">
        <v>55296</v>
      </c>
      <c r="M1604">
        <v>5</v>
      </c>
      <c r="N1604">
        <v>52531.199999999997</v>
      </c>
      <c r="O1604">
        <v>42000</v>
      </c>
      <c r="P1604">
        <v>10531.2</v>
      </c>
      <c r="Q1604" t="s">
        <v>49</v>
      </c>
      <c r="R1604" t="s">
        <v>27</v>
      </c>
      <c r="S1604" s="3" t="str">
        <f t="shared" si="125"/>
        <v>March</v>
      </c>
      <c r="T1604" t="str">
        <f t="shared" si="126"/>
        <v>Q1</v>
      </c>
      <c r="U1604">
        <f t="shared" si="127"/>
        <v>2025</v>
      </c>
      <c r="V1604" s="4">
        <f t="shared" si="128"/>
        <v>0.20047514619883045</v>
      </c>
      <c r="W1604" t="str">
        <f t="shared" si="129"/>
        <v>High</v>
      </c>
    </row>
    <row r="1605" spans="1:23" x14ac:dyDescent="0.3">
      <c r="A1605">
        <v>104431</v>
      </c>
      <c r="B1605" s="1">
        <v>45939</v>
      </c>
      <c r="C1605" t="s">
        <v>4567</v>
      </c>
      <c r="D1605" t="s">
        <v>116</v>
      </c>
      <c r="E1605" t="s">
        <v>20</v>
      </c>
      <c r="F1605" t="s">
        <v>21</v>
      </c>
      <c r="G1605" t="s">
        <v>22</v>
      </c>
      <c r="H1605" t="s">
        <v>108</v>
      </c>
      <c r="I1605" t="s">
        <v>24</v>
      </c>
      <c r="J1605" t="s">
        <v>25</v>
      </c>
      <c r="K1605">
        <v>7</v>
      </c>
      <c r="L1605">
        <v>8334</v>
      </c>
      <c r="M1605">
        <v>10</v>
      </c>
      <c r="N1605">
        <v>52504.2</v>
      </c>
      <c r="O1605">
        <v>42000</v>
      </c>
      <c r="P1605">
        <v>10504.2</v>
      </c>
      <c r="Q1605" t="s">
        <v>66</v>
      </c>
      <c r="R1605" t="s">
        <v>56</v>
      </c>
      <c r="S1605" s="3" t="str">
        <f t="shared" si="125"/>
        <v>October</v>
      </c>
      <c r="T1605" t="str">
        <f t="shared" si="126"/>
        <v>Q4</v>
      </c>
      <c r="U1605">
        <f t="shared" si="127"/>
        <v>2025</v>
      </c>
      <c r="V1605" s="4">
        <f t="shared" si="128"/>
        <v>0.2000639948804096</v>
      </c>
      <c r="W1605" t="str">
        <f t="shared" si="129"/>
        <v>High</v>
      </c>
    </row>
    <row r="1606" spans="1:23" x14ac:dyDescent="0.3">
      <c r="A1606">
        <v>104219</v>
      </c>
      <c r="B1606" s="1">
        <v>45851</v>
      </c>
      <c r="C1606" t="s">
        <v>4355</v>
      </c>
      <c r="D1606" t="s">
        <v>151</v>
      </c>
      <c r="E1606" t="s">
        <v>20</v>
      </c>
      <c r="F1606" t="s">
        <v>21</v>
      </c>
      <c r="G1606" t="s">
        <v>22</v>
      </c>
      <c r="H1606" t="s">
        <v>23</v>
      </c>
      <c r="I1606" t="s">
        <v>60</v>
      </c>
      <c r="J1606" t="s">
        <v>88</v>
      </c>
      <c r="K1606">
        <v>1</v>
      </c>
      <c r="L1606">
        <v>55242</v>
      </c>
      <c r="M1606">
        <v>5</v>
      </c>
      <c r="N1606">
        <v>52479.9</v>
      </c>
      <c r="O1606">
        <v>42000</v>
      </c>
      <c r="P1606">
        <v>10479.9</v>
      </c>
      <c r="Q1606" t="s">
        <v>55</v>
      </c>
      <c r="R1606" t="s">
        <v>56</v>
      </c>
      <c r="S1606" s="3" t="str">
        <f t="shared" si="125"/>
        <v>July</v>
      </c>
      <c r="T1606" t="str">
        <f t="shared" si="126"/>
        <v>Q3</v>
      </c>
      <c r="U1606">
        <f t="shared" si="127"/>
        <v>2025</v>
      </c>
      <c r="V1606" s="4">
        <f t="shared" si="128"/>
        <v>0.19969359697712838</v>
      </c>
      <c r="W1606" t="str">
        <f t="shared" si="129"/>
        <v>High</v>
      </c>
    </row>
    <row r="1607" spans="1:23" x14ac:dyDescent="0.3">
      <c r="A1607">
        <v>104866</v>
      </c>
      <c r="B1607" s="1">
        <v>46001</v>
      </c>
      <c r="C1607" t="s">
        <v>5002</v>
      </c>
      <c r="D1607" t="s">
        <v>147</v>
      </c>
      <c r="E1607" t="s">
        <v>52</v>
      </c>
      <c r="F1607" t="s">
        <v>69</v>
      </c>
      <c r="G1607" t="s">
        <v>70</v>
      </c>
      <c r="H1607" t="s">
        <v>23</v>
      </c>
      <c r="I1607" t="s">
        <v>60</v>
      </c>
      <c r="J1607" t="s">
        <v>78</v>
      </c>
      <c r="K1607">
        <v>3</v>
      </c>
      <c r="L1607">
        <v>21863</v>
      </c>
      <c r="M1607">
        <v>20</v>
      </c>
      <c r="N1607">
        <v>52471.199999999997</v>
      </c>
      <c r="O1607">
        <v>51000</v>
      </c>
      <c r="P1607">
        <v>1471.2</v>
      </c>
      <c r="Q1607" t="s">
        <v>26</v>
      </c>
      <c r="R1607" t="s">
        <v>27</v>
      </c>
      <c r="S1607" s="3" t="str">
        <f t="shared" si="125"/>
        <v>December</v>
      </c>
      <c r="T1607" t="str">
        <f t="shared" si="126"/>
        <v>Q4</v>
      </c>
      <c r="U1607">
        <f t="shared" si="127"/>
        <v>2025</v>
      </c>
      <c r="V1607" s="4">
        <f t="shared" si="128"/>
        <v>2.8038238119196819E-2</v>
      </c>
      <c r="W1607" t="str">
        <f t="shared" si="129"/>
        <v>High</v>
      </c>
    </row>
    <row r="1608" spans="1:23" x14ac:dyDescent="0.3">
      <c r="A1608">
        <v>101008</v>
      </c>
      <c r="B1608" s="1">
        <v>46009</v>
      </c>
      <c r="C1608" t="s">
        <v>1144</v>
      </c>
      <c r="D1608" t="s">
        <v>19</v>
      </c>
      <c r="E1608" t="s">
        <v>30</v>
      </c>
      <c r="F1608" t="s">
        <v>31</v>
      </c>
      <c r="G1608" t="s">
        <v>32</v>
      </c>
      <c r="H1608" t="s">
        <v>33</v>
      </c>
      <c r="I1608" t="s">
        <v>60</v>
      </c>
      <c r="J1608" t="s">
        <v>88</v>
      </c>
      <c r="K1608">
        <v>1</v>
      </c>
      <c r="L1608">
        <v>55232</v>
      </c>
      <c r="M1608">
        <v>5</v>
      </c>
      <c r="N1608">
        <v>52470.400000000001</v>
      </c>
      <c r="O1608">
        <v>42000</v>
      </c>
      <c r="P1608">
        <v>10470.4</v>
      </c>
      <c r="Q1608" t="s">
        <v>55</v>
      </c>
      <c r="R1608" t="s">
        <v>27</v>
      </c>
      <c r="S1608" s="3" t="str">
        <f t="shared" si="125"/>
        <v>December</v>
      </c>
      <c r="T1608" t="str">
        <f t="shared" si="126"/>
        <v>Q4</v>
      </c>
      <c r="U1608">
        <f t="shared" si="127"/>
        <v>2025</v>
      </c>
      <c r="V1608" s="4">
        <f t="shared" si="128"/>
        <v>0.19954869793254862</v>
      </c>
      <c r="W1608" t="str">
        <f t="shared" si="129"/>
        <v>High</v>
      </c>
    </row>
    <row r="1609" spans="1:23" x14ac:dyDescent="0.3">
      <c r="A1609">
        <v>102731</v>
      </c>
      <c r="B1609" s="1">
        <v>45718</v>
      </c>
      <c r="C1609" t="s">
        <v>2867</v>
      </c>
      <c r="D1609" t="s">
        <v>63</v>
      </c>
      <c r="E1609" t="s">
        <v>52</v>
      </c>
      <c r="F1609" t="s">
        <v>53</v>
      </c>
      <c r="G1609" t="s">
        <v>54</v>
      </c>
      <c r="H1609" t="s">
        <v>47</v>
      </c>
      <c r="I1609" t="s">
        <v>24</v>
      </c>
      <c r="J1609" t="s">
        <v>25</v>
      </c>
      <c r="K1609">
        <v>6</v>
      </c>
      <c r="L1609">
        <v>8745</v>
      </c>
      <c r="M1609">
        <v>0</v>
      </c>
      <c r="N1609">
        <v>52470</v>
      </c>
      <c r="O1609">
        <v>36000</v>
      </c>
      <c r="P1609">
        <v>16470</v>
      </c>
      <c r="Q1609" t="s">
        <v>66</v>
      </c>
      <c r="R1609" t="s">
        <v>27</v>
      </c>
      <c r="S1609" s="3" t="str">
        <f t="shared" si="125"/>
        <v>March</v>
      </c>
      <c r="T1609" t="str">
        <f t="shared" si="126"/>
        <v>Q1</v>
      </c>
      <c r="U1609">
        <f t="shared" si="127"/>
        <v>2025</v>
      </c>
      <c r="V1609" s="4">
        <f t="shared" si="128"/>
        <v>0.313893653516295</v>
      </c>
      <c r="W1609" t="str">
        <f t="shared" si="129"/>
        <v>High</v>
      </c>
    </row>
    <row r="1610" spans="1:23" x14ac:dyDescent="0.3">
      <c r="A1610">
        <v>102680</v>
      </c>
      <c r="B1610" s="1">
        <v>45766</v>
      </c>
      <c r="C1610" t="s">
        <v>2816</v>
      </c>
      <c r="D1610" t="s">
        <v>257</v>
      </c>
      <c r="E1610" t="s">
        <v>20</v>
      </c>
      <c r="F1610" t="s">
        <v>36</v>
      </c>
      <c r="G1610" t="s">
        <v>37</v>
      </c>
      <c r="H1610" t="s">
        <v>47</v>
      </c>
      <c r="I1610" t="s">
        <v>60</v>
      </c>
      <c r="J1610" t="s">
        <v>88</v>
      </c>
      <c r="K1610">
        <v>1</v>
      </c>
      <c r="L1610">
        <v>55231</v>
      </c>
      <c r="M1610">
        <v>5</v>
      </c>
      <c r="N1610">
        <v>52469.45</v>
      </c>
      <c r="O1610">
        <v>42000</v>
      </c>
      <c r="P1610">
        <v>10469.450000000001</v>
      </c>
      <c r="Q1610" t="s">
        <v>66</v>
      </c>
      <c r="R1610" t="s">
        <v>27</v>
      </c>
      <c r="S1610" s="3" t="str">
        <f t="shared" si="125"/>
        <v>April</v>
      </c>
      <c r="T1610" t="str">
        <f t="shared" si="126"/>
        <v>Q2</v>
      </c>
      <c r="U1610">
        <f t="shared" si="127"/>
        <v>2025</v>
      </c>
      <c r="V1610" s="4">
        <f t="shared" si="128"/>
        <v>0.19953420514223041</v>
      </c>
      <c r="W1610" t="str">
        <f t="shared" si="129"/>
        <v>High</v>
      </c>
    </row>
    <row r="1611" spans="1:23" x14ac:dyDescent="0.3">
      <c r="A1611">
        <v>100403</v>
      </c>
      <c r="B1611" s="1">
        <v>45771</v>
      </c>
      <c r="C1611" t="s">
        <v>539</v>
      </c>
      <c r="D1611" t="s">
        <v>58</v>
      </c>
      <c r="E1611" t="s">
        <v>44</v>
      </c>
      <c r="F1611" t="s">
        <v>64</v>
      </c>
      <c r="G1611" t="s">
        <v>65</v>
      </c>
      <c r="H1611" t="s">
        <v>47</v>
      </c>
      <c r="I1611" t="s">
        <v>60</v>
      </c>
      <c r="J1611" t="s">
        <v>88</v>
      </c>
      <c r="K1611">
        <v>1</v>
      </c>
      <c r="L1611">
        <v>55179</v>
      </c>
      <c r="M1611">
        <v>5</v>
      </c>
      <c r="N1611">
        <v>52420.05</v>
      </c>
      <c r="O1611">
        <v>42000</v>
      </c>
      <c r="P1611">
        <v>10420.049999999999</v>
      </c>
      <c r="Q1611" t="s">
        <v>41</v>
      </c>
      <c r="R1611" t="s">
        <v>27</v>
      </c>
      <c r="S1611" s="3" t="str">
        <f t="shared" si="125"/>
        <v>April</v>
      </c>
      <c r="T1611" t="str">
        <f t="shared" si="126"/>
        <v>Q2</v>
      </c>
      <c r="U1611">
        <f t="shared" si="127"/>
        <v>2025</v>
      </c>
      <c r="V1611" s="4">
        <f t="shared" si="128"/>
        <v>0.19877985618098415</v>
      </c>
      <c r="W1611" t="str">
        <f t="shared" si="129"/>
        <v>High</v>
      </c>
    </row>
    <row r="1612" spans="1:23" x14ac:dyDescent="0.3">
      <c r="A1612">
        <v>102519</v>
      </c>
      <c r="B1612" s="1">
        <v>45705</v>
      </c>
      <c r="C1612" t="s">
        <v>2655</v>
      </c>
      <c r="D1612" t="s">
        <v>222</v>
      </c>
      <c r="E1612" t="s">
        <v>44</v>
      </c>
      <c r="F1612" t="s">
        <v>64</v>
      </c>
      <c r="G1612" t="s">
        <v>65</v>
      </c>
      <c r="H1612" t="s">
        <v>108</v>
      </c>
      <c r="I1612" t="s">
        <v>60</v>
      </c>
      <c r="J1612" t="s">
        <v>88</v>
      </c>
      <c r="K1612">
        <v>1</v>
      </c>
      <c r="L1612">
        <v>55178</v>
      </c>
      <c r="M1612">
        <v>5</v>
      </c>
      <c r="N1612">
        <v>52419.1</v>
      </c>
      <c r="O1612">
        <v>42000</v>
      </c>
      <c r="P1612">
        <v>10419.1</v>
      </c>
      <c r="Q1612" t="s">
        <v>41</v>
      </c>
      <c r="R1612" t="s">
        <v>27</v>
      </c>
      <c r="S1612" s="3" t="str">
        <f t="shared" si="125"/>
        <v>February</v>
      </c>
      <c r="T1612" t="str">
        <f t="shared" si="126"/>
        <v>Q1</v>
      </c>
      <c r="U1612">
        <f t="shared" si="127"/>
        <v>2025</v>
      </c>
      <c r="V1612" s="4">
        <f t="shared" si="128"/>
        <v>0.19876533553609277</v>
      </c>
      <c r="W1612" t="str">
        <f t="shared" si="129"/>
        <v>High</v>
      </c>
    </row>
    <row r="1613" spans="1:23" x14ac:dyDescent="0.3">
      <c r="A1613">
        <v>101829</v>
      </c>
      <c r="B1613" s="1">
        <v>46017</v>
      </c>
      <c r="C1613" t="s">
        <v>1965</v>
      </c>
      <c r="D1613" t="s">
        <v>129</v>
      </c>
      <c r="E1613" t="s">
        <v>30</v>
      </c>
      <c r="F1613" t="s">
        <v>76</v>
      </c>
      <c r="G1613" t="s">
        <v>77</v>
      </c>
      <c r="H1613" t="s">
        <v>83</v>
      </c>
      <c r="I1613" t="s">
        <v>24</v>
      </c>
      <c r="J1613" t="s">
        <v>25</v>
      </c>
      <c r="K1613">
        <v>6</v>
      </c>
      <c r="L1613">
        <v>8735</v>
      </c>
      <c r="M1613">
        <v>0</v>
      </c>
      <c r="N1613">
        <v>52410</v>
      </c>
      <c r="O1613">
        <v>36000</v>
      </c>
      <c r="P1613">
        <v>16410</v>
      </c>
      <c r="Q1613" t="s">
        <v>55</v>
      </c>
      <c r="R1613" t="s">
        <v>73</v>
      </c>
      <c r="S1613" s="3" t="str">
        <f t="shared" si="125"/>
        <v>December</v>
      </c>
      <c r="T1613" t="str">
        <f t="shared" si="126"/>
        <v>Q4</v>
      </c>
      <c r="U1613">
        <f t="shared" si="127"/>
        <v>2025</v>
      </c>
      <c r="V1613" s="4">
        <f t="shared" si="128"/>
        <v>0.31310818546078995</v>
      </c>
      <c r="W1613" t="str">
        <f t="shared" si="129"/>
        <v>High</v>
      </c>
    </row>
    <row r="1614" spans="1:23" x14ac:dyDescent="0.3">
      <c r="A1614">
        <v>102181</v>
      </c>
      <c r="B1614" s="1">
        <v>45755</v>
      </c>
      <c r="C1614" t="s">
        <v>2317</v>
      </c>
      <c r="D1614" t="s">
        <v>98</v>
      </c>
      <c r="E1614" t="s">
        <v>52</v>
      </c>
      <c r="F1614" t="s">
        <v>53</v>
      </c>
      <c r="G1614" t="s">
        <v>54</v>
      </c>
      <c r="H1614" t="s">
        <v>38</v>
      </c>
      <c r="I1614" t="s">
        <v>60</v>
      </c>
      <c r="J1614" t="s">
        <v>88</v>
      </c>
      <c r="K1614">
        <v>1</v>
      </c>
      <c r="L1614">
        <v>55149</v>
      </c>
      <c r="M1614">
        <v>5</v>
      </c>
      <c r="N1614">
        <v>52391.55</v>
      </c>
      <c r="O1614">
        <v>42000</v>
      </c>
      <c r="P1614">
        <v>10391.549999999999</v>
      </c>
      <c r="Q1614" t="s">
        <v>26</v>
      </c>
      <c r="R1614" t="s">
        <v>56</v>
      </c>
      <c r="S1614" s="3" t="str">
        <f t="shared" si="125"/>
        <v>April</v>
      </c>
      <c r="T1614" t="str">
        <f t="shared" si="126"/>
        <v>Q2</v>
      </c>
      <c r="U1614">
        <f t="shared" si="127"/>
        <v>2025</v>
      </c>
      <c r="V1614" s="4">
        <f t="shared" si="128"/>
        <v>0.19834400776461086</v>
      </c>
      <c r="W1614" t="str">
        <f t="shared" si="129"/>
        <v>High</v>
      </c>
    </row>
    <row r="1615" spans="1:23" x14ac:dyDescent="0.3">
      <c r="A1615">
        <v>104540</v>
      </c>
      <c r="B1615" s="1">
        <v>45677</v>
      </c>
      <c r="C1615" t="s">
        <v>4676</v>
      </c>
      <c r="D1615" t="s">
        <v>189</v>
      </c>
      <c r="E1615" t="s">
        <v>30</v>
      </c>
      <c r="F1615" t="s">
        <v>31</v>
      </c>
      <c r="G1615" t="s">
        <v>32</v>
      </c>
      <c r="H1615" t="s">
        <v>59</v>
      </c>
      <c r="I1615" t="s">
        <v>24</v>
      </c>
      <c r="J1615" t="s">
        <v>72</v>
      </c>
      <c r="K1615">
        <v>4</v>
      </c>
      <c r="L1615">
        <v>15408</v>
      </c>
      <c r="M1615">
        <v>15</v>
      </c>
      <c r="N1615">
        <v>52387.199999999997</v>
      </c>
      <c r="O1615">
        <v>44000</v>
      </c>
      <c r="P1615">
        <v>8387.2000000000007</v>
      </c>
      <c r="Q1615" t="s">
        <v>66</v>
      </c>
      <c r="R1615" t="s">
        <v>56</v>
      </c>
      <c r="S1615" s="3" t="str">
        <f t="shared" si="125"/>
        <v>January</v>
      </c>
      <c r="T1615" t="str">
        <f t="shared" si="126"/>
        <v>Q1</v>
      </c>
      <c r="U1615">
        <f t="shared" si="127"/>
        <v>2025</v>
      </c>
      <c r="V1615" s="4">
        <f t="shared" si="128"/>
        <v>0.16010017714250813</v>
      </c>
      <c r="W1615" t="str">
        <f t="shared" si="129"/>
        <v>High</v>
      </c>
    </row>
    <row r="1616" spans="1:23" x14ac:dyDescent="0.3">
      <c r="A1616">
        <v>102079</v>
      </c>
      <c r="B1616" s="1">
        <v>45718</v>
      </c>
      <c r="C1616" t="s">
        <v>2215</v>
      </c>
      <c r="D1616" t="s">
        <v>219</v>
      </c>
      <c r="E1616" t="s">
        <v>44</v>
      </c>
      <c r="F1616" t="s">
        <v>45</v>
      </c>
      <c r="G1616" t="s">
        <v>46</v>
      </c>
      <c r="H1616" t="s">
        <v>47</v>
      </c>
      <c r="I1616" t="s">
        <v>60</v>
      </c>
      <c r="J1616" t="s">
        <v>88</v>
      </c>
      <c r="K1616">
        <v>1</v>
      </c>
      <c r="L1616">
        <v>55099</v>
      </c>
      <c r="M1616">
        <v>5</v>
      </c>
      <c r="N1616">
        <v>52344.05</v>
      </c>
      <c r="O1616">
        <v>42000</v>
      </c>
      <c r="P1616">
        <v>10344.049999999999</v>
      </c>
      <c r="Q1616" t="s">
        <v>26</v>
      </c>
      <c r="R1616" t="s">
        <v>56</v>
      </c>
      <c r="S1616" s="3" t="str">
        <f t="shared" si="125"/>
        <v>March</v>
      </c>
      <c r="T1616" t="str">
        <f t="shared" si="126"/>
        <v>Q1</v>
      </c>
      <c r="U1616">
        <f t="shared" si="127"/>
        <v>2025</v>
      </c>
      <c r="V1616" s="4">
        <f t="shared" si="128"/>
        <v>0.1976165390335673</v>
      </c>
      <c r="W1616" t="str">
        <f t="shared" si="129"/>
        <v>High</v>
      </c>
    </row>
    <row r="1617" spans="1:23" x14ac:dyDescent="0.3">
      <c r="A1617">
        <v>101256</v>
      </c>
      <c r="B1617" s="1">
        <v>46007</v>
      </c>
      <c r="C1617" t="s">
        <v>1392</v>
      </c>
      <c r="D1617" t="s">
        <v>250</v>
      </c>
      <c r="E1617" t="s">
        <v>30</v>
      </c>
      <c r="F1617" t="s">
        <v>31</v>
      </c>
      <c r="G1617" t="s">
        <v>32</v>
      </c>
      <c r="H1617" t="s">
        <v>33</v>
      </c>
      <c r="I1617" t="s">
        <v>24</v>
      </c>
      <c r="J1617" t="s">
        <v>25</v>
      </c>
      <c r="K1617">
        <v>6</v>
      </c>
      <c r="L1617">
        <v>8724</v>
      </c>
      <c r="M1617">
        <v>0</v>
      </c>
      <c r="N1617">
        <v>52344</v>
      </c>
      <c r="O1617">
        <v>36000</v>
      </c>
      <c r="P1617">
        <v>16344</v>
      </c>
      <c r="Q1617" t="s">
        <v>55</v>
      </c>
      <c r="R1617" t="s">
        <v>56</v>
      </c>
      <c r="S1617" s="3" t="str">
        <f t="shared" si="125"/>
        <v>December</v>
      </c>
      <c r="T1617" t="str">
        <f t="shared" si="126"/>
        <v>Q4</v>
      </c>
      <c r="U1617">
        <f t="shared" si="127"/>
        <v>2025</v>
      </c>
      <c r="V1617" s="4">
        <f t="shared" si="128"/>
        <v>0.31224209078404402</v>
      </c>
      <c r="W1617" t="str">
        <f t="shared" si="129"/>
        <v>High</v>
      </c>
    </row>
    <row r="1618" spans="1:23" x14ac:dyDescent="0.3">
      <c r="A1618">
        <v>103490</v>
      </c>
      <c r="B1618" s="1">
        <v>45996</v>
      </c>
      <c r="C1618" t="s">
        <v>3626</v>
      </c>
      <c r="D1618" t="s">
        <v>63</v>
      </c>
      <c r="E1618" t="s">
        <v>52</v>
      </c>
      <c r="F1618" t="s">
        <v>53</v>
      </c>
      <c r="G1618" t="s">
        <v>54</v>
      </c>
      <c r="H1618" t="s">
        <v>23</v>
      </c>
      <c r="I1618" t="s">
        <v>24</v>
      </c>
      <c r="J1618" t="s">
        <v>72</v>
      </c>
      <c r="K1618">
        <v>4</v>
      </c>
      <c r="L1618">
        <v>15394</v>
      </c>
      <c r="M1618">
        <v>15</v>
      </c>
      <c r="N1618">
        <v>52339.6</v>
      </c>
      <c r="O1618">
        <v>44000</v>
      </c>
      <c r="P1618">
        <v>8339.6</v>
      </c>
      <c r="Q1618" t="s">
        <v>66</v>
      </c>
      <c r="R1618" t="s">
        <v>56</v>
      </c>
      <c r="S1618" s="3" t="str">
        <f t="shared" si="125"/>
        <v>December</v>
      </c>
      <c r="T1618" t="str">
        <f t="shared" si="126"/>
        <v>Q4</v>
      </c>
      <c r="U1618">
        <f t="shared" si="127"/>
        <v>2025</v>
      </c>
      <c r="V1618" s="4">
        <f t="shared" si="128"/>
        <v>0.15933633424787352</v>
      </c>
      <c r="W1618" t="str">
        <f t="shared" si="129"/>
        <v>High</v>
      </c>
    </row>
    <row r="1619" spans="1:23" x14ac:dyDescent="0.3">
      <c r="A1619">
        <v>101266</v>
      </c>
      <c r="B1619" s="1">
        <v>45909</v>
      </c>
      <c r="C1619" t="s">
        <v>1402</v>
      </c>
      <c r="D1619" t="s">
        <v>142</v>
      </c>
      <c r="E1619" t="s">
        <v>20</v>
      </c>
      <c r="F1619" t="s">
        <v>36</v>
      </c>
      <c r="G1619" t="s">
        <v>37</v>
      </c>
      <c r="H1619" t="s">
        <v>47</v>
      </c>
      <c r="I1619" t="s">
        <v>24</v>
      </c>
      <c r="J1619" t="s">
        <v>25</v>
      </c>
      <c r="K1619">
        <v>6</v>
      </c>
      <c r="L1619">
        <v>8720</v>
      </c>
      <c r="M1619">
        <v>0</v>
      </c>
      <c r="N1619">
        <v>52320</v>
      </c>
      <c r="O1619">
        <v>36000</v>
      </c>
      <c r="P1619">
        <v>16320</v>
      </c>
      <c r="Q1619" t="s">
        <v>49</v>
      </c>
      <c r="R1619" t="s">
        <v>27</v>
      </c>
      <c r="S1619" s="3" t="str">
        <f t="shared" si="125"/>
        <v>September</v>
      </c>
      <c r="T1619" t="str">
        <f t="shared" si="126"/>
        <v>Q3</v>
      </c>
      <c r="U1619">
        <f t="shared" si="127"/>
        <v>2025</v>
      </c>
      <c r="V1619" s="4">
        <f t="shared" si="128"/>
        <v>0.31192660550458717</v>
      </c>
      <c r="W1619" t="str">
        <f t="shared" si="129"/>
        <v>High</v>
      </c>
    </row>
    <row r="1620" spans="1:23" x14ac:dyDescent="0.3">
      <c r="A1620">
        <v>100442</v>
      </c>
      <c r="B1620" s="1">
        <v>45704</v>
      </c>
      <c r="C1620" t="s">
        <v>578</v>
      </c>
      <c r="D1620" t="s">
        <v>242</v>
      </c>
      <c r="E1620" t="s">
        <v>30</v>
      </c>
      <c r="F1620" t="s">
        <v>76</v>
      </c>
      <c r="G1620" t="s">
        <v>77</v>
      </c>
      <c r="H1620" t="s">
        <v>83</v>
      </c>
      <c r="I1620" t="s">
        <v>24</v>
      </c>
      <c r="J1620" t="s">
        <v>72</v>
      </c>
      <c r="K1620">
        <v>4</v>
      </c>
      <c r="L1620">
        <v>15388</v>
      </c>
      <c r="M1620">
        <v>15</v>
      </c>
      <c r="N1620">
        <v>52319.199999999997</v>
      </c>
      <c r="O1620">
        <v>44000</v>
      </c>
      <c r="P1620">
        <v>8319.2000000000007</v>
      </c>
      <c r="Q1620" t="s">
        <v>66</v>
      </c>
      <c r="R1620" t="s">
        <v>56</v>
      </c>
      <c r="S1620" s="3" t="str">
        <f t="shared" si="125"/>
        <v>February</v>
      </c>
      <c r="T1620" t="str">
        <f t="shared" si="126"/>
        <v>Q1</v>
      </c>
      <c r="U1620">
        <f t="shared" si="127"/>
        <v>2025</v>
      </c>
      <c r="V1620" s="4">
        <f t="shared" si="128"/>
        <v>0.15900854753130783</v>
      </c>
      <c r="W1620" t="str">
        <f t="shared" si="129"/>
        <v>High</v>
      </c>
    </row>
    <row r="1621" spans="1:23" x14ac:dyDescent="0.3">
      <c r="A1621">
        <v>104525</v>
      </c>
      <c r="B1621" s="1">
        <v>45690</v>
      </c>
      <c r="C1621" t="s">
        <v>4661</v>
      </c>
      <c r="D1621" t="s">
        <v>102</v>
      </c>
      <c r="E1621" t="s">
        <v>52</v>
      </c>
      <c r="F1621" t="s">
        <v>69</v>
      </c>
      <c r="G1621" t="s">
        <v>70</v>
      </c>
      <c r="H1621" t="s">
        <v>59</v>
      </c>
      <c r="I1621" t="s">
        <v>60</v>
      </c>
      <c r="J1621" t="s">
        <v>88</v>
      </c>
      <c r="K1621">
        <v>1</v>
      </c>
      <c r="L1621">
        <v>55042</v>
      </c>
      <c r="M1621">
        <v>5</v>
      </c>
      <c r="N1621">
        <v>52289.9</v>
      </c>
      <c r="O1621">
        <v>42000</v>
      </c>
      <c r="P1621">
        <v>10289.9</v>
      </c>
      <c r="Q1621" t="s">
        <v>66</v>
      </c>
      <c r="R1621" t="s">
        <v>27</v>
      </c>
      <c r="S1621" s="3" t="str">
        <f t="shared" si="125"/>
        <v>February</v>
      </c>
      <c r="T1621" t="str">
        <f t="shared" si="126"/>
        <v>Q1</v>
      </c>
      <c r="U1621">
        <f t="shared" si="127"/>
        <v>2025</v>
      </c>
      <c r="V1621" s="4">
        <f t="shared" si="128"/>
        <v>0.19678561251790497</v>
      </c>
      <c r="W1621" t="str">
        <f t="shared" si="129"/>
        <v>High</v>
      </c>
    </row>
    <row r="1622" spans="1:23" x14ac:dyDescent="0.3">
      <c r="A1622">
        <v>102426</v>
      </c>
      <c r="B1622" s="1">
        <v>45999</v>
      </c>
      <c r="C1622" t="s">
        <v>2562</v>
      </c>
      <c r="D1622" t="s">
        <v>144</v>
      </c>
      <c r="E1622" t="s">
        <v>30</v>
      </c>
      <c r="F1622" t="s">
        <v>31</v>
      </c>
      <c r="G1622" t="s">
        <v>32</v>
      </c>
      <c r="H1622" t="s">
        <v>59</v>
      </c>
      <c r="I1622" t="s">
        <v>60</v>
      </c>
      <c r="J1622" t="s">
        <v>78</v>
      </c>
      <c r="K1622">
        <v>3</v>
      </c>
      <c r="L1622">
        <v>21773</v>
      </c>
      <c r="M1622">
        <v>20</v>
      </c>
      <c r="N1622">
        <v>52255.199999999997</v>
      </c>
      <c r="O1622">
        <v>51000</v>
      </c>
      <c r="P1622">
        <v>1255.2</v>
      </c>
      <c r="Q1622" t="s">
        <v>26</v>
      </c>
      <c r="R1622" t="s">
        <v>73</v>
      </c>
      <c r="S1622" s="3" t="str">
        <f t="shared" si="125"/>
        <v>December</v>
      </c>
      <c r="T1622" t="str">
        <f t="shared" si="126"/>
        <v>Q4</v>
      </c>
      <c r="U1622">
        <f t="shared" si="127"/>
        <v>2025</v>
      </c>
      <c r="V1622" s="4">
        <f t="shared" si="128"/>
        <v>2.4020575942681303E-2</v>
      </c>
      <c r="W1622" t="str">
        <f t="shared" si="129"/>
        <v>High</v>
      </c>
    </row>
    <row r="1623" spans="1:23" x14ac:dyDescent="0.3">
      <c r="A1623">
        <v>102989</v>
      </c>
      <c r="B1623" s="1">
        <v>45690</v>
      </c>
      <c r="C1623" t="s">
        <v>3125</v>
      </c>
      <c r="D1623" t="s">
        <v>228</v>
      </c>
      <c r="E1623" t="s">
        <v>52</v>
      </c>
      <c r="F1623" t="s">
        <v>69</v>
      </c>
      <c r="G1623" t="s">
        <v>70</v>
      </c>
      <c r="H1623" t="s">
        <v>108</v>
      </c>
      <c r="I1623" t="s">
        <v>60</v>
      </c>
      <c r="J1623" t="s">
        <v>78</v>
      </c>
      <c r="K1623">
        <v>3</v>
      </c>
      <c r="L1623">
        <v>21769</v>
      </c>
      <c r="M1623">
        <v>20</v>
      </c>
      <c r="N1623">
        <v>52245.599999999999</v>
      </c>
      <c r="O1623">
        <v>51000</v>
      </c>
      <c r="P1623">
        <v>1245.5999999999999</v>
      </c>
      <c r="Q1623" t="s">
        <v>26</v>
      </c>
      <c r="R1623" t="s">
        <v>27</v>
      </c>
      <c r="S1623" s="3" t="str">
        <f t="shared" si="125"/>
        <v>February</v>
      </c>
      <c r="T1623" t="str">
        <f t="shared" si="126"/>
        <v>Q1</v>
      </c>
      <c r="U1623">
        <f t="shared" si="127"/>
        <v>2025</v>
      </c>
      <c r="V1623" s="4">
        <f t="shared" si="128"/>
        <v>2.3841242133308831E-2</v>
      </c>
      <c r="W1623" t="str">
        <f t="shared" si="129"/>
        <v>High</v>
      </c>
    </row>
    <row r="1624" spans="1:23" x14ac:dyDescent="0.3">
      <c r="A1624">
        <v>101000</v>
      </c>
      <c r="B1624" s="1">
        <v>46013</v>
      </c>
      <c r="C1624" t="s">
        <v>1136</v>
      </c>
      <c r="D1624" t="s">
        <v>219</v>
      </c>
      <c r="E1624" t="s">
        <v>20</v>
      </c>
      <c r="F1624" t="s">
        <v>21</v>
      </c>
      <c r="G1624" t="s">
        <v>22</v>
      </c>
      <c r="H1624" t="s">
        <v>47</v>
      </c>
      <c r="I1624" t="s">
        <v>60</v>
      </c>
      <c r="J1624" t="s">
        <v>61</v>
      </c>
      <c r="K1624">
        <v>5</v>
      </c>
      <c r="L1624">
        <v>11608</v>
      </c>
      <c r="M1624">
        <v>10</v>
      </c>
      <c r="N1624">
        <v>52236</v>
      </c>
      <c r="O1624">
        <v>45000</v>
      </c>
      <c r="P1624">
        <v>7236</v>
      </c>
      <c r="Q1624" t="s">
        <v>66</v>
      </c>
      <c r="R1624" t="s">
        <v>27</v>
      </c>
      <c r="S1624" s="3" t="str">
        <f t="shared" si="125"/>
        <v>December</v>
      </c>
      <c r="T1624" t="str">
        <f t="shared" si="126"/>
        <v>Q4</v>
      </c>
      <c r="U1624">
        <f t="shared" si="127"/>
        <v>2025</v>
      </c>
      <c r="V1624" s="4">
        <f t="shared" si="128"/>
        <v>0.13852515506547208</v>
      </c>
      <c r="W1624" t="str">
        <f t="shared" si="129"/>
        <v>High</v>
      </c>
    </row>
    <row r="1625" spans="1:23" x14ac:dyDescent="0.3">
      <c r="A1625">
        <v>102594</v>
      </c>
      <c r="B1625" s="1">
        <v>45849</v>
      </c>
      <c r="C1625" t="s">
        <v>2730</v>
      </c>
      <c r="D1625" t="s">
        <v>199</v>
      </c>
      <c r="E1625" t="s">
        <v>30</v>
      </c>
      <c r="F1625" t="s">
        <v>31</v>
      </c>
      <c r="G1625" t="s">
        <v>32</v>
      </c>
      <c r="H1625" t="s">
        <v>59</v>
      </c>
      <c r="I1625" t="s">
        <v>60</v>
      </c>
      <c r="J1625" t="s">
        <v>88</v>
      </c>
      <c r="K1625">
        <v>1</v>
      </c>
      <c r="L1625">
        <v>54935</v>
      </c>
      <c r="M1625">
        <v>5</v>
      </c>
      <c r="N1625">
        <v>52188.25</v>
      </c>
      <c r="O1625">
        <v>42000</v>
      </c>
      <c r="P1625">
        <v>10188.25</v>
      </c>
      <c r="Q1625" t="s">
        <v>55</v>
      </c>
      <c r="R1625" t="s">
        <v>27</v>
      </c>
      <c r="S1625" s="3" t="str">
        <f t="shared" si="125"/>
        <v>July</v>
      </c>
      <c r="T1625" t="str">
        <f t="shared" si="126"/>
        <v>Q3</v>
      </c>
      <c r="U1625">
        <f t="shared" si="127"/>
        <v>2025</v>
      </c>
      <c r="V1625" s="4">
        <f t="shared" si="128"/>
        <v>0.19522114652244518</v>
      </c>
      <c r="W1625" t="str">
        <f t="shared" si="129"/>
        <v>High</v>
      </c>
    </row>
    <row r="1626" spans="1:23" x14ac:dyDescent="0.3">
      <c r="A1626">
        <v>101501</v>
      </c>
      <c r="B1626" s="1">
        <v>45781</v>
      </c>
      <c r="C1626" t="s">
        <v>1637</v>
      </c>
      <c r="D1626" t="s">
        <v>75</v>
      </c>
      <c r="E1626" t="s">
        <v>52</v>
      </c>
      <c r="F1626" t="s">
        <v>69</v>
      </c>
      <c r="G1626" t="s">
        <v>70</v>
      </c>
      <c r="H1626" t="s">
        <v>83</v>
      </c>
      <c r="I1626" t="s">
        <v>60</v>
      </c>
      <c r="J1626" t="s">
        <v>88</v>
      </c>
      <c r="K1626">
        <v>1</v>
      </c>
      <c r="L1626">
        <v>54871</v>
      </c>
      <c r="M1626">
        <v>5</v>
      </c>
      <c r="N1626">
        <v>52127.45</v>
      </c>
      <c r="O1626">
        <v>42000</v>
      </c>
      <c r="P1626">
        <v>10127.450000000001</v>
      </c>
      <c r="Q1626" t="s">
        <v>55</v>
      </c>
      <c r="R1626" t="s">
        <v>27</v>
      </c>
      <c r="S1626" s="3" t="str">
        <f t="shared" si="125"/>
        <v>May</v>
      </c>
      <c r="T1626" t="str">
        <f t="shared" si="126"/>
        <v>Q2</v>
      </c>
      <c r="U1626">
        <f t="shared" si="127"/>
        <v>2025</v>
      </c>
      <c r="V1626" s="4">
        <f t="shared" si="128"/>
        <v>0.19428247497239939</v>
      </c>
      <c r="W1626" t="str">
        <f t="shared" si="129"/>
        <v>High</v>
      </c>
    </row>
    <row r="1627" spans="1:23" x14ac:dyDescent="0.3">
      <c r="A1627">
        <v>101108</v>
      </c>
      <c r="B1627" s="1">
        <v>45904</v>
      </c>
      <c r="C1627" t="s">
        <v>1244</v>
      </c>
      <c r="D1627" t="s">
        <v>151</v>
      </c>
      <c r="E1627" t="s">
        <v>30</v>
      </c>
      <c r="F1627" t="s">
        <v>76</v>
      </c>
      <c r="G1627" t="s">
        <v>77</v>
      </c>
      <c r="H1627" t="s">
        <v>71</v>
      </c>
      <c r="I1627" t="s">
        <v>60</v>
      </c>
      <c r="J1627" t="s">
        <v>78</v>
      </c>
      <c r="K1627">
        <v>3</v>
      </c>
      <c r="L1627">
        <v>21716</v>
      </c>
      <c r="M1627">
        <v>20</v>
      </c>
      <c r="N1627">
        <v>52118.400000000001</v>
      </c>
      <c r="O1627">
        <v>51000</v>
      </c>
      <c r="P1627">
        <v>1118.4000000000001</v>
      </c>
      <c r="Q1627" t="s">
        <v>55</v>
      </c>
      <c r="R1627" t="s">
        <v>73</v>
      </c>
      <c r="S1627" s="3" t="str">
        <f t="shared" si="125"/>
        <v>September</v>
      </c>
      <c r="T1627" t="str">
        <f t="shared" si="126"/>
        <v>Q3</v>
      </c>
      <c r="U1627">
        <f t="shared" si="127"/>
        <v>2025</v>
      </c>
      <c r="V1627" s="4">
        <f t="shared" si="128"/>
        <v>2.1458832197458096E-2</v>
      </c>
      <c r="W1627" t="str">
        <f t="shared" si="129"/>
        <v>High</v>
      </c>
    </row>
    <row r="1628" spans="1:23" x14ac:dyDescent="0.3">
      <c r="A1628">
        <v>104451</v>
      </c>
      <c r="B1628" s="1">
        <v>45727</v>
      </c>
      <c r="C1628" t="s">
        <v>4587</v>
      </c>
      <c r="D1628" t="s">
        <v>82</v>
      </c>
      <c r="E1628" t="s">
        <v>44</v>
      </c>
      <c r="F1628" t="s">
        <v>45</v>
      </c>
      <c r="G1628" t="s">
        <v>46</v>
      </c>
      <c r="H1628" t="s">
        <v>47</v>
      </c>
      <c r="I1628" t="s">
        <v>60</v>
      </c>
      <c r="J1628" t="s">
        <v>88</v>
      </c>
      <c r="K1628">
        <v>1</v>
      </c>
      <c r="L1628">
        <v>54820</v>
      </c>
      <c r="M1628">
        <v>5</v>
      </c>
      <c r="N1628">
        <v>52079</v>
      </c>
      <c r="O1628">
        <v>42000</v>
      </c>
      <c r="P1628">
        <v>10079</v>
      </c>
      <c r="Q1628" t="s">
        <v>41</v>
      </c>
      <c r="R1628" t="s">
        <v>27</v>
      </c>
      <c r="S1628" s="3" t="str">
        <f t="shared" si="125"/>
        <v>March</v>
      </c>
      <c r="T1628" t="str">
        <f t="shared" si="126"/>
        <v>Q1</v>
      </c>
      <c r="U1628">
        <f t="shared" si="127"/>
        <v>2025</v>
      </c>
      <c r="V1628" s="4">
        <f t="shared" si="128"/>
        <v>0.19353290193744119</v>
      </c>
      <c r="W1628" t="str">
        <f t="shared" si="129"/>
        <v>High</v>
      </c>
    </row>
    <row r="1629" spans="1:23" x14ac:dyDescent="0.3">
      <c r="A1629">
        <v>100599</v>
      </c>
      <c r="B1629" s="1">
        <v>45937</v>
      </c>
      <c r="C1629" t="s">
        <v>735</v>
      </c>
      <c r="D1629" t="s">
        <v>153</v>
      </c>
      <c r="E1629" t="s">
        <v>20</v>
      </c>
      <c r="F1629" t="s">
        <v>21</v>
      </c>
      <c r="G1629" t="s">
        <v>22</v>
      </c>
      <c r="H1629" t="s">
        <v>23</v>
      </c>
      <c r="I1629" t="s">
        <v>24</v>
      </c>
      <c r="J1629" t="s">
        <v>25</v>
      </c>
      <c r="K1629">
        <v>8</v>
      </c>
      <c r="L1629">
        <v>8130</v>
      </c>
      <c r="M1629">
        <v>20</v>
      </c>
      <c r="N1629">
        <v>52032</v>
      </c>
      <c r="O1629">
        <v>48000</v>
      </c>
      <c r="P1629">
        <v>4032</v>
      </c>
      <c r="Q1629" t="s">
        <v>49</v>
      </c>
      <c r="R1629" t="s">
        <v>73</v>
      </c>
      <c r="S1629" s="3" t="str">
        <f t="shared" si="125"/>
        <v>October</v>
      </c>
      <c r="T1629" t="str">
        <f t="shared" si="126"/>
        <v>Q4</v>
      </c>
      <c r="U1629">
        <f t="shared" si="127"/>
        <v>2025</v>
      </c>
      <c r="V1629" s="4">
        <f t="shared" si="128"/>
        <v>7.7490774907749083E-2</v>
      </c>
      <c r="W1629" t="str">
        <f t="shared" si="129"/>
        <v>High</v>
      </c>
    </row>
    <row r="1630" spans="1:23" x14ac:dyDescent="0.3">
      <c r="A1630">
        <v>100482</v>
      </c>
      <c r="B1630" s="1">
        <v>45927</v>
      </c>
      <c r="C1630" t="s">
        <v>618</v>
      </c>
      <c r="D1630" t="s">
        <v>186</v>
      </c>
      <c r="E1630" t="s">
        <v>52</v>
      </c>
      <c r="F1630" t="s">
        <v>53</v>
      </c>
      <c r="G1630" t="s">
        <v>54</v>
      </c>
      <c r="H1630" t="s">
        <v>83</v>
      </c>
      <c r="I1630" t="s">
        <v>60</v>
      </c>
      <c r="J1630" t="s">
        <v>78</v>
      </c>
      <c r="K1630">
        <v>3</v>
      </c>
      <c r="L1630">
        <v>21659</v>
      </c>
      <c r="M1630">
        <v>20</v>
      </c>
      <c r="N1630">
        <v>51981.599999999999</v>
      </c>
      <c r="O1630">
        <v>51000</v>
      </c>
      <c r="P1630">
        <v>981.6</v>
      </c>
      <c r="Q1630" t="s">
        <v>41</v>
      </c>
      <c r="R1630" t="s">
        <v>27</v>
      </c>
      <c r="S1630" s="3" t="str">
        <f t="shared" si="125"/>
        <v>September</v>
      </c>
      <c r="T1630" t="str">
        <f t="shared" si="126"/>
        <v>Q3</v>
      </c>
      <c r="U1630">
        <f t="shared" si="127"/>
        <v>2025</v>
      </c>
      <c r="V1630" s="4">
        <f t="shared" si="128"/>
        <v>1.8883604967911725E-2</v>
      </c>
      <c r="W1630" t="str">
        <f t="shared" si="129"/>
        <v>High</v>
      </c>
    </row>
    <row r="1631" spans="1:23" x14ac:dyDescent="0.3">
      <c r="A1631">
        <v>101721</v>
      </c>
      <c r="B1631" s="1">
        <v>45748</v>
      </c>
      <c r="C1631" t="s">
        <v>1857</v>
      </c>
      <c r="D1631" t="s">
        <v>104</v>
      </c>
      <c r="E1631" t="s">
        <v>20</v>
      </c>
      <c r="F1631" t="s">
        <v>36</v>
      </c>
      <c r="G1631" t="s">
        <v>37</v>
      </c>
      <c r="H1631" t="s">
        <v>23</v>
      </c>
      <c r="I1631" t="s">
        <v>24</v>
      </c>
      <c r="J1631" t="s">
        <v>72</v>
      </c>
      <c r="K1631">
        <v>4</v>
      </c>
      <c r="L1631">
        <v>15279</v>
      </c>
      <c r="M1631">
        <v>15</v>
      </c>
      <c r="N1631">
        <v>51948.6</v>
      </c>
      <c r="O1631">
        <v>44000</v>
      </c>
      <c r="P1631">
        <v>7948.6</v>
      </c>
      <c r="Q1631" t="s">
        <v>55</v>
      </c>
      <c r="R1631" t="s">
        <v>56</v>
      </c>
      <c r="S1631" s="3" t="str">
        <f t="shared" si="125"/>
        <v>April</v>
      </c>
      <c r="T1631" t="str">
        <f t="shared" si="126"/>
        <v>Q2</v>
      </c>
      <c r="U1631">
        <f t="shared" si="127"/>
        <v>2025</v>
      </c>
      <c r="V1631" s="4">
        <f t="shared" si="128"/>
        <v>0.1530089357557278</v>
      </c>
      <c r="W1631" t="str">
        <f t="shared" si="129"/>
        <v>High</v>
      </c>
    </row>
    <row r="1632" spans="1:23" x14ac:dyDescent="0.3">
      <c r="A1632">
        <v>104136</v>
      </c>
      <c r="B1632" s="1">
        <v>45705</v>
      </c>
      <c r="C1632" t="s">
        <v>4272</v>
      </c>
      <c r="D1632" t="s">
        <v>205</v>
      </c>
      <c r="E1632" t="s">
        <v>52</v>
      </c>
      <c r="F1632" t="s">
        <v>53</v>
      </c>
      <c r="G1632" t="s">
        <v>54</v>
      </c>
      <c r="H1632" t="s">
        <v>47</v>
      </c>
      <c r="I1632" t="s">
        <v>60</v>
      </c>
      <c r="J1632" t="s">
        <v>78</v>
      </c>
      <c r="K1632">
        <v>3</v>
      </c>
      <c r="L1632">
        <v>21637</v>
      </c>
      <c r="M1632">
        <v>20</v>
      </c>
      <c r="N1632">
        <v>51928.800000000003</v>
      </c>
      <c r="O1632">
        <v>51000</v>
      </c>
      <c r="P1632">
        <v>928.8</v>
      </c>
      <c r="Q1632" t="s">
        <v>66</v>
      </c>
      <c r="R1632" t="s">
        <v>27</v>
      </c>
      <c r="S1632" s="3" t="str">
        <f t="shared" si="125"/>
        <v>February</v>
      </c>
      <c r="T1632" t="str">
        <f t="shared" si="126"/>
        <v>Q1</v>
      </c>
      <c r="U1632">
        <f t="shared" si="127"/>
        <v>2025</v>
      </c>
      <c r="V1632" s="4">
        <f t="shared" si="128"/>
        <v>1.7886028562185144E-2</v>
      </c>
      <c r="W1632" t="str">
        <f t="shared" si="129"/>
        <v>High</v>
      </c>
    </row>
    <row r="1633" spans="1:23" x14ac:dyDescent="0.3">
      <c r="A1633">
        <v>100112</v>
      </c>
      <c r="B1633" s="1">
        <v>45985</v>
      </c>
      <c r="C1633" t="s">
        <v>238</v>
      </c>
      <c r="D1633" t="s">
        <v>239</v>
      </c>
      <c r="E1633" t="s">
        <v>20</v>
      </c>
      <c r="F1633" t="s">
        <v>36</v>
      </c>
      <c r="G1633" t="s">
        <v>37</v>
      </c>
      <c r="H1633" t="s">
        <v>71</v>
      </c>
      <c r="I1633" t="s">
        <v>60</v>
      </c>
      <c r="J1633" t="s">
        <v>61</v>
      </c>
      <c r="K1633">
        <v>5</v>
      </c>
      <c r="L1633">
        <v>12218</v>
      </c>
      <c r="M1633">
        <v>15</v>
      </c>
      <c r="N1633">
        <v>51926.5</v>
      </c>
      <c r="O1633">
        <v>45000</v>
      </c>
      <c r="P1633">
        <v>6926.5</v>
      </c>
      <c r="Q1633" t="s">
        <v>49</v>
      </c>
      <c r="R1633" t="s">
        <v>27</v>
      </c>
      <c r="S1633" s="3" t="str">
        <f t="shared" si="125"/>
        <v>November</v>
      </c>
      <c r="T1633" t="str">
        <f t="shared" si="126"/>
        <v>Q4</v>
      </c>
      <c r="U1633">
        <f t="shared" si="127"/>
        <v>2025</v>
      </c>
      <c r="V1633" s="4">
        <f t="shared" si="128"/>
        <v>0.13339046536932009</v>
      </c>
      <c r="W1633" t="str">
        <f t="shared" si="129"/>
        <v>High</v>
      </c>
    </row>
    <row r="1634" spans="1:23" x14ac:dyDescent="0.3">
      <c r="A1634">
        <v>102827</v>
      </c>
      <c r="B1634" s="1">
        <v>46009</v>
      </c>
      <c r="C1634" t="s">
        <v>2963</v>
      </c>
      <c r="D1634" t="s">
        <v>125</v>
      </c>
      <c r="E1634" t="s">
        <v>30</v>
      </c>
      <c r="F1634" t="s">
        <v>31</v>
      </c>
      <c r="G1634" t="s">
        <v>32</v>
      </c>
      <c r="H1634" t="s">
        <v>33</v>
      </c>
      <c r="I1634" t="s">
        <v>24</v>
      </c>
      <c r="J1634" t="s">
        <v>25</v>
      </c>
      <c r="K1634">
        <v>6</v>
      </c>
      <c r="L1634">
        <v>8653</v>
      </c>
      <c r="M1634">
        <v>0</v>
      </c>
      <c r="N1634">
        <v>51918</v>
      </c>
      <c r="O1634">
        <v>36000</v>
      </c>
      <c r="P1634">
        <v>15918</v>
      </c>
      <c r="Q1634" t="s">
        <v>55</v>
      </c>
      <c r="R1634" t="s">
        <v>73</v>
      </c>
      <c r="S1634" s="3" t="str">
        <f t="shared" si="125"/>
        <v>December</v>
      </c>
      <c r="T1634" t="str">
        <f t="shared" si="126"/>
        <v>Q4</v>
      </c>
      <c r="U1634">
        <f t="shared" si="127"/>
        <v>2025</v>
      </c>
      <c r="V1634" s="4">
        <f t="shared" si="128"/>
        <v>0.30659886744481685</v>
      </c>
      <c r="W1634" t="str">
        <f t="shared" si="129"/>
        <v>High</v>
      </c>
    </row>
    <row r="1635" spans="1:23" x14ac:dyDescent="0.3">
      <c r="A1635">
        <v>100142</v>
      </c>
      <c r="B1635" s="1">
        <v>45919</v>
      </c>
      <c r="C1635" t="s">
        <v>272</v>
      </c>
      <c r="D1635" t="s">
        <v>75</v>
      </c>
      <c r="E1635" t="s">
        <v>20</v>
      </c>
      <c r="F1635" t="s">
        <v>36</v>
      </c>
      <c r="G1635" t="s">
        <v>37</v>
      </c>
      <c r="H1635" t="s">
        <v>59</v>
      </c>
      <c r="I1635" t="s">
        <v>60</v>
      </c>
      <c r="J1635" t="s">
        <v>61</v>
      </c>
      <c r="K1635">
        <v>5</v>
      </c>
      <c r="L1635">
        <v>11525</v>
      </c>
      <c r="M1635">
        <v>10</v>
      </c>
      <c r="N1635">
        <v>51862.5</v>
      </c>
      <c r="O1635">
        <v>45000</v>
      </c>
      <c r="P1635">
        <v>6862.5</v>
      </c>
      <c r="Q1635" t="s">
        <v>55</v>
      </c>
      <c r="R1635" t="s">
        <v>27</v>
      </c>
      <c r="S1635" s="3" t="str">
        <f t="shared" si="125"/>
        <v>September</v>
      </c>
      <c r="T1635" t="str">
        <f t="shared" si="126"/>
        <v>Q3</v>
      </c>
      <c r="U1635">
        <f t="shared" si="127"/>
        <v>2025</v>
      </c>
      <c r="V1635" s="4">
        <f t="shared" si="128"/>
        <v>0.13232104121475055</v>
      </c>
      <c r="W1635" t="str">
        <f t="shared" si="129"/>
        <v>High</v>
      </c>
    </row>
    <row r="1636" spans="1:23" x14ac:dyDescent="0.3">
      <c r="A1636">
        <v>102630</v>
      </c>
      <c r="B1636" s="1">
        <v>45676</v>
      </c>
      <c r="C1636" t="s">
        <v>2766</v>
      </c>
      <c r="D1636" t="s">
        <v>184</v>
      </c>
      <c r="E1636" t="s">
        <v>20</v>
      </c>
      <c r="F1636" t="s">
        <v>36</v>
      </c>
      <c r="G1636" t="s">
        <v>37</v>
      </c>
      <c r="H1636" t="s">
        <v>71</v>
      </c>
      <c r="I1636" t="s">
        <v>60</v>
      </c>
      <c r="J1636" t="s">
        <v>78</v>
      </c>
      <c r="K1636">
        <v>3</v>
      </c>
      <c r="L1636">
        <v>21604</v>
      </c>
      <c r="M1636">
        <v>20</v>
      </c>
      <c r="N1636">
        <v>51849.599999999999</v>
      </c>
      <c r="O1636">
        <v>51000</v>
      </c>
      <c r="P1636">
        <v>849.6</v>
      </c>
      <c r="Q1636" t="s">
        <v>55</v>
      </c>
      <c r="R1636" t="s">
        <v>27</v>
      </c>
      <c r="S1636" s="3" t="str">
        <f t="shared" si="125"/>
        <v>January</v>
      </c>
      <c r="T1636" t="str">
        <f t="shared" si="126"/>
        <v>Q1</v>
      </c>
      <c r="U1636">
        <f t="shared" si="127"/>
        <v>2025</v>
      </c>
      <c r="V1636" s="4">
        <f t="shared" si="128"/>
        <v>1.6385854471394186E-2</v>
      </c>
      <c r="W1636" t="str">
        <f t="shared" si="129"/>
        <v>High</v>
      </c>
    </row>
    <row r="1637" spans="1:23" x14ac:dyDescent="0.3">
      <c r="A1637">
        <v>101117</v>
      </c>
      <c r="B1637" s="1">
        <v>45817</v>
      </c>
      <c r="C1637" t="s">
        <v>1253</v>
      </c>
      <c r="D1637" t="s">
        <v>96</v>
      </c>
      <c r="E1637" t="s">
        <v>20</v>
      </c>
      <c r="F1637" t="s">
        <v>21</v>
      </c>
      <c r="G1637" t="s">
        <v>22</v>
      </c>
      <c r="H1637" t="s">
        <v>23</v>
      </c>
      <c r="I1637" t="s">
        <v>60</v>
      </c>
      <c r="J1637" t="s">
        <v>78</v>
      </c>
      <c r="K1637">
        <v>3</v>
      </c>
      <c r="L1637">
        <v>21603</v>
      </c>
      <c r="M1637">
        <v>20</v>
      </c>
      <c r="N1637">
        <v>51847.199999999997</v>
      </c>
      <c r="O1637">
        <v>51000</v>
      </c>
      <c r="P1637">
        <v>847.2</v>
      </c>
      <c r="Q1637" t="s">
        <v>66</v>
      </c>
      <c r="R1637" t="s">
        <v>27</v>
      </c>
      <c r="S1637" s="3" t="str">
        <f t="shared" si="125"/>
        <v>June</v>
      </c>
      <c r="T1637" t="str">
        <f t="shared" si="126"/>
        <v>Q2</v>
      </c>
      <c r="U1637">
        <f t="shared" si="127"/>
        <v>2025</v>
      </c>
      <c r="V1637" s="4">
        <f t="shared" si="128"/>
        <v>1.6340323103272696E-2</v>
      </c>
      <c r="W1637" t="str">
        <f t="shared" si="129"/>
        <v>High</v>
      </c>
    </row>
    <row r="1638" spans="1:23" x14ac:dyDescent="0.3">
      <c r="A1638">
        <v>101860</v>
      </c>
      <c r="B1638" s="1">
        <v>45984</v>
      </c>
      <c r="C1638" t="s">
        <v>1996</v>
      </c>
      <c r="D1638" t="s">
        <v>281</v>
      </c>
      <c r="E1638" t="s">
        <v>52</v>
      </c>
      <c r="F1638" t="s">
        <v>53</v>
      </c>
      <c r="G1638" t="s">
        <v>54</v>
      </c>
      <c r="H1638" t="s">
        <v>23</v>
      </c>
      <c r="I1638" t="s">
        <v>24</v>
      </c>
      <c r="J1638" t="s">
        <v>25</v>
      </c>
      <c r="K1638">
        <v>6</v>
      </c>
      <c r="L1638">
        <v>8641</v>
      </c>
      <c r="M1638">
        <v>0</v>
      </c>
      <c r="N1638">
        <v>51846</v>
      </c>
      <c r="O1638">
        <v>36000</v>
      </c>
      <c r="P1638">
        <v>15846</v>
      </c>
      <c r="Q1638" t="s">
        <v>66</v>
      </c>
      <c r="R1638" t="s">
        <v>27</v>
      </c>
      <c r="S1638" s="3" t="str">
        <f t="shared" si="125"/>
        <v>November</v>
      </c>
      <c r="T1638" t="str">
        <f t="shared" si="126"/>
        <v>Q4</v>
      </c>
      <c r="U1638">
        <f t="shared" si="127"/>
        <v>2025</v>
      </c>
      <c r="V1638" s="4">
        <f t="shared" si="128"/>
        <v>0.30563592176831383</v>
      </c>
      <c r="W1638" t="str">
        <f t="shared" si="129"/>
        <v>High</v>
      </c>
    </row>
    <row r="1639" spans="1:23" x14ac:dyDescent="0.3">
      <c r="A1639">
        <v>103977</v>
      </c>
      <c r="B1639" s="1">
        <v>45845</v>
      </c>
      <c r="C1639" t="s">
        <v>4113</v>
      </c>
      <c r="D1639" t="s">
        <v>408</v>
      </c>
      <c r="E1639" t="s">
        <v>52</v>
      </c>
      <c r="F1639" t="s">
        <v>53</v>
      </c>
      <c r="G1639" t="s">
        <v>54</v>
      </c>
      <c r="H1639" t="s">
        <v>23</v>
      </c>
      <c r="I1639" t="s">
        <v>60</v>
      </c>
      <c r="J1639" t="s">
        <v>88</v>
      </c>
      <c r="K1639">
        <v>1</v>
      </c>
      <c r="L1639">
        <v>54556</v>
      </c>
      <c r="M1639">
        <v>5</v>
      </c>
      <c r="N1639">
        <v>51828.2</v>
      </c>
      <c r="O1639">
        <v>42000</v>
      </c>
      <c r="P1639">
        <v>9828.2000000000007</v>
      </c>
      <c r="Q1639" t="s">
        <v>41</v>
      </c>
      <c r="R1639" t="s">
        <v>73</v>
      </c>
      <c r="S1639" s="3" t="str">
        <f t="shared" si="125"/>
        <v>July</v>
      </c>
      <c r="T1639" t="str">
        <f t="shared" si="126"/>
        <v>Q3</v>
      </c>
      <c r="U1639">
        <f t="shared" si="127"/>
        <v>2025</v>
      </c>
      <c r="V1639" s="4">
        <f t="shared" si="128"/>
        <v>0.18963035567509581</v>
      </c>
      <c r="W1639" t="str">
        <f t="shared" si="129"/>
        <v>High</v>
      </c>
    </row>
    <row r="1640" spans="1:23" x14ac:dyDescent="0.3">
      <c r="A1640">
        <v>104360</v>
      </c>
      <c r="B1640" s="1">
        <v>45826</v>
      </c>
      <c r="C1640" t="s">
        <v>4496</v>
      </c>
      <c r="D1640" t="s">
        <v>217</v>
      </c>
      <c r="E1640" t="s">
        <v>52</v>
      </c>
      <c r="F1640" t="s">
        <v>53</v>
      </c>
      <c r="G1640" t="s">
        <v>54</v>
      </c>
      <c r="H1640" t="s">
        <v>38</v>
      </c>
      <c r="I1640" t="s">
        <v>24</v>
      </c>
      <c r="J1640" t="s">
        <v>25</v>
      </c>
      <c r="K1640">
        <v>6</v>
      </c>
      <c r="L1640">
        <v>8638</v>
      </c>
      <c r="M1640">
        <v>0</v>
      </c>
      <c r="N1640">
        <v>51828</v>
      </c>
      <c r="O1640">
        <v>36000</v>
      </c>
      <c r="P1640">
        <v>15828</v>
      </c>
      <c r="Q1640" t="s">
        <v>26</v>
      </c>
      <c r="R1640" t="s">
        <v>27</v>
      </c>
      <c r="S1640" s="3" t="str">
        <f t="shared" si="125"/>
        <v>June</v>
      </c>
      <c r="T1640" t="str">
        <f t="shared" si="126"/>
        <v>Q2</v>
      </c>
      <c r="U1640">
        <f t="shared" si="127"/>
        <v>2025</v>
      </c>
      <c r="V1640" s="4">
        <f t="shared" si="128"/>
        <v>0.30539476730724707</v>
      </c>
      <c r="W1640" t="str">
        <f t="shared" si="129"/>
        <v>High</v>
      </c>
    </row>
    <row r="1641" spans="1:23" x14ac:dyDescent="0.3">
      <c r="A1641">
        <v>101124</v>
      </c>
      <c r="B1641" s="1">
        <v>45661</v>
      </c>
      <c r="C1641" t="s">
        <v>1260</v>
      </c>
      <c r="D1641" t="s">
        <v>147</v>
      </c>
      <c r="E1641" t="s">
        <v>30</v>
      </c>
      <c r="F1641" t="s">
        <v>31</v>
      </c>
      <c r="G1641" t="s">
        <v>32</v>
      </c>
      <c r="H1641" t="s">
        <v>33</v>
      </c>
      <c r="I1641" t="s">
        <v>24</v>
      </c>
      <c r="J1641" t="s">
        <v>25</v>
      </c>
      <c r="K1641">
        <v>6</v>
      </c>
      <c r="L1641">
        <v>8634</v>
      </c>
      <c r="M1641">
        <v>0</v>
      </c>
      <c r="N1641">
        <v>51804</v>
      </c>
      <c r="O1641">
        <v>36000</v>
      </c>
      <c r="P1641">
        <v>15804</v>
      </c>
      <c r="Q1641" t="s">
        <v>55</v>
      </c>
      <c r="R1641" t="s">
        <v>27</v>
      </c>
      <c r="S1641" s="3" t="str">
        <f t="shared" si="125"/>
        <v>January</v>
      </c>
      <c r="T1641" t="str">
        <f t="shared" si="126"/>
        <v>Q1</v>
      </c>
      <c r="U1641">
        <f t="shared" si="127"/>
        <v>2025</v>
      </c>
      <c r="V1641" s="4">
        <f t="shared" si="128"/>
        <v>0.30507296733842948</v>
      </c>
      <c r="W1641" t="str">
        <f t="shared" si="129"/>
        <v>High</v>
      </c>
    </row>
    <row r="1642" spans="1:23" x14ac:dyDescent="0.3">
      <c r="A1642">
        <v>103776</v>
      </c>
      <c r="B1642" s="1">
        <v>45753</v>
      </c>
      <c r="C1642" t="s">
        <v>3912</v>
      </c>
      <c r="D1642" t="s">
        <v>242</v>
      </c>
      <c r="E1642" t="s">
        <v>30</v>
      </c>
      <c r="F1642" t="s">
        <v>76</v>
      </c>
      <c r="G1642" t="s">
        <v>77</v>
      </c>
      <c r="H1642" t="s">
        <v>38</v>
      </c>
      <c r="I1642" t="s">
        <v>60</v>
      </c>
      <c r="J1642" t="s">
        <v>88</v>
      </c>
      <c r="K1642">
        <v>1</v>
      </c>
      <c r="L1642">
        <v>54520</v>
      </c>
      <c r="M1642">
        <v>5</v>
      </c>
      <c r="N1642">
        <v>51794</v>
      </c>
      <c r="O1642">
        <v>42000</v>
      </c>
      <c r="P1642">
        <v>9794</v>
      </c>
      <c r="Q1642" t="s">
        <v>26</v>
      </c>
      <c r="R1642" t="s">
        <v>73</v>
      </c>
      <c r="S1642" s="3" t="str">
        <f t="shared" si="125"/>
        <v>April</v>
      </c>
      <c r="T1642" t="str">
        <f t="shared" si="126"/>
        <v>Q2</v>
      </c>
      <c r="U1642">
        <f t="shared" si="127"/>
        <v>2025</v>
      </c>
      <c r="V1642" s="4">
        <f t="shared" si="128"/>
        <v>0.18909526199945939</v>
      </c>
      <c r="W1642" t="str">
        <f t="shared" si="129"/>
        <v>High</v>
      </c>
    </row>
    <row r="1643" spans="1:23" x14ac:dyDescent="0.3">
      <c r="A1643">
        <v>100612</v>
      </c>
      <c r="B1643" s="1">
        <v>45878</v>
      </c>
      <c r="C1643" t="s">
        <v>748</v>
      </c>
      <c r="D1643" t="s">
        <v>177</v>
      </c>
      <c r="E1643" t="s">
        <v>44</v>
      </c>
      <c r="F1643" t="s">
        <v>64</v>
      </c>
      <c r="G1643" t="s">
        <v>65</v>
      </c>
      <c r="H1643" t="s">
        <v>59</v>
      </c>
      <c r="I1643" t="s">
        <v>60</v>
      </c>
      <c r="J1643" t="s">
        <v>88</v>
      </c>
      <c r="K1643">
        <v>1</v>
      </c>
      <c r="L1643">
        <v>54510</v>
      </c>
      <c r="M1643">
        <v>5</v>
      </c>
      <c r="N1643">
        <v>51784.5</v>
      </c>
      <c r="O1643">
        <v>42000</v>
      </c>
      <c r="P1643">
        <v>9784.5</v>
      </c>
      <c r="Q1643" t="s">
        <v>55</v>
      </c>
      <c r="R1643" t="s">
        <v>27</v>
      </c>
      <c r="S1643" s="3" t="str">
        <f t="shared" si="125"/>
        <v>August</v>
      </c>
      <c r="T1643" t="str">
        <f t="shared" si="126"/>
        <v>Q3</v>
      </c>
      <c r="U1643">
        <f t="shared" si="127"/>
        <v>2025</v>
      </c>
      <c r="V1643" s="4">
        <f t="shared" si="128"/>
        <v>0.18894649943515918</v>
      </c>
      <c r="W1643" t="str">
        <f t="shared" si="129"/>
        <v>High</v>
      </c>
    </row>
    <row r="1644" spans="1:23" x14ac:dyDescent="0.3">
      <c r="A1644">
        <v>101259</v>
      </c>
      <c r="B1644" s="1">
        <v>45691</v>
      </c>
      <c r="C1644" t="s">
        <v>1395</v>
      </c>
      <c r="D1644" t="s">
        <v>257</v>
      </c>
      <c r="E1644" t="s">
        <v>52</v>
      </c>
      <c r="F1644" t="s">
        <v>69</v>
      </c>
      <c r="G1644" t="s">
        <v>70</v>
      </c>
      <c r="H1644" t="s">
        <v>47</v>
      </c>
      <c r="I1644" t="s">
        <v>24</v>
      </c>
      <c r="J1644" t="s">
        <v>25</v>
      </c>
      <c r="K1644">
        <v>6</v>
      </c>
      <c r="L1644">
        <v>8626</v>
      </c>
      <c r="M1644">
        <v>0</v>
      </c>
      <c r="N1644">
        <v>51756</v>
      </c>
      <c r="O1644">
        <v>36000</v>
      </c>
      <c r="P1644">
        <v>15756</v>
      </c>
      <c r="Q1644" t="s">
        <v>55</v>
      </c>
      <c r="R1644" t="s">
        <v>56</v>
      </c>
      <c r="S1644" s="3" t="str">
        <f t="shared" si="125"/>
        <v>February</v>
      </c>
      <c r="T1644" t="str">
        <f t="shared" si="126"/>
        <v>Q1</v>
      </c>
      <c r="U1644">
        <f t="shared" si="127"/>
        <v>2025</v>
      </c>
      <c r="V1644" s="4">
        <f t="shared" si="128"/>
        <v>0.30442847206121032</v>
      </c>
      <c r="W1644" t="str">
        <f t="shared" si="129"/>
        <v>High</v>
      </c>
    </row>
    <row r="1645" spans="1:23" x14ac:dyDescent="0.3">
      <c r="A1645">
        <v>101408</v>
      </c>
      <c r="B1645" s="1">
        <v>45983</v>
      </c>
      <c r="C1645" t="s">
        <v>1544</v>
      </c>
      <c r="D1645" t="s">
        <v>207</v>
      </c>
      <c r="E1645" t="s">
        <v>30</v>
      </c>
      <c r="F1645" t="s">
        <v>76</v>
      </c>
      <c r="G1645" t="s">
        <v>77</v>
      </c>
      <c r="H1645" t="s">
        <v>59</v>
      </c>
      <c r="I1645" t="s">
        <v>24</v>
      </c>
      <c r="J1645" t="s">
        <v>25</v>
      </c>
      <c r="K1645">
        <v>7</v>
      </c>
      <c r="L1645">
        <v>8215</v>
      </c>
      <c r="M1645">
        <v>10</v>
      </c>
      <c r="N1645">
        <v>51754.5</v>
      </c>
      <c r="O1645">
        <v>42000</v>
      </c>
      <c r="P1645">
        <v>9754.5</v>
      </c>
      <c r="Q1645" t="s">
        <v>26</v>
      </c>
      <c r="R1645" t="s">
        <v>27</v>
      </c>
      <c r="S1645" s="3" t="str">
        <f t="shared" si="125"/>
        <v>November</v>
      </c>
      <c r="T1645" t="str">
        <f t="shared" si="126"/>
        <v>Q4</v>
      </c>
      <c r="U1645">
        <f t="shared" si="127"/>
        <v>2025</v>
      </c>
      <c r="V1645" s="4">
        <f t="shared" si="128"/>
        <v>0.18847636437411239</v>
      </c>
      <c r="W1645" t="str">
        <f t="shared" si="129"/>
        <v>High</v>
      </c>
    </row>
    <row r="1646" spans="1:23" x14ac:dyDescent="0.3">
      <c r="A1646">
        <v>103064</v>
      </c>
      <c r="B1646" s="1">
        <v>45946</v>
      </c>
      <c r="C1646" t="s">
        <v>3200</v>
      </c>
      <c r="D1646" t="s">
        <v>114</v>
      </c>
      <c r="E1646" t="s">
        <v>20</v>
      </c>
      <c r="F1646" t="s">
        <v>21</v>
      </c>
      <c r="G1646" t="s">
        <v>22</v>
      </c>
      <c r="H1646" t="s">
        <v>83</v>
      </c>
      <c r="I1646" t="s">
        <v>24</v>
      </c>
      <c r="J1646" t="s">
        <v>25</v>
      </c>
      <c r="K1646">
        <v>7</v>
      </c>
      <c r="L1646">
        <v>8212</v>
      </c>
      <c r="M1646">
        <v>10</v>
      </c>
      <c r="N1646">
        <v>51735.6</v>
      </c>
      <c r="O1646">
        <v>42000</v>
      </c>
      <c r="P1646">
        <v>9735.6</v>
      </c>
      <c r="Q1646" t="s">
        <v>66</v>
      </c>
      <c r="R1646" t="s">
        <v>56</v>
      </c>
      <c r="S1646" s="3" t="str">
        <f t="shared" si="125"/>
        <v>October</v>
      </c>
      <c r="T1646" t="str">
        <f t="shared" si="126"/>
        <v>Q4</v>
      </c>
      <c r="U1646">
        <f t="shared" si="127"/>
        <v>2025</v>
      </c>
      <c r="V1646" s="4">
        <f t="shared" si="128"/>
        <v>0.18817989933430754</v>
      </c>
      <c r="W1646" t="str">
        <f t="shared" si="129"/>
        <v>High</v>
      </c>
    </row>
    <row r="1647" spans="1:23" x14ac:dyDescent="0.3">
      <c r="A1647">
        <v>100411</v>
      </c>
      <c r="B1647" s="1">
        <v>45906</v>
      </c>
      <c r="C1647" t="s">
        <v>547</v>
      </c>
      <c r="D1647" t="s">
        <v>213</v>
      </c>
      <c r="E1647" t="s">
        <v>20</v>
      </c>
      <c r="F1647" t="s">
        <v>36</v>
      </c>
      <c r="G1647" t="s">
        <v>37</v>
      </c>
      <c r="H1647" t="s">
        <v>83</v>
      </c>
      <c r="I1647" t="s">
        <v>24</v>
      </c>
      <c r="J1647" t="s">
        <v>72</v>
      </c>
      <c r="K1647">
        <v>4</v>
      </c>
      <c r="L1647">
        <v>15214</v>
      </c>
      <c r="M1647">
        <v>15</v>
      </c>
      <c r="N1647">
        <v>51727.6</v>
      </c>
      <c r="O1647">
        <v>44000</v>
      </c>
      <c r="P1647">
        <v>7727.6</v>
      </c>
      <c r="Q1647" t="s">
        <v>55</v>
      </c>
      <c r="R1647" t="s">
        <v>73</v>
      </c>
      <c r="S1647" s="3" t="str">
        <f t="shared" si="125"/>
        <v>September</v>
      </c>
      <c r="T1647" t="str">
        <f t="shared" si="126"/>
        <v>Q3</v>
      </c>
      <c r="U1647">
        <f t="shared" si="127"/>
        <v>2025</v>
      </c>
      <c r="V1647" s="4">
        <f t="shared" si="128"/>
        <v>0.14939026747809681</v>
      </c>
      <c r="W1647" t="str">
        <f t="shared" si="129"/>
        <v>High</v>
      </c>
    </row>
    <row r="1648" spans="1:23" x14ac:dyDescent="0.3">
      <c r="A1648">
        <v>100317</v>
      </c>
      <c r="B1648" s="1">
        <v>45912</v>
      </c>
      <c r="C1648" t="s">
        <v>453</v>
      </c>
      <c r="D1648" t="s">
        <v>112</v>
      </c>
      <c r="E1648" t="s">
        <v>52</v>
      </c>
      <c r="F1648" t="s">
        <v>69</v>
      </c>
      <c r="G1648" t="s">
        <v>70</v>
      </c>
      <c r="H1648" t="s">
        <v>47</v>
      </c>
      <c r="I1648" t="s">
        <v>60</v>
      </c>
      <c r="J1648" t="s">
        <v>61</v>
      </c>
      <c r="K1648">
        <v>5</v>
      </c>
      <c r="L1648">
        <v>12164</v>
      </c>
      <c r="M1648">
        <v>15</v>
      </c>
      <c r="N1648">
        <v>51697</v>
      </c>
      <c r="O1648">
        <v>45000</v>
      </c>
      <c r="P1648">
        <v>6697</v>
      </c>
      <c r="Q1648" t="s">
        <v>55</v>
      </c>
      <c r="R1648" t="s">
        <v>27</v>
      </c>
      <c r="S1648" s="3" t="str">
        <f t="shared" si="125"/>
        <v>September</v>
      </c>
      <c r="T1648" t="str">
        <f t="shared" si="126"/>
        <v>Q3</v>
      </c>
      <c r="U1648">
        <f t="shared" si="127"/>
        <v>2025</v>
      </c>
      <c r="V1648" s="4">
        <f t="shared" si="128"/>
        <v>0.12954330038493531</v>
      </c>
      <c r="W1648" t="str">
        <f t="shared" si="129"/>
        <v>High</v>
      </c>
    </row>
    <row r="1649" spans="1:23" x14ac:dyDescent="0.3">
      <c r="A1649">
        <v>103720</v>
      </c>
      <c r="B1649" s="1">
        <v>45801</v>
      </c>
      <c r="C1649" t="s">
        <v>3856</v>
      </c>
      <c r="D1649" t="s">
        <v>158</v>
      </c>
      <c r="E1649" t="s">
        <v>52</v>
      </c>
      <c r="F1649" t="s">
        <v>53</v>
      </c>
      <c r="G1649" t="s">
        <v>54</v>
      </c>
      <c r="H1649" t="s">
        <v>38</v>
      </c>
      <c r="I1649" t="s">
        <v>24</v>
      </c>
      <c r="J1649" t="s">
        <v>72</v>
      </c>
      <c r="K1649">
        <v>4</v>
      </c>
      <c r="L1649">
        <v>15184</v>
      </c>
      <c r="M1649">
        <v>15</v>
      </c>
      <c r="N1649">
        <v>51625.599999999999</v>
      </c>
      <c r="O1649">
        <v>44000</v>
      </c>
      <c r="P1649">
        <v>7625.6</v>
      </c>
      <c r="Q1649" t="s">
        <v>66</v>
      </c>
      <c r="R1649" t="s">
        <v>56</v>
      </c>
      <c r="S1649" s="3" t="str">
        <f t="shared" si="125"/>
        <v>May</v>
      </c>
      <c r="T1649" t="str">
        <f t="shared" si="126"/>
        <v>Q2</v>
      </c>
      <c r="U1649">
        <f t="shared" si="127"/>
        <v>2025</v>
      </c>
      <c r="V1649" s="4">
        <f t="shared" si="128"/>
        <v>0.14770966342279801</v>
      </c>
      <c r="W1649" t="str">
        <f t="shared" si="129"/>
        <v>High</v>
      </c>
    </row>
    <row r="1650" spans="1:23" x14ac:dyDescent="0.3">
      <c r="A1650">
        <v>100787</v>
      </c>
      <c r="B1650" s="1">
        <v>45668</v>
      </c>
      <c r="C1650" t="s">
        <v>923</v>
      </c>
      <c r="D1650" t="s">
        <v>104</v>
      </c>
      <c r="E1650" t="s">
        <v>20</v>
      </c>
      <c r="F1650" t="s">
        <v>21</v>
      </c>
      <c r="G1650" t="s">
        <v>22</v>
      </c>
      <c r="H1650" t="s">
        <v>71</v>
      </c>
      <c r="I1650" t="s">
        <v>60</v>
      </c>
      <c r="J1650" t="s">
        <v>78</v>
      </c>
      <c r="K1650">
        <v>3</v>
      </c>
      <c r="L1650">
        <v>21500</v>
      </c>
      <c r="M1650">
        <v>20</v>
      </c>
      <c r="N1650">
        <v>51600</v>
      </c>
      <c r="O1650">
        <v>51000</v>
      </c>
      <c r="P1650">
        <v>600</v>
      </c>
      <c r="Q1650" t="s">
        <v>41</v>
      </c>
      <c r="R1650" t="s">
        <v>56</v>
      </c>
      <c r="S1650" s="3" t="str">
        <f t="shared" si="125"/>
        <v>January</v>
      </c>
      <c r="T1650" t="str">
        <f t="shared" si="126"/>
        <v>Q1</v>
      </c>
      <c r="U1650">
        <f t="shared" si="127"/>
        <v>2025</v>
      </c>
      <c r="V1650" s="4">
        <f t="shared" si="128"/>
        <v>1.1627906976744186E-2</v>
      </c>
      <c r="W1650" t="str">
        <f t="shared" si="129"/>
        <v>High</v>
      </c>
    </row>
    <row r="1651" spans="1:23" x14ac:dyDescent="0.3">
      <c r="A1651">
        <v>102963</v>
      </c>
      <c r="B1651" s="1">
        <v>45989</v>
      </c>
      <c r="C1651" t="s">
        <v>3099</v>
      </c>
      <c r="D1651" t="s">
        <v>63</v>
      </c>
      <c r="E1651" t="s">
        <v>30</v>
      </c>
      <c r="F1651" t="s">
        <v>76</v>
      </c>
      <c r="G1651" t="s">
        <v>77</v>
      </c>
      <c r="H1651" t="s">
        <v>33</v>
      </c>
      <c r="I1651" t="s">
        <v>24</v>
      </c>
      <c r="J1651" t="s">
        <v>72</v>
      </c>
      <c r="K1651">
        <v>4</v>
      </c>
      <c r="L1651">
        <v>15174</v>
      </c>
      <c r="M1651">
        <v>15</v>
      </c>
      <c r="N1651">
        <v>51591.6</v>
      </c>
      <c r="O1651">
        <v>44000</v>
      </c>
      <c r="P1651">
        <v>7591.6</v>
      </c>
      <c r="Q1651" t="s">
        <v>41</v>
      </c>
      <c r="R1651" t="s">
        <v>27</v>
      </c>
      <c r="S1651" s="3" t="str">
        <f t="shared" si="125"/>
        <v>November</v>
      </c>
      <c r="T1651" t="str">
        <f t="shared" si="126"/>
        <v>Q4</v>
      </c>
      <c r="U1651">
        <f t="shared" si="127"/>
        <v>2025</v>
      </c>
      <c r="V1651" s="4">
        <f t="shared" si="128"/>
        <v>0.14714798533094536</v>
      </c>
      <c r="W1651" t="str">
        <f t="shared" si="129"/>
        <v>High</v>
      </c>
    </row>
    <row r="1652" spans="1:23" x14ac:dyDescent="0.3">
      <c r="A1652">
        <v>104702</v>
      </c>
      <c r="B1652" s="1">
        <v>45902</v>
      </c>
      <c r="C1652" t="s">
        <v>4838</v>
      </c>
      <c r="D1652" t="s">
        <v>51</v>
      </c>
      <c r="E1652" t="s">
        <v>52</v>
      </c>
      <c r="F1652" t="s">
        <v>69</v>
      </c>
      <c r="G1652" t="s">
        <v>70</v>
      </c>
      <c r="H1652" t="s">
        <v>38</v>
      </c>
      <c r="I1652" t="s">
        <v>60</v>
      </c>
      <c r="J1652" t="s">
        <v>61</v>
      </c>
      <c r="K1652">
        <v>5</v>
      </c>
      <c r="L1652">
        <v>12137</v>
      </c>
      <c r="M1652">
        <v>15</v>
      </c>
      <c r="N1652">
        <v>51582.25</v>
      </c>
      <c r="O1652">
        <v>45000</v>
      </c>
      <c r="P1652">
        <v>6582.25</v>
      </c>
      <c r="Q1652" t="s">
        <v>26</v>
      </c>
      <c r="R1652" t="s">
        <v>27</v>
      </c>
      <c r="S1652" s="3" t="str">
        <f t="shared" si="125"/>
        <v>September</v>
      </c>
      <c r="T1652" t="str">
        <f t="shared" si="126"/>
        <v>Q3</v>
      </c>
      <c r="U1652">
        <f t="shared" si="127"/>
        <v>2025</v>
      </c>
      <c r="V1652" s="4">
        <f t="shared" si="128"/>
        <v>0.12760688027373757</v>
      </c>
      <c r="W1652" t="str">
        <f t="shared" si="129"/>
        <v>High</v>
      </c>
    </row>
    <row r="1653" spans="1:23" x14ac:dyDescent="0.3">
      <c r="A1653">
        <v>101282</v>
      </c>
      <c r="B1653" s="1">
        <v>45833</v>
      </c>
      <c r="C1653" t="s">
        <v>1418</v>
      </c>
      <c r="D1653" t="s">
        <v>149</v>
      </c>
      <c r="E1653" t="s">
        <v>52</v>
      </c>
      <c r="F1653" t="s">
        <v>69</v>
      </c>
      <c r="G1653" t="s">
        <v>70</v>
      </c>
      <c r="H1653" t="s">
        <v>108</v>
      </c>
      <c r="I1653" t="s">
        <v>24</v>
      </c>
      <c r="J1653" t="s">
        <v>25</v>
      </c>
      <c r="K1653">
        <v>6</v>
      </c>
      <c r="L1653">
        <v>8581</v>
      </c>
      <c r="M1653">
        <v>0</v>
      </c>
      <c r="N1653">
        <v>51486</v>
      </c>
      <c r="O1653">
        <v>36000</v>
      </c>
      <c r="P1653">
        <v>15486</v>
      </c>
      <c r="Q1653" t="s">
        <v>26</v>
      </c>
      <c r="R1653" t="s">
        <v>27</v>
      </c>
      <c r="S1653" s="3" t="str">
        <f t="shared" si="125"/>
        <v>June</v>
      </c>
      <c r="T1653" t="str">
        <f t="shared" si="126"/>
        <v>Q2</v>
      </c>
      <c r="U1653">
        <f t="shared" si="127"/>
        <v>2025</v>
      </c>
      <c r="V1653" s="4">
        <f t="shared" si="128"/>
        <v>0.30078079477916325</v>
      </c>
      <c r="W1653" t="str">
        <f t="shared" si="129"/>
        <v>High</v>
      </c>
    </row>
    <row r="1654" spans="1:23" x14ac:dyDescent="0.3">
      <c r="A1654">
        <v>104077</v>
      </c>
      <c r="B1654" s="1">
        <v>45702</v>
      </c>
      <c r="C1654" t="s">
        <v>4213</v>
      </c>
      <c r="D1654" t="s">
        <v>342</v>
      </c>
      <c r="E1654" t="s">
        <v>52</v>
      </c>
      <c r="F1654" t="s">
        <v>53</v>
      </c>
      <c r="G1654" t="s">
        <v>54</v>
      </c>
      <c r="H1654" t="s">
        <v>23</v>
      </c>
      <c r="I1654" t="s">
        <v>24</v>
      </c>
      <c r="J1654" t="s">
        <v>72</v>
      </c>
      <c r="K1654">
        <v>4</v>
      </c>
      <c r="L1654">
        <v>15109</v>
      </c>
      <c r="M1654">
        <v>15</v>
      </c>
      <c r="N1654">
        <v>51370.6</v>
      </c>
      <c r="O1654">
        <v>44000</v>
      </c>
      <c r="P1654">
        <v>7370.6</v>
      </c>
      <c r="Q1654" t="s">
        <v>55</v>
      </c>
      <c r="R1654" t="s">
        <v>27</v>
      </c>
      <c r="S1654" s="3" t="str">
        <f t="shared" si="125"/>
        <v>February</v>
      </c>
      <c r="T1654" t="str">
        <f t="shared" si="126"/>
        <v>Q1</v>
      </c>
      <c r="U1654">
        <f t="shared" si="127"/>
        <v>2025</v>
      </c>
      <c r="V1654" s="4">
        <f t="shared" si="128"/>
        <v>0.14347895488859388</v>
      </c>
      <c r="W1654" t="str">
        <f t="shared" si="129"/>
        <v>High</v>
      </c>
    </row>
    <row r="1655" spans="1:23" x14ac:dyDescent="0.3">
      <c r="A1655">
        <v>102891</v>
      </c>
      <c r="B1655" s="1">
        <v>45772</v>
      </c>
      <c r="C1655" t="s">
        <v>3027</v>
      </c>
      <c r="D1655" t="s">
        <v>222</v>
      </c>
      <c r="E1655" t="s">
        <v>44</v>
      </c>
      <c r="F1655" t="s">
        <v>64</v>
      </c>
      <c r="G1655" t="s">
        <v>65</v>
      </c>
      <c r="H1655" t="s">
        <v>108</v>
      </c>
      <c r="I1655" t="s">
        <v>60</v>
      </c>
      <c r="J1655" t="s">
        <v>61</v>
      </c>
      <c r="K1655">
        <v>5</v>
      </c>
      <c r="L1655">
        <v>12051</v>
      </c>
      <c r="M1655">
        <v>15</v>
      </c>
      <c r="N1655">
        <v>51216.75</v>
      </c>
      <c r="O1655">
        <v>45000</v>
      </c>
      <c r="P1655">
        <v>6216.75</v>
      </c>
      <c r="Q1655" t="s">
        <v>26</v>
      </c>
      <c r="R1655" t="s">
        <v>56</v>
      </c>
      <c r="S1655" s="3" t="str">
        <f t="shared" si="125"/>
        <v>April</v>
      </c>
      <c r="T1655" t="str">
        <f t="shared" si="126"/>
        <v>Q2</v>
      </c>
      <c r="U1655">
        <f t="shared" si="127"/>
        <v>2025</v>
      </c>
      <c r="V1655" s="4">
        <f t="shared" si="128"/>
        <v>0.12138118877125159</v>
      </c>
      <c r="W1655" t="str">
        <f t="shared" si="129"/>
        <v>High</v>
      </c>
    </row>
    <row r="1656" spans="1:23" x14ac:dyDescent="0.3">
      <c r="A1656">
        <v>102288</v>
      </c>
      <c r="B1656" s="1">
        <v>45835</v>
      </c>
      <c r="C1656" t="s">
        <v>2424</v>
      </c>
      <c r="D1656" t="s">
        <v>87</v>
      </c>
      <c r="E1656" t="s">
        <v>20</v>
      </c>
      <c r="F1656" t="s">
        <v>36</v>
      </c>
      <c r="G1656" t="s">
        <v>37</v>
      </c>
      <c r="H1656" t="s">
        <v>59</v>
      </c>
      <c r="I1656" t="s">
        <v>24</v>
      </c>
      <c r="J1656" t="s">
        <v>25</v>
      </c>
      <c r="K1656">
        <v>6</v>
      </c>
      <c r="L1656">
        <v>8978</v>
      </c>
      <c r="M1656">
        <v>5</v>
      </c>
      <c r="N1656">
        <v>51174.6</v>
      </c>
      <c r="O1656">
        <v>36000</v>
      </c>
      <c r="P1656">
        <v>15174.6</v>
      </c>
      <c r="Q1656" t="s">
        <v>26</v>
      </c>
      <c r="R1656" t="s">
        <v>73</v>
      </c>
      <c r="S1656" s="3" t="str">
        <f t="shared" si="125"/>
        <v>June</v>
      </c>
      <c r="T1656" t="str">
        <f t="shared" si="126"/>
        <v>Q2</v>
      </c>
      <c r="U1656">
        <f t="shared" si="127"/>
        <v>2025</v>
      </c>
      <c r="V1656" s="4">
        <f t="shared" si="128"/>
        <v>0.2965260109507451</v>
      </c>
      <c r="W1656" t="str">
        <f t="shared" si="129"/>
        <v>High</v>
      </c>
    </row>
    <row r="1657" spans="1:23" x14ac:dyDescent="0.3">
      <c r="A1657">
        <v>100299</v>
      </c>
      <c r="B1657" s="1">
        <v>45681</v>
      </c>
      <c r="C1657" t="s">
        <v>435</v>
      </c>
      <c r="D1657" t="s">
        <v>110</v>
      </c>
      <c r="E1657" t="s">
        <v>30</v>
      </c>
      <c r="F1657" t="s">
        <v>76</v>
      </c>
      <c r="G1657" t="s">
        <v>77</v>
      </c>
      <c r="H1657" t="s">
        <v>38</v>
      </c>
      <c r="I1657" t="s">
        <v>24</v>
      </c>
      <c r="J1657" t="s">
        <v>72</v>
      </c>
      <c r="K1657">
        <v>4</v>
      </c>
      <c r="L1657">
        <v>15047</v>
      </c>
      <c r="M1657">
        <v>15</v>
      </c>
      <c r="N1657">
        <v>51159.8</v>
      </c>
      <c r="O1657">
        <v>44000</v>
      </c>
      <c r="P1657">
        <v>7159.8</v>
      </c>
      <c r="Q1657" t="s">
        <v>41</v>
      </c>
      <c r="R1657" t="s">
        <v>27</v>
      </c>
      <c r="S1657" s="3" t="str">
        <f t="shared" si="125"/>
        <v>January</v>
      </c>
      <c r="T1657" t="str">
        <f t="shared" si="126"/>
        <v>Q1</v>
      </c>
      <c r="U1657">
        <f t="shared" si="127"/>
        <v>2025</v>
      </c>
      <c r="V1657" s="4">
        <f t="shared" si="128"/>
        <v>0.13994972615217416</v>
      </c>
      <c r="W1657" t="str">
        <f t="shared" si="129"/>
        <v>High</v>
      </c>
    </row>
    <row r="1658" spans="1:23" x14ac:dyDescent="0.3">
      <c r="A1658">
        <v>103052</v>
      </c>
      <c r="B1658" s="1">
        <v>45845</v>
      </c>
      <c r="C1658" t="s">
        <v>3188</v>
      </c>
      <c r="D1658" t="s">
        <v>192</v>
      </c>
      <c r="E1658" t="s">
        <v>30</v>
      </c>
      <c r="F1658" t="s">
        <v>31</v>
      </c>
      <c r="G1658" t="s">
        <v>32</v>
      </c>
      <c r="H1658" t="s">
        <v>38</v>
      </c>
      <c r="I1658" t="s">
        <v>24</v>
      </c>
      <c r="J1658" t="s">
        <v>72</v>
      </c>
      <c r="K1658">
        <v>4</v>
      </c>
      <c r="L1658">
        <v>15003</v>
      </c>
      <c r="M1658">
        <v>15</v>
      </c>
      <c r="N1658">
        <v>51010.2</v>
      </c>
      <c r="O1658">
        <v>44000</v>
      </c>
      <c r="P1658">
        <v>7010.2</v>
      </c>
      <c r="Q1658" t="s">
        <v>49</v>
      </c>
      <c r="R1658" t="s">
        <v>56</v>
      </c>
      <c r="S1658" s="3" t="str">
        <f t="shared" si="125"/>
        <v>July</v>
      </c>
      <c r="T1658" t="str">
        <f t="shared" si="126"/>
        <v>Q3</v>
      </c>
      <c r="U1658">
        <f t="shared" si="127"/>
        <v>2025</v>
      </c>
      <c r="V1658" s="4">
        <f t="shared" si="128"/>
        <v>0.13742741647748882</v>
      </c>
      <c r="W1658" t="str">
        <f t="shared" si="129"/>
        <v>High</v>
      </c>
    </row>
    <row r="1659" spans="1:23" x14ac:dyDescent="0.3">
      <c r="A1659">
        <v>103029</v>
      </c>
      <c r="B1659" s="1">
        <v>45966</v>
      </c>
      <c r="C1659" t="s">
        <v>3165</v>
      </c>
      <c r="D1659" t="s">
        <v>177</v>
      </c>
      <c r="E1659" t="s">
        <v>44</v>
      </c>
      <c r="F1659" t="s">
        <v>64</v>
      </c>
      <c r="G1659" t="s">
        <v>65</v>
      </c>
      <c r="H1659" t="s">
        <v>23</v>
      </c>
      <c r="I1659" t="s">
        <v>60</v>
      </c>
      <c r="J1659" t="s">
        <v>61</v>
      </c>
      <c r="K1659">
        <v>5</v>
      </c>
      <c r="L1659">
        <v>11984</v>
      </c>
      <c r="M1659">
        <v>15</v>
      </c>
      <c r="N1659">
        <v>50932</v>
      </c>
      <c r="O1659">
        <v>45000</v>
      </c>
      <c r="P1659">
        <v>5932</v>
      </c>
      <c r="Q1659" t="s">
        <v>49</v>
      </c>
      <c r="R1659" t="s">
        <v>56</v>
      </c>
      <c r="S1659" s="3" t="str">
        <f t="shared" si="125"/>
        <v>November</v>
      </c>
      <c r="T1659" t="str">
        <f t="shared" si="126"/>
        <v>Q4</v>
      </c>
      <c r="U1659">
        <f t="shared" si="127"/>
        <v>2025</v>
      </c>
      <c r="V1659" s="4">
        <f t="shared" si="128"/>
        <v>0.11646901751354748</v>
      </c>
      <c r="W1659" t="str">
        <f t="shared" si="129"/>
        <v>High</v>
      </c>
    </row>
    <row r="1660" spans="1:23" x14ac:dyDescent="0.3">
      <c r="A1660">
        <v>102010</v>
      </c>
      <c r="B1660" s="1">
        <v>45782</v>
      </c>
      <c r="C1660" t="s">
        <v>2146</v>
      </c>
      <c r="D1660" t="s">
        <v>199</v>
      </c>
      <c r="E1660" t="s">
        <v>44</v>
      </c>
      <c r="F1660" t="s">
        <v>45</v>
      </c>
      <c r="G1660" t="s">
        <v>46</v>
      </c>
      <c r="H1660" t="s">
        <v>33</v>
      </c>
      <c r="I1660" t="s">
        <v>60</v>
      </c>
      <c r="J1660" t="s">
        <v>61</v>
      </c>
      <c r="K1660">
        <v>5</v>
      </c>
      <c r="L1660">
        <v>11919</v>
      </c>
      <c r="M1660">
        <v>15</v>
      </c>
      <c r="N1660">
        <v>50655.75</v>
      </c>
      <c r="O1660">
        <v>45000</v>
      </c>
      <c r="P1660">
        <v>5655.75</v>
      </c>
      <c r="Q1660" t="s">
        <v>49</v>
      </c>
      <c r="R1660" t="s">
        <v>27</v>
      </c>
      <c r="S1660" s="3" t="str">
        <f t="shared" si="125"/>
        <v>May</v>
      </c>
      <c r="T1660" t="str">
        <f t="shared" si="126"/>
        <v>Q2</v>
      </c>
      <c r="U1660">
        <f t="shared" si="127"/>
        <v>2025</v>
      </c>
      <c r="V1660" s="4">
        <f t="shared" si="128"/>
        <v>0.11165070105565508</v>
      </c>
      <c r="W1660" t="str">
        <f t="shared" si="129"/>
        <v>High</v>
      </c>
    </row>
    <row r="1661" spans="1:23" x14ac:dyDescent="0.3">
      <c r="A1661">
        <v>102840</v>
      </c>
      <c r="B1661" s="1">
        <v>45760</v>
      </c>
      <c r="C1661" t="s">
        <v>2976</v>
      </c>
      <c r="D1661" t="s">
        <v>408</v>
      </c>
      <c r="E1661" t="s">
        <v>52</v>
      </c>
      <c r="F1661" t="s">
        <v>69</v>
      </c>
      <c r="G1661" t="s">
        <v>70</v>
      </c>
      <c r="H1661" t="s">
        <v>38</v>
      </c>
      <c r="I1661" t="s">
        <v>24</v>
      </c>
      <c r="J1661" t="s">
        <v>72</v>
      </c>
      <c r="K1661">
        <v>4</v>
      </c>
      <c r="L1661">
        <v>14889</v>
      </c>
      <c r="M1661">
        <v>15</v>
      </c>
      <c r="N1661">
        <v>50622.6</v>
      </c>
      <c r="O1661">
        <v>44000</v>
      </c>
      <c r="P1661">
        <v>6622.6</v>
      </c>
      <c r="Q1661" t="s">
        <v>41</v>
      </c>
      <c r="R1661" t="s">
        <v>56</v>
      </c>
      <c r="S1661" s="3" t="str">
        <f t="shared" si="125"/>
        <v>April</v>
      </c>
      <c r="T1661" t="str">
        <f t="shared" si="126"/>
        <v>Q2</v>
      </c>
      <c r="U1661">
        <f t="shared" si="127"/>
        <v>2025</v>
      </c>
      <c r="V1661" s="4">
        <f t="shared" si="128"/>
        <v>0.13082299210234166</v>
      </c>
      <c r="W1661" t="str">
        <f t="shared" si="129"/>
        <v>High</v>
      </c>
    </row>
    <row r="1662" spans="1:23" x14ac:dyDescent="0.3">
      <c r="A1662">
        <v>101859</v>
      </c>
      <c r="B1662" s="1">
        <v>45719</v>
      </c>
      <c r="C1662" t="s">
        <v>1995</v>
      </c>
      <c r="D1662" t="s">
        <v>90</v>
      </c>
      <c r="E1662" t="s">
        <v>52</v>
      </c>
      <c r="F1662" t="s">
        <v>69</v>
      </c>
      <c r="G1662" t="s">
        <v>70</v>
      </c>
      <c r="H1662" t="s">
        <v>33</v>
      </c>
      <c r="I1662" t="s">
        <v>24</v>
      </c>
      <c r="J1662" t="s">
        <v>25</v>
      </c>
      <c r="K1662">
        <v>6</v>
      </c>
      <c r="L1662">
        <v>8436</v>
      </c>
      <c r="M1662">
        <v>0</v>
      </c>
      <c r="N1662">
        <v>50616</v>
      </c>
      <c r="O1662">
        <v>36000</v>
      </c>
      <c r="P1662">
        <v>14616</v>
      </c>
      <c r="Q1662" t="s">
        <v>55</v>
      </c>
      <c r="R1662" t="s">
        <v>27</v>
      </c>
      <c r="S1662" s="3" t="str">
        <f t="shared" si="125"/>
        <v>March</v>
      </c>
      <c r="T1662" t="str">
        <f t="shared" si="126"/>
        <v>Q1</v>
      </c>
      <c r="U1662">
        <f t="shared" si="127"/>
        <v>2025</v>
      </c>
      <c r="V1662" s="4">
        <f t="shared" si="128"/>
        <v>0.28876244665718348</v>
      </c>
      <c r="W1662" t="str">
        <f t="shared" si="129"/>
        <v>High</v>
      </c>
    </row>
    <row r="1663" spans="1:23" x14ac:dyDescent="0.3">
      <c r="A1663">
        <v>103510</v>
      </c>
      <c r="B1663" s="1">
        <v>45700</v>
      </c>
      <c r="C1663" t="s">
        <v>3646</v>
      </c>
      <c r="D1663" t="s">
        <v>19</v>
      </c>
      <c r="E1663" t="s">
        <v>44</v>
      </c>
      <c r="F1663" t="s">
        <v>64</v>
      </c>
      <c r="G1663" t="s">
        <v>65</v>
      </c>
      <c r="H1663" t="s">
        <v>23</v>
      </c>
      <c r="I1663" t="s">
        <v>24</v>
      </c>
      <c r="J1663" t="s">
        <v>72</v>
      </c>
      <c r="K1663">
        <v>4</v>
      </c>
      <c r="L1663">
        <v>14777</v>
      </c>
      <c r="M1663">
        <v>15</v>
      </c>
      <c r="N1663">
        <v>50241.8</v>
      </c>
      <c r="O1663">
        <v>44000</v>
      </c>
      <c r="P1663">
        <v>6241.8</v>
      </c>
      <c r="Q1663" t="s">
        <v>66</v>
      </c>
      <c r="R1663" t="s">
        <v>27</v>
      </c>
      <c r="S1663" s="3" t="str">
        <f t="shared" si="125"/>
        <v>February</v>
      </c>
      <c r="T1663" t="str">
        <f t="shared" si="126"/>
        <v>Q1</v>
      </c>
      <c r="U1663">
        <f t="shared" si="127"/>
        <v>2025</v>
      </c>
      <c r="V1663" s="4">
        <f t="shared" si="128"/>
        <v>0.12423519857966872</v>
      </c>
      <c r="W1663" t="str">
        <f t="shared" si="129"/>
        <v>High</v>
      </c>
    </row>
    <row r="1664" spans="1:23" hidden="1" x14ac:dyDescent="0.3">
      <c r="A1664">
        <v>102299</v>
      </c>
      <c r="B1664" s="1">
        <v>45730</v>
      </c>
      <c r="C1664" t="s">
        <v>2435</v>
      </c>
      <c r="D1664" t="s">
        <v>179</v>
      </c>
      <c r="E1664" t="s">
        <v>44</v>
      </c>
      <c r="F1664" t="s">
        <v>64</v>
      </c>
      <c r="G1664" t="s">
        <v>65</v>
      </c>
      <c r="H1664" t="s">
        <v>23</v>
      </c>
      <c r="I1664" t="s">
        <v>24</v>
      </c>
      <c r="J1664" t="s">
        <v>25</v>
      </c>
      <c r="K1664">
        <v>6</v>
      </c>
      <c r="L1664">
        <v>8327</v>
      </c>
      <c r="M1664">
        <v>0</v>
      </c>
      <c r="N1664">
        <v>49962</v>
      </c>
      <c r="O1664">
        <v>36000</v>
      </c>
      <c r="P1664">
        <v>13962</v>
      </c>
      <c r="Q1664" t="s">
        <v>49</v>
      </c>
      <c r="R1664" t="s">
        <v>27</v>
      </c>
      <c r="S1664" s="3" t="str">
        <f t="shared" si="125"/>
        <v>March</v>
      </c>
      <c r="T1664" t="str">
        <f t="shared" si="126"/>
        <v>Q1</v>
      </c>
      <c r="U1664">
        <f t="shared" si="127"/>
        <v>2025</v>
      </c>
      <c r="V1664" s="4">
        <f t="shared" si="128"/>
        <v>0.2794523838116969</v>
      </c>
      <c r="W1664" t="str">
        <f t="shared" si="129"/>
        <v>Medium</v>
      </c>
    </row>
    <row r="1665" spans="1:23" hidden="1" x14ac:dyDescent="0.3">
      <c r="A1665">
        <v>101494</v>
      </c>
      <c r="B1665" s="1">
        <v>45801</v>
      </c>
      <c r="C1665" t="s">
        <v>1630</v>
      </c>
      <c r="D1665" t="s">
        <v>257</v>
      </c>
      <c r="E1665" t="s">
        <v>30</v>
      </c>
      <c r="F1665" t="s">
        <v>31</v>
      </c>
      <c r="G1665" t="s">
        <v>32</v>
      </c>
      <c r="H1665" t="s">
        <v>38</v>
      </c>
      <c r="I1665" t="s">
        <v>60</v>
      </c>
      <c r="J1665" t="s">
        <v>61</v>
      </c>
      <c r="K1665">
        <v>5</v>
      </c>
      <c r="L1665">
        <v>12487</v>
      </c>
      <c r="M1665">
        <v>20</v>
      </c>
      <c r="N1665">
        <v>49948</v>
      </c>
      <c r="O1665">
        <v>45000</v>
      </c>
      <c r="P1665">
        <v>4948</v>
      </c>
      <c r="Q1665" t="s">
        <v>26</v>
      </c>
      <c r="R1665" t="s">
        <v>27</v>
      </c>
      <c r="S1665" s="3" t="str">
        <f t="shared" si="125"/>
        <v>May</v>
      </c>
      <c r="T1665" t="str">
        <f t="shared" si="126"/>
        <v>Q2</v>
      </c>
      <c r="U1665">
        <f t="shared" si="127"/>
        <v>2025</v>
      </c>
      <c r="V1665" s="4">
        <f t="shared" si="128"/>
        <v>9.9063025546568428E-2</v>
      </c>
      <c r="W1665" t="str">
        <f t="shared" si="129"/>
        <v>Medium</v>
      </c>
    </row>
    <row r="1666" spans="1:23" hidden="1" x14ac:dyDescent="0.3">
      <c r="A1666">
        <v>102576</v>
      </c>
      <c r="B1666" s="1">
        <v>45699</v>
      </c>
      <c r="C1666" t="s">
        <v>2712</v>
      </c>
      <c r="D1666" t="s">
        <v>82</v>
      </c>
      <c r="E1666" t="s">
        <v>20</v>
      </c>
      <c r="F1666" t="s">
        <v>21</v>
      </c>
      <c r="G1666" t="s">
        <v>22</v>
      </c>
      <c r="H1666" t="s">
        <v>33</v>
      </c>
      <c r="I1666" t="s">
        <v>60</v>
      </c>
      <c r="J1666" t="s">
        <v>88</v>
      </c>
      <c r="K1666">
        <v>1</v>
      </c>
      <c r="L1666">
        <v>55486</v>
      </c>
      <c r="M1666">
        <v>10</v>
      </c>
      <c r="N1666">
        <v>49937.4</v>
      </c>
      <c r="O1666">
        <v>42000</v>
      </c>
      <c r="P1666">
        <v>7937.4</v>
      </c>
      <c r="Q1666" t="s">
        <v>66</v>
      </c>
      <c r="R1666" t="s">
        <v>27</v>
      </c>
      <c r="S1666" s="3" t="str">
        <f t="shared" ref="S1666:S1729" si="130">TEXT(B1666,"mmmm")</f>
        <v>February</v>
      </c>
      <c r="T1666" t="str">
        <f t="shared" ref="T1666:T1729" si="131">"Q"&amp;ROUNDUP(MONTH(B1666)/3,0)</f>
        <v>Q1</v>
      </c>
      <c r="U1666">
        <f t="shared" ref="U1666:U1729" si="132">YEAR(B1666)</f>
        <v>2025</v>
      </c>
      <c r="V1666" s="4">
        <f t="shared" ref="V1666:V1729" si="133">P1666/N1666</f>
        <v>0.15894700164606085</v>
      </c>
      <c r="W1666" t="str">
        <f t="shared" ref="W1666:W1729" si="134">IF(N1666&lt;10000,"Low",IF(N1666&lt;=50000,"Medium","High"))</f>
        <v>Medium</v>
      </c>
    </row>
    <row r="1667" spans="1:23" hidden="1" x14ac:dyDescent="0.3">
      <c r="A1667">
        <v>103513</v>
      </c>
      <c r="B1667" s="1">
        <v>45858</v>
      </c>
      <c r="C1667" t="s">
        <v>3649</v>
      </c>
      <c r="D1667" t="s">
        <v>96</v>
      </c>
      <c r="E1667" t="s">
        <v>52</v>
      </c>
      <c r="F1667" t="s">
        <v>53</v>
      </c>
      <c r="G1667" t="s">
        <v>54</v>
      </c>
      <c r="H1667" t="s">
        <v>47</v>
      </c>
      <c r="I1667" t="s">
        <v>60</v>
      </c>
      <c r="J1667" t="s">
        <v>61</v>
      </c>
      <c r="K1667">
        <v>4</v>
      </c>
      <c r="L1667">
        <v>12475</v>
      </c>
      <c r="M1667">
        <v>0</v>
      </c>
      <c r="N1667">
        <v>49900</v>
      </c>
      <c r="O1667">
        <v>36000</v>
      </c>
      <c r="P1667">
        <v>13900</v>
      </c>
      <c r="Q1667" t="s">
        <v>66</v>
      </c>
      <c r="R1667" t="s">
        <v>27</v>
      </c>
      <c r="S1667" s="3" t="str">
        <f t="shared" si="130"/>
        <v>July</v>
      </c>
      <c r="T1667" t="str">
        <f t="shared" si="131"/>
        <v>Q3</v>
      </c>
      <c r="U1667">
        <f t="shared" si="132"/>
        <v>2025</v>
      </c>
      <c r="V1667" s="4">
        <f t="shared" si="133"/>
        <v>0.27855711422845691</v>
      </c>
      <c r="W1667" t="str">
        <f t="shared" si="134"/>
        <v>Medium</v>
      </c>
    </row>
    <row r="1668" spans="1:23" hidden="1" x14ac:dyDescent="0.3">
      <c r="A1668">
        <v>100242</v>
      </c>
      <c r="B1668" s="1">
        <v>45971</v>
      </c>
      <c r="C1668" t="s">
        <v>377</v>
      </c>
      <c r="D1668" t="s">
        <v>217</v>
      </c>
      <c r="E1668" t="s">
        <v>52</v>
      </c>
      <c r="F1668" t="s">
        <v>69</v>
      </c>
      <c r="G1668" t="s">
        <v>70</v>
      </c>
      <c r="H1668" t="s">
        <v>23</v>
      </c>
      <c r="I1668" t="s">
        <v>24</v>
      </c>
      <c r="J1668" t="s">
        <v>72</v>
      </c>
      <c r="K1668">
        <v>4</v>
      </c>
      <c r="L1668">
        <v>14669</v>
      </c>
      <c r="M1668">
        <v>15</v>
      </c>
      <c r="N1668">
        <v>49874.6</v>
      </c>
      <c r="O1668">
        <v>44000</v>
      </c>
      <c r="P1668">
        <v>5874.6</v>
      </c>
      <c r="Q1668" t="s">
        <v>41</v>
      </c>
      <c r="R1668" t="s">
        <v>27</v>
      </c>
      <c r="S1668" s="3" t="str">
        <f t="shared" si="130"/>
        <v>November</v>
      </c>
      <c r="T1668" t="str">
        <f t="shared" si="131"/>
        <v>Q4</v>
      </c>
      <c r="U1668">
        <f t="shared" si="132"/>
        <v>2025</v>
      </c>
      <c r="V1668" s="4">
        <f t="shared" si="133"/>
        <v>0.11778741082635251</v>
      </c>
      <c r="W1668" t="str">
        <f t="shared" si="134"/>
        <v>Medium</v>
      </c>
    </row>
    <row r="1669" spans="1:23" hidden="1" x14ac:dyDescent="0.3">
      <c r="A1669">
        <v>104389</v>
      </c>
      <c r="B1669" s="1">
        <v>45887</v>
      </c>
      <c r="C1669" t="s">
        <v>4525</v>
      </c>
      <c r="D1669" t="s">
        <v>29</v>
      </c>
      <c r="E1669" t="s">
        <v>52</v>
      </c>
      <c r="F1669" t="s">
        <v>53</v>
      </c>
      <c r="G1669" t="s">
        <v>54</v>
      </c>
      <c r="H1669" t="s">
        <v>47</v>
      </c>
      <c r="I1669" t="s">
        <v>60</v>
      </c>
      <c r="J1669" t="s">
        <v>88</v>
      </c>
      <c r="K1669">
        <v>1</v>
      </c>
      <c r="L1669">
        <v>55411</v>
      </c>
      <c r="M1669">
        <v>10</v>
      </c>
      <c r="N1669">
        <v>49869.9</v>
      </c>
      <c r="O1669">
        <v>42000</v>
      </c>
      <c r="P1669">
        <v>7869.9</v>
      </c>
      <c r="Q1669" t="s">
        <v>41</v>
      </c>
      <c r="R1669" t="s">
        <v>27</v>
      </c>
      <c r="S1669" s="3" t="str">
        <f t="shared" si="130"/>
        <v>August</v>
      </c>
      <c r="T1669" t="str">
        <f t="shared" si="131"/>
        <v>Q3</v>
      </c>
      <c r="U1669">
        <f t="shared" si="132"/>
        <v>2025</v>
      </c>
      <c r="V1669" s="4">
        <f t="shared" si="133"/>
        <v>0.15780861802409868</v>
      </c>
      <c r="W1669" t="str">
        <f t="shared" si="134"/>
        <v>Medium</v>
      </c>
    </row>
    <row r="1670" spans="1:23" hidden="1" x14ac:dyDescent="0.3">
      <c r="A1670">
        <v>104594</v>
      </c>
      <c r="B1670" s="1">
        <v>45873</v>
      </c>
      <c r="C1670" t="s">
        <v>4730</v>
      </c>
      <c r="D1670" t="s">
        <v>239</v>
      </c>
      <c r="E1670" t="s">
        <v>20</v>
      </c>
      <c r="F1670" t="s">
        <v>21</v>
      </c>
      <c r="G1670" t="s">
        <v>22</v>
      </c>
      <c r="H1670" t="s">
        <v>38</v>
      </c>
      <c r="I1670" t="s">
        <v>60</v>
      </c>
      <c r="J1670" t="s">
        <v>88</v>
      </c>
      <c r="K1670">
        <v>1</v>
      </c>
      <c r="L1670">
        <v>55409</v>
      </c>
      <c r="M1670">
        <v>10</v>
      </c>
      <c r="N1670">
        <v>49868.1</v>
      </c>
      <c r="O1670">
        <v>42000</v>
      </c>
      <c r="P1670">
        <v>7868.1</v>
      </c>
      <c r="Q1670" t="s">
        <v>66</v>
      </c>
      <c r="R1670" t="s">
        <v>27</v>
      </c>
      <c r="S1670" s="3" t="str">
        <f t="shared" si="130"/>
        <v>August</v>
      </c>
      <c r="T1670" t="str">
        <f t="shared" si="131"/>
        <v>Q3</v>
      </c>
      <c r="U1670">
        <f t="shared" si="132"/>
        <v>2025</v>
      </c>
      <c r="V1670" s="4">
        <f t="shared" si="133"/>
        <v>0.15777821894156788</v>
      </c>
      <c r="W1670" t="str">
        <f t="shared" si="134"/>
        <v>Medium</v>
      </c>
    </row>
    <row r="1671" spans="1:23" hidden="1" x14ac:dyDescent="0.3">
      <c r="A1671">
        <v>102236</v>
      </c>
      <c r="B1671" s="1">
        <v>45878</v>
      </c>
      <c r="C1671" t="s">
        <v>2372</v>
      </c>
      <c r="D1671" t="s">
        <v>75</v>
      </c>
      <c r="E1671" t="s">
        <v>52</v>
      </c>
      <c r="F1671" t="s">
        <v>69</v>
      </c>
      <c r="G1671" t="s">
        <v>70</v>
      </c>
      <c r="H1671" t="s">
        <v>71</v>
      </c>
      <c r="I1671" t="s">
        <v>60</v>
      </c>
      <c r="J1671" t="s">
        <v>61</v>
      </c>
      <c r="K1671">
        <v>4</v>
      </c>
      <c r="L1671">
        <v>12460</v>
      </c>
      <c r="M1671">
        <v>0</v>
      </c>
      <c r="N1671">
        <v>49840</v>
      </c>
      <c r="O1671">
        <v>36000</v>
      </c>
      <c r="P1671">
        <v>13840</v>
      </c>
      <c r="Q1671" t="s">
        <v>26</v>
      </c>
      <c r="R1671" t="s">
        <v>27</v>
      </c>
      <c r="S1671" s="3" t="str">
        <f t="shared" si="130"/>
        <v>August</v>
      </c>
      <c r="T1671" t="str">
        <f t="shared" si="131"/>
        <v>Q3</v>
      </c>
      <c r="U1671">
        <f t="shared" si="132"/>
        <v>2025</v>
      </c>
      <c r="V1671" s="4">
        <f t="shared" si="133"/>
        <v>0.27768860353130015</v>
      </c>
      <c r="W1671" t="str">
        <f t="shared" si="134"/>
        <v>Medium</v>
      </c>
    </row>
    <row r="1672" spans="1:23" hidden="1" x14ac:dyDescent="0.3">
      <c r="A1672">
        <v>103754</v>
      </c>
      <c r="B1672" s="1">
        <v>45870</v>
      </c>
      <c r="C1672" t="s">
        <v>3890</v>
      </c>
      <c r="D1672" t="s">
        <v>257</v>
      </c>
      <c r="E1672" t="s">
        <v>20</v>
      </c>
      <c r="F1672" t="s">
        <v>21</v>
      </c>
      <c r="G1672" t="s">
        <v>22</v>
      </c>
      <c r="H1672" t="s">
        <v>83</v>
      </c>
      <c r="I1672" t="s">
        <v>60</v>
      </c>
      <c r="J1672" t="s">
        <v>61</v>
      </c>
      <c r="K1672">
        <v>4</v>
      </c>
      <c r="L1672">
        <v>12456</v>
      </c>
      <c r="M1672">
        <v>0</v>
      </c>
      <c r="N1672">
        <v>49824</v>
      </c>
      <c r="O1672">
        <v>36000</v>
      </c>
      <c r="P1672">
        <v>13824</v>
      </c>
      <c r="Q1672" t="s">
        <v>26</v>
      </c>
      <c r="R1672" t="s">
        <v>27</v>
      </c>
      <c r="S1672" s="3" t="str">
        <f t="shared" si="130"/>
        <v>August</v>
      </c>
      <c r="T1672" t="str">
        <f t="shared" si="131"/>
        <v>Q3</v>
      </c>
      <c r="U1672">
        <f t="shared" si="132"/>
        <v>2025</v>
      </c>
      <c r="V1672" s="4">
        <f t="shared" si="133"/>
        <v>0.2774566473988439</v>
      </c>
      <c r="W1672" t="str">
        <f t="shared" si="134"/>
        <v>Medium</v>
      </c>
    </row>
    <row r="1673" spans="1:23" hidden="1" x14ac:dyDescent="0.3">
      <c r="A1673">
        <v>101040</v>
      </c>
      <c r="B1673" s="1">
        <v>45727</v>
      </c>
      <c r="C1673" t="s">
        <v>1176</v>
      </c>
      <c r="D1673" t="s">
        <v>199</v>
      </c>
      <c r="E1673" t="s">
        <v>30</v>
      </c>
      <c r="F1673" t="s">
        <v>31</v>
      </c>
      <c r="G1673" t="s">
        <v>32</v>
      </c>
      <c r="H1673" t="s">
        <v>33</v>
      </c>
      <c r="I1673" t="s">
        <v>24</v>
      </c>
      <c r="J1673" t="s">
        <v>72</v>
      </c>
      <c r="K1673">
        <v>4</v>
      </c>
      <c r="L1673">
        <v>14652</v>
      </c>
      <c r="M1673">
        <v>15</v>
      </c>
      <c r="N1673">
        <v>49816.800000000003</v>
      </c>
      <c r="O1673">
        <v>44000</v>
      </c>
      <c r="P1673">
        <v>5816.8</v>
      </c>
      <c r="Q1673" t="s">
        <v>26</v>
      </c>
      <c r="R1673" t="s">
        <v>73</v>
      </c>
      <c r="S1673" s="3" t="str">
        <f t="shared" si="130"/>
        <v>March</v>
      </c>
      <c r="T1673" t="str">
        <f t="shared" si="131"/>
        <v>Q1</v>
      </c>
      <c r="U1673">
        <f t="shared" si="132"/>
        <v>2025</v>
      </c>
      <c r="V1673" s="4">
        <f t="shared" si="133"/>
        <v>0.11676382264617559</v>
      </c>
      <c r="W1673" t="str">
        <f t="shared" si="134"/>
        <v>Medium</v>
      </c>
    </row>
    <row r="1674" spans="1:23" hidden="1" x14ac:dyDescent="0.3">
      <c r="A1674">
        <v>104683</v>
      </c>
      <c r="B1674" s="1">
        <v>45957</v>
      </c>
      <c r="C1674" t="s">
        <v>4819</v>
      </c>
      <c r="D1674" t="s">
        <v>104</v>
      </c>
      <c r="E1674" t="s">
        <v>52</v>
      </c>
      <c r="F1674" t="s">
        <v>53</v>
      </c>
      <c r="G1674" t="s">
        <v>54</v>
      </c>
      <c r="H1674" t="s">
        <v>33</v>
      </c>
      <c r="I1674" t="s">
        <v>60</v>
      </c>
      <c r="J1674" t="s">
        <v>61</v>
      </c>
      <c r="K1674">
        <v>4</v>
      </c>
      <c r="L1674">
        <v>12452</v>
      </c>
      <c r="M1674">
        <v>0</v>
      </c>
      <c r="N1674">
        <v>49808</v>
      </c>
      <c r="O1674">
        <v>36000</v>
      </c>
      <c r="P1674">
        <v>13808</v>
      </c>
      <c r="Q1674" t="s">
        <v>55</v>
      </c>
      <c r="R1674" t="s">
        <v>27</v>
      </c>
      <c r="S1674" s="3" t="str">
        <f t="shared" si="130"/>
        <v>October</v>
      </c>
      <c r="T1674" t="str">
        <f t="shared" si="131"/>
        <v>Q4</v>
      </c>
      <c r="U1674">
        <f t="shared" si="132"/>
        <v>2025</v>
      </c>
      <c r="V1674" s="4">
        <f t="shared" si="133"/>
        <v>0.2772245422422101</v>
      </c>
      <c r="W1674" t="str">
        <f t="shared" si="134"/>
        <v>Medium</v>
      </c>
    </row>
    <row r="1675" spans="1:23" hidden="1" x14ac:dyDescent="0.3">
      <c r="A1675">
        <v>101659</v>
      </c>
      <c r="B1675" s="1">
        <v>45803</v>
      </c>
      <c r="C1675" t="s">
        <v>1795</v>
      </c>
      <c r="D1675" t="s">
        <v>160</v>
      </c>
      <c r="E1675" t="s">
        <v>44</v>
      </c>
      <c r="F1675" t="s">
        <v>64</v>
      </c>
      <c r="G1675" t="s">
        <v>65</v>
      </c>
      <c r="H1675" t="s">
        <v>71</v>
      </c>
      <c r="I1675" t="s">
        <v>60</v>
      </c>
      <c r="J1675" t="s">
        <v>61</v>
      </c>
      <c r="K1675">
        <v>5</v>
      </c>
      <c r="L1675">
        <v>12449</v>
      </c>
      <c r="M1675">
        <v>20</v>
      </c>
      <c r="N1675">
        <v>49796</v>
      </c>
      <c r="O1675">
        <v>45000</v>
      </c>
      <c r="P1675">
        <v>4796</v>
      </c>
      <c r="Q1675" t="s">
        <v>41</v>
      </c>
      <c r="R1675" t="s">
        <v>27</v>
      </c>
      <c r="S1675" s="3" t="str">
        <f t="shared" si="130"/>
        <v>May</v>
      </c>
      <c r="T1675" t="str">
        <f t="shared" si="131"/>
        <v>Q2</v>
      </c>
      <c r="U1675">
        <f t="shared" si="132"/>
        <v>2025</v>
      </c>
      <c r="V1675" s="4">
        <f t="shared" si="133"/>
        <v>9.6312956864005136E-2</v>
      </c>
      <c r="W1675" t="str">
        <f t="shared" si="134"/>
        <v>Medium</v>
      </c>
    </row>
    <row r="1676" spans="1:23" hidden="1" x14ac:dyDescent="0.3">
      <c r="A1676">
        <v>101521</v>
      </c>
      <c r="B1676" s="1">
        <v>45856</v>
      </c>
      <c r="C1676" t="s">
        <v>1657</v>
      </c>
      <c r="D1676" t="s">
        <v>166</v>
      </c>
      <c r="E1676" t="s">
        <v>20</v>
      </c>
      <c r="F1676" t="s">
        <v>36</v>
      </c>
      <c r="G1676" t="s">
        <v>37</v>
      </c>
      <c r="H1676" t="s">
        <v>38</v>
      </c>
      <c r="I1676" t="s">
        <v>60</v>
      </c>
      <c r="J1676" t="s">
        <v>88</v>
      </c>
      <c r="K1676">
        <v>1</v>
      </c>
      <c r="L1676">
        <v>55299</v>
      </c>
      <c r="M1676">
        <v>10</v>
      </c>
      <c r="N1676">
        <v>49769.1</v>
      </c>
      <c r="O1676">
        <v>42000</v>
      </c>
      <c r="P1676">
        <v>7769.1</v>
      </c>
      <c r="Q1676" t="s">
        <v>66</v>
      </c>
      <c r="R1676" t="s">
        <v>27</v>
      </c>
      <c r="S1676" s="3" t="str">
        <f t="shared" si="130"/>
        <v>July</v>
      </c>
      <c r="T1676" t="str">
        <f t="shared" si="131"/>
        <v>Q3</v>
      </c>
      <c r="U1676">
        <f t="shared" si="132"/>
        <v>2025</v>
      </c>
      <c r="V1676" s="4">
        <f t="shared" si="133"/>
        <v>0.15610288311422149</v>
      </c>
      <c r="W1676" t="str">
        <f t="shared" si="134"/>
        <v>Medium</v>
      </c>
    </row>
    <row r="1677" spans="1:23" hidden="1" x14ac:dyDescent="0.3">
      <c r="A1677">
        <v>101495</v>
      </c>
      <c r="B1677" s="1">
        <v>45883</v>
      </c>
      <c r="C1677" t="s">
        <v>1631</v>
      </c>
      <c r="D1677" t="s">
        <v>160</v>
      </c>
      <c r="E1677" t="s">
        <v>52</v>
      </c>
      <c r="F1677" t="s">
        <v>53</v>
      </c>
      <c r="G1677" t="s">
        <v>54</v>
      </c>
      <c r="H1677" t="s">
        <v>59</v>
      </c>
      <c r="I1677" t="s">
        <v>24</v>
      </c>
      <c r="J1677" t="s">
        <v>72</v>
      </c>
      <c r="K1677">
        <v>4</v>
      </c>
      <c r="L1677">
        <v>14634</v>
      </c>
      <c r="M1677">
        <v>15</v>
      </c>
      <c r="N1677">
        <v>49755.6</v>
      </c>
      <c r="O1677">
        <v>44000</v>
      </c>
      <c r="P1677">
        <v>5755.6</v>
      </c>
      <c r="Q1677" t="s">
        <v>66</v>
      </c>
      <c r="R1677" t="s">
        <v>27</v>
      </c>
      <c r="S1677" s="3" t="str">
        <f t="shared" si="130"/>
        <v>August</v>
      </c>
      <c r="T1677" t="str">
        <f t="shared" si="131"/>
        <v>Q3</v>
      </c>
      <c r="U1677">
        <f t="shared" si="132"/>
        <v>2025</v>
      </c>
      <c r="V1677" s="4">
        <f t="shared" si="133"/>
        <v>0.11567743128411677</v>
      </c>
      <c r="W1677" t="str">
        <f t="shared" si="134"/>
        <v>Medium</v>
      </c>
    </row>
    <row r="1678" spans="1:23" hidden="1" x14ac:dyDescent="0.3">
      <c r="A1678">
        <v>101949</v>
      </c>
      <c r="B1678" s="1">
        <v>45705</v>
      </c>
      <c r="C1678" t="s">
        <v>2085</v>
      </c>
      <c r="D1678" t="s">
        <v>189</v>
      </c>
      <c r="E1678" t="s">
        <v>52</v>
      </c>
      <c r="F1678" t="s">
        <v>53</v>
      </c>
      <c r="G1678" t="s">
        <v>54</v>
      </c>
      <c r="H1678" t="s">
        <v>83</v>
      </c>
      <c r="I1678" t="s">
        <v>60</v>
      </c>
      <c r="J1678" t="s">
        <v>88</v>
      </c>
      <c r="K1678">
        <v>1</v>
      </c>
      <c r="L1678">
        <v>55267</v>
      </c>
      <c r="M1678">
        <v>10</v>
      </c>
      <c r="N1678">
        <v>49740.3</v>
      </c>
      <c r="O1678">
        <v>42000</v>
      </c>
      <c r="P1678">
        <v>7740.3</v>
      </c>
      <c r="Q1678" t="s">
        <v>66</v>
      </c>
      <c r="R1678" t="s">
        <v>56</v>
      </c>
      <c r="S1678" s="3" t="str">
        <f t="shared" si="130"/>
        <v>February</v>
      </c>
      <c r="T1678" t="str">
        <f t="shared" si="131"/>
        <v>Q1</v>
      </c>
      <c r="U1678">
        <f t="shared" si="132"/>
        <v>2025</v>
      </c>
      <c r="V1678" s="4">
        <f t="shared" si="133"/>
        <v>0.15561426046887533</v>
      </c>
      <c r="W1678" t="str">
        <f t="shared" si="134"/>
        <v>Medium</v>
      </c>
    </row>
    <row r="1679" spans="1:23" hidden="1" x14ac:dyDescent="0.3">
      <c r="A1679">
        <v>100355</v>
      </c>
      <c r="B1679" s="1">
        <v>45798</v>
      </c>
      <c r="C1679" t="s">
        <v>491</v>
      </c>
      <c r="D1679" t="s">
        <v>112</v>
      </c>
      <c r="E1679" t="s">
        <v>20</v>
      </c>
      <c r="F1679" t="s">
        <v>21</v>
      </c>
      <c r="G1679" t="s">
        <v>22</v>
      </c>
      <c r="H1679" t="s">
        <v>83</v>
      </c>
      <c r="I1679" t="s">
        <v>60</v>
      </c>
      <c r="J1679" t="s">
        <v>88</v>
      </c>
      <c r="K1679">
        <v>1</v>
      </c>
      <c r="L1679">
        <v>55230</v>
      </c>
      <c r="M1679">
        <v>10</v>
      </c>
      <c r="N1679">
        <v>49707</v>
      </c>
      <c r="O1679">
        <v>42000</v>
      </c>
      <c r="P1679">
        <v>7707</v>
      </c>
      <c r="Q1679" t="s">
        <v>26</v>
      </c>
      <c r="R1679" t="s">
        <v>27</v>
      </c>
      <c r="S1679" s="3" t="str">
        <f t="shared" si="130"/>
        <v>May</v>
      </c>
      <c r="T1679" t="str">
        <f t="shared" si="131"/>
        <v>Q2</v>
      </c>
      <c r="U1679">
        <f t="shared" si="132"/>
        <v>2025</v>
      </c>
      <c r="V1679" s="4">
        <f t="shared" si="133"/>
        <v>0.15504858470637939</v>
      </c>
      <c r="W1679" t="str">
        <f t="shared" si="134"/>
        <v>Medium</v>
      </c>
    </row>
    <row r="1680" spans="1:23" hidden="1" x14ac:dyDescent="0.3">
      <c r="A1680">
        <v>101794</v>
      </c>
      <c r="B1680" s="1">
        <v>45944</v>
      </c>
      <c r="C1680" t="s">
        <v>1930</v>
      </c>
      <c r="D1680" t="s">
        <v>118</v>
      </c>
      <c r="E1680" t="s">
        <v>20</v>
      </c>
      <c r="F1680" t="s">
        <v>36</v>
      </c>
      <c r="G1680" t="s">
        <v>37</v>
      </c>
      <c r="H1680" t="s">
        <v>83</v>
      </c>
      <c r="I1680" t="s">
        <v>60</v>
      </c>
      <c r="J1680" t="s">
        <v>61</v>
      </c>
      <c r="K1680">
        <v>4</v>
      </c>
      <c r="L1680">
        <v>12422</v>
      </c>
      <c r="M1680">
        <v>0</v>
      </c>
      <c r="N1680">
        <v>49688</v>
      </c>
      <c r="O1680">
        <v>36000</v>
      </c>
      <c r="P1680">
        <v>13688</v>
      </c>
      <c r="Q1680" t="s">
        <v>55</v>
      </c>
      <c r="R1680" t="s">
        <v>27</v>
      </c>
      <c r="S1680" s="3" t="str">
        <f t="shared" si="130"/>
        <v>October</v>
      </c>
      <c r="T1680" t="str">
        <f t="shared" si="131"/>
        <v>Q4</v>
      </c>
      <c r="U1680">
        <f t="shared" si="132"/>
        <v>2025</v>
      </c>
      <c r="V1680" s="4">
        <f t="shared" si="133"/>
        <v>0.27547898889067785</v>
      </c>
      <c r="W1680" t="str">
        <f t="shared" si="134"/>
        <v>Medium</v>
      </c>
    </row>
    <row r="1681" spans="1:23" hidden="1" x14ac:dyDescent="0.3">
      <c r="A1681">
        <v>103556</v>
      </c>
      <c r="B1681" s="1">
        <v>45742</v>
      </c>
      <c r="C1681" t="s">
        <v>3692</v>
      </c>
      <c r="D1681" t="s">
        <v>217</v>
      </c>
      <c r="E1681" t="s">
        <v>52</v>
      </c>
      <c r="F1681" t="s">
        <v>69</v>
      </c>
      <c r="G1681" t="s">
        <v>70</v>
      </c>
      <c r="H1681" t="s">
        <v>71</v>
      </c>
      <c r="I1681" t="s">
        <v>60</v>
      </c>
      <c r="J1681" t="s">
        <v>88</v>
      </c>
      <c r="K1681">
        <v>1</v>
      </c>
      <c r="L1681">
        <v>55195</v>
      </c>
      <c r="M1681">
        <v>10</v>
      </c>
      <c r="N1681">
        <v>49675.5</v>
      </c>
      <c r="O1681">
        <v>42000</v>
      </c>
      <c r="P1681">
        <v>7675.5</v>
      </c>
      <c r="Q1681" t="s">
        <v>26</v>
      </c>
      <c r="R1681" t="s">
        <v>27</v>
      </c>
      <c r="S1681" s="3" t="str">
        <f t="shared" si="130"/>
        <v>March</v>
      </c>
      <c r="T1681" t="str">
        <f t="shared" si="131"/>
        <v>Q1</v>
      </c>
      <c r="U1681">
        <f t="shared" si="132"/>
        <v>2025</v>
      </c>
      <c r="V1681" s="4">
        <f t="shared" si="133"/>
        <v>0.15451278799408158</v>
      </c>
      <c r="W1681" t="str">
        <f t="shared" si="134"/>
        <v>Medium</v>
      </c>
    </row>
    <row r="1682" spans="1:23" hidden="1" x14ac:dyDescent="0.3">
      <c r="A1682">
        <v>104629</v>
      </c>
      <c r="B1682" s="1">
        <v>45971</v>
      </c>
      <c r="C1682" t="s">
        <v>4765</v>
      </c>
      <c r="D1682" t="s">
        <v>239</v>
      </c>
      <c r="E1682" t="s">
        <v>44</v>
      </c>
      <c r="F1682" t="s">
        <v>64</v>
      </c>
      <c r="G1682" t="s">
        <v>65</v>
      </c>
      <c r="H1682" t="s">
        <v>38</v>
      </c>
      <c r="I1682" t="s">
        <v>60</v>
      </c>
      <c r="J1682" t="s">
        <v>61</v>
      </c>
      <c r="K1682">
        <v>4</v>
      </c>
      <c r="L1682">
        <v>12418</v>
      </c>
      <c r="M1682">
        <v>0</v>
      </c>
      <c r="N1682">
        <v>49672</v>
      </c>
      <c r="O1682">
        <v>36000</v>
      </c>
      <c r="P1682">
        <v>13672</v>
      </c>
      <c r="Q1682" t="s">
        <v>49</v>
      </c>
      <c r="R1682" t="s">
        <v>27</v>
      </c>
      <c r="S1682" s="3" t="str">
        <f t="shared" si="130"/>
        <v>November</v>
      </c>
      <c r="T1682" t="str">
        <f t="shared" si="131"/>
        <v>Q4</v>
      </c>
      <c r="U1682">
        <f t="shared" si="132"/>
        <v>2025</v>
      </c>
      <c r="V1682" s="4">
        <f t="shared" si="133"/>
        <v>0.27524561120953456</v>
      </c>
      <c r="W1682" t="str">
        <f t="shared" si="134"/>
        <v>Medium</v>
      </c>
    </row>
    <row r="1683" spans="1:23" hidden="1" x14ac:dyDescent="0.3">
      <c r="A1683">
        <v>101617</v>
      </c>
      <c r="B1683" s="1">
        <v>45919</v>
      </c>
      <c r="C1683" t="s">
        <v>1753</v>
      </c>
      <c r="D1683" t="s">
        <v>114</v>
      </c>
      <c r="E1683" t="s">
        <v>52</v>
      </c>
      <c r="F1683" t="s">
        <v>53</v>
      </c>
      <c r="G1683" t="s">
        <v>54</v>
      </c>
      <c r="H1683" t="s">
        <v>83</v>
      </c>
      <c r="I1683" t="s">
        <v>60</v>
      </c>
      <c r="J1683" t="s">
        <v>61</v>
      </c>
      <c r="K1683">
        <v>5</v>
      </c>
      <c r="L1683">
        <v>11678</v>
      </c>
      <c r="M1683">
        <v>15</v>
      </c>
      <c r="N1683">
        <v>49631.5</v>
      </c>
      <c r="O1683">
        <v>45000</v>
      </c>
      <c r="P1683">
        <v>4631.5</v>
      </c>
      <c r="Q1683" t="s">
        <v>49</v>
      </c>
      <c r="R1683" t="s">
        <v>27</v>
      </c>
      <c r="S1683" s="3" t="str">
        <f t="shared" si="130"/>
        <v>September</v>
      </c>
      <c r="T1683" t="str">
        <f t="shared" si="131"/>
        <v>Q3</v>
      </c>
      <c r="U1683">
        <f t="shared" si="132"/>
        <v>2025</v>
      </c>
      <c r="V1683" s="4">
        <f t="shared" si="133"/>
        <v>9.331775183099443E-2</v>
      </c>
      <c r="W1683" t="str">
        <f t="shared" si="134"/>
        <v>Medium</v>
      </c>
    </row>
    <row r="1684" spans="1:23" hidden="1" x14ac:dyDescent="0.3">
      <c r="A1684">
        <v>100778</v>
      </c>
      <c r="B1684" s="1">
        <v>45963</v>
      </c>
      <c r="C1684" t="s">
        <v>914</v>
      </c>
      <c r="D1684" t="s">
        <v>118</v>
      </c>
      <c r="E1684" t="s">
        <v>44</v>
      </c>
      <c r="F1684" t="s">
        <v>64</v>
      </c>
      <c r="G1684" t="s">
        <v>65</v>
      </c>
      <c r="H1684" t="s">
        <v>59</v>
      </c>
      <c r="I1684" t="s">
        <v>24</v>
      </c>
      <c r="J1684" t="s">
        <v>25</v>
      </c>
      <c r="K1684">
        <v>7</v>
      </c>
      <c r="L1684">
        <v>8338</v>
      </c>
      <c r="M1684">
        <v>15</v>
      </c>
      <c r="N1684">
        <v>49611.1</v>
      </c>
      <c r="O1684">
        <v>42000</v>
      </c>
      <c r="P1684">
        <v>7611.1</v>
      </c>
      <c r="Q1684" t="s">
        <v>41</v>
      </c>
      <c r="R1684" t="s">
        <v>27</v>
      </c>
      <c r="S1684" s="3" t="str">
        <f t="shared" si="130"/>
        <v>November</v>
      </c>
      <c r="T1684" t="str">
        <f t="shared" si="131"/>
        <v>Q4</v>
      </c>
      <c r="U1684">
        <f t="shared" si="132"/>
        <v>2025</v>
      </c>
      <c r="V1684" s="4">
        <f t="shared" si="133"/>
        <v>0.15341526392279148</v>
      </c>
      <c r="W1684" t="str">
        <f t="shared" si="134"/>
        <v>Medium</v>
      </c>
    </row>
    <row r="1685" spans="1:23" hidden="1" x14ac:dyDescent="0.3">
      <c r="A1685">
        <v>103685</v>
      </c>
      <c r="B1685" s="1">
        <v>46006</v>
      </c>
      <c r="C1685" t="s">
        <v>3821</v>
      </c>
      <c r="D1685" t="s">
        <v>110</v>
      </c>
      <c r="E1685" t="s">
        <v>44</v>
      </c>
      <c r="F1685" t="s">
        <v>45</v>
      </c>
      <c r="G1685" t="s">
        <v>46</v>
      </c>
      <c r="H1685" t="s">
        <v>23</v>
      </c>
      <c r="I1685" t="s">
        <v>60</v>
      </c>
      <c r="J1685" t="s">
        <v>61</v>
      </c>
      <c r="K1685">
        <v>5</v>
      </c>
      <c r="L1685">
        <v>12393</v>
      </c>
      <c r="M1685">
        <v>20</v>
      </c>
      <c r="N1685">
        <v>49572</v>
      </c>
      <c r="O1685">
        <v>45000</v>
      </c>
      <c r="P1685">
        <v>4572</v>
      </c>
      <c r="Q1685" t="s">
        <v>66</v>
      </c>
      <c r="R1685" t="s">
        <v>27</v>
      </c>
      <c r="S1685" s="3" t="str">
        <f t="shared" si="130"/>
        <v>December</v>
      </c>
      <c r="T1685" t="str">
        <f t="shared" si="131"/>
        <v>Q4</v>
      </c>
      <c r="U1685">
        <f t="shared" si="132"/>
        <v>2025</v>
      </c>
      <c r="V1685" s="4">
        <f t="shared" si="133"/>
        <v>9.2229484386347135E-2</v>
      </c>
      <c r="W1685" t="str">
        <f t="shared" si="134"/>
        <v>Medium</v>
      </c>
    </row>
    <row r="1686" spans="1:23" hidden="1" x14ac:dyDescent="0.3">
      <c r="A1686">
        <v>103253</v>
      </c>
      <c r="B1686" s="1">
        <v>45828</v>
      </c>
      <c r="C1686" t="s">
        <v>3389</v>
      </c>
      <c r="D1686" t="s">
        <v>134</v>
      </c>
      <c r="E1686" t="s">
        <v>30</v>
      </c>
      <c r="F1686" t="s">
        <v>76</v>
      </c>
      <c r="G1686" t="s">
        <v>77</v>
      </c>
      <c r="H1686" t="s">
        <v>71</v>
      </c>
      <c r="I1686" t="s">
        <v>60</v>
      </c>
      <c r="J1686" t="s">
        <v>61</v>
      </c>
      <c r="K1686">
        <v>5</v>
      </c>
      <c r="L1686">
        <v>11661</v>
      </c>
      <c r="M1686">
        <v>15</v>
      </c>
      <c r="N1686">
        <v>49559.25</v>
      </c>
      <c r="O1686">
        <v>45000</v>
      </c>
      <c r="P1686">
        <v>4559.25</v>
      </c>
      <c r="Q1686" t="s">
        <v>26</v>
      </c>
      <c r="R1686" t="s">
        <v>27</v>
      </c>
      <c r="S1686" s="3" t="str">
        <f t="shared" si="130"/>
        <v>June</v>
      </c>
      <c r="T1686" t="str">
        <f t="shared" si="131"/>
        <v>Q2</v>
      </c>
      <c r="U1686">
        <f t="shared" si="132"/>
        <v>2025</v>
      </c>
      <c r="V1686" s="4">
        <f t="shared" si="133"/>
        <v>9.1995944248550982E-2</v>
      </c>
      <c r="W1686" t="str">
        <f t="shared" si="134"/>
        <v>Medium</v>
      </c>
    </row>
    <row r="1687" spans="1:23" hidden="1" x14ac:dyDescent="0.3">
      <c r="A1687">
        <v>101043</v>
      </c>
      <c r="B1687" s="1">
        <v>45821</v>
      </c>
      <c r="C1687" t="s">
        <v>1179</v>
      </c>
      <c r="D1687" t="s">
        <v>80</v>
      </c>
      <c r="E1687" t="s">
        <v>30</v>
      </c>
      <c r="F1687" t="s">
        <v>31</v>
      </c>
      <c r="G1687" t="s">
        <v>32</v>
      </c>
      <c r="H1687" t="s">
        <v>38</v>
      </c>
      <c r="I1687" t="s">
        <v>60</v>
      </c>
      <c r="J1687" t="s">
        <v>88</v>
      </c>
      <c r="K1687">
        <v>1</v>
      </c>
      <c r="L1687">
        <v>55060</v>
      </c>
      <c r="M1687">
        <v>10</v>
      </c>
      <c r="N1687">
        <v>49554</v>
      </c>
      <c r="O1687">
        <v>42000</v>
      </c>
      <c r="P1687">
        <v>7554</v>
      </c>
      <c r="Q1687" t="s">
        <v>66</v>
      </c>
      <c r="R1687" t="s">
        <v>27</v>
      </c>
      <c r="S1687" s="3" t="str">
        <f t="shared" si="130"/>
        <v>June</v>
      </c>
      <c r="T1687" t="str">
        <f t="shared" si="131"/>
        <v>Q2</v>
      </c>
      <c r="U1687">
        <f t="shared" si="132"/>
        <v>2025</v>
      </c>
      <c r="V1687" s="4">
        <f t="shared" si="133"/>
        <v>0.15243976268313356</v>
      </c>
      <c r="W1687" t="str">
        <f t="shared" si="134"/>
        <v>Medium</v>
      </c>
    </row>
    <row r="1688" spans="1:23" hidden="1" x14ac:dyDescent="0.3">
      <c r="A1688">
        <v>104370</v>
      </c>
      <c r="B1688" s="1">
        <v>46013</v>
      </c>
      <c r="C1688" t="s">
        <v>4506</v>
      </c>
      <c r="D1688" t="s">
        <v>102</v>
      </c>
      <c r="E1688" t="s">
        <v>52</v>
      </c>
      <c r="F1688" t="s">
        <v>69</v>
      </c>
      <c r="G1688" t="s">
        <v>70</v>
      </c>
      <c r="H1688" t="s">
        <v>47</v>
      </c>
      <c r="I1688" t="s">
        <v>60</v>
      </c>
      <c r="J1688" t="s">
        <v>88</v>
      </c>
      <c r="K1688">
        <v>1</v>
      </c>
      <c r="L1688">
        <v>55021</v>
      </c>
      <c r="M1688">
        <v>10</v>
      </c>
      <c r="N1688">
        <v>49518.9</v>
      </c>
      <c r="O1688">
        <v>42000</v>
      </c>
      <c r="P1688">
        <v>7518.9</v>
      </c>
      <c r="Q1688" t="s">
        <v>26</v>
      </c>
      <c r="R1688" t="s">
        <v>27</v>
      </c>
      <c r="S1688" s="3" t="str">
        <f t="shared" si="130"/>
        <v>December</v>
      </c>
      <c r="T1688" t="str">
        <f t="shared" si="131"/>
        <v>Q4</v>
      </c>
      <c r="U1688">
        <f t="shared" si="132"/>
        <v>2025</v>
      </c>
      <c r="V1688" s="4">
        <f t="shared" si="133"/>
        <v>0.15183899480804297</v>
      </c>
      <c r="W1688" t="str">
        <f t="shared" si="134"/>
        <v>Medium</v>
      </c>
    </row>
    <row r="1689" spans="1:23" hidden="1" x14ac:dyDescent="0.3">
      <c r="A1689">
        <v>101930</v>
      </c>
      <c r="B1689" s="1">
        <v>45870</v>
      </c>
      <c r="C1689" t="s">
        <v>2066</v>
      </c>
      <c r="D1689" t="s">
        <v>228</v>
      </c>
      <c r="E1689" t="s">
        <v>20</v>
      </c>
      <c r="F1689" t="s">
        <v>21</v>
      </c>
      <c r="G1689" t="s">
        <v>22</v>
      </c>
      <c r="H1689" t="s">
        <v>59</v>
      </c>
      <c r="I1689" t="s">
        <v>60</v>
      </c>
      <c r="J1689" t="s">
        <v>61</v>
      </c>
      <c r="K1689">
        <v>5</v>
      </c>
      <c r="L1689">
        <v>12365</v>
      </c>
      <c r="M1689">
        <v>20</v>
      </c>
      <c r="N1689">
        <v>49460</v>
      </c>
      <c r="O1689">
        <v>45000</v>
      </c>
      <c r="P1689">
        <v>4460</v>
      </c>
      <c r="Q1689" t="s">
        <v>55</v>
      </c>
      <c r="R1689" t="s">
        <v>73</v>
      </c>
      <c r="S1689" s="3" t="str">
        <f t="shared" si="130"/>
        <v>August</v>
      </c>
      <c r="T1689" t="str">
        <f t="shared" si="131"/>
        <v>Q3</v>
      </c>
      <c r="U1689">
        <f t="shared" si="132"/>
        <v>2025</v>
      </c>
      <c r="V1689" s="4">
        <f t="shared" si="133"/>
        <v>9.0173877881116055E-2</v>
      </c>
      <c r="W1689" t="str">
        <f t="shared" si="134"/>
        <v>Medium</v>
      </c>
    </row>
    <row r="1690" spans="1:23" hidden="1" x14ac:dyDescent="0.3">
      <c r="A1690">
        <v>100394</v>
      </c>
      <c r="B1690" s="1">
        <v>45885</v>
      </c>
      <c r="C1690" t="s">
        <v>530</v>
      </c>
      <c r="D1690" t="s">
        <v>242</v>
      </c>
      <c r="E1690" t="s">
        <v>44</v>
      </c>
      <c r="F1690" t="s">
        <v>64</v>
      </c>
      <c r="G1690" t="s">
        <v>65</v>
      </c>
      <c r="H1690" t="s">
        <v>38</v>
      </c>
      <c r="I1690" t="s">
        <v>60</v>
      </c>
      <c r="J1690" t="s">
        <v>61</v>
      </c>
      <c r="K1690">
        <v>4</v>
      </c>
      <c r="L1690">
        <v>12363</v>
      </c>
      <c r="M1690">
        <v>0</v>
      </c>
      <c r="N1690">
        <v>49452</v>
      </c>
      <c r="O1690">
        <v>36000</v>
      </c>
      <c r="P1690">
        <v>13452</v>
      </c>
      <c r="Q1690" t="s">
        <v>49</v>
      </c>
      <c r="R1690" t="s">
        <v>56</v>
      </c>
      <c r="S1690" s="3" t="str">
        <f t="shared" si="130"/>
        <v>August</v>
      </c>
      <c r="T1690" t="str">
        <f t="shared" si="131"/>
        <v>Q3</v>
      </c>
      <c r="U1690">
        <f t="shared" si="132"/>
        <v>2025</v>
      </c>
      <c r="V1690" s="4">
        <f t="shared" si="133"/>
        <v>0.27202135404028149</v>
      </c>
      <c r="W1690" t="str">
        <f t="shared" si="134"/>
        <v>Medium</v>
      </c>
    </row>
    <row r="1691" spans="1:23" hidden="1" x14ac:dyDescent="0.3">
      <c r="A1691">
        <v>100114</v>
      </c>
      <c r="B1691" s="1">
        <v>45668</v>
      </c>
      <c r="C1691" t="s">
        <v>241</v>
      </c>
      <c r="D1691" t="s">
        <v>242</v>
      </c>
      <c r="E1691" t="s">
        <v>52</v>
      </c>
      <c r="F1691" t="s">
        <v>69</v>
      </c>
      <c r="G1691" t="s">
        <v>70</v>
      </c>
      <c r="H1691" t="s">
        <v>33</v>
      </c>
      <c r="I1691" t="s">
        <v>60</v>
      </c>
      <c r="J1691" t="s">
        <v>88</v>
      </c>
      <c r="K1691">
        <v>1</v>
      </c>
      <c r="L1691">
        <v>54944</v>
      </c>
      <c r="M1691">
        <v>10</v>
      </c>
      <c r="N1691">
        <v>49449.599999999999</v>
      </c>
      <c r="O1691">
        <v>42000</v>
      </c>
      <c r="P1691">
        <v>7449.6</v>
      </c>
      <c r="Q1691" t="s">
        <v>55</v>
      </c>
      <c r="R1691" t="s">
        <v>56</v>
      </c>
      <c r="S1691" s="3" t="str">
        <f t="shared" si="130"/>
        <v>January</v>
      </c>
      <c r="T1691" t="str">
        <f t="shared" si="131"/>
        <v>Q1</v>
      </c>
      <c r="U1691">
        <f t="shared" si="132"/>
        <v>2025</v>
      </c>
      <c r="V1691" s="4">
        <f t="shared" si="133"/>
        <v>0.15065035915356242</v>
      </c>
      <c r="W1691" t="str">
        <f t="shared" si="134"/>
        <v>Medium</v>
      </c>
    </row>
    <row r="1692" spans="1:23" hidden="1" x14ac:dyDescent="0.3">
      <c r="A1692">
        <v>101865</v>
      </c>
      <c r="B1692" s="1">
        <v>45905</v>
      </c>
      <c r="C1692" t="s">
        <v>2001</v>
      </c>
      <c r="D1692" t="s">
        <v>68</v>
      </c>
      <c r="E1692" t="s">
        <v>52</v>
      </c>
      <c r="F1692" t="s">
        <v>53</v>
      </c>
      <c r="G1692" t="s">
        <v>54</v>
      </c>
      <c r="H1692" t="s">
        <v>38</v>
      </c>
      <c r="I1692" t="s">
        <v>60</v>
      </c>
      <c r="J1692" t="s">
        <v>61</v>
      </c>
      <c r="K1692">
        <v>4</v>
      </c>
      <c r="L1692">
        <v>12360</v>
      </c>
      <c r="M1692">
        <v>0</v>
      </c>
      <c r="N1692">
        <v>49440</v>
      </c>
      <c r="O1692">
        <v>36000</v>
      </c>
      <c r="P1692">
        <v>13440</v>
      </c>
      <c r="Q1692" t="s">
        <v>55</v>
      </c>
      <c r="R1692" t="s">
        <v>27</v>
      </c>
      <c r="S1692" s="3" t="str">
        <f t="shared" si="130"/>
        <v>September</v>
      </c>
      <c r="T1692" t="str">
        <f t="shared" si="131"/>
        <v>Q3</v>
      </c>
      <c r="U1692">
        <f t="shared" si="132"/>
        <v>2025</v>
      </c>
      <c r="V1692" s="4">
        <f t="shared" si="133"/>
        <v>0.27184466019417475</v>
      </c>
      <c r="W1692" t="str">
        <f t="shared" si="134"/>
        <v>Medium</v>
      </c>
    </row>
    <row r="1693" spans="1:23" hidden="1" x14ac:dyDescent="0.3">
      <c r="A1693">
        <v>102258</v>
      </c>
      <c r="B1693" s="1">
        <v>45685</v>
      </c>
      <c r="C1693" t="s">
        <v>2394</v>
      </c>
      <c r="D1693" t="s">
        <v>29</v>
      </c>
      <c r="E1693" t="s">
        <v>44</v>
      </c>
      <c r="F1693" t="s">
        <v>64</v>
      </c>
      <c r="G1693" t="s">
        <v>65</v>
      </c>
      <c r="H1693" t="s">
        <v>47</v>
      </c>
      <c r="I1693" t="s">
        <v>24</v>
      </c>
      <c r="J1693" t="s">
        <v>25</v>
      </c>
      <c r="K1693">
        <v>6</v>
      </c>
      <c r="L1693">
        <v>8669</v>
      </c>
      <c r="M1693">
        <v>5</v>
      </c>
      <c r="N1693">
        <v>49413.3</v>
      </c>
      <c r="O1693">
        <v>36000</v>
      </c>
      <c r="P1693">
        <v>13413.3</v>
      </c>
      <c r="Q1693" t="s">
        <v>66</v>
      </c>
      <c r="R1693" t="s">
        <v>27</v>
      </c>
      <c r="S1693" s="3" t="str">
        <f t="shared" si="130"/>
        <v>January</v>
      </c>
      <c r="T1693" t="str">
        <f t="shared" si="131"/>
        <v>Q1</v>
      </c>
      <c r="U1693">
        <f t="shared" si="132"/>
        <v>2025</v>
      </c>
      <c r="V1693" s="4">
        <f t="shared" si="133"/>
        <v>0.2714512084803079</v>
      </c>
      <c r="W1693" t="str">
        <f t="shared" si="134"/>
        <v>Medium</v>
      </c>
    </row>
    <row r="1694" spans="1:23" hidden="1" x14ac:dyDescent="0.3">
      <c r="A1694">
        <v>104849</v>
      </c>
      <c r="B1694" s="1">
        <v>45738</v>
      </c>
      <c r="C1694" t="s">
        <v>4985</v>
      </c>
      <c r="D1694" t="s">
        <v>202</v>
      </c>
      <c r="E1694" t="s">
        <v>44</v>
      </c>
      <c r="F1694" t="s">
        <v>64</v>
      </c>
      <c r="G1694" t="s">
        <v>65</v>
      </c>
      <c r="H1694" t="s">
        <v>59</v>
      </c>
      <c r="I1694" t="s">
        <v>60</v>
      </c>
      <c r="J1694" t="s">
        <v>61</v>
      </c>
      <c r="K1694">
        <v>5</v>
      </c>
      <c r="L1694">
        <v>12328</v>
      </c>
      <c r="M1694">
        <v>20</v>
      </c>
      <c r="N1694">
        <v>49312</v>
      </c>
      <c r="O1694">
        <v>45000</v>
      </c>
      <c r="P1694">
        <v>4312</v>
      </c>
      <c r="Q1694" t="s">
        <v>49</v>
      </c>
      <c r="R1694" t="s">
        <v>27</v>
      </c>
      <c r="S1694" s="3" t="str">
        <f t="shared" si="130"/>
        <v>March</v>
      </c>
      <c r="T1694" t="str">
        <f t="shared" si="131"/>
        <v>Q1</v>
      </c>
      <c r="U1694">
        <f t="shared" si="132"/>
        <v>2025</v>
      </c>
      <c r="V1694" s="4">
        <f t="shared" si="133"/>
        <v>8.7443218689162883E-2</v>
      </c>
      <c r="W1694" t="str">
        <f t="shared" si="134"/>
        <v>Medium</v>
      </c>
    </row>
    <row r="1695" spans="1:23" hidden="1" x14ac:dyDescent="0.3">
      <c r="A1695">
        <v>101448</v>
      </c>
      <c r="B1695" s="1">
        <v>45810</v>
      </c>
      <c r="C1695" t="s">
        <v>1584</v>
      </c>
      <c r="D1695" t="s">
        <v>299</v>
      </c>
      <c r="E1695" t="s">
        <v>20</v>
      </c>
      <c r="F1695" t="s">
        <v>21</v>
      </c>
      <c r="G1695" t="s">
        <v>22</v>
      </c>
      <c r="H1695" t="s">
        <v>71</v>
      </c>
      <c r="I1695" t="s">
        <v>60</v>
      </c>
      <c r="J1695" t="s">
        <v>61</v>
      </c>
      <c r="K1695">
        <v>4</v>
      </c>
      <c r="L1695">
        <v>12321</v>
      </c>
      <c r="M1695">
        <v>0</v>
      </c>
      <c r="N1695">
        <v>49284</v>
      </c>
      <c r="O1695">
        <v>36000</v>
      </c>
      <c r="P1695">
        <v>13284</v>
      </c>
      <c r="Q1695" t="s">
        <v>26</v>
      </c>
      <c r="R1695" t="s">
        <v>27</v>
      </c>
      <c r="S1695" s="3" t="str">
        <f t="shared" si="130"/>
        <v>June</v>
      </c>
      <c r="T1695" t="str">
        <f t="shared" si="131"/>
        <v>Q2</v>
      </c>
      <c r="U1695">
        <f t="shared" si="132"/>
        <v>2025</v>
      </c>
      <c r="V1695" s="4">
        <f t="shared" si="133"/>
        <v>0.26953981008035061</v>
      </c>
      <c r="W1695" t="str">
        <f t="shared" si="134"/>
        <v>Medium</v>
      </c>
    </row>
    <row r="1696" spans="1:23" hidden="1" x14ac:dyDescent="0.3">
      <c r="A1696">
        <v>100056</v>
      </c>
      <c r="B1696" s="1">
        <v>45716</v>
      </c>
      <c r="C1696" t="s">
        <v>162</v>
      </c>
      <c r="D1696" t="s">
        <v>29</v>
      </c>
      <c r="E1696" t="s">
        <v>20</v>
      </c>
      <c r="F1696" t="s">
        <v>21</v>
      </c>
      <c r="G1696" t="s">
        <v>22</v>
      </c>
      <c r="H1696" t="s">
        <v>38</v>
      </c>
      <c r="I1696" t="s">
        <v>60</v>
      </c>
      <c r="J1696" t="s">
        <v>88</v>
      </c>
      <c r="K1696">
        <v>1</v>
      </c>
      <c r="L1696">
        <v>54750</v>
      </c>
      <c r="M1696">
        <v>10</v>
      </c>
      <c r="N1696">
        <v>49275</v>
      </c>
      <c r="O1696">
        <v>42000</v>
      </c>
      <c r="P1696">
        <v>7275</v>
      </c>
      <c r="Q1696" t="s">
        <v>55</v>
      </c>
      <c r="R1696" t="s">
        <v>27</v>
      </c>
      <c r="S1696" s="3" t="str">
        <f t="shared" si="130"/>
        <v>February</v>
      </c>
      <c r="T1696" t="str">
        <f t="shared" si="131"/>
        <v>Q1</v>
      </c>
      <c r="U1696">
        <f t="shared" si="132"/>
        <v>2025</v>
      </c>
      <c r="V1696" s="4">
        <f t="shared" si="133"/>
        <v>0.14764079147640791</v>
      </c>
      <c r="W1696" t="str">
        <f t="shared" si="134"/>
        <v>Medium</v>
      </c>
    </row>
    <row r="1697" spans="1:23" hidden="1" x14ac:dyDescent="0.3">
      <c r="A1697">
        <v>104296</v>
      </c>
      <c r="B1697" s="1">
        <v>45701</v>
      </c>
      <c r="C1697" t="s">
        <v>4432</v>
      </c>
      <c r="D1697" t="s">
        <v>239</v>
      </c>
      <c r="E1697" t="s">
        <v>30</v>
      </c>
      <c r="F1697" t="s">
        <v>31</v>
      </c>
      <c r="G1697" t="s">
        <v>32</v>
      </c>
      <c r="H1697" t="s">
        <v>38</v>
      </c>
      <c r="I1697" t="s">
        <v>60</v>
      </c>
      <c r="J1697" t="s">
        <v>88</v>
      </c>
      <c r="K1697">
        <v>1</v>
      </c>
      <c r="L1697">
        <v>54734</v>
      </c>
      <c r="M1697">
        <v>10</v>
      </c>
      <c r="N1697">
        <v>49260.6</v>
      </c>
      <c r="O1697">
        <v>42000</v>
      </c>
      <c r="P1697">
        <v>7260.6</v>
      </c>
      <c r="Q1697" t="s">
        <v>55</v>
      </c>
      <c r="R1697" t="s">
        <v>27</v>
      </c>
      <c r="S1697" s="3" t="str">
        <f t="shared" si="130"/>
        <v>February</v>
      </c>
      <c r="T1697" t="str">
        <f t="shared" si="131"/>
        <v>Q1</v>
      </c>
      <c r="U1697">
        <f t="shared" si="132"/>
        <v>2025</v>
      </c>
      <c r="V1697" s="4">
        <f t="shared" si="133"/>
        <v>0.14739162738578093</v>
      </c>
      <c r="W1697" t="str">
        <f t="shared" si="134"/>
        <v>Medium</v>
      </c>
    </row>
    <row r="1698" spans="1:23" hidden="1" x14ac:dyDescent="0.3">
      <c r="A1698">
        <v>102555</v>
      </c>
      <c r="B1698" s="1">
        <v>45871</v>
      </c>
      <c r="C1698" t="s">
        <v>2691</v>
      </c>
      <c r="D1698" t="s">
        <v>96</v>
      </c>
      <c r="E1698" t="s">
        <v>20</v>
      </c>
      <c r="F1698" t="s">
        <v>21</v>
      </c>
      <c r="G1698" t="s">
        <v>22</v>
      </c>
      <c r="H1698" t="s">
        <v>108</v>
      </c>
      <c r="I1698" t="s">
        <v>60</v>
      </c>
      <c r="J1698" t="s">
        <v>88</v>
      </c>
      <c r="K1698">
        <v>1</v>
      </c>
      <c r="L1698">
        <v>54658</v>
      </c>
      <c r="M1698">
        <v>10</v>
      </c>
      <c r="N1698">
        <v>49192.2</v>
      </c>
      <c r="O1698">
        <v>42000</v>
      </c>
      <c r="P1698">
        <v>7192.2</v>
      </c>
      <c r="Q1698" t="s">
        <v>26</v>
      </c>
      <c r="R1698" t="s">
        <v>73</v>
      </c>
      <c r="S1698" s="3" t="str">
        <f t="shared" si="130"/>
        <v>August</v>
      </c>
      <c r="T1698" t="str">
        <f t="shared" si="131"/>
        <v>Q3</v>
      </c>
      <c r="U1698">
        <f t="shared" si="132"/>
        <v>2025</v>
      </c>
      <c r="V1698" s="4">
        <f t="shared" si="133"/>
        <v>0.14620610584604876</v>
      </c>
      <c r="W1698" t="str">
        <f t="shared" si="134"/>
        <v>Medium</v>
      </c>
    </row>
    <row r="1699" spans="1:23" hidden="1" x14ac:dyDescent="0.3">
      <c r="A1699">
        <v>104199</v>
      </c>
      <c r="B1699" s="1">
        <v>45892</v>
      </c>
      <c r="C1699" t="s">
        <v>4335</v>
      </c>
      <c r="D1699" t="s">
        <v>281</v>
      </c>
      <c r="E1699" t="s">
        <v>30</v>
      </c>
      <c r="F1699" t="s">
        <v>76</v>
      </c>
      <c r="G1699" t="s">
        <v>77</v>
      </c>
      <c r="H1699" t="s">
        <v>59</v>
      </c>
      <c r="I1699" t="s">
        <v>24</v>
      </c>
      <c r="J1699" t="s">
        <v>25</v>
      </c>
      <c r="K1699">
        <v>6</v>
      </c>
      <c r="L1699">
        <v>8628</v>
      </c>
      <c r="M1699">
        <v>5</v>
      </c>
      <c r="N1699">
        <v>49179.6</v>
      </c>
      <c r="O1699">
        <v>36000</v>
      </c>
      <c r="P1699">
        <v>13179.6</v>
      </c>
      <c r="Q1699" t="s">
        <v>49</v>
      </c>
      <c r="R1699" t="s">
        <v>27</v>
      </c>
      <c r="S1699" s="3" t="str">
        <f t="shared" si="130"/>
        <v>August</v>
      </c>
      <c r="T1699" t="str">
        <f t="shared" si="131"/>
        <v>Q3</v>
      </c>
      <c r="U1699">
        <f t="shared" si="132"/>
        <v>2025</v>
      </c>
      <c r="V1699" s="4">
        <f t="shared" si="133"/>
        <v>0.26798916623966035</v>
      </c>
      <c r="W1699" t="str">
        <f t="shared" si="134"/>
        <v>Medium</v>
      </c>
    </row>
    <row r="1700" spans="1:23" hidden="1" x14ac:dyDescent="0.3">
      <c r="A1700">
        <v>100849</v>
      </c>
      <c r="B1700" s="1">
        <v>45671</v>
      </c>
      <c r="C1700" t="s">
        <v>985</v>
      </c>
      <c r="D1700" t="s">
        <v>222</v>
      </c>
      <c r="E1700" t="s">
        <v>20</v>
      </c>
      <c r="F1700" t="s">
        <v>21</v>
      </c>
      <c r="G1700" t="s">
        <v>22</v>
      </c>
      <c r="H1700" t="s">
        <v>23</v>
      </c>
      <c r="I1700" t="s">
        <v>24</v>
      </c>
      <c r="J1700" t="s">
        <v>72</v>
      </c>
      <c r="K1700">
        <v>4</v>
      </c>
      <c r="L1700">
        <v>15351</v>
      </c>
      <c r="M1700">
        <v>20</v>
      </c>
      <c r="N1700">
        <v>49123.199999999997</v>
      </c>
      <c r="O1700">
        <v>44000</v>
      </c>
      <c r="P1700">
        <v>5123.2</v>
      </c>
      <c r="Q1700" t="s">
        <v>26</v>
      </c>
      <c r="R1700" t="s">
        <v>27</v>
      </c>
      <c r="S1700" s="3" t="str">
        <f t="shared" si="130"/>
        <v>January</v>
      </c>
      <c r="T1700" t="str">
        <f t="shared" si="131"/>
        <v>Q1</v>
      </c>
      <c r="U1700">
        <f t="shared" si="132"/>
        <v>2025</v>
      </c>
      <c r="V1700" s="4">
        <f t="shared" si="133"/>
        <v>0.10429287994267475</v>
      </c>
      <c r="W1700" t="str">
        <f t="shared" si="134"/>
        <v>Medium</v>
      </c>
    </row>
    <row r="1701" spans="1:23" hidden="1" x14ac:dyDescent="0.3">
      <c r="A1701">
        <v>100456</v>
      </c>
      <c r="B1701" s="1">
        <v>45812</v>
      </c>
      <c r="C1701" t="s">
        <v>592</v>
      </c>
      <c r="D1701" t="s">
        <v>213</v>
      </c>
      <c r="E1701" t="s">
        <v>44</v>
      </c>
      <c r="F1701" t="s">
        <v>64</v>
      </c>
      <c r="G1701" t="s">
        <v>65</v>
      </c>
      <c r="H1701" t="s">
        <v>38</v>
      </c>
      <c r="I1701" t="s">
        <v>60</v>
      </c>
      <c r="J1701" t="s">
        <v>88</v>
      </c>
      <c r="K1701">
        <v>1</v>
      </c>
      <c r="L1701">
        <v>54578</v>
      </c>
      <c r="M1701">
        <v>10</v>
      </c>
      <c r="N1701">
        <v>49120.2</v>
      </c>
      <c r="O1701">
        <v>42000</v>
      </c>
      <c r="P1701">
        <v>7120.2</v>
      </c>
      <c r="Q1701" t="s">
        <v>49</v>
      </c>
      <c r="R1701" t="s">
        <v>27</v>
      </c>
      <c r="S1701" s="3" t="str">
        <f t="shared" si="130"/>
        <v>June</v>
      </c>
      <c r="T1701" t="str">
        <f t="shared" si="131"/>
        <v>Q2</v>
      </c>
      <c r="U1701">
        <f t="shared" si="132"/>
        <v>2025</v>
      </c>
      <c r="V1701" s="4">
        <f t="shared" si="133"/>
        <v>0.14495462152027069</v>
      </c>
      <c r="W1701" t="str">
        <f t="shared" si="134"/>
        <v>Medium</v>
      </c>
    </row>
    <row r="1702" spans="1:23" hidden="1" x14ac:dyDescent="0.3">
      <c r="A1702">
        <v>102320</v>
      </c>
      <c r="B1702" s="1">
        <v>45669</v>
      </c>
      <c r="C1702" t="s">
        <v>2456</v>
      </c>
      <c r="D1702" t="s">
        <v>19</v>
      </c>
      <c r="E1702" t="s">
        <v>52</v>
      </c>
      <c r="F1702" t="s">
        <v>53</v>
      </c>
      <c r="G1702" t="s">
        <v>54</v>
      </c>
      <c r="H1702" t="s">
        <v>108</v>
      </c>
      <c r="I1702" t="s">
        <v>24</v>
      </c>
      <c r="J1702" t="s">
        <v>25</v>
      </c>
      <c r="K1702">
        <v>6</v>
      </c>
      <c r="L1702">
        <v>8186</v>
      </c>
      <c r="M1702">
        <v>0</v>
      </c>
      <c r="N1702">
        <v>49116</v>
      </c>
      <c r="O1702">
        <v>36000</v>
      </c>
      <c r="P1702">
        <v>13116</v>
      </c>
      <c r="Q1702" t="s">
        <v>49</v>
      </c>
      <c r="R1702" t="s">
        <v>56</v>
      </c>
      <c r="S1702" s="3" t="str">
        <f t="shared" si="130"/>
        <v>January</v>
      </c>
      <c r="T1702" t="str">
        <f t="shared" si="131"/>
        <v>Q1</v>
      </c>
      <c r="U1702">
        <f t="shared" si="132"/>
        <v>2025</v>
      </c>
      <c r="V1702" s="4">
        <f t="shared" si="133"/>
        <v>0.26704129000732957</v>
      </c>
      <c r="W1702" t="str">
        <f t="shared" si="134"/>
        <v>Medium</v>
      </c>
    </row>
    <row r="1703" spans="1:23" hidden="1" x14ac:dyDescent="0.3">
      <c r="A1703">
        <v>104782</v>
      </c>
      <c r="B1703" s="1">
        <v>45679</v>
      </c>
      <c r="C1703" t="s">
        <v>4918</v>
      </c>
      <c r="D1703" t="s">
        <v>80</v>
      </c>
      <c r="E1703" t="s">
        <v>52</v>
      </c>
      <c r="F1703" t="s">
        <v>53</v>
      </c>
      <c r="G1703" t="s">
        <v>54</v>
      </c>
      <c r="H1703" t="s">
        <v>38</v>
      </c>
      <c r="I1703" t="s">
        <v>60</v>
      </c>
      <c r="J1703" t="s">
        <v>88</v>
      </c>
      <c r="K1703">
        <v>1</v>
      </c>
      <c r="L1703">
        <v>54569</v>
      </c>
      <c r="M1703">
        <v>10</v>
      </c>
      <c r="N1703">
        <v>49112.1</v>
      </c>
      <c r="O1703">
        <v>42000</v>
      </c>
      <c r="P1703">
        <v>7112.1</v>
      </c>
      <c r="Q1703" t="s">
        <v>55</v>
      </c>
      <c r="R1703" t="s">
        <v>27</v>
      </c>
      <c r="S1703" s="3" t="str">
        <f t="shared" si="130"/>
        <v>January</v>
      </c>
      <c r="T1703" t="str">
        <f t="shared" si="131"/>
        <v>Q1</v>
      </c>
      <c r="U1703">
        <f t="shared" si="132"/>
        <v>2025</v>
      </c>
      <c r="V1703" s="4">
        <f t="shared" si="133"/>
        <v>0.1448135999071512</v>
      </c>
      <c r="W1703" t="str">
        <f t="shared" si="134"/>
        <v>Medium</v>
      </c>
    </row>
    <row r="1704" spans="1:23" hidden="1" x14ac:dyDescent="0.3">
      <c r="A1704">
        <v>103071</v>
      </c>
      <c r="B1704" s="1">
        <v>45676</v>
      </c>
      <c r="C1704" t="s">
        <v>3207</v>
      </c>
      <c r="D1704" t="s">
        <v>222</v>
      </c>
      <c r="E1704" t="s">
        <v>44</v>
      </c>
      <c r="F1704" t="s">
        <v>64</v>
      </c>
      <c r="G1704" t="s">
        <v>65</v>
      </c>
      <c r="H1704" t="s">
        <v>23</v>
      </c>
      <c r="I1704" t="s">
        <v>24</v>
      </c>
      <c r="J1704" t="s">
        <v>25</v>
      </c>
      <c r="K1704">
        <v>6</v>
      </c>
      <c r="L1704">
        <v>8616</v>
      </c>
      <c r="M1704">
        <v>5</v>
      </c>
      <c r="N1704">
        <v>49111.199999999997</v>
      </c>
      <c r="O1704">
        <v>36000</v>
      </c>
      <c r="P1704">
        <v>13111.2</v>
      </c>
      <c r="Q1704" t="s">
        <v>55</v>
      </c>
      <c r="R1704" t="s">
        <v>73</v>
      </c>
      <c r="S1704" s="3" t="str">
        <f t="shared" si="130"/>
        <v>January</v>
      </c>
      <c r="T1704" t="str">
        <f t="shared" si="131"/>
        <v>Q1</v>
      </c>
      <c r="U1704">
        <f t="shared" si="132"/>
        <v>2025</v>
      </c>
      <c r="V1704" s="4">
        <f t="shared" si="133"/>
        <v>0.26696965254361532</v>
      </c>
      <c r="W1704" t="str">
        <f t="shared" si="134"/>
        <v>Medium</v>
      </c>
    </row>
    <row r="1705" spans="1:23" hidden="1" x14ac:dyDescent="0.3">
      <c r="A1705">
        <v>101085</v>
      </c>
      <c r="B1705" s="1">
        <v>45982</v>
      </c>
      <c r="C1705" t="s">
        <v>1221</v>
      </c>
      <c r="D1705" t="s">
        <v>217</v>
      </c>
      <c r="E1705" t="s">
        <v>44</v>
      </c>
      <c r="F1705" t="s">
        <v>45</v>
      </c>
      <c r="G1705" t="s">
        <v>46</v>
      </c>
      <c r="H1705" t="s">
        <v>83</v>
      </c>
      <c r="I1705" t="s">
        <v>24</v>
      </c>
      <c r="J1705" t="s">
        <v>25</v>
      </c>
      <c r="K1705">
        <v>6</v>
      </c>
      <c r="L1705">
        <v>8613</v>
      </c>
      <c r="M1705">
        <v>5</v>
      </c>
      <c r="N1705">
        <v>49094.1</v>
      </c>
      <c r="O1705">
        <v>36000</v>
      </c>
      <c r="P1705">
        <v>13094.1</v>
      </c>
      <c r="Q1705" t="s">
        <v>66</v>
      </c>
      <c r="R1705" t="s">
        <v>27</v>
      </c>
      <c r="S1705" s="3" t="str">
        <f t="shared" si="130"/>
        <v>November</v>
      </c>
      <c r="T1705" t="str">
        <f t="shared" si="131"/>
        <v>Q4</v>
      </c>
      <c r="U1705">
        <f t="shared" si="132"/>
        <v>2025</v>
      </c>
      <c r="V1705" s="4">
        <f t="shared" si="133"/>
        <v>0.26671433023520141</v>
      </c>
      <c r="W1705" t="str">
        <f t="shared" si="134"/>
        <v>Medium</v>
      </c>
    </row>
    <row r="1706" spans="1:23" hidden="1" x14ac:dyDescent="0.3">
      <c r="A1706">
        <v>103124</v>
      </c>
      <c r="B1706" s="1">
        <v>45843</v>
      </c>
      <c r="C1706" t="s">
        <v>3260</v>
      </c>
      <c r="D1706" t="s">
        <v>104</v>
      </c>
      <c r="E1706" t="s">
        <v>52</v>
      </c>
      <c r="F1706" t="s">
        <v>69</v>
      </c>
      <c r="G1706" t="s">
        <v>70</v>
      </c>
      <c r="H1706" t="s">
        <v>83</v>
      </c>
      <c r="I1706" t="s">
        <v>60</v>
      </c>
      <c r="J1706" t="s">
        <v>88</v>
      </c>
      <c r="K1706">
        <v>1</v>
      </c>
      <c r="L1706">
        <v>54525</v>
      </c>
      <c r="M1706">
        <v>10</v>
      </c>
      <c r="N1706">
        <v>49072.5</v>
      </c>
      <c r="O1706">
        <v>42000</v>
      </c>
      <c r="P1706">
        <v>7072.5</v>
      </c>
      <c r="Q1706" t="s">
        <v>26</v>
      </c>
      <c r="R1706" t="s">
        <v>27</v>
      </c>
      <c r="S1706" s="3" t="str">
        <f t="shared" si="130"/>
        <v>July</v>
      </c>
      <c r="T1706" t="str">
        <f t="shared" si="131"/>
        <v>Q3</v>
      </c>
      <c r="U1706">
        <f t="shared" si="132"/>
        <v>2025</v>
      </c>
      <c r="V1706" s="4">
        <f t="shared" si="133"/>
        <v>0.144123490753477</v>
      </c>
      <c r="W1706" t="str">
        <f t="shared" si="134"/>
        <v>Medium</v>
      </c>
    </row>
    <row r="1707" spans="1:23" hidden="1" x14ac:dyDescent="0.3">
      <c r="A1707">
        <v>103974</v>
      </c>
      <c r="B1707" s="1">
        <v>45911</v>
      </c>
      <c r="C1707" t="s">
        <v>4110</v>
      </c>
      <c r="D1707" t="s">
        <v>63</v>
      </c>
      <c r="E1707" t="s">
        <v>44</v>
      </c>
      <c r="F1707" t="s">
        <v>45</v>
      </c>
      <c r="G1707" t="s">
        <v>46</v>
      </c>
      <c r="H1707" t="s">
        <v>71</v>
      </c>
      <c r="I1707" t="s">
        <v>24</v>
      </c>
      <c r="J1707" t="s">
        <v>72</v>
      </c>
      <c r="K1707">
        <v>4</v>
      </c>
      <c r="L1707">
        <v>15311</v>
      </c>
      <c r="M1707">
        <v>20</v>
      </c>
      <c r="N1707">
        <v>48995.199999999997</v>
      </c>
      <c r="O1707">
        <v>44000</v>
      </c>
      <c r="P1707">
        <v>4995.2</v>
      </c>
      <c r="Q1707" t="s">
        <v>26</v>
      </c>
      <c r="R1707" t="s">
        <v>27</v>
      </c>
      <c r="S1707" s="3" t="str">
        <f t="shared" si="130"/>
        <v>September</v>
      </c>
      <c r="T1707" t="str">
        <f t="shared" si="131"/>
        <v>Q3</v>
      </c>
      <c r="U1707">
        <f t="shared" si="132"/>
        <v>2025</v>
      </c>
      <c r="V1707" s="4">
        <f t="shared" si="133"/>
        <v>0.10195284436026386</v>
      </c>
      <c r="W1707" t="str">
        <f t="shared" si="134"/>
        <v>Medium</v>
      </c>
    </row>
    <row r="1708" spans="1:23" hidden="1" x14ac:dyDescent="0.3">
      <c r="A1708">
        <v>100289</v>
      </c>
      <c r="B1708" s="1">
        <v>45795</v>
      </c>
      <c r="C1708" t="s">
        <v>425</v>
      </c>
      <c r="D1708" t="s">
        <v>58</v>
      </c>
      <c r="E1708" t="s">
        <v>20</v>
      </c>
      <c r="F1708" t="s">
        <v>36</v>
      </c>
      <c r="G1708" t="s">
        <v>37</v>
      </c>
      <c r="H1708" t="s">
        <v>83</v>
      </c>
      <c r="I1708" t="s">
        <v>60</v>
      </c>
      <c r="J1708" t="s">
        <v>61</v>
      </c>
      <c r="K1708">
        <v>4</v>
      </c>
      <c r="L1708">
        <v>12241</v>
      </c>
      <c r="M1708">
        <v>0</v>
      </c>
      <c r="N1708">
        <v>48964</v>
      </c>
      <c r="O1708">
        <v>36000</v>
      </c>
      <c r="P1708">
        <v>12964</v>
      </c>
      <c r="Q1708" t="s">
        <v>49</v>
      </c>
      <c r="R1708" t="s">
        <v>56</v>
      </c>
      <c r="S1708" s="3" t="str">
        <f t="shared" si="130"/>
        <v>May</v>
      </c>
      <c r="T1708" t="str">
        <f t="shared" si="131"/>
        <v>Q2</v>
      </c>
      <c r="U1708">
        <f t="shared" si="132"/>
        <v>2025</v>
      </c>
      <c r="V1708" s="4">
        <f t="shared" si="133"/>
        <v>0.26476595049424068</v>
      </c>
      <c r="W1708" t="str">
        <f t="shared" si="134"/>
        <v>Medium</v>
      </c>
    </row>
    <row r="1709" spans="1:23" hidden="1" x14ac:dyDescent="0.3">
      <c r="A1709">
        <v>100524</v>
      </c>
      <c r="B1709" s="1">
        <v>45750</v>
      </c>
      <c r="C1709" t="s">
        <v>660</v>
      </c>
      <c r="D1709" t="s">
        <v>281</v>
      </c>
      <c r="E1709" t="s">
        <v>52</v>
      </c>
      <c r="F1709" t="s">
        <v>69</v>
      </c>
      <c r="G1709" t="s">
        <v>70</v>
      </c>
      <c r="H1709" t="s">
        <v>23</v>
      </c>
      <c r="I1709" t="s">
        <v>60</v>
      </c>
      <c r="J1709" t="s">
        <v>61</v>
      </c>
      <c r="K1709">
        <v>4</v>
      </c>
      <c r="L1709">
        <v>12238</v>
      </c>
      <c r="M1709">
        <v>0</v>
      </c>
      <c r="N1709">
        <v>48952</v>
      </c>
      <c r="O1709">
        <v>36000</v>
      </c>
      <c r="P1709">
        <v>12952</v>
      </c>
      <c r="Q1709" t="s">
        <v>26</v>
      </c>
      <c r="R1709" t="s">
        <v>27</v>
      </c>
      <c r="S1709" s="3" t="str">
        <f t="shared" si="130"/>
        <v>April</v>
      </c>
      <c r="T1709" t="str">
        <f t="shared" si="131"/>
        <v>Q2</v>
      </c>
      <c r="U1709">
        <f t="shared" si="132"/>
        <v>2025</v>
      </c>
      <c r="V1709" s="4">
        <f t="shared" si="133"/>
        <v>0.26458571662036279</v>
      </c>
      <c r="W1709" t="str">
        <f t="shared" si="134"/>
        <v>Medium</v>
      </c>
    </row>
    <row r="1710" spans="1:23" hidden="1" x14ac:dyDescent="0.3">
      <c r="A1710">
        <v>101261</v>
      </c>
      <c r="B1710" s="1">
        <v>45969</v>
      </c>
      <c r="C1710" t="s">
        <v>1397</v>
      </c>
      <c r="D1710" t="s">
        <v>106</v>
      </c>
      <c r="E1710" t="s">
        <v>30</v>
      </c>
      <c r="F1710" t="s">
        <v>31</v>
      </c>
      <c r="G1710" t="s">
        <v>32</v>
      </c>
      <c r="H1710" t="s">
        <v>23</v>
      </c>
      <c r="I1710" t="s">
        <v>60</v>
      </c>
      <c r="J1710" t="s">
        <v>61</v>
      </c>
      <c r="K1710">
        <v>5</v>
      </c>
      <c r="L1710">
        <v>12238</v>
      </c>
      <c r="M1710">
        <v>20</v>
      </c>
      <c r="N1710">
        <v>48952</v>
      </c>
      <c r="O1710">
        <v>45000</v>
      </c>
      <c r="P1710">
        <v>3952</v>
      </c>
      <c r="Q1710" t="s">
        <v>41</v>
      </c>
      <c r="R1710" t="s">
        <v>73</v>
      </c>
      <c r="S1710" s="3" t="str">
        <f t="shared" si="130"/>
        <v>November</v>
      </c>
      <c r="T1710" t="str">
        <f t="shared" si="131"/>
        <v>Q4</v>
      </c>
      <c r="U1710">
        <f t="shared" si="132"/>
        <v>2025</v>
      </c>
      <c r="V1710" s="4">
        <f t="shared" si="133"/>
        <v>8.0732145775453512E-2</v>
      </c>
      <c r="W1710" t="str">
        <f t="shared" si="134"/>
        <v>Medium</v>
      </c>
    </row>
    <row r="1711" spans="1:23" hidden="1" x14ac:dyDescent="0.3">
      <c r="A1711">
        <v>103323</v>
      </c>
      <c r="B1711" s="1">
        <v>45914</v>
      </c>
      <c r="C1711" t="s">
        <v>3459</v>
      </c>
      <c r="D1711" t="s">
        <v>132</v>
      </c>
      <c r="E1711" t="s">
        <v>30</v>
      </c>
      <c r="F1711" t="s">
        <v>31</v>
      </c>
      <c r="G1711" t="s">
        <v>32</v>
      </c>
      <c r="H1711" t="s">
        <v>47</v>
      </c>
      <c r="I1711" t="s">
        <v>24</v>
      </c>
      <c r="J1711" t="s">
        <v>25</v>
      </c>
      <c r="K1711">
        <v>6</v>
      </c>
      <c r="L1711">
        <v>8144</v>
      </c>
      <c r="M1711">
        <v>0</v>
      </c>
      <c r="N1711">
        <v>48864</v>
      </c>
      <c r="O1711">
        <v>36000</v>
      </c>
      <c r="P1711">
        <v>12864</v>
      </c>
      <c r="Q1711" t="s">
        <v>49</v>
      </c>
      <c r="R1711" t="s">
        <v>56</v>
      </c>
      <c r="S1711" s="3" t="str">
        <f t="shared" si="130"/>
        <v>September</v>
      </c>
      <c r="T1711" t="str">
        <f t="shared" si="131"/>
        <v>Q3</v>
      </c>
      <c r="U1711">
        <f t="shared" si="132"/>
        <v>2025</v>
      </c>
      <c r="V1711" s="4">
        <f t="shared" si="133"/>
        <v>0.26326129666011788</v>
      </c>
      <c r="W1711" t="str">
        <f t="shared" si="134"/>
        <v>Medium</v>
      </c>
    </row>
    <row r="1712" spans="1:23" hidden="1" x14ac:dyDescent="0.3">
      <c r="A1712">
        <v>104970</v>
      </c>
      <c r="B1712" s="1">
        <v>45916</v>
      </c>
      <c r="C1712" t="s">
        <v>5106</v>
      </c>
      <c r="D1712" t="s">
        <v>68</v>
      </c>
      <c r="E1712" t="s">
        <v>44</v>
      </c>
      <c r="F1712" t="s">
        <v>45</v>
      </c>
      <c r="G1712" t="s">
        <v>46</v>
      </c>
      <c r="H1712" t="s">
        <v>83</v>
      </c>
      <c r="I1712" t="s">
        <v>24</v>
      </c>
      <c r="J1712" t="s">
        <v>25</v>
      </c>
      <c r="K1712">
        <v>6</v>
      </c>
      <c r="L1712">
        <v>8141</v>
      </c>
      <c r="M1712">
        <v>0</v>
      </c>
      <c r="N1712">
        <v>48846</v>
      </c>
      <c r="O1712">
        <v>36000</v>
      </c>
      <c r="P1712">
        <v>12846</v>
      </c>
      <c r="Q1712" t="s">
        <v>26</v>
      </c>
      <c r="R1712" t="s">
        <v>73</v>
      </c>
      <c r="S1712" s="3" t="str">
        <f t="shared" si="130"/>
        <v>September</v>
      </c>
      <c r="T1712" t="str">
        <f t="shared" si="131"/>
        <v>Q3</v>
      </c>
      <c r="U1712">
        <f t="shared" si="132"/>
        <v>2025</v>
      </c>
      <c r="V1712" s="4">
        <f t="shared" si="133"/>
        <v>0.26298980469229827</v>
      </c>
      <c r="W1712" t="str">
        <f t="shared" si="134"/>
        <v>Medium</v>
      </c>
    </row>
    <row r="1713" spans="1:23" hidden="1" x14ac:dyDescent="0.3">
      <c r="A1713">
        <v>101246</v>
      </c>
      <c r="B1713" s="1">
        <v>45879</v>
      </c>
      <c r="C1713" t="s">
        <v>1382</v>
      </c>
      <c r="D1713" t="s">
        <v>114</v>
      </c>
      <c r="E1713" t="s">
        <v>52</v>
      </c>
      <c r="F1713" t="s">
        <v>69</v>
      </c>
      <c r="G1713" t="s">
        <v>70</v>
      </c>
      <c r="H1713" t="s">
        <v>23</v>
      </c>
      <c r="I1713" t="s">
        <v>24</v>
      </c>
      <c r="J1713" t="s">
        <v>72</v>
      </c>
      <c r="K1713">
        <v>4</v>
      </c>
      <c r="L1713">
        <v>15243</v>
      </c>
      <c r="M1713">
        <v>20</v>
      </c>
      <c r="N1713">
        <v>48777.599999999999</v>
      </c>
      <c r="O1713">
        <v>44000</v>
      </c>
      <c r="P1713">
        <v>4777.6000000000004</v>
      </c>
      <c r="Q1713" t="s">
        <v>55</v>
      </c>
      <c r="R1713" t="s">
        <v>27</v>
      </c>
      <c r="S1713" s="3" t="str">
        <f t="shared" si="130"/>
        <v>August</v>
      </c>
      <c r="T1713" t="str">
        <f t="shared" si="131"/>
        <v>Q3</v>
      </c>
      <c r="U1713">
        <f t="shared" si="132"/>
        <v>2025</v>
      </c>
      <c r="V1713" s="4">
        <f t="shared" si="133"/>
        <v>9.7946598438627575E-2</v>
      </c>
      <c r="W1713" t="str">
        <f t="shared" si="134"/>
        <v>Medium</v>
      </c>
    </row>
    <row r="1714" spans="1:23" hidden="1" x14ac:dyDescent="0.3">
      <c r="A1714">
        <v>104747</v>
      </c>
      <c r="B1714" s="1">
        <v>45733</v>
      </c>
      <c r="C1714" t="s">
        <v>4883</v>
      </c>
      <c r="D1714" t="s">
        <v>98</v>
      </c>
      <c r="E1714" t="s">
        <v>30</v>
      </c>
      <c r="F1714" t="s">
        <v>31</v>
      </c>
      <c r="G1714" t="s">
        <v>32</v>
      </c>
      <c r="H1714" t="s">
        <v>83</v>
      </c>
      <c r="I1714" t="s">
        <v>24</v>
      </c>
      <c r="J1714" t="s">
        <v>25</v>
      </c>
      <c r="K1714">
        <v>6</v>
      </c>
      <c r="L1714">
        <v>8113</v>
      </c>
      <c r="M1714">
        <v>0</v>
      </c>
      <c r="N1714">
        <v>48678</v>
      </c>
      <c r="O1714">
        <v>36000</v>
      </c>
      <c r="P1714">
        <v>12678</v>
      </c>
      <c r="Q1714" t="s">
        <v>66</v>
      </c>
      <c r="R1714" t="s">
        <v>73</v>
      </c>
      <c r="S1714" s="3" t="str">
        <f t="shared" si="130"/>
        <v>March</v>
      </c>
      <c r="T1714" t="str">
        <f t="shared" si="131"/>
        <v>Q1</v>
      </c>
      <c r="U1714">
        <f t="shared" si="132"/>
        <v>2025</v>
      </c>
      <c r="V1714" s="4">
        <f t="shared" si="133"/>
        <v>0.26044619746086528</v>
      </c>
      <c r="W1714" t="str">
        <f t="shared" si="134"/>
        <v>Medium</v>
      </c>
    </row>
    <row r="1715" spans="1:23" hidden="1" x14ac:dyDescent="0.3">
      <c r="A1715">
        <v>101536</v>
      </c>
      <c r="B1715" s="1">
        <v>45952</v>
      </c>
      <c r="C1715" t="s">
        <v>1672</v>
      </c>
      <c r="D1715" t="s">
        <v>239</v>
      </c>
      <c r="E1715" t="s">
        <v>20</v>
      </c>
      <c r="F1715" t="s">
        <v>21</v>
      </c>
      <c r="G1715" t="s">
        <v>22</v>
      </c>
      <c r="H1715" t="s">
        <v>33</v>
      </c>
      <c r="I1715" t="s">
        <v>60</v>
      </c>
      <c r="J1715" t="s">
        <v>61</v>
      </c>
      <c r="K1715">
        <v>5</v>
      </c>
      <c r="L1715">
        <v>12160</v>
      </c>
      <c r="M1715">
        <v>20</v>
      </c>
      <c r="N1715">
        <v>48640</v>
      </c>
      <c r="O1715">
        <v>45000</v>
      </c>
      <c r="P1715">
        <v>3640</v>
      </c>
      <c r="Q1715" t="s">
        <v>55</v>
      </c>
      <c r="R1715" t="s">
        <v>56</v>
      </c>
      <c r="S1715" s="3" t="str">
        <f t="shared" si="130"/>
        <v>October</v>
      </c>
      <c r="T1715" t="str">
        <f t="shared" si="131"/>
        <v>Q4</v>
      </c>
      <c r="U1715">
        <f t="shared" si="132"/>
        <v>2025</v>
      </c>
      <c r="V1715" s="4">
        <f t="shared" si="133"/>
        <v>7.4835526315789477E-2</v>
      </c>
      <c r="W1715" t="str">
        <f t="shared" si="134"/>
        <v>Medium</v>
      </c>
    </row>
    <row r="1716" spans="1:23" hidden="1" x14ac:dyDescent="0.3">
      <c r="A1716">
        <v>104905</v>
      </c>
      <c r="B1716" s="1">
        <v>45763</v>
      </c>
      <c r="C1716" t="s">
        <v>5041</v>
      </c>
      <c r="D1716" t="s">
        <v>138</v>
      </c>
      <c r="E1716" t="s">
        <v>20</v>
      </c>
      <c r="F1716" t="s">
        <v>21</v>
      </c>
      <c r="G1716" t="s">
        <v>22</v>
      </c>
      <c r="H1716" t="s">
        <v>38</v>
      </c>
      <c r="I1716" t="s">
        <v>24</v>
      </c>
      <c r="J1716" t="s">
        <v>72</v>
      </c>
      <c r="K1716">
        <v>4</v>
      </c>
      <c r="L1716">
        <v>15196</v>
      </c>
      <c r="M1716">
        <v>20</v>
      </c>
      <c r="N1716">
        <v>48627.199999999997</v>
      </c>
      <c r="O1716">
        <v>44000</v>
      </c>
      <c r="P1716">
        <v>4627.2</v>
      </c>
      <c r="Q1716" t="s">
        <v>26</v>
      </c>
      <c r="R1716" t="s">
        <v>73</v>
      </c>
      <c r="S1716" s="3" t="str">
        <f t="shared" si="130"/>
        <v>April</v>
      </c>
      <c r="T1716" t="str">
        <f t="shared" si="131"/>
        <v>Q2</v>
      </c>
      <c r="U1716">
        <f t="shared" si="132"/>
        <v>2025</v>
      </c>
      <c r="V1716" s="4">
        <f t="shared" si="133"/>
        <v>9.5156620163200839E-2</v>
      </c>
      <c r="W1716" t="str">
        <f t="shared" si="134"/>
        <v>Medium</v>
      </c>
    </row>
    <row r="1717" spans="1:23" hidden="1" x14ac:dyDescent="0.3">
      <c r="A1717">
        <v>103881</v>
      </c>
      <c r="B1717" s="1">
        <v>45722</v>
      </c>
      <c r="C1717" t="s">
        <v>4017</v>
      </c>
      <c r="D1717" t="s">
        <v>242</v>
      </c>
      <c r="E1717" t="s">
        <v>20</v>
      </c>
      <c r="F1717" t="s">
        <v>36</v>
      </c>
      <c r="G1717" t="s">
        <v>37</v>
      </c>
      <c r="H1717" t="s">
        <v>23</v>
      </c>
      <c r="I1717" t="s">
        <v>60</v>
      </c>
      <c r="J1717" t="s">
        <v>61</v>
      </c>
      <c r="K1717">
        <v>4</v>
      </c>
      <c r="L1717">
        <v>12154</v>
      </c>
      <c r="M1717">
        <v>0</v>
      </c>
      <c r="N1717">
        <v>48616</v>
      </c>
      <c r="O1717">
        <v>36000</v>
      </c>
      <c r="P1717">
        <v>12616</v>
      </c>
      <c r="Q1717" t="s">
        <v>49</v>
      </c>
      <c r="R1717" t="s">
        <v>27</v>
      </c>
      <c r="S1717" s="3" t="str">
        <f t="shared" si="130"/>
        <v>March</v>
      </c>
      <c r="T1717" t="str">
        <f t="shared" si="131"/>
        <v>Q1</v>
      </c>
      <c r="U1717">
        <f t="shared" si="132"/>
        <v>2025</v>
      </c>
      <c r="V1717" s="4">
        <f t="shared" si="133"/>
        <v>0.25950304426526244</v>
      </c>
      <c r="W1717" t="str">
        <f t="shared" si="134"/>
        <v>Medium</v>
      </c>
    </row>
    <row r="1718" spans="1:23" hidden="1" x14ac:dyDescent="0.3">
      <c r="A1718">
        <v>101668</v>
      </c>
      <c r="B1718" s="1">
        <v>45895</v>
      </c>
      <c r="C1718" t="s">
        <v>1804</v>
      </c>
      <c r="D1718" t="s">
        <v>116</v>
      </c>
      <c r="E1718" t="s">
        <v>44</v>
      </c>
      <c r="F1718" t="s">
        <v>64</v>
      </c>
      <c r="G1718" t="s">
        <v>65</v>
      </c>
      <c r="H1718" t="s">
        <v>23</v>
      </c>
      <c r="I1718" t="s">
        <v>60</v>
      </c>
      <c r="J1718" t="s">
        <v>61</v>
      </c>
      <c r="K1718">
        <v>5</v>
      </c>
      <c r="L1718">
        <v>12146</v>
      </c>
      <c r="M1718">
        <v>20</v>
      </c>
      <c r="N1718">
        <v>48584</v>
      </c>
      <c r="O1718">
        <v>45000</v>
      </c>
      <c r="P1718">
        <v>3584</v>
      </c>
      <c r="Q1718" t="s">
        <v>26</v>
      </c>
      <c r="R1718" t="s">
        <v>27</v>
      </c>
      <c r="S1718" s="3" t="str">
        <f t="shared" si="130"/>
        <v>August</v>
      </c>
      <c r="T1718" t="str">
        <f t="shared" si="131"/>
        <v>Q3</v>
      </c>
      <c r="U1718">
        <f t="shared" si="132"/>
        <v>2025</v>
      </c>
      <c r="V1718" s="4">
        <f t="shared" si="133"/>
        <v>7.3769142104396515E-2</v>
      </c>
      <c r="W1718" t="str">
        <f t="shared" si="134"/>
        <v>Medium</v>
      </c>
    </row>
    <row r="1719" spans="1:23" hidden="1" x14ac:dyDescent="0.3">
      <c r="A1719">
        <v>103189</v>
      </c>
      <c r="B1719" s="1">
        <v>45993</v>
      </c>
      <c r="C1719" t="s">
        <v>3325</v>
      </c>
      <c r="D1719" t="s">
        <v>104</v>
      </c>
      <c r="E1719" t="s">
        <v>30</v>
      </c>
      <c r="F1719" t="s">
        <v>31</v>
      </c>
      <c r="G1719" t="s">
        <v>32</v>
      </c>
      <c r="H1719" t="s">
        <v>47</v>
      </c>
      <c r="I1719" t="s">
        <v>60</v>
      </c>
      <c r="J1719" t="s">
        <v>61</v>
      </c>
      <c r="K1719">
        <v>4</v>
      </c>
      <c r="L1719">
        <v>12131</v>
      </c>
      <c r="M1719">
        <v>0</v>
      </c>
      <c r="N1719">
        <v>48524</v>
      </c>
      <c r="O1719">
        <v>36000</v>
      </c>
      <c r="P1719">
        <v>12524</v>
      </c>
      <c r="Q1719" t="s">
        <v>55</v>
      </c>
      <c r="R1719" t="s">
        <v>27</v>
      </c>
      <c r="S1719" s="3" t="str">
        <f t="shared" si="130"/>
        <v>December</v>
      </c>
      <c r="T1719" t="str">
        <f t="shared" si="131"/>
        <v>Q4</v>
      </c>
      <c r="U1719">
        <f t="shared" si="132"/>
        <v>2025</v>
      </c>
      <c r="V1719" s="4">
        <f t="shared" si="133"/>
        <v>0.25809908498887146</v>
      </c>
      <c r="W1719" t="str">
        <f t="shared" si="134"/>
        <v>Medium</v>
      </c>
    </row>
    <row r="1720" spans="1:23" hidden="1" x14ac:dyDescent="0.3">
      <c r="A1720">
        <v>104310</v>
      </c>
      <c r="B1720" s="1">
        <v>45792</v>
      </c>
      <c r="C1720" t="s">
        <v>4446</v>
      </c>
      <c r="D1720" t="s">
        <v>375</v>
      </c>
      <c r="E1720" t="s">
        <v>20</v>
      </c>
      <c r="F1720" t="s">
        <v>36</v>
      </c>
      <c r="G1720" t="s">
        <v>37</v>
      </c>
      <c r="H1720" t="s">
        <v>71</v>
      </c>
      <c r="I1720" t="s">
        <v>60</v>
      </c>
      <c r="J1720" t="s">
        <v>61</v>
      </c>
      <c r="K1720">
        <v>4</v>
      </c>
      <c r="L1720">
        <v>12120</v>
      </c>
      <c r="M1720">
        <v>0</v>
      </c>
      <c r="N1720">
        <v>48480</v>
      </c>
      <c r="O1720">
        <v>36000</v>
      </c>
      <c r="P1720">
        <v>12480</v>
      </c>
      <c r="Q1720" t="s">
        <v>26</v>
      </c>
      <c r="R1720" t="s">
        <v>73</v>
      </c>
      <c r="S1720" s="3" t="str">
        <f t="shared" si="130"/>
        <v>May</v>
      </c>
      <c r="T1720" t="str">
        <f t="shared" si="131"/>
        <v>Q2</v>
      </c>
      <c r="U1720">
        <f t="shared" si="132"/>
        <v>2025</v>
      </c>
      <c r="V1720" s="4">
        <f t="shared" si="133"/>
        <v>0.25742574257425743</v>
      </c>
      <c r="W1720" t="str">
        <f t="shared" si="134"/>
        <v>Medium</v>
      </c>
    </row>
    <row r="1721" spans="1:23" hidden="1" x14ac:dyDescent="0.3">
      <c r="A1721">
        <v>103923</v>
      </c>
      <c r="B1721" s="1">
        <v>45665</v>
      </c>
      <c r="C1721" t="s">
        <v>4059</v>
      </c>
      <c r="D1721" t="s">
        <v>342</v>
      </c>
      <c r="E1721" t="s">
        <v>20</v>
      </c>
      <c r="F1721" t="s">
        <v>21</v>
      </c>
      <c r="G1721" t="s">
        <v>22</v>
      </c>
      <c r="H1721" t="s">
        <v>59</v>
      </c>
      <c r="I1721" t="s">
        <v>24</v>
      </c>
      <c r="J1721" t="s">
        <v>72</v>
      </c>
      <c r="K1721">
        <v>4</v>
      </c>
      <c r="L1721">
        <v>15146</v>
      </c>
      <c r="M1721">
        <v>20</v>
      </c>
      <c r="N1721">
        <v>48467.199999999997</v>
      </c>
      <c r="O1721">
        <v>44000</v>
      </c>
      <c r="P1721">
        <v>4467.2</v>
      </c>
      <c r="Q1721" t="s">
        <v>49</v>
      </c>
      <c r="R1721" t="s">
        <v>27</v>
      </c>
      <c r="S1721" s="3" t="str">
        <f t="shared" si="130"/>
        <v>January</v>
      </c>
      <c r="T1721" t="str">
        <f t="shared" si="131"/>
        <v>Q1</v>
      </c>
      <c r="U1721">
        <f t="shared" si="132"/>
        <v>2025</v>
      </c>
      <c r="V1721" s="4">
        <f t="shared" si="133"/>
        <v>9.2169549716096658E-2</v>
      </c>
      <c r="W1721" t="str">
        <f t="shared" si="134"/>
        <v>Medium</v>
      </c>
    </row>
    <row r="1722" spans="1:23" hidden="1" x14ac:dyDescent="0.3">
      <c r="A1722">
        <v>102418</v>
      </c>
      <c r="B1722" s="1">
        <v>45863</v>
      </c>
      <c r="C1722" t="s">
        <v>2554</v>
      </c>
      <c r="D1722" t="s">
        <v>219</v>
      </c>
      <c r="E1722" t="s">
        <v>30</v>
      </c>
      <c r="F1722" t="s">
        <v>31</v>
      </c>
      <c r="G1722" t="s">
        <v>32</v>
      </c>
      <c r="H1722" t="s">
        <v>108</v>
      </c>
      <c r="I1722" t="s">
        <v>24</v>
      </c>
      <c r="J1722" t="s">
        <v>72</v>
      </c>
      <c r="K1722">
        <v>4</v>
      </c>
      <c r="L1722">
        <v>15129</v>
      </c>
      <c r="M1722">
        <v>20</v>
      </c>
      <c r="N1722">
        <v>48412.800000000003</v>
      </c>
      <c r="O1722">
        <v>44000</v>
      </c>
      <c r="P1722">
        <v>4412.8</v>
      </c>
      <c r="Q1722" t="s">
        <v>49</v>
      </c>
      <c r="R1722" t="s">
        <v>27</v>
      </c>
      <c r="S1722" s="3" t="str">
        <f t="shared" si="130"/>
        <v>July</v>
      </c>
      <c r="T1722" t="str">
        <f t="shared" si="131"/>
        <v>Q3</v>
      </c>
      <c r="U1722">
        <f t="shared" si="132"/>
        <v>2025</v>
      </c>
      <c r="V1722" s="4">
        <f t="shared" si="133"/>
        <v>9.1149448079846651E-2</v>
      </c>
      <c r="W1722" t="str">
        <f t="shared" si="134"/>
        <v>Medium</v>
      </c>
    </row>
    <row r="1723" spans="1:23" hidden="1" x14ac:dyDescent="0.3">
      <c r="A1723">
        <v>103267</v>
      </c>
      <c r="B1723" s="1">
        <v>45704</v>
      </c>
      <c r="C1723" t="s">
        <v>3403</v>
      </c>
      <c r="D1723" t="s">
        <v>80</v>
      </c>
      <c r="E1723" t="s">
        <v>30</v>
      </c>
      <c r="F1723" t="s">
        <v>31</v>
      </c>
      <c r="G1723" t="s">
        <v>32</v>
      </c>
      <c r="H1723" t="s">
        <v>59</v>
      </c>
      <c r="I1723" t="s">
        <v>60</v>
      </c>
      <c r="J1723" t="s">
        <v>61</v>
      </c>
      <c r="K1723">
        <v>4</v>
      </c>
      <c r="L1723">
        <v>12092</v>
      </c>
      <c r="M1723">
        <v>0</v>
      </c>
      <c r="N1723">
        <v>48368</v>
      </c>
      <c r="O1723">
        <v>36000</v>
      </c>
      <c r="P1723">
        <v>12368</v>
      </c>
      <c r="Q1723" t="s">
        <v>26</v>
      </c>
      <c r="R1723" t="s">
        <v>27</v>
      </c>
      <c r="S1723" s="3" t="str">
        <f t="shared" si="130"/>
        <v>February</v>
      </c>
      <c r="T1723" t="str">
        <f t="shared" si="131"/>
        <v>Q1</v>
      </c>
      <c r="U1723">
        <f t="shared" si="132"/>
        <v>2025</v>
      </c>
      <c r="V1723" s="4">
        <f t="shared" si="133"/>
        <v>0.25570625206748265</v>
      </c>
      <c r="W1723" t="str">
        <f t="shared" si="134"/>
        <v>Medium</v>
      </c>
    </row>
    <row r="1724" spans="1:23" hidden="1" x14ac:dyDescent="0.3">
      <c r="A1724">
        <v>102908</v>
      </c>
      <c r="B1724" s="1">
        <v>45830</v>
      </c>
      <c r="C1724" t="s">
        <v>3044</v>
      </c>
      <c r="D1724" t="s">
        <v>213</v>
      </c>
      <c r="E1724" t="s">
        <v>30</v>
      </c>
      <c r="F1724" t="s">
        <v>31</v>
      </c>
      <c r="G1724" t="s">
        <v>32</v>
      </c>
      <c r="H1724" t="s">
        <v>47</v>
      </c>
      <c r="I1724" t="s">
        <v>60</v>
      </c>
      <c r="J1724" t="s">
        <v>61</v>
      </c>
      <c r="K1724">
        <v>4</v>
      </c>
      <c r="L1724">
        <v>12079</v>
      </c>
      <c r="M1724">
        <v>0</v>
      </c>
      <c r="N1724">
        <v>48316</v>
      </c>
      <c r="O1724">
        <v>36000</v>
      </c>
      <c r="P1724">
        <v>12316</v>
      </c>
      <c r="Q1724" t="s">
        <v>41</v>
      </c>
      <c r="R1724" t="s">
        <v>27</v>
      </c>
      <c r="S1724" s="3" t="str">
        <f t="shared" si="130"/>
        <v>June</v>
      </c>
      <c r="T1724" t="str">
        <f t="shared" si="131"/>
        <v>Q2</v>
      </c>
      <c r="U1724">
        <f t="shared" si="132"/>
        <v>2025</v>
      </c>
      <c r="V1724" s="4">
        <f t="shared" si="133"/>
        <v>0.25490520738471728</v>
      </c>
      <c r="W1724" t="str">
        <f t="shared" si="134"/>
        <v>Medium</v>
      </c>
    </row>
    <row r="1725" spans="1:23" hidden="1" x14ac:dyDescent="0.3">
      <c r="A1725">
        <v>103601</v>
      </c>
      <c r="B1725" s="1">
        <v>45893</v>
      </c>
      <c r="C1725" t="s">
        <v>3737</v>
      </c>
      <c r="D1725" t="s">
        <v>192</v>
      </c>
      <c r="E1725" t="s">
        <v>44</v>
      </c>
      <c r="F1725" t="s">
        <v>45</v>
      </c>
      <c r="G1725" t="s">
        <v>46</v>
      </c>
      <c r="H1725" t="s">
        <v>83</v>
      </c>
      <c r="I1725" t="s">
        <v>24</v>
      </c>
      <c r="J1725" t="s">
        <v>25</v>
      </c>
      <c r="K1725">
        <v>6</v>
      </c>
      <c r="L1725">
        <v>8941</v>
      </c>
      <c r="M1725">
        <v>10</v>
      </c>
      <c r="N1725">
        <v>48281.4</v>
      </c>
      <c r="O1725">
        <v>36000</v>
      </c>
      <c r="P1725">
        <v>12281.4</v>
      </c>
      <c r="Q1725" t="s">
        <v>66</v>
      </c>
      <c r="R1725" t="s">
        <v>73</v>
      </c>
      <c r="S1725" s="3" t="str">
        <f t="shared" si="130"/>
        <v>August</v>
      </c>
      <c r="T1725" t="str">
        <f t="shared" si="131"/>
        <v>Q3</v>
      </c>
      <c r="U1725">
        <f t="shared" si="132"/>
        <v>2025</v>
      </c>
      <c r="V1725" s="4">
        <f t="shared" si="133"/>
        <v>0.25437124855534426</v>
      </c>
      <c r="W1725" t="str">
        <f t="shared" si="134"/>
        <v>Medium</v>
      </c>
    </row>
    <row r="1726" spans="1:23" hidden="1" x14ac:dyDescent="0.3">
      <c r="A1726">
        <v>100446</v>
      </c>
      <c r="B1726" s="1">
        <v>45658</v>
      </c>
      <c r="C1726" t="s">
        <v>582</v>
      </c>
      <c r="D1726" t="s">
        <v>175</v>
      </c>
      <c r="E1726" t="s">
        <v>44</v>
      </c>
      <c r="F1726" t="s">
        <v>45</v>
      </c>
      <c r="G1726" t="s">
        <v>46</v>
      </c>
      <c r="H1726" t="s">
        <v>47</v>
      </c>
      <c r="I1726" t="s">
        <v>24</v>
      </c>
      <c r="J1726" t="s">
        <v>72</v>
      </c>
      <c r="K1726">
        <v>4</v>
      </c>
      <c r="L1726">
        <v>15085</v>
      </c>
      <c r="M1726">
        <v>20</v>
      </c>
      <c r="N1726">
        <v>48272</v>
      </c>
      <c r="O1726">
        <v>44000</v>
      </c>
      <c r="P1726">
        <v>4272</v>
      </c>
      <c r="Q1726" t="s">
        <v>26</v>
      </c>
      <c r="R1726" t="s">
        <v>56</v>
      </c>
      <c r="S1726" s="3" t="str">
        <f t="shared" si="130"/>
        <v>January</v>
      </c>
      <c r="T1726" t="str">
        <f t="shared" si="131"/>
        <v>Q1</v>
      </c>
      <c r="U1726">
        <f t="shared" si="132"/>
        <v>2025</v>
      </c>
      <c r="V1726" s="4">
        <f t="shared" si="133"/>
        <v>8.8498508452104746E-2</v>
      </c>
      <c r="W1726" t="str">
        <f t="shared" si="134"/>
        <v>Medium</v>
      </c>
    </row>
    <row r="1727" spans="1:23" hidden="1" x14ac:dyDescent="0.3">
      <c r="A1727">
        <v>102123</v>
      </c>
      <c r="B1727" s="1">
        <v>45682</v>
      </c>
      <c r="C1727" t="s">
        <v>2259</v>
      </c>
      <c r="D1727" t="s">
        <v>213</v>
      </c>
      <c r="E1727" t="s">
        <v>52</v>
      </c>
      <c r="F1727" t="s">
        <v>53</v>
      </c>
      <c r="G1727" t="s">
        <v>54</v>
      </c>
      <c r="H1727" t="s">
        <v>59</v>
      </c>
      <c r="I1727" t="s">
        <v>24</v>
      </c>
      <c r="J1727" t="s">
        <v>25</v>
      </c>
      <c r="K1727">
        <v>6</v>
      </c>
      <c r="L1727">
        <v>8045</v>
      </c>
      <c r="M1727">
        <v>0</v>
      </c>
      <c r="N1727">
        <v>48270</v>
      </c>
      <c r="O1727">
        <v>36000</v>
      </c>
      <c r="P1727">
        <v>12270</v>
      </c>
      <c r="Q1727" t="s">
        <v>55</v>
      </c>
      <c r="R1727" t="s">
        <v>73</v>
      </c>
      <c r="S1727" s="3" t="str">
        <f t="shared" si="130"/>
        <v>January</v>
      </c>
      <c r="T1727" t="str">
        <f t="shared" si="131"/>
        <v>Q1</v>
      </c>
      <c r="U1727">
        <f t="shared" si="132"/>
        <v>2025</v>
      </c>
      <c r="V1727" s="4">
        <f t="shared" si="133"/>
        <v>0.25419515226848977</v>
      </c>
      <c r="W1727" t="str">
        <f t="shared" si="134"/>
        <v>Medium</v>
      </c>
    </row>
    <row r="1728" spans="1:23" hidden="1" x14ac:dyDescent="0.3">
      <c r="A1728">
        <v>100973</v>
      </c>
      <c r="B1728" s="1">
        <v>45752</v>
      </c>
      <c r="C1728" t="s">
        <v>1109</v>
      </c>
      <c r="D1728" t="s">
        <v>199</v>
      </c>
      <c r="E1728" t="s">
        <v>52</v>
      </c>
      <c r="F1728" t="s">
        <v>69</v>
      </c>
      <c r="G1728" t="s">
        <v>70</v>
      </c>
      <c r="H1728" t="s">
        <v>59</v>
      </c>
      <c r="I1728" t="s">
        <v>24</v>
      </c>
      <c r="J1728" t="s">
        <v>25</v>
      </c>
      <c r="K1728">
        <v>6</v>
      </c>
      <c r="L1728">
        <v>8933</v>
      </c>
      <c r="M1728">
        <v>10</v>
      </c>
      <c r="N1728">
        <v>48238.2</v>
      </c>
      <c r="O1728">
        <v>36000</v>
      </c>
      <c r="P1728">
        <v>12238.2</v>
      </c>
      <c r="Q1728" t="s">
        <v>55</v>
      </c>
      <c r="R1728" t="s">
        <v>27</v>
      </c>
      <c r="S1728" s="3" t="str">
        <f t="shared" si="130"/>
        <v>April</v>
      </c>
      <c r="T1728" t="str">
        <f t="shared" si="131"/>
        <v>Q2</v>
      </c>
      <c r="U1728">
        <f t="shared" si="132"/>
        <v>2025</v>
      </c>
      <c r="V1728" s="4">
        <f t="shared" si="133"/>
        <v>0.25370349639911938</v>
      </c>
      <c r="W1728" t="str">
        <f t="shared" si="134"/>
        <v>Medium</v>
      </c>
    </row>
    <row r="1729" spans="1:23" hidden="1" x14ac:dyDescent="0.3">
      <c r="A1729">
        <v>102764</v>
      </c>
      <c r="B1729" s="1">
        <v>45939</v>
      </c>
      <c r="C1729" t="s">
        <v>2900</v>
      </c>
      <c r="D1729" t="s">
        <v>192</v>
      </c>
      <c r="E1729" t="s">
        <v>44</v>
      </c>
      <c r="F1729" t="s">
        <v>64</v>
      </c>
      <c r="G1729" t="s">
        <v>65</v>
      </c>
      <c r="H1729" t="s">
        <v>108</v>
      </c>
      <c r="I1729" t="s">
        <v>60</v>
      </c>
      <c r="J1729" t="s">
        <v>61</v>
      </c>
      <c r="K1729">
        <v>4</v>
      </c>
      <c r="L1729">
        <v>12050</v>
      </c>
      <c r="M1729">
        <v>0</v>
      </c>
      <c r="N1729">
        <v>48200</v>
      </c>
      <c r="O1729">
        <v>36000</v>
      </c>
      <c r="P1729">
        <v>12200</v>
      </c>
      <c r="Q1729" t="s">
        <v>55</v>
      </c>
      <c r="R1729" t="s">
        <v>56</v>
      </c>
      <c r="S1729" s="3" t="str">
        <f t="shared" si="130"/>
        <v>October</v>
      </c>
      <c r="T1729" t="str">
        <f t="shared" si="131"/>
        <v>Q4</v>
      </c>
      <c r="U1729">
        <f t="shared" si="132"/>
        <v>2025</v>
      </c>
      <c r="V1729" s="4">
        <f t="shared" si="133"/>
        <v>0.25311203319502074</v>
      </c>
      <c r="W1729" t="str">
        <f t="shared" si="134"/>
        <v>Medium</v>
      </c>
    </row>
    <row r="1730" spans="1:23" hidden="1" x14ac:dyDescent="0.3">
      <c r="A1730">
        <v>103340</v>
      </c>
      <c r="B1730" s="1">
        <v>45659</v>
      </c>
      <c r="C1730" t="s">
        <v>3476</v>
      </c>
      <c r="D1730" t="s">
        <v>222</v>
      </c>
      <c r="E1730" t="s">
        <v>20</v>
      </c>
      <c r="F1730" t="s">
        <v>21</v>
      </c>
      <c r="G1730" t="s">
        <v>22</v>
      </c>
      <c r="H1730" t="s">
        <v>108</v>
      </c>
      <c r="I1730" t="s">
        <v>24</v>
      </c>
      <c r="J1730" t="s">
        <v>25</v>
      </c>
      <c r="K1730">
        <v>6</v>
      </c>
      <c r="L1730">
        <v>8900</v>
      </c>
      <c r="M1730">
        <v>10</v>
      </c>
      <c r="N1730">
        <v>48060</v>
      </c>
      <c r="O1730">
        <v>36000</v>
      </c>
      <c r="P1730">
        <v>12060</v>
      </c>
      <c r="Q1730" t="s">
        <v>26</v>
      </c>
      <c r="R1730" t="s">
        <v>27</v>
      </c>
      <c r="S1730" s="3" t="str">
        <f t="shared" ref="S1730:S1793" si="135">TEXT(B1730,"mmmm")</f>
        <v>January</v>
      </c>
      <c r="T1730" t="str">
        <f t="shared" ref="T1730:T1793" si="136">"Q"&amp;ROUNDUP(MONTH(B1730)/3,0)</f>
        <v>Q1</v>
      </c>
      <c r="U1730">
        <f t="shared" ref="U1730:U1793" si="137">YEAR(B1730)</f>
        <v>2025</v>
      </c>
      <c r="V1730" s="4">
        <f t="shared" ref="V1730:V1793" si="138">P1730/N1730</f>
        <v>0.25093632958801498</v>
      </c>
      <c r="W1730" t="str">
        <f t="shared" ref="W1730:W1793" si="139">IF(N1730&lt;10000,"Low",IF(N1730&lt;=50000,"Medium","High"))</f>
        <v>Medium</v>
      </c>
    </row>
    <row r="1731" spans="1:23" hidden="1" x14ac:dyDescent="0.3">
      <c r="A1731">
        <v>101632</v>
      </c>
      <c r="B1731" s="1">
        <v>45873</v>
      </c>
      <c r="C1731" t="s">
        <v>1768</v>
      </c>
      <c r="D1731" t="s">
        <v>100</v>
      </c>
      <c r="E1731" t="s">
        <v>52</v>
      </c>
      <c r="F1731" t="s">
        <v>53</v>
      </c>
      <c r="G1731" t="s">
        <v>54</v>
      </c>
      <c r="H1731" t="s">
        <v>71</v>
      </c>
      <c r="I1731" t="s">
        <v>60</v>
      </c>
      <c r="J1731" t="s">
        <v>61</v>
      </c>
      <c r="K1731">
        <v>4</v>
      </c>
      <c r="L1731">
        <v>12010</v>
      </c>
      <c r="M1731">
        <v>0</v>
      </c>
      <c r="N1731">
        <v>48040</v>
      </c>
      <c r="O1731">
        <v>36000</v>
      </c>
      <c r="P1731">
        <v>12040</v>
      </c>
      <c r="Q1731" t="s">
        <v>26</v>
      </c>
      <c r="R1731" t="s">
        <v>56</v>
      </c>
      <c r="S1731" s="3" t="str">
        <f t="shared" si="135"/>
        <v>August</v>
      </c>
      <c r="T1731" t="str">
        <f t="shared" si="136"/>
        <v>Q3</v>
      </c>
      <c r="U1731">
        <f t="shared" si="137"/>
        <v>2025</v>
      </c>
      <c r="V1731" s="4">
        <f t="shared" si="138"/>
        <v>0.25062447960033307</v>
      </c>
      <c r="W1731" t="str">
        <f t="shared" si="139"/>
        <v>Medium</v>
      </c>
    </row>
    <row r="1732" spans="1:23" hidden="1" x14ac:dyDescent="0.3">
      <c r="A1732">
        <v>104974</v>
      </c>
      <c r="B1732" s="1">
        <v>45957</v>
      </c>
      <c r="C1732" t="s">
        <v>5110</v>
      </c>
      <c r="D1732" t="s">
        <v>408</v>
      </c>
      <c r="E1732" t="s">
        <v>44</v>
      </c>
      <c r="F1732" t="s">
        <v>45</v>
      </c>
      <c r="G1732" t="s">
        <v>46</v>
      </c>
      <c r="H1732" t="s">
        <v>83</v>
      </c>
      <c r="I1732" t="s">
        <v>24</v>
      </c>
      <c r="J1732" t="s">
        <v>25</v>
      </c>
      <c r="K1732">
        <v>6</v>
      </c>
      <c r="L1732">
        <v>8420</v>
      </c>
      <c r="M1732">
        <v>5</v>
      </c>
      <c r="N1732">
        <v>47994</v>
      </c>
      <c r="O1732">
        <v>36000</v>
      </c>
      <c r="P1732">
        <v>11994</v>
      </c>
      <c r="Q1732" t="s">
        <v>66</v>
      </c>
      <c r="R1732" t="s">
        <v>56</v>
      </c>
      <c r="S1732" s="3" t="str">
        <f t="shared" si="135"/>
        <v>October</v>
      </c>
      <c r="T1732" t="str">
        <f t="shared" si="136"/>
        <v>Q4</v>
      </c>
      <c r="U1732">
        <f t="shared" si="137"/>
        <v>2025</v>
      </c>
      <c r="V1732" s="4">
        <f t="shared" si="138"/>
        <v>0.24990623827978498</v>
      </c>
      <c r="W1732" t="str">
        <f t="shared" si="139"/>
        <v>Medium</v>
      </c>
    </row>
    <row r="1733" spans="1:23" hidden="1" x14ac:dyDescent="0.3">
      <c r="A1733">
        <v>103051</v>
      </c>
      <c r="B1733" s="1">
        <v>45735</v>
      </c>
      <c r="C1733" t="s">
        <v>3187</v>
      </c>
      <c r="D1733" t="s">
        <v>166</v>
      </c>
      <c r="E1733" t="s">
        <v>30</v>
      </c>
      <c r="F1733" t="s">
        <v>76</v>
      </c>
      <c r="G1733" t="s">
        <v>77</v>
      </c>
      <c r="H1733" t="s">
        <v>47</v>
      </c>
      <c r="I1733" t="s">
        <v>24</v>
      </c>
      <c r="J1733" t="s">
        <v>72</v>
      </c>
      <c r="K1733">
        <v>4</v>
      </c>
      <c r="L1733">
        <v>14998</v>
      </c>
      <c r="M1733">
        <v>20</v>
      </c>
      <c r="N1733">
        <v>47993.599999999999</v>
      </c>
      <c r="O1733">
        <v>44000</v>
      </c>
      <c r="P1733">
        <v>3993.6</v>
      </c>
      <c r="Q1733" t="s">
        <v>41</v>
      </c>
      <c r="R1733" t="s">
        <v>56</v>
      </c>
      <c r="S1733" s="3" t="str">
        <f t="shared" si="135"/>
        <v>March</v>
      </c>
      <c r="T1733" t="str">
        <f t="shared" si="136"/>
        <v>Q1</v>
      </c>
      <c r="U1733">
        <f t="shared" si="137"/>
        <v>2025</v>
      </c>
      <c r="V1733" s="4">
        <f t="shared" si="138"/>
        <v>8.3211094812641689E-2</v>
      </c>
      <c r="W1733" t="str">
        <f t="shared" si="139"/>
        <v>Medium</v>
      </c>
    </row>
    <row r="1734" spans="1:23" hidden="1" x14ac:dyDescent="0.3">
      <c r="A1734">
        <v>100097</v>
      </c>
      <c r="B1734" s="1">
        <v>45678</v>
      </c>
      <c r="C1734" t="s">
        <v>220</v>
      </c>
      <c r="D1734" t="s">
        <v>104</v>
      </c>
      <c r="E1734" t="s">
        <v>30</v>
      </c>
      <c r="F1734" t="s">
        <v>76</v>
      </c>
      <c r="G1734" t="s">
        <v>77</v>
      </c>
      <c r="H1734" t="s">
        <v>47</v>
      </c>
      <c r="I1734" t="s">
        <v>60</v>
      </c>
      <c r="J1734" t="s">
        <v>61</v>
      </c>
      <c r="K1734">
        <v>4</v>
      </c>
      <c r="L1734">
        <v>11989</v>
      </c>
      <c r="M1734">
        <v>0</v>
      </c>
      <c r="N1734">
        <v>47956</v>
      </c>
      <c r="O1734">
        <v>36000</v>
      </c>
      <c r="P1734">
        <v>11956</v>
      </c>
      <c r="Q1734" t="s">
        <v>55</v>
      </c>
      <c r="R1734" t="s">
        <v>27</v>
      </c>
      <c r="S1734" s="3" t="str">
        <f t="shared" si="135"/>
        <v>January</v>
      </c>
      <c r="T1734" t="str">
        <f t="shared" si="136"/>
        <v>Q1</v>
      </c>
      <c r="U1734">
        <f t="shared" si="137"/>
        <v>2025</v>
      </c>
      <c r="V1734" s="4">
        <f t="shared" si="138"/>
        <v>0.24931186921344567</v>
      </c>
      <c r="W1734" t="str">
        <f t="shared" si="139"/>
        <v>Medium</v>
      </c>
    </row>
    <row r="1735" spans="1:23" hidden="1" x14ac:dyDescent="0.3">
      <c r="A1735">
        <v>101796</v>
      </c>
      <c r="B1735" s="1">
        <v>45790</v>
      </c>
      <c r="C1735" t="s">
        <v>1932</v>
      </c>
      <c r="D1735" t="s">
        <v>226</v>
      </c>
      <c r="E1735" t="s">
        <v>44</v>
      </c>
      <c r="F1735" t="s">
        <v>64</v>
      </c>
      <c r="G1735" t="s">
        <v>65</v>
      </c>
      <c r="H1735" t="s">
        <v>33</v>
      </c>
      <c r="I1735" t="s">
        <v>24</v>
      </c>
      <c r="J1735" t="s">
        <v>25</v>
      </c>
      <c r="K1735">
        <v>6</v>
      </c>
      <c r="L1735">
        <v>8392</v>
      </c>
      <c r="M1735">
        <v>5</v>
      </c>
      <c r="N1735">
        <v>47834.400000000001</v>
      </c>
      <c r="O1735">
        <v>36000</v>
      </c>
      <c r="P1735">
        <v>11834.4</v>
      </c>
      <c r="Q1735" t="s">
        <v>26</v>
      </c>
      <c r="R1735" t="s">
        <v>27</v>
      </c>
      <c r="S1735" s="3" t="str">
        <f t="shared" si="135"/>
        <v>May</v>
      </c>
      <c r="T1735" t="str">
        <f t="shared" si="136"/>
        <v>Q2</v>
      </c>
      <c r="U1735">
        <f t="shared" si="137"/>
        <v>2025</v>
      </c>
      <c r="V1735" s="4">
        <f t="shared" si="138"/>
        <v>0.24740354222066127</v>
      </c>
      <c r="W1735" t="str">
        <f t="shared" si="139"/>
        <v>Medium</v>
      </c>
    </row>
    <row r="1736" spans="1:23" hidden="1" x14ac:dyDescent="0.3">
      <c r="A1736">
        <v>102501</v>
      </c>
      <c r="B1736" s="1">
        <v>45955</v>
      </c>
      <c r="C1736" t="s">
        <v>2637</v>
      </c>
      <c r="D1736" t="s">
        <v>151</v>
      </c>
      <c r="E1736" t="s">
        <v>30</v>
      </c>
      <c r="F1736" t="s">
        <v>31</v>
      </c>
      <c r="G1736" t="s">
        <v>32</v>
      </c>
      <c r="H1736" t="s">
        <v>83</v>
      </c>
      <c r="I1736" t="s">
        <v>24</v>
      </c>
      <c r="J1736" t="s">
        <v>25</v>
      </c>
      <c r="K1736">
        <v>7</v>
      </c>
      <c r="L1736">
        <v>8032</v>
      </c>
      <c r="M1736">
        <v>15</v>
      </c>
      <c r="N1736">
        <v>47790.400000000001</v>
      </c>
      <c r="O1736">
        <v>42000</v>
      </c>
      <c r="P1736">
        <v>5790.4</v>
      </c>
      <c r="Q1736" t="s">
        <v>49</v>
      </c>
      <c r="R1736" t="s">
        <v>27</v>
      </c>
      <c r="S1736" s="3" t="str">
        <f t="shared" si="135"/>
        <v>October</v>
      </c>
      <c r="T1736" t="str">
        <f t="shared" si="136"/>
        <v>Q4</v>
      </c>
      <c r="U1736">
        <f t="shared" si="137"/>
        <v>2025</v>
      </c>
      <c r="V1736" s="4">
        <f t="shared" si="138"/>
        <v>0.12116240918678227</v>
      </c>
      <c r="W1736" t="str">
        <f t="shared" si="139"/>
        <v>Medium</v>
      </c>
    </row>
    <row r="1737" spans="1:23" hidden="1" x14ac:dyDescent="0.3">
      <c r="A1737">
        <v>104018</v>
      </c>
      <c r="B1737" s="1">
        <v>45825</v>
      </c>
      <c r="C1737" t="s">
        <v>4154</v>
      </c>
      <c r="D1737" t="s">
        <v>129</v>
      </c>
      <c r="E1737" t="s">
        <v>20</v>
      </c>
      <c r="F1737" t="s">
        <v>21</v>
      </c>
      <c r="G1737" t="s">
        <v>22</v>
      </c>
      <c r="H1737" t="s">
        <v>59</v>
      </c>
      <c r="I1737" t="s">
        <v>60</v>
      </c>
      <c r="J1737" t="s">
        <v>61</v>
      </c>
      <c r="K1737">
        <v>4</v>
      </c>
      <c r="L1737">
        <v>11937</v>
      </c>
      <c r="M1737">
        <v>0</v>
      </c>
      <c r="N1737">
        <v>47748</v>
      </c>
      <c r="O1737">
        <v>36000</v>
      </c>
      <c r="P1737">
        <v>11748</v>
      </c>
      <c r="Q1737" t="s">
        <v>49</v>
      </c>
      <c r="R1737" t="s">
        <v>27</v>
      </c>
      <c r="S1737" s="3" t="str">
        <f t="shared" si="135"/>
        <v>June</v>
      </c>
      <c r="T1737" t="str">
        <f t="shared" si="136"/>
        <v>Q2</v>
      </c>
      <c r="U1737">
        <f t="shared" si="137"/>
        <v>2025</v>
      </c>
      <c r="V1737" s="4">
        <f t="shared" si="138"/>
        <v>0.24604171902488062</v>
      </c>
      <c r="W1737" t="str">
        <f t="shared" si="139"/>
        <v>Medium</v>
      </c>
    </row>
    <row r="1738" spans="1:23" hidden="1" x14ac:dyDescent="0.3">
      <c r="A1738">
        <v>103264</v>
      </c>
      <c r="B1738" s="1">
        <v>45977</v>
      </c>
      <c r="C1738" t="s">
        <v>3400</v>
      </c>
      <c r="D1738" t="s">
        <v>98</v>
      </c>
      <c r="E1738" t="s">
        <v>30</v>
      </c>
      <c r="F1738" t="s">
        <v>31</v>
      </c>
      <c r="G1738" t="s">
        <v>32</v>
      </c>
      <c r="H1738" t="s">
        <v>23</v>
      </c>
      <c r="I1738" t="s">
        <v>60</v>
      </c>
      <c r="J1738" t="s">
        <v>61</v>
      </c>
      <c r="K1738">
        <v>5</v>
      </c>
      <c r="L1738">
        <v>11937</v>
      </c>
      <c r="M1738">
        <v>20</v>
      </c>
      <c r="N1738">
        <v>47748</v>
      </c>
      <c r="O1738">
        <v>45000</v>
      </c>
      <c r="P1738">
        <v>2748</v>
      </c>
      <c r="Q1738" t="s">
        <v>41</v>
      </c>
      <c r="R1738" t="s">
        <v>73</v>
      </c>
      <c r="S1738" s="3" t="str">
        <f t="shared" si="135"/>
        <v>November</v>
      </c>
      <c r="T1738" t="str">
        <f t="shared" si="136"/>
        <v>Q4</v>
      </c>
      <c r="U1738">
        <f t="shared" si="137"/>
        <v>2025</v>
      </c>
      <c r="V1738" s="4">
        <f t="shared" si="138"/>
        <v>5.7552148781100779E-2</v>
      </c>
      <c r="W1738" t="str">
        <f t="shared" si="139"/>
        <v>Medium</v>
      </c>
    </row>
    <row r="1739" spans="1:23" hidden="1" x14ac:dyDescent="0.3">
      <c r="A1739">
        <v>100597</v>
      </c>
      <c r="B1739" s="1">
        <v>45715</v>
      </c>
      <c r="C1739" t="s">
        <v>733</v>
      </c>
      <c r="D1739" t="s">
        <v>102</v>
      </c>
      <c r="E1739" t="s">
        <v>30</v>
      </c>
      <c r="F1739" t="s">
        <v>31</v>
      </c>
      <c r="G1739" t="s">
        <v>32</v>
      </c>
      <c r="H1739" t="s">
        <v>71</v>
      </c>
      <c r="I1739" t="s">
        <v>24</v>
      </c>
      <c r="J1739" t="s">
        <v>72</v>
      </c>
      <c r="K1739">
        <v>4</v>
      </c>
      <c r="L1739">
        <v>14912</v>
      </c>
      <c r="M1739">
        <v>20</v>
      </c>
      <c r="N1739">
        <v>47718.400000000001</v>
      </c>
      <c r="O1739">
        <v>44000</v>
      </c>
      <c r="P1739">
        <v>3718.4</v>
      </c>
      <c r="Q1739" t="s">
        <v>49</v>
      </c>
      <c r="R1739" t="s">
        <v>27</v>
      </c>
      <c r="S1739" s="3" t="str">
        <f t="shared" si="135"/>
        <v>February</v>
      </c>
      <c r="T1739" t="str">
        <f t="shared" si="136"/>
        <v>Q1</v>
      </c>
      <c r="U1739">
        <f t="shared" si="137"/>
        <v>2025</v>
      </c>
      <c r="V1739" s="4">
        <f t="shared" si="138"/>
        <v>7.792381974248927E-2</v>
      </c>
      <c r="W1739" t="str">
        <f t="shared" si="139"/>
        <v>Medium</v>
      </c>
    </row>
    <row r="1740" spans="1:23" hidden="1" x14ac:dyDescent="0.3">
      <c r="A1740">
        <v>101045</v>
      </c>
      <c r="B1740" s="1">
        <v>45947</v>
      </c>
      <c r="C1740" t="s">
        <v>1181</v>
      </c>
      <c r="D1740" t="s">
        <v>144</v>
      </c>
      <c r="E1740" t="s">
        <v>44</v>
      </c>
      <c r="F1740" t="s">
        <v>45</v>
      </c>
      <c r="G1740" t="s">
        <v>46</v>
      </c>
      <c r="H1740" t="s">
        <v>38</v>
      </c>
      <c r="I1740" t="s">
        <v>60</v>
      </c>
      <c r="J1740" t="s">
        <v>61</v>
      </c>
      <c r="K1740">
        <v>4</v>
      </c>
      <c r="L1740">
        <v>11928</v>
      </c>
      <c r="M1740">
        <v>0</v>
      </c>
      <c r="N1740">
        <v>47712</v>
      </c>
      <c r="O1740">
        <v>36000</v>
      </c>
      <c r="P1740">
        <v>11712</v>
      </c>
      <c r="Q1740" t="s">
        <v>41</v>
      </c>
      <c r="R1740" t="s">
        <v>56</v>
      </c>
      <c r="S1740" s="3" t="str">
        <f t="shared" si="135"/>
        <v>October</v>
      </c>
      <c r="T1740" t="str">
        <f t="shared" si="136"/>
        <v>Q4</v>
      </c>
      <c r="U1740">
        <f t="shared" si="137"/>
        <v>2025</v>
      </c>
      <c r="V1740" s="4">
        <f t="shared" si="138"/>
        <v>0.24547283702213279</v>
      </c>
      <c r="W1740" t="str">
        <f t="shared" si="139"/>
        <v>Medium</v>
      </c>
    </row>
    <row r="1741" spans="1:23" hidden="1" x14ac:dyDescent="0.3">
      <c r="A1741">
        <v>100550</v>
      </c>
      <c r="B1741" s="1">
        <v>45972</v>
      </c>
      <c r="C1741" t="s">
        <v>686</v>
      </c>
      <c r="D1741" t="s">
        <v>82</v>
      </c>
      <c r="E1741" t="s">
        <v>30</v>
      </c>
      <c r="F1741" t="s">
        <v>31</v>
      </c>
      <c r="G1741" t="s">
        <v>32</v>
      </c>
      <c r="H1741" t="s">
        <v>47</v>
      </c>
      <c r="I1741" t="s">
        <v>60</v>
      </c>
      <c r="J1741" t="s">
        <v>61</v>
      </c>
      <c r="K1741">
        <v>4</v>
      </c>
      <c r="L1741">
        <v>11891</v>
      </c>
      <c r="M1741">
        <v>0</v>
      </c>
      <c r="N1741">
        <v>47564</v>
      </c>
      <c r="O1741">
        <v>36000</v>
      </c>
      <c r="P1741">
        <v>11564</v>
      </c>
      <c r="Q1741" t="s">
        <v>49</v>
      </c>
      <c r="R1741" t="s">
        <v>27</v>
      </c>
      <c r="S1741" s="3" t="str">
        <f t="shared" si="135"/>
        <v>November</v>
      </c>
      <c r="T1741" t="str">
        <f t="shared" si="136"/>
        <v>Q4</v>
      </c>
      <c r="U1741">
        <f t="shared" si="137"/>
        <v>2025</v>
      </c>
      <c r="V1741" s="4">
        <f t="shared" si="138"/>
        <v>0.24312505256076025</v>
      </c>
      <c r="W1741" t="str">
        <f t="shared" si="139"/>
        <v>Medium</v>
      </c>
    </row>
    <row r="1742" spans="1:23" hidden="1" x14ac:dyDescent="0.3">
      <c r="A1742">
        <v>103246</v>
      </c>
      <c r="B1742" s="1">
        <v>45698</v>
      </c>
      <c r="C1742" t="s">
        <v>3382</v>
      </c>
      <c r="D1742" t="s">
        <v>153</v>
      </c>
      <c r="E1742" t="s">
        <v>52</v>
      </c>
      <c r="F1742" t="s">
        <v>53</v>
      </c>
      <c r="G1742" t="s">
        <v>54</v>
      </c>
      <c r="H1742" t="s">
        <v>33</v>
      </c>
      <c r="I1742" t="s">
        <v>60</v>
      </c>
      <c r="J1742" t="s">
        <v>61</v>
      </c>
      <c r="K1742">
        <v>4</v>
      </c>
      <c r="L1742">
        <v>11840</v>
      </c>
      <c r="M1742">
        <v>0</v>
      </c>
      <c r="N1742">
        <v>47360</v>
      </c>
      <c r="O1742">
        <v>36000</v>
      </c>
      <c r="P1742">
        <v>11360</v>
      </c>
      <c r="Q1742" t="s">
        <v>41</v>
      </c>
      <c r="R1742" t="s">
        <v>27</v>
      </c>
      <c r="S1742" s="3" t="str">
        <f t="shared" si="135"/>
        <v>February</v>
      </c>
      <c r="T1742" t="str">
        <f t="shared" si="136"/>
        <v>Q1</v>
      </c>
      <c r="U1742">
        <f t="shared" si="137"/>
        <v>2025</v>
      </c>
      <c r="V1742" s="4">
        <f t="shared" si="138"/>
        <v>0.23986486486486486</v>
      </c>
      <c r="W1742" t="str">
        <f t="shared" si="139"/>
        <v>Medium</v>
      </c>
    </row>
    <row r="1743" spans="1:23" hidden="1" x14ac:dyDescent="0.3">
      <c r="A1743">
        <v>103279</v>
      </c>
      <c r="B1743" s="1">
        <v>45689</v>
      </c>
      <c r="C1743" t="s">
        <v>3415</v>
      </c>
      <c r="D1743" t="s">
        <v>68</v>
      </c>
      <c r="E1743" t="s">
        <v>20</v>
      </c>
      <c r="F1743" t="s">
        <v>21</v>
      </c>
      <c r="G1743" t="s">
        <v>22</v>
      </c>
      <c r="H1743" t="s">
        <v>38</v>
      </c>
      <c r="I1743" t="s">
        <v>60</v>
      </c>
      <c r="J1743" t="s">
        <v>61</v>
      </c>
      <c r="K1743">
        <v>5</v>
      </c>
      <c r="L1743">
        <v>11815</v>
      </c>
      <c r="M1743">
        <v>20</v>
      </c>
      <c r="N1743">
        <v>47260</v>
      </c>
      <c r="O1743">
        <v>45000</v>
      </c>
      <c r="P1743">
        <v>2260</v>
      </c>
      <c r="Q1743" t="s">
        <v>26</v>
      </c>
      <c r="R1743" t="s">
        <v>27</v>
      </c>
      <c r="S1743" s="3" t="str">
        <f t="shared" si="135"/>
        <v>February</v>
      </c>
      <c r="T1743" t="str">
        <f t="shared" si="136"/>
        <v>Q1</v>
      </c>
      <c r="U1743">
        <f t="shared" si="137"/>
        <v>2025</v>
      </c>
      <c r="V1743" s="4">
        <f t="shared" si="138"/>
        <v>4.7820567075751164E-2</v>
      </c>
      <c r="W1743" t="str">
        <f t="shared" si="139"/>
        <v>Medium</v>
      </c>
    </row>
    <row r="1744" spans="1:23" hidden="1" x14ac:dyDescent="0.3">
      <c r="A1744">
        <v>101129</v>
      </c>
      <c r="B1744" s="1">
        <v>45666</v>
      </c>
      <c r="C1744" t="s">
        <v>1265</v>
      </c>
      <c r="D1744" t="s">
        <v>85</v>
      </c>
      <c r="E1744" t="s">
        <v>30</v>
      </c>
      <c r="F1744" t="s">
        <v>76</v>
      </c>
      <c r="G1744" t="s">
        <v>77</v>
      </c>
      <c r="H1744" t="s">
        <v>83</v>
      </c>
      <c r="I1744" t="s">
        <v>60</v>
      </c>
      <c r="J1744" t="s">
        <v>61</v>
      </c>
      <c r="K1744">
        <v>4</v>
      </c>
      <c r="L1744">
        <v>11801</v>
      </c>
      <c r="M1744">
        <v>0</v>
      </c>
      <c r="N1744">
        <v>47204</v>
      </c>
      <c r="O1744">
        <v>36000</v>
      </c>
      <c r="P1744">
        <v>11204</v>
      </c>
      <c r="Q1744" t="s">
        <v>26</v>
      </c>
      <c r="R1744" t="s">
        <v>27</v>
      </c>
      <c r="S1744" s="3" t="str">
        <f t="shared" si="135"/>
        <v>January</v>
      </c>
      <c r="T1744" t="str">
        <f t="shared" si="136"/>
        <v>Q1</v>
      </c>
      <c r="U1744">
        <f t="shared" si="137"/>
        <v>2025</v>
      </c>
      <c r="V1744" s="4">
        <f t="shared" si="138"/>
        <v>0.23735276671468519</v>
      </c>
      <c r="W1744" t="str">
        <f t="shared" si="139"/>
        <v>Medium</v>
      </c>
    </row>
    <row r="1745" spans="1:23" hidden="1" x14ac:dyDescent="0.3">
      <c r="A1745">
        <v>102428</v>
      </c>
      <c r="B1745" s="1">
        <v>45922</v>
      </c>
      <c r="C1745" t="s">
        <v>2564</v>
      </c>
      <c r="D1745" t="s">
        <v>132</v>
      </c>
      <c r="E1745" t="s">
        <v>44</v>
      </c>
      <c r="F1745" t="s">
        <v>45</v>
      </c>
      <c r="G1745" t="s">
        <v>46</v>
      </c>
      <c r="H1745" t="s">
        <v>23</v>
      </c>
      <c r="I1745" t="s">
        <v>24</v>
      </c>
      <c r="J1745" t="s">
        <v>72</v>
      </c>
      <c r="K1745">
        <v>4</v>
      </c>
      <c r="L1745">
        <v>14746</v>
      </c>
      <c r="M1745">
        <v>20</v>
      </c>
      <c r="N1745">
        <v>47187.199999999997</v>
      </c>
      <c r="O1745">
        <v>44000</v>
      </c>
      <c r="P1745">
        <v>3187.2</v>
      </c>
      <c r="Q1745" t="s">
        <v>55</v>
      </c>
      <c r="R1745" t="s">
        <v>27</v>
      </c>
      <c r="S1745" s="3" t="str">
        <f t="shared" si="135"/>
        <v>September</v>
      </c>
      <c r="T1745" t="str">
        <f t="shared" si="136"/>
        <v>Q3</v>
      </c>
      <c r="U1745">
        <f t="shared" si="137"/>
        <v>2025</v>
      </c>
      <c r="V1745" s="4">
        <f t="shared" si="138"/>
        <v>6.7543740675437405E-2</v>
      </c>
      <c r="W1745" t="str">
        <f t="shared" si="139"/>
        <v>Medium</v>
      </c>
    </row>
    <row r="1746" spans="1:23" hidden="1" x14ac:dyDescent="0.3">
      <c r="A1746">
        <v>101908</v>
      </c>
      <c r="B1746" s="1">
        <v>45872</v>
      </c>
      <c r="C1746" t="s">
        <v>2044</v>
      </c>
      <c r="D1746" t="s">
        <v>129</v>
      </c>
      <c r="E1746" t="s">
        <v>52</v>
      </c>
      <c r="F1746" t="s">
        <v>69</v>
      </c>
      <c r="G1746" t="s">
        <v>70</v>
      </c>
      <c r="H1746" t="s">
        <v>33</v>
      </c>
      <c r="I1746" t="s">
        <v>24</v>
      </c>
      <c r="J1746" t="s">
        <v>25</v>
      </c>
      <c r="K1746">
        <v>6</v>
      </c>
      <c r="L1746">
        <v>8719</v>
      </c>
      <c r="M1746">
        <v>10</v>
      </c>
      <c r="N1746">
        <v>47082.6</v>
      </c>
      <c r="O1746">
        <v>36000</v>
      </c>
      <c r="P1746">
        <v>11082.6</v>
      </c>
      <c r="Q1746" t="s">
        <v>55</v>
      </c>
      <c r="R1746" t="s">
        <v>73</v>
      </c>
      <c r="S1746" s="3" t="str">
        <f t="shared" si="135"/>
        <v>August</v>
      </c>
      <c r="T1746" t="str">
        <f t="shared" si="136"/>
        <v>Q3</v>
      </c>
      <c r="U1746">
        <f t="shared" si="137"/>
        <v>2025</v>
      </c>
      <c r="V1746" s="4">
        <f t="shared" si="138"/>
        <v>0.23538632106128379</v>
      </c>
      <c r="W1746" t="str">
        <f t="shared" si="139"/>
        <v>Medium</v>
      </c>
    </row>
    <row r="1747" spans="1:23" hidden="1" x14ac:dyDescent="0.3">
      <c r="A1747">
        <v>101112</v>
      </c>
      <c r="B1747" s="1">
        <v>45793</v>
      </c>
      <c r="C1747" t="s">
        <v>1248</v>
      </c>
      <c r="D1747" t="s">
        <v>257</v>
      </c>
      <c r="E1747" t="s">
        <v>20</v>
      </c>
      <c r="F1747" t="s">
        <v>21</v>
      </c>
      <c r="G1747" t="s">
        <v>22</v>
      </c>
      <c r="H1747" t="s">
        <v>33</v>
      </c>
      <c r="I1747" t="s">
        <v>60</v>
      </c>
      <c r="J1747" t="s">
        <v>61</v>
      </c>
      <c r="K1747">
        <v>4</v>
      </c>
      <c r="L1747">
        <v>11764</v>
      </c>
      <c r="M1747">
        <v>0</v>
      </c>
      <c r="N1747">
        <v>47056</v>
      </c>
      <c r="O1747">
        <v>36000</v>
      </c>
      <c r="P1747">
        <v>11056</v>
      </c>
      <c r="Q1747" t="s">
        <v>49</v>
      </c>
      <c r="R1747" t="s">
        <v>27</v>
      </c>
      <c r="S1747" s="3" t="str">
        <f t="shared" si="135"/>
        <v>May</v>
      </c>
      <c r="T1747" t="str">
        <f t="shared" si="136"/>
        <v>Q2</v>
      </c>
      <c r="U1747">
        <f t="shared" si="137"/>
        <v>2025</v>
      </c>
      <c r="V1747" s="4">
        <f t="shared" si="138"/>
        <v>0.23495409724583474</v>
      </c>
      <c r="W1747" t="str">
        <f t="shared" si="139"/>
        <v>Medium</v>
      </c>
    </row>
    <row r="1748" spans="1:23" hidden="1" x14ac:dyDescent="0.3">
      <c r="A1748">
        <v>101326</v>
      </c>
      <c r="B1748" s="1">
        <v>45911</v>
      </c>
      <c r="C1748" t="s">
        <v>1462</v>
      </c>
      <c r="D1748" t="s">
        <v>250</v>
      </c>
      <c r="E1748" t="s">
        <v>20</v>
      </c>
      <c r="F1748" t="s">
        <v>21</v>
      </c>
      <c r="G1748" t="s">
        <v>22</v>
      </c>
      <c r="H1748" t="s">
        <v>108</v>
      </c>
      <c r="I1748" t="s">
        <v>60</v>
      </c>
      <c r="J1748" t="s">
        <v>88</v>
      </c>
      <c r="K1748">
        <v>1</v>
      </c>
      <c r="L1748">
        <v>55342</v>
      </c>
      <c r="M1748">
        <v>15</v>
      </c>
      <c r="N1748">
        <v>47040.7</v>
      </c>
      <c r="O1748">
        <v>42000</v>
      </c>
      <c r="P1748">
        <v>5040.7</v>
      </c>
      <c r="Q1748" t="s">
        <v>49</v>
      </c>
      <c r="R1748" t="s">
        <v>27</v>
      </c>
      <c r="S1748" s="3" t="str">
        <f t="shared" si="135"/>
        <v>September</v>
      </c>
      <c r="T1748" t="str">
        <f t="shared" si="136"/>
        <v>Q3</v>
      </c>
      <c r="U1748">
        <f t="shared" si="137"/>
        <v>2025</v>
      </c>
      <c r="V1748" s="4">
        <f t="shared" si="138"/>
        <v>0.10715614350976921</v>
      </c>
      <c r="W1748" t="str">
        <f t="shared" si="139"/>
        <v>Medium</v>
      </c>
    </row>
    <row r="1749" spans="1:23" hidden="1" x14ac:dyDescent="0.3">
      <c r="A1749">
        <v>101929</v>
      </c>
      <c r="B1749" s="1">
        <v>45691</v>
      </c>
      <c r="C1749" t="s">
        <v>2065</v>
      </c>
      <c r="D1749" t="s">
        <v>147</v>
      </c>
      <c r="E1749" t="s">
        <v>44</v>
      </c>
      <c r="F1749" t="s">
        <v>45</v>
      </c>
      <c r="G1749" t="s">
        <v>46</v>
      </c>
      <c r="H1749" t="s">
        <v>108</v>
      </c>
      <c r="I1749" t="s">
        <v>60</v>
      </c>
      <c r="J1749" t="s">
        <v>88</v>
      </c>
      <c r="K1749">
        <v>1</v>
      </c>
      <c r="L1749">
        <v>55315</v>
      </c>
      <c r="M1749">
        <v>15</v>
      </c>
      <c r="N1749">
        <v>47017.75</v>
      </c>
      <c r="O1749">
        <v>42000</v>
      </c>
      <c r="P1749">
        <v>5017.75</v>
      </c>
      <c r="Q1749" t="s">
        <v>55</v>
      </c>
      <c r="R1749" t="s">
        <v>56</v>
      </c>
      <c r="S1749" s="3" t="str">
        <f t="shared" si="135"/>
        <v>February</v>
      </c>
      <c r="T1749" t="str">
        <f t="shared" si="136"/>
        <v>Q1</v>
      </c>
      <c r="U1749">
        <f t="shared" si="137"/>
        <v>2025</v>
      </c>
      <c r="V1749" s="4">
        <f t="shared" si="138"/>
        <v>0.10672033434181771</v>
      </c>
      <c r="W1749" t="str">
        <f t="shared" si="139"/>
        <v>Medium</v>
      </c>
    </row>
    <row r="1750" spans="1:23" hidden="1" x14ac:dyDescent="0.3">
      <c r="A1750">
        <v>100617</v>
      </c>
      <c r="B1750" s="1">
        <v>45729</v>
      </c>
      <c r="C1750" t="s">
        <v>753</v>
      </c>
      <c r="D1750" t="s">
        <v>110</v>
      </c>
      <c r="E1750" t="s">
        <v>52</v>
      </c>
      <c r="F1750" t="s">
        <v>69</v>
      </c>
      <c r="G1750" t="s">
        <v>70</v>
      </c>
      <c r="H1750" t="s">
        <v>38</v>
      </c>
      <c r="I1750" t="s">
        <v>24</v>
      </c>
      <c r="J1750" t="s">
        <v>72</v>
      </c>
      <c r="K1750">
        <v>4</v>
      </c>
      <c r="L1750">
        <v>14688</v>
      </c>
      <c r="M1750">
        <v>20</v>
      </c>
      <c r="N1750">
        <v>47001.599999999999</v>
      </c>
      <c r="O1750">
        <v>44000</v>
      </c>
      <c r="P1750">
        <v>3001.6</v>
      </c>
      <c r="Q1750" t="s">
        <v>26</v>
      </c>
      <c r="R1750" t="s">
        <v>27</v>
      </c>
      <c r="S1750" s="3" t="str">
        <f t="shared" si="135"/>
        <v>March</v>
      </c>
      <c r="T1750" t="str">
        <f t="shared" si="136"/>
        <v>Q1</v>
      </c>
      <c r="U1750">
        <f t="shared" si="137"/>
        <v>2025</v>
      </c>
      <c r="V1750" s="4">
        <f t="shared" si="138"/>
        <v>6.3861655773420484E-2</v>
      </c>
      <c r="W1750" t="str">
        <f t="shared" si="139"/>
        <v>Medium</v>
      </c>
    </row>
    <row r="1751" spans="1:23" hidden="1" x14ac:dyDescent="0.3">
      <c r="A1751">
        <v>103794</v>
      </c>
      <c r="B1751" s="1">
        <v>45921</v>
      </c>
      <c r="C1751" t="s">
        <v>3930</v>
      </c>
      <c r="D1751" t="s">
        <v>144</v>
      </c>
      <c r="E1751" t="s">
        <v>30</v>
      </c>
      <c r="F1751" t="s">
        <v>31</v>
      </c>
      <c r="G1751" t="s">
        <v>32</v>
      </c>
      <c r="H1751" t="s">
        <v>108</v>
      </c>
      <c r="I1751" t="s">
        <v>60</v>
      </c>
      <c r="J1751" t="s">
        <v>88</v>
      </c>
      <c r="K1751">
        <v>1</v>
      </c>
      <c r="L1751">
        <v>55196</v>
      </c>
      <c r="M1751">
        <v>15</v>
      </c>
      <c r="N1751">
        <v>46916.6</v>
      </c>
      <c r="O1751">
        <v>42000</v>
      </c>
      <c r="P1751">
        <v>4916.6000000000004</v>
      </c>
      <c r="Q1751" t="s">
        <v>55</v>
      </c>
      <c r="R1751" t="s">
        <v>27</v>
      </c>
      <c r="S1751" s="3" t="str">
        <f t="shared" si="135"/>
        <v>September</v>
      </c>
      <c r="T1751" t="str">
        <f t="shared" si="136"/>
        <v>Q3</v>
      </c>
      <c r="U1751">
        <f t="shared" si="137"/>
        <v>2025</v>
      </c>
      <c r="V1751" s="4">
        <f t="shared" si="138"/>
        <v>0.10479446507206405</v>
      </c>
      <c r="W1751" t="str">
        <f t="shared" si="139"/>
        <v>Medium</v>
      </c>
    </row>
    <row r="1752" spans="1:23" hidden="1" x14ac:dyDescent="0.3">
      <c r="A1752">
        <v>104852</v>
      </c>
      <c r="B1752" s="1">
        <v>45813</v>
      </c>
      <c r="C1752" t="s">
        <v>4988</v>
      </c>
      <c r="D1752" t="s">
        <v>51</v>
      </c>
      <c r="E1752" t="s">
        <v>20</v>
      </c>
      <c r="F1752" t="s">
        <v>21</v>
      </c>
      <c r="G1752" t="s">
        <v>22</v>
      </c>
      <c r="H1752" t="s">
        <v>47</v>
      </c>
      <c r="I1752" t="s">
        <v>60</v>
      </c>
      <c r="J1752" t="s">
        <v>88</v>
      </c>
      <c r="K1752">
        <v>1</v>
      </c>
      <c r="L1752">
        <v>55191</v>
      </c>
      <c r="M1752">
        <v>15</v>
      </c>
      <c r="N1752">
        <v>46912.35</v>
      </c>
      <c r="O1752">
        <v>42000</v>
      </c>
      <c r="P1752">
        <v>4912.3500000000004</v>
      </c>
      <c r="Q1752" t="s">
        <v>66</v>
      </c>
      <c r="R1752" t="s">
        <v>56</v>
      </c>
      <c r="S1752" s="3" t="str">
        <f t="shared" si="135"/>
        <v>June</v>
      </c>
      <c r="T1752" t="str">
        <f t="shared" si="136"/>
        <v>Q2</v>
      </c>
      <c r="U1752">
        <f t="shared" si="137"/>
        <v>2025</v>
      </c>
      <c r="V1752" s="4">
        <f t="shared" si="138"/>
        <v>0.10471336439125306</v>
      </c>
      <c r="W1752" t="str">
        <f t="shared" si="139"/>
        <v>Medium</v>
      </c>
    </row>
    <row r="1753" spans="1:23" hidden="1" x14ac:dyDescent="0.3">
      <c r="A1753">
        <v>100676</v>
      </c>
      <c r="B1753" s="1">
        <v>45866</v>
      </c>
      <c r="C1753" t="s">
        <v>812</v>
      </c>
      <c r="D1753" t="s">
        <v>158</v>
      </c>
      <c r="E1753" t="s">
        <v>30</v>
      </c>
      <c r="F1753" t="s">
        <v>76</v>
      </c>
      <c r="G1753" t="s">
        <v>77</v>
      </c>
      <c r="H1753" t="s">
        <v>83</v>
      </c>
      <c r="I1753" t="s">
        <v>60</v>
      </c>
      <c r="J1753" t="s">
        <v>88</v>
      </c>
      <c r="K1753">
        <v>1</v>
      </c>
      <c r="L1753">
        <v>55145</v>
      </c>
      <c r="M1753">
        <v>15</v>
      </c>
      <c r="N1753">
        <v>46873.25</v>
      </c>
      <c r="O1753">
        <v>42000</v>
      </c>
      <c r="P1753">
        <v>4873.25</v>
      </c>
      <c r="Q1753" t="s">
        <v>66</v>
      </c>
      <c r="R1753" t="s">
        <v>27</v>
      </c>
      <c r="S1753" s="3" t="str">
        <f t="shared" si="135"/>
        <v>July</v>
      </c>
      <c r="T1753" t="str">
        <f t="shared" si="136"/>
        <v>Q3</v>
      </c>
      <c r="U1753">
        <f t="shared" si="137"/>
        <v>2025</v>
      </c>
      <c r="V1753" s="4">
        <f t="shared" si="138"/>
        <v>0.10396654808446182</v>
      </c>
      <c r="W1753" t="str">
        <f t="shared" si="139"/>
        <v>Medium</v>
      </c>
    </row>
    <row r="1754" spans="1:23" hidden="1" x14ac:dyDescent="0.3">
      <c r="A1754">
        <v>100726</v>
      </c>
      <c r="B1754" s="1">
        <v>45813</v>
      </c>
      <c r="C1754" t="s">
        <v>862</v>
      </c>
      <c r="D1754" t="s">
        <v>118</v>
      </c>
      <c r="E1754" t="s">
        <v>20</v>
      </c>
      <c r="F1754" t="s">
        <v>36</v>
      </c>
      <c r="G1754" t="s">
        <v>37</v>
      </c>
      <c r="H1754" t="s">
        <v>33</v>
      </c>
      <c r="I1754" t="s">
        <v>24</v>
      </c>
      <c r="J1754" t="s">
        <v>25</v>
      </c>
      <c r="K1754">
        <v>6</v>
      </c>
      <c r="L1754">
        <v>8219</v>
      </c>
      <c r="M1754">
        <v>5</v>
      </c>
      <c r="N1754">
        <v>46848.3</v>
      </c>
      <c r="O1754">
        <v>36000</v>
      </c>
      <c r="P1754">
        <v>10848.3</v>
      </c>
      <c r="Q1754" t="s">
        <v>55</v>
      </c>
      <c r="R1754" t="s">
        <v>27</v>
      </c>
      <c r="S1754" s="3" t="str">
        <f t="shared" si="135"/>
        <v>June</v>
      </c>
      <c r="T1754" t="str">
        <f t="shared" si="136"/>
        <v>Q2</v>
      </c>
      <c r="U1754">
        <f t="shared" si="137"/>
        <v>2025</v>
      </c>
      <c r="V1754" s="4">
        <f t="shared" si="138"/>
        <v>0.2315622978848752</v>
      </c>
      <c r="W1754" t="str">
        <f t="shared" si="139"/>
        <v>Medium</v>
      </c>
    </row>
    <row r="1755" spans="1:23" hidden="1" x14ac:dyDescent="0.3">
      <c r="A1755">
        <v>100680</v>
      </c>
      <c r="B1755" s="1">
        <v>45759</v>
      </c>
      <c r="C1755" t="s">
        <v>816</v>
      </c>
      <c r="D1755" t="s">
        <v>51</v>
      </c>
      <c r="E1755" t="s">
        <v>30</v>
      </c>
      <c r="F1755" t="s">
        <v>76</v>
      </c>
      <c r="G1755" t="s">
        <v>77</v>
      </c>
      <c r="H1755" t="s">
        <v>23</v>
      </c>
      <c r="I1755" t="s">
        <v>60</v>
      </c>
      <c r="J1755" t="s">
        <v>88</v>
      </c>
      <c r="K1755">
        <v>1</v>
      </c>
      <c r="L1755">
        <v>55105</v>
      </c>
      <c r="M1755">
        <v>15</v>
      </c>
      <c r="N1755">
        <v>46839.25</v>
      </c>
      <c r="O1755">
        <v>42000</v>
      </c>
      <c r="P1755">
        <v>4839.25</v>
      </c>
      <c r="Q1755" t="s">
        <v>26</v>
      </c>
      <c r="R1755" t="s">
        <v>56</v>
      </c>
      <c r="S1755" s="3" t="str">
        <f t="shared" si="135"/>
        <v>April</v>
      </c>
      <c r="T1755" t="str">
        <f t="shared" si="136"/>
        <v>Q2</v>
      </c>
      <c r="U1755">
        <f t="shared" si="137"/>
        <v>2025</v>
      </c>
      <c r="V1755" s="4">
        <f t="shared" si="138"/>
        <v>0.10331612910112779</v>
      </c>
      <c r="W1755" t="str">
        <f t="shared" si="139"/>
        <v>Medium</v>
      </c>
    </row>
    <row r="1756" spans="1:23" hidden="1" x14ac:dyDescent="0.3">
      <c r="A1756">
        <v>102290</v>
      </c>
      <c r="B1756" s="1">
        <v>45866</v>
      </c>
      <c r="C1756" t="s">
        <v>2426</v>
      </c>
      <c r="D1756" t="s">
        <v>110</v>
      </c>
      <c r="E1756" t="s">
        <v>30</v>
      </c>
      <c r="F1756" t="s">
        <v>76</v>
      </c>
      <c r="G1756" t="s">
        <v>77</v>
      </c>
      <c r="H1756" t="s">
        <v>59</v>
      </c>
      <c r="I1756" t="s">
        <v>60</v>
      </c>
      <c r="J1756" t="s">
        <v>61</v>
      </c>
      <c r="K1756">
        <v>4</v>
      </c>
      <c r="L1756">
        <v>11707</v>
      </c>
      <c r="M1756">
        <v>0</v>
      </c>
      <c r="N1756">
        <v>46828</v>
      </c>
      <c r="O1756">
        <v>36000</v>
      </c>
      <c r="P1756">
        <v>10828</v>
      </c>
      <c r="Q1756" t="s">
        <v>66</v>
      </c>
      <c r="R1756" t="s">
        <v>27</v>
      </c>
      <c r="S1756" s="3" t="str">
        <f t="shared" si="135"/>
        <v>July</v>
      </c>
      <c r="T1756" t="str">
        <f t="shared" si="136"/>
        <v>Q3</v>
      </c>
      <c r="U1756">
        <f t="shared" si="137"/>
        <v>2025</v>
      </c>
      <c r="V1756" s="4">
        <f t="shared" si="138"/>
        <v>0.23122917912360128</v>
      </c>
      <c r="W1756" t="str">
        <f t="shared" si="139"/>
        <v>Medium</v>
      </c>
    </row>
    <row r="1757" spans="1:23" hidden="1" x14ac:dyDescent="0.3">
      <c r="A1757">
        <v>103647</v>
      </c>
      <c r="B1757" s="1">
        <v>45693</v>
      </c>
      <c r="C1757" t="s">
        <v>3783</v>
      </c>
      <c r="D1757" t="s">
        <v>129</v>
      </c>
      <c r="E1757" t="s">
        <v>44</v>
      </c>
      <c r="F1757" t="s">
        <v>45</v>
      </c>
      <c r="G1757" t="s">
        <v>46</v>
      </c>
      <c r="H1757" t="s">
        <v>23</v>
      </c>
      <c r="I1757" t="s">
        <v>60</v>
      </c>
      <c r="J1757" t="s">
        <v>88</v>
      </c>
      <c r="K1757">
        <v>1</v>
      </c>
      <c r="L1757">
        <v>55007</v>
      </c>
      <c r="M1757">
        <v>15</v>
      </c>
      <c r="N1757">
        <v>46755.95</v>
      </c>
      <c r="O1757">
        <v>42000</v>
      </c>
      <c r="P1757">
        <v>4755.95</v>
      </c>
      <c r="Q1757" t="s">
        <v>41</v>
      </c>
      <c r="R1757" t="s">
        <v>27</v>
      </c>
      <c r="S1757" s="3" t="str">
        <f t="shared" si="135"/>
        <v>February</v>
      </c>
      <c r="T1757" t="str">
        <f t="shared" si="136"/>
        <v>Q1</v>
      </c>
      <c r="U1757">
        <f t="shared" si="137"/>
        <v>2025</v>
      </c>
      <c r="V1757" s="4">
        <f t="shared" si="138"/>
        <v>0.10171860479789203</v>
      </c>
      <c r="W1757" t="str">
        <f t="shared" si="139"/>
        <v>Medium</v>
      </c>
    </row>
    <row r="1758" spans="1:23" hidden="1" x14ac:dyDescent="0.3">
      <c r="A1758">
        <v>100595</v>
      </c>
      <c r="B1758" s="1">
        <v>45863</v>
      </c>
      <c r="C1758" t="s">
        <v>731</v>
      </c>
      <c r="D1758" t="s">
        <v>19</v>
      </c>
      <c r="E1758" t="s">
        <v>52</v>
      </c>
      <c r="F1758" t="s">
        <v>53</v>
      </c>
      <c r="G1758" t="s">
        <v>54</v>
      </c>
      <c r="H1758" t="s">
        <v>108</v>
      </c>
      <c r="I1758" t="s">
        <v>60</v>
      </c>
      <c r="J1758" t="s">
        <v>61</v>
      </c>
      <c r="K1758">
        <v>4</v>
      </c>
      <c r="L1758">
        <v>12292</v>
      </c>
      <c r="M1758">
        <v>5</v>
      </c>
      <c r="N1758">
        <v>46709.599999999999</v>
      </c>
      <c r="O1758">
        <v>36000</v>
      </c>
      <c r="P1758">
        <v>10709.6</v>
      </c>
      <c r="Q1758" t="s">
        <v>26</v>
      </c>
      <c r="R1758" t="s">
        <v>56</v>
      </c>
      <c r="S1758" s="3" t="str">
        <f t="shared" si="135"/>
        <v>July</v>
      </c>
      <c r="T1758" t="str">
        <f t="shared" si="136"/>
        <v>Q3</v>
      </c>
      <c r="U1758">
        <f t="shared" si="137"/>
        <v>2025</v>
      </c>
      <c r="V1758" s="4">
        <f t="shared" si="138"/>
        <v>0.22928049052015004</v>
      </c>
      <c r="W1758" t="str">
        <f t="shared" si="139"/>
        <v>Medium</v>
      </c>
    </row>
    <row r="1759" spans="1:23" hidden="1" x14ac:dyDescent="0.3">
      <c r="A1759">
        <v>100575</v>
      </c>
      <c r="B1759" s="1">
        <v>45890</v>
      </c>
      <c r="C1759" t="s">
        <v>711</v>
      </c>
      <c r="D1759" t="s">
        <v>100</v>
      </c>
      <c r="E1759" t="s">
        <v>20</v>
      </c>
      <c r="F1759" t="s">
        <v>21</v>
      </c>
      <c r="G1759" t="s">
        <v>22</v>
      </c>
      <c r="H1759" t="s">
        <v>23</v>
      </c>
      <c r="I1759" t="s">
        <v>60</v>
      </c>
      <c r="J1759" t="s">
        <v>61</v>
      </c>
      <c r="K1759">
        <v>5</v>
      </c>
      <c r="L1759">
        <v>11674</v>
      </c>
      <c r="M1759">
        <v>20</v>
      </c>
      <c r="N1759">
        <v>46696</v>
      </c>
      <c r="O1759">
        <v>45000</v>
      </c>
      <c r="P1759">
        <v>1696</v>
      </c>
      <c r="Q1759" t="s">
        <v>41</v>
      </c>
      <c r="R1759" t="s">
        <v>27</v>
      </c>
      <c r="S1759" s="3" t="str">
        <f t="shared" si="135"/>
        <v>August</v>
      </c>
      <c r="T1759" t="str">
        <f t="shared" si="136"/>
        <v>Q3</v>
      </c>
      <c r="U1759">
        <f t="shared" si="137"/>
        <v>2025</v>
      </c>
      <c r="V1759" s="4">
        <f t="shared" si="138"/>
        <v>3.6320027411341445E-2</v>
      </c>
      <c r="W1759" t="str">
        <f t="shared" si="139"/>
        <v>Medium</v>
      </c>
    </row>
    <row r="1760" spans="1:23" hidden="1" x14ac:dyDescent="0.3">
      <c r="A1760">
        <v>104837</v>
      </c>
      <c r="B1760" s="1">
        <v>45894</v>
      </c>
      <c r="C1760" t="s">
        <v>4973</v>
      </c>
      <c r="D1760" t="s">
        <v>375</v>
      </c>
      <c r="E1760" t="s">
        <v>30</v>
      </c>
      <c r="F1760" t="s">
        <v>31</v>
      </c>
      <c r="G1760" t="s">
        <v>32</v>
      </c>
      <c r="H1760" t="s">
        <v>23</v>
      </c>
      <c r="I1760" t="s">
        <v>60</v>
      </c>
      <c r="J1760" t="s">
        <v>61</v>
      </c>
      <c r="K1760">
        <v>5</v>
      </c>
      <c r="L1760">
        <v>11663</v>
      </c>
      <c r="M1760">
        <v>20</v>
      </c>
      <c r="N1760">
        <v>46652</v>
      </c>
      <c r="O1760">
        <v>45000</v>
      </c>
      <c r="P1760">
        <v>1652</v>
      </c>
      <c r="Q1760" t="s">
        <v>55</v>
      </c>
      <c r="R1760" t="s">
        <v>56</v>
      </c>
      <c r="S1760" s="3" t="str">
        <f t="shared" si="135"/>
        <v>August</v>
      </c>
      <c r="T1760" t="str">
        <f t="shared" si="136"/>
        <v>Q3</v>
      </c>
      <c r="U1760">
        <f t="shared" si="137"/>
        <v>2025</v>
      </c>
      <c r="V1760" s="4">
        <f t="shared" si="138"/>
        <v>3.5411129212038067E-2</v>
      </c>
      <c r="W1760" t="str">
        <f t="shared" si="139"/>
        <v>Medium</v>
      </c>
    </row>
    <row r="1761" spans="1:23" hidden="1" x14ac:dyDescent="0.3">
      <c r="A1761">
        <v>101330</v>
      </c>
      <c r="B1761" s="1">
        <v>45908</v>
      </c>
      <c r="C1761" t="s">
        <v>1466</v>
      </c>
      <c r="D1761" t="s">
        <v>194</v>
      </c>
      <c r="E1761" t="s">
        <v>20</v>
      </c>
      <c r="F1761" t="s">
        <v>21</v>
      </c>
      <c r="G1761" t="s">
        <v>22</v>
      </c>
      <c r="H1761" t="s">
        <v>59</v>
      </c>
      <c r="I1761" t="s">
        <v>60</v>
      </c>
      <c r="J1761" t="s">
        <v>61</v>
      </c>
      <c r="K1761">
        <v>4</v>
      </c>
      <c r="L1761">
        <v>12264</v>
      </c>
      <c r="M1761">
        <v>5</v>
      </c>
      <c r="N1761">
        <v>46603.199999999997</v>
      </c>
      <c r="O1761">
        <v>36000</v>
      </c>
      <c r="P1761">
        <v>10603.2</v>
      </c>
      <c r="Q1761" t="s">
        <v>66</v>
      </c>
      <c r="R1761" t="s">
        <v>27</v>
      </c>
      <c r="S1761" s="3" t="str">
        <f t="shared" si="135"/>
        <v>September</v>
      </c>
      <c r="T1761" t="str">
        <f t="shared" si="136"/>
        <v>Q3</v>
      </c>
      <c r="U1761">
        <f t="shared" si="137"/>
        <v>2025</v>
      </c>
      <c r="V1761" s="4">
        <f t="shared" si="138"/>
        <v>0.22752085693686275</v>
      </c>
      <c r="W1761" t="str">
        <f t="shared" si="139"/>
        <v>Medium</v>
      </c>
    </row>
    <row r="1762" spans="1:23" hidden="1" x14ac:dyDescent="0.3">
      <c r="A1762">
        <v>100858</v>
      </c>
      <c r="B1762" s="1">
        <v>45892</v>
      </c>
      <c r="C1762" t="s">
        <v>994</v>
      </c>
      <c r="D1762" t="s">
        <v>281</v>
      </c>
      <c r="E1762" t="s">
        <v>30</v>
      </c>
      <c r="F1762" t="s">
        <v>31</v>
      </c>
      <c r="G1762" t="s">
        <v>32</v>
      </c>
      <c r="H1762" t="s">
        <v>108</v>
      </c>
      <c r="I1762" t="s">
        <v>24</v>
      </c>
      <c r="J1762" t="s">
        <v>25</v>
      </c>
      <c r="K1762">
        <v>6</v>
      </c>
      <c r="L1762">
        <v>8174</v>
      </c>
      <c r="M1762">
        <v>5</v>
      </c>
      <c r="N1762">
        <v>46591.8</v>
      </c>
      <c r="O1762">
        <v>36000</v>
      </c>
      <c r="P1762">
        <v>10591.8</v>
      </c>
      <c r="Q1762" t="s">
        <v>66</v>
      </c>
      <c r="R1762" t="s">
        <v>73</v>
      </c>
      <c r="S1762" s="3" t="str">
        <f t="shared" si="135"/>
        <v>August</v>
      </c>
      <c r="T1762" t="str">
        <f t="shared" si="136"/>
        <v>Q3</v>
      </c>
      <c r="U1762">
        <f t="shared" si="137"/>
        <v>2025</v>
      </c>
      <c r="V1762" s="4">
        <f t="shared" si="138"/>
        <v>0.22733184809344131</v>
      </c>
      <c r="W1762" t="str">
        <f t="shared" si="139"/>
        <v>Medium</v>
      </c>
    </row>
    <row r="1763" spans="1:23" hidden="1" x14ac:dyDescent="0.3">
      <c r="A1763">
        <v>104245</v>
      </c>
      <c r="B1763" s="1">
        <v>45781</v>
      </c>
      <c r="C1763" t="s">
        <v>4381</v>
      </c>
      <c r="D1763" t="s">
        <v>118</v>
      </c>
      <c r="E1763" t="s">
        <v>44</v>
      </c>
      <c r="F1763" t="s">
        <v>64</v>
      </c>
      <c r="G1763" t="s">
        <v>65</v>
      </c>
      <c r="H1763" t="s">
        <v>38</v>
      </c>
      <c r="I1763" t="s">
        <v>24</v>
      </c>
      <c r="J1763" t="s">
        <v>72</v>
      </c>
      <c r="K1763">
        <v>4</v>
      </c>
      <c r="L1763">
        <v>14557</v>
      </c>
      <c r="M1763">
        <v>20</v>
      </c>
      <c r="N1763">
        <v>46582.400000000001</v>
      </c>
      <c r="O1763">
        <v>44000</v>
      </c>
      <c r="P1763">
        <v>2582.4</v>
      </c>
      <c r="Q1763" t="s">
        <v>41</v>
      </c>
      <c r="R1763" t="s">
        <v>27</v>
      </c>
      <c r="S1763" s="3" t="str">
        <f t="shared" si="135"/>
        <v>May</v>
      </c>
      <c r="T1763" t="str">
        <f t="shared" si="136"/>
        <v>Q2</v>
      </c>
      <c r="U1763">
        <f t="shared" si="137"/>
        <v>2025</v>
      </c>
      <c r="V1763" s="4">
        <f t="shared" si="138"/>
        <v>5.5437246685443427E-2</v>
      </c>
      <c r="W1763" t="str">
        <f t="shared" si="139"/>
        <v>Medium</v>
      </c>
    </row>
    <row r="1764" spans="1:23" hidden="1" x14ac:dyDescent="0.3">
      <c r="A1764">
        <v>101134</v>
      </c>
      <c r="B1764" s="1">
        <v>45841</v>
      </c>
      <c r="C1764" t="s">
        <v>1270</v>
      </c>
      <c r="D1764" t="s">
        <v>217</v>
      </c>
      <c r="E1764" t="s">
        <v>44</v>
      </c>
      <c r="F1764" t="s">
        <v>45</v>
      </c>
      <c r="G1764" t="s">
        <v>46</v>
      </c>
      <c r="H1764" t="s">
        <v>83</v>
      </c>
      <c r="I1764" t="s">
        <v>60</v>
      </c>
      <c r="J1764" t="s">
        <v>61</v>
      </c>
      <c r="K1764">
        <v>4</v>
      </c>
      <c r="L1764">
        <v>11642</v>
      </c>
      <c r="M1764">
        <v>0</v>
      </c>
      <c r="N1764">
        <v>46568</v>
      </c>
      <c r="O1764">
        <v>36000</v>
      </c>
      <c r="P1764">
        <v>10568</v>
      </c>
      <c r="Q1764" t="s">
        <v>26</v>
      </c>
      <c r="R1764" t="s">
        <v>27</v>
      </c>
      <c r="S1764" s="3" t="str">
        <f t="shared" si="135"/>
        <v>July</v>
      </c>
      <c r="T1764" t="str">
        <f t="shared" si="136"/>
        <v>Q3</v>
      </c>
      <c r="U1764">
        <f t="shared" si="137"/>
        <v>2025</v>
      </c>
      <c r="V1764" s="4">
        <f t="shared" si="138"/>
        <v>0.22693695241367462</v>
      </c>
      <c r="W1764" t="str">
        <f t="shared" si="139"/>
        <v>Medium</v>
      </c>
    </row>
    <row r="1765" spans="1:23" hidden="1" x14ac:dyDescent="0.3">
      <c r="A1765">
        <v>103826</v>
      </c>
      <c r="B1765" s="1">
        <v>45790</v>
      </c>
      <c r="C1765" t="s">
        <v>3962</v>
      </c>
      <c r="D1765" t="s">
        <v>142</v>
      </c>
      <c r="E1765" t="s">
        <v>30</v>
      </c>
      <c r="F1765" t="s">
        <v>76</v>
      </c>
      <c r="G1765" t="s">
        <v>77</v>
      </c>
      <c r="H1765" t="s">
        <v>33</v>
      </c>
      <c r="I1765" t="s">
        <v>60</v>
      </c>
      <c r="J1765" t="s">
        <v>88</v>
      </c>
      <c r="K1765">
        <v>1</v>
      </c>
      <c r="L1765">
        <v>54756</v>
      </c>
      <c r="M1765">
        <v>15</v>
      </c>
      <c r="N1765">
        <v>46542.6</v>
      </c>
      <c r="O1765">
        <v>42000</v>
      </c>
      <c r="P1765">
        <v>4542.6000000000004</v>
      </c>
      <c r="Q1765" t="s">
        <v>26</v>
      </c>
      <c r="R1765" t="s">
        <v>27</v>
      </c>
      <c r="S1765" s="3" t="str">
        <f t="shared" si="135"/>
        <v>May</v>
      </c>
      <c r="T1765" t="str">
        <f t="shared" si="136"/>
        <v>Q2</v>
      </c>
      <c r="U1765">
        <f t="shared" si="137"/>
        <v>2025</v>
      </c>
      <c r="V1765" s="4">
        <f t="shared" si="138"/>
        <v>9.76009075556587E-2</v>
      </c>
      <c r="W1765" t="str">
        <f t="shared" si="139"/>
        <v>Medium</v>
      </c>
    </row>
    <row r="1766" spans="1:23" hidden="1" x14ac:dyDescent="0.3">
      <c r="A1766">
        <v>103261</v>
      </c>
      <c r="B1766" s="1">
        <v>45805</v>
      </c>
      <c r="C1766" t="s">
        <v>3397</v>
      </c>
      <c r="D1766" t="s">
        <v>110</v>
      </c>
      <c r="E1766" t="s">
        <v>30</v>
      </c>
      <c r="F1766" t="s">
        <v>31</v>
      </c>
      <c r="G1766" t="s">
        <v>32</v>
      </c>
      <c r="H1766" t="s">
        <v>83</v>
      </c>
      <c r="I1766" t="s">
        <v>60</v>
      </c>
      <c r="J1766" t="s">
        <v>88</v>
      </c>
      <c r="K1766">
        <v>1</v>
      </c>
      <c r="L1766">
        <v>54709</v>
      </c>
      <c r="M1766">
        <v>15</v>
      </c>
      <c r="N1766">
        <v>46502.65</v>
      </c>
      <c r="O1766">
        <v>42000</v>
      </c>
      <c r="P1766">
        <v>4502.6499999999996</v>
      </c>
      <c r="Q1766" t="s">
        <v>66</v>
      </c>
      <c r="R1766" t="s">
        <v>73</v>
      </c>
      <c r="S1766" s="3" t="str">
        <f t="shared" si="135"/>
        <v>May</v>
      </c>
      <c r="T1766" t="str">
        <f t="shared" si="136"/>
        <v>Q2</v>
      </c>
      <c r="U1766">
        <f t="shared" si="137"/>
        <v>2025</v>
      </c>
      <c r="V1766" s="4">
        <f t="shared" si="138"/>
        <v>9.6825664773942985E-2</v>
      </c>
      <c r="W1766" t="str">
        <f t="shared" si="139"/>
        <v>Medium</v>
      </c>
    </row>
    <row r="1767" spans="1:23" hidden="1" x14ac:dyDescent="0.3">
      <c r="A1767">
        <v>100798</v>
      </c>
      <c r="B1767" s="1">
        <v>45737</v>
      </c>
      <c r="C1767" t="s">
        <v>934</v>
      </c>
      <c r="D1767" t="s">
        <v>85</v>
      </c>
      <c r="E1767" t="s">
        <v>30</v>
      </c>
      <c r="F1767" t="s">
        <v>76</v>
      </c>
      <c r="G1767" t="s">
        <v>77</v>
      </c>
      <c r="H1767" t="s">
        <v>59</v>
      </c>
      <c r="I1767" t="s">
        <v>24</v>
      </c>
      <c r="J1767" t="s">
        <v>72</v>
      </c>
      <c r="K1767">
        <v>4</v>
      </c>
      <c r="L1767">
        <v>14532</v>
      </c>
      <c r="M1767">
        <v>20</v>
      </c>
      <c r="N1767">
        <v>46502.400000000001</v>
      </c>
      <c r="O1767">
        <v>44000</v>
      </c>
      <c r="P1767">
        <v>2502.4</v>
      </c>
      <c r="Q1767" t="s">
        <v>41</v>
      </c>
      <c r="R1767" t="s">
        <v>56</v>
      </c>
      <c r="S1767" s="3" t="str">
        <f t="shared" si="135"/>
        <v>March</v>
      </c>
      <c r="T1767" t="str">
        <f t="shared" si="136"/>
        <v>Q1</v>
      </c>
      <c r="U1767">
        <f t="shared" si="137"/>
        <v>2025</v>
      </c>
      <c r="V1767" s="4">
        <f t="shared" si="138"/>
        <v>5.3812276355628956E-2</v>
      </c>
      <c r="W1767" t="str">
        <f t="shared" si="139"/>
        <v>Medium</v>
      </c>
    </row>
    <row r="1768" spans="1:23" hidden="1" x14ac:dyDescent="0.3">
      <c r="A1768">
        <v>102244</v>
      </c>
      <c r="B1768" s="1">
        <v>45755</v>
      </c>
      <c r="C1768" t="s">
        <v>2380</v>
      </c>
      <c r="D1768" t="s">
        <v>153</v>
      </c>
      <c r="E1768" t="s">
        <v>44</v>
      </c>
      <c r="F1768" t="s">
        <v>45</v>
      </c>
      <c r="G1768" t="s">
        <v>46</v>
      </c>
      <c r="H1768" t="s">
        <v>59</v>
      </c>
      <c r="I1768" t="s">
        <v>24</v>
      </c>
      <c r="J1768" t="s">
        <v>72</v>
      </c>
      <c r="K1768">
        <v>3</v>
      </c>
      <c r="L1768">
        <v>15483</v>
      </c>
      <c r="M1768">
        <v>0</v>
      </c>
      <c r="N1768">
        <v>46449</v>
      </c>
      <c r="O1768">
        <v>33000</v>
      </c>
      <c r="P1768">
        <v>13449</v>
      </c>
      <c r="Q1768" t="s">
        <v>66</v>
      </c>
      <c r="R1768" t="s">
        <v>27</v>
      </c>
      <c r="S1768" s="3" t="str">
        <f t="shared" si="135"/>
        <v>April</v>
      </c>
      <c r="T1768" t="str">
        <f t="shared" si="136"/>
        <v>Q2</v>
      </c>
      <c r="U1768">
        <f t="shared" si="137"/>
        <v>2025</v>
      </c>
      <c r="V1768" s="4">
        <f t="shared" si="138"/>
        <v>0.28954337014790416</v>
      </c>
      <c r="W1768" t="str">
        <f t="shared" si="139"/>
        <v>Medium</v>
      </c>
    </row>
    <row r="1769" spans="1:23" hidden="1" x14ac:dyDescent="0.3">
      <c r="A1769">
        <v>103352</v>
      </c>
      <c r="B1769" s="1">
        <v>45872</v>
      </c>
      <c r="C1769" t="s">
        <v>3488</v>
      </c>
      <c r="D1769" t="s">
        <v>104</v>
      </c>
      <c r="E1769" t="s">
        <v>52</v>
      </c>
      <c r="F1769" t="s">
        <v>53</v>
      </c>
      <c r="G1769" t="s">
        <v>54</v>
      </c>
      <c r="H1769" t="s">
        <v>38</v>
      </c>
      <c r="I1769" t="s">
        <v>60</v>
      </c>
      <c r="J1769" t="s">
        <v>88</v>
      </c>
      <c r="K1769">
        <v>1</v>
      </c>
      <c r="L1769">
        <v>54631</v>
      </c>
      <c r="M1769">
        <v>15</v>
      </c>
      <c r="N1769">
        <v>46436.35</v>
      </c>
      <c r="O1769">
        <v>42000</v>
      </c>
      <c r="P1769">
        <v>4436.3500000000004</v>
      </c>
      <c r="Q1769" t="s">
        <v>55</v>
      </c>
      <c r="R1769" t="s">
        <v>27</v>
      </c>
      <c r="S1769" s="3" t="str">
        <f t="shared" si="135"/>
        <v>August</v>
      </c>
      <c r="T1769" t="str">
        <f t="shared" si="136"/>
        <v>Q3</v>
      </c>
      <c r="U1769">
        <f t="shared" si="137"/>
        <v>2025</v>
      </c>
      <c r="V1769" s="4">
        <f t="shared" si="138"/>
        <v>9.5536147866918927E-2</v>
      </c>
      <c r="W1769" t="str">
        <f t="shared" si="139"/>
        <v>Medium</v>
      </c>
    </row>
    <row r="1770" spans="1:23" hidden="1" x14ac:dyDescent="0.3">
      <c r="A1770">
        <v>100984</v>
      </c>
      <c r="B1770" s="1">
        <v>45861</v>
      </c>
      <c r="C1770" t="s">
        <v>1120</v>
      </c>
      <c r="D1770" t="s">
        <v>149</v>
      </c>
      <c r="E1770" t="s">
        <v>44</v>
      </c>
      <c r="F1770" t="s">
        <v>45</v>
      </c>
      <c r="G1770" t="s">
        <v>46</v>
      </c>
      <c r="H1770" t="s">
        <v>108</v>
      </c>
      <c r="I1770" t="s">
        <v>60</v>
      </c>
      <c r="J1770" t="s">
        <v>88</v>
      </c>
      <c r="K1770">
        <v>1</v>
      </c>
      <c r="L1770">
        <v>54629</v>
      </c>
      <c r="M1770">
        <v>15</v>
      </c>
      <c r="N1770">
        <v>46434.65</v>
      </c>
      <c r="O1770">
        <v>42000</v>
      </c>
      <c r="P1770">
        <v>4434.6499999999996</v>
      </c>
      <c r="Q1770" t="s">
        <v>41</v>
      </c>
      <c r="R1770" t="s">
        <v>27</v>
      </c>
      <c r="S1770" s="3" t="str">
        <f t="shared" si="135"/>
        <v>July</v>
      </c>
      <c r="T1770" t="str">
        <f t="shared" si="136"/>
        <v>Q3</v>
      </c>
      <c r="U1770">
        <f t="shared" si="137"/>
        <v>2025</v>
      </c>
      <c r="V1770" s="4">
        <f t="shared" si="138"/>
        <v>9.5503034910352502E-2</v>
      </c>
      <c r="W1770" t="str">
        <f t="shared" si="139"/>
        <v>Medium</v>
      </c>
    </row>
    <row r="1771" spans="1:23" hidden="1" x14ac:dyDescent="0.3">
      <c r="A1771">
        <v>104715</v>
      </c>
      <c r="B1771" s="1">
        <v>45811</v>
      </c>
      <c r="C1771" t="s">
        <v>4851</v>
      </c>
      <c r="D1771" t="s">
        <v>175</v>
      </c>
      <c r="E1771" t="s">
        <v>30</v>
      </c>
      <c r="F1771" t="s">
        <v>76</v>
      </c>
      <c r="G1771" t="s">
        <v>77</v>
      </c>
      <c r="H1771" t="s">
        <v>71</v>
      </c>
      <c r="I1771" t="s">
        <v>60</v>
      </c>
      <c r="J1771" t="s">
        <v>88</v>
      </c>
      <c r="K1771">
        <v>1</v>
      </c>
      <c r="L1771">
        <v>54605</v>
      </c>
      <c r="M1771">
        <v>15</v>
      </c>
      <c r="N1771">
        <v>46414.25</v>
      </c>
      <c r="O1771">
        <v>42000</v>
      </c>
      <c r="P1771">
        <v>4414.25</v>
      </c>
      <c r="Q1771" t="s">
        <v>41</v>
      </c>
      <c r="R1771" t="s">
        <v>56</v>
      </c>
      <c r="S1771" s="3" t="str">
        <f t="shared" si="135"/>
        <v>June</v>
      </c>
      <c r="T1771" t="str">
        <f t="shared" si="136"/>
        <v>Q2</v>
      </c>
      <c r="U1771">
        <f t="shared" si="137"/>
        <v>2025</v>
      </c>
      <c r="V1771" s="4">
        <f t="shared" si="138"/>
        <v>9.5105490231986944E-2</v>
      </c>
      <c r="W1771" t="str">
        <f t="shared" si="139"/>
        <v>Medium</v>
      </c>
    </row>
    <row r="1772" spans="1:23" hidden="1" x14ac:dyDescent="0.3">
      <c r="A1772">
        <v>101198</v>
      </c>
      <c r="B1772" s="1">
        <v>45764</v>
      </c>
      <c r="C1772" t="s">
        <v>1334</v>
      </c>
      <c r="D1772" t="s">
        <v>186</v>
      </c>
      <c r="E1772" t="s">
        <v>20</v>
      </c>
      <c r="F1772" t="s">
        <v>21</v>
      </c>
      <c r="G1772" t="s">
        <v>22</v>
      </c>
      <c r="H1772" t="s">
        <v>108</v>
      </c>
      <c r="I1772" t="s">
        <v>60</v>
      </c>
      <c r="J1772" t="s">
        <v>61</v>
      </c>
      <c r="K1772">
        <v>5</v>
      </c>
      <c r="L1772">
        <v>11602</v>
      </c>
      <c r="M1772">
        <v>20</v>
      </c>
      <c r="N1772">
        <v>46408</v>
      </c>
      <c r="O1772">
        <v>45000</v>
      </c>
      <c r="P1772">
        <v>1408</v>
      </c>
      <c r="Q1772" t="s">
        <v>66</v>
      </c>
      <c r="R1772" t="s">
        <v>27</v>
      </c>
      <c r="S1772" s="3" t="str">
        <f t="shared" si="135"/>
        <v>April</v>
      </c>
      <c r="T1772" t="str">
        <f t="shared" si="136"/>
        <v>Q2</v>
      </c>
      <c r="U1772">
        <f t="shared" si="137"/>
        <v>2025</v>
      </c>
      <c r="V1772" s="4">
        <f t="shared" si="138"/>
        <v>3.0339596621272193E-2</v>
      </c>
      <c r="W1772" t="str">
        <f t="shared" si="139"/>
        <v>Medium</v>
      </c>
    </row>
    <row r="1773" spans="1:23" hidden="1" x14ac:dyDescent="0.3">
      <c r="A1773">
        <v>100878</v>
      </c>
      <c r="B1773" s="1">
        <v>45906</v>
      </c>
      <c r="C1773" t="s">
        <v>1014</v>
      </c>
      <c r="D1773" t="s">
        <v>129</v>
      </c>
      <c r="E1773" t="s">
        <v>20</v>
      </c>
      <c r="F1773" t="s">
        <v>21</v>
      </c>
      <c r="G1773" t="s">
        <v>22</v>
      </c>
      <c r="H1773" t="s">
        <v>83</v>
      </c>
      <c r="I1773" t="s">
        <v>60</v>
      </c>
      <c r="J1773" t="s">
        <v>88</v>
      </c>
      <c r="K1773">
        <v>1</v>
      </c>
      <c r="L1773">
        <v>54586</v>
      </c>
      <c r="M1773">
        <v>15</v>
      </c>
      <c r="N1773">
        <v>46398.1</v>
      </c>
      <c r="O1773">
        <v>42000</v>
      </c>
      <c r="P1773">
        <v>4398.1000000000004</v>
      </c>
      <c r="Q1773" t="s">
        <v>49</v>
      </c>
      <c r="R1773" t="s">
        <v>27</v>
      </c>
      <c r="S1773" s="3" t="str">
        <f t="shared" si="135"/>
        <v>September</v>
      </c>
      <c r="T1773" t="str">
        <f t="shared" si="136"/>
        <v>Q3</v>
      </c>
      <c r="U1773">
        <f t="shared" si="137"/>
        <v>2025</v>
      </c>
      <c r="V1773" s="4">
        <f t="shared" si="138"/>
        <v>9.4790519439373611E-2</v>
      </c>
      <c r="W1773" t="str">
        <f t="shared" si="139"/>
        <v>Medium</v>
      </c>
    </row>
    <row r="1774" spans="1:23" hidden="1" x14ac:dyDescent="0.3">
      <c r="A1774">
        <v>101342</v>
      </c>
      <c r="B1774" s="1">
        <v>45883</v>
      </c>
      <c r="C1774" t="s">
        <v>1478</v>
      </c>
      <c r="D1774" t="s">
        <v>177</v>
      </c>
      <c r="E1774" t="s">
        <v>20</v>
      </c>
      <c r="F1774" t="s">
        <v>21</v>
      </c>
      <c r="G1774" t="s">
        <v>22</v>
      </c>
      <c r="H1774" t="s">
        <v>47</v>
      </c>
      <c r="I1774" t="s">
        <v>60</v>
      </c>
      <c r="J1774" t="s">
        <v>61</v>
      </c>
      <c r="K1774">
        <v>4</v>
      </c>
      <c r="L1774">
        <v>12210</v>
      </c>
      <c r="M1774">
        <v>5</v>
      </c>
      <c r="N1774">
        <v>46398</v>
      </c>
      <c r="O1774">
        <v>36000</v>
      </c>
      <c r="P1774">
        <v>10398</v>
      </c>
      <c r="Q1774" t="s">
        <v>26</v>
      </c>
      <c r="R1774" t="s">
        <v>56</v>
      </c>
      <c r="S1774" s="3" t="str">
        <f t="shared" si="135"/>
        <v>August</v>
      </c>
      <c r="T1774" t="str">
        <f t="shared" si="136"/>
        <v>Q3</v>
      </c>
      <c r="U1774">
        <f t="shared" si="137"/>
        <v>2025</v>
      </c>
      <c r="V1774" s="4">
        <f t="shared" si="138"/>
        <v>0.224104487262382</v>
      </c>
      <c r="W1774" t="str">
        <f t="shared" si="139"/>
        <v>Medium</v>
      </c>
    </row>
    <row r="1775" spans="1:23" hidden="1" x14ac:dyDescent="0.3">
      <c r="A1775">
        <v>101347</v>
      </c>
      <c r="B1775" s="1">
        <v>45692</v>
      </c>
      <c r="C1775" t="s">
        <v>1483</v>
      </c>
      <c r="D1775" t="s">
        <v>80</v>
      </c>
      <c r="E1775" t="s">
        <v>44</v>
      </c>
      <c r="F1775" t="s">
        <v>64</v>
      </c>
      <c r="G1775" t="s">
        <v>65</v>
      </c>
      <c r="H1775" t="s">
        <v>83</v>
      </c>
      <c r="I1775" t="s">
        <v>60</v>
      </c>
      <c r="J1775" t="s">
        <v>88</v>
      </c>
      <c r="K1775">
        <v>1</v>
      </c>
      <c r="L1775">
        <v>54581</v>
      </c>
      <c r="M1775">
        <v>15</v>
      </c>
      <c r="N1775">
        <v>46393.85</v>
      </c>
      <c r="O1775">
        <v>42000</v>
      </c>
      <c r="P1775">
        <v>4393.8500000000004</v>
      </c>
      <c r="Q1775" t="s">
        <v>41</v>
      </c>
      <c r="R1775" t="s">
        <v>27</v>
      </c>
      <c r="S1775" s="3" t="str">
        <f t="shared" si="135"/>
        <v>February</v>
      </c>
      <c r="T1775" t="str">
        <f t="shared" si="136"/>
        <v>Q1</v>
      </c>
      <c r="U1775">
        <f t="shared" si="137"/>
        <v>2025</v>
      </c>
      <c r="V1775" s="4">
        <f t="shared" si="138"/>
        <v>9.4707595942134584E-2</v>
      </c>
      <c r="W1775" t="str">
        <f t="shared" si="139"/>
        <v>Medium</v>
      </c>
    </row>
    <row r="1776" spans="1:23" hidden="1" x14ac:dyDescent="0.3">
      <c r="A1776">
        <v>100583</v>
      </c>
      <c r="B1776" s="1">
        <v>45885</v>
      </c>
      <c r="C1776" t="s">
        <v>719</v>
      </c>
      <c r="D1776" t="s">
        <v>122</v>
      </c>
      <c r="E1776" t="s">
        <v>44</v>
      </c>
      <c r="F1776" t="s">
        <v>45</v>
      </c>
      <c r="G1776" t="s">
        <v>46</v>
      </c>
      <c r="H1776" t="s">
        <v>33</v>
      </c>
      <c r="I1776" t="s">
        <v>60</v>
      </c>
      <c r="J1776" t="s">
        <v>61</v>
      </c>
      <c r="K1776">
        <v>4</v>
      </c>
      <c r="L1776">
        <v>11593</v>
      </c>
      <c r="M1776">
        <v>0</v>
      </c>
      <c r="N1776">
        <v>46372</v>
      </c>
      <c r="O1776">
        <v>36000</v>
      </c>
      <c r="P1776">
        <v>10372</v>
      </c>
      <c r="Q1776" t="s">
        <v>41</v>
      </c>
      <c r="R1776" t="s">
        <v>27</v>
      </c>
      <c r="S1776" s="3" t="str">
        <f t="shared" si="135"/>
        <v>August</v>
      </c>
      <c r="T1776" t="str">
        <f t="shared" si="136"/>
        <v>Q3</v>
      </c>
      <c r="U1776">
        <f t="shared" si="137"/>
        <v>2025</v>
      </c>
      <c r="V1776" s="4">
        <f t="shared" si="138"/>
        <v>0.2236694557060295</v>
      </c>
      <c r="W1776" t="str">
        <f t="shared" si="139"/>
        <v>Medium</v>
      </c>
    </row>
    <row r="1777" spans="1:23" hidden="1" x14ac:dyDescent="0.3">
      <c r="A1777">
        <v>104859</v>
      </c>
      <c r="B1777" s="1">
        <v>45662</v>
      </c>
      <c r="C1777" t="s">
        <v>4995</v>
      </c>
      <c r="D1777" t="s">
        <v>179</v>
      </c>
      <c r="E1777" t="s">
        <v>52</v>
      </c>
      <c r="F1777" t="s">
        <v>53</v>
      </c>
      <c r="G1777" t="s">
        <v>54</v>
      </c>
      <c r="H1777" t="s">
        <v>83</v>
      </c>
      <c r="I1777" t="s">
        <v>60</v>
      </c>
      <c r="J1777" t="s">
        <v>61</v>
      </c>
      <c r="K1777">
        <v>5</v>
      </c>
      <c r="L1777">
        <v>11590</v>
      </c>
      <c r="M1777">
        <v>20</v>
      </c>
      <c r="N1777">
        <v>46360</v>
      </c>
      <c r="O1777">
        <v>45000</v>
      </c>
      <c r="P1777">
        <v>1360</v>
      </c>
      <c r="Q1777" t="s">
        <v>26</v>
      </c>
      <c r="R1777" t="s">
        <v>27</v>
      </c>
      <c r="S1777" s="3" t="str">
        <f t="shared" si="135"/>
        <v>January</v>
      </c>
      <c r="T1777" t="str">
        <f t="shared" si="136"/>
        <v>Q1</v>
      </c>
      <c r="U1777">
        <f t="shared" si="137"/>
        <v>2025</v>
      </c>
      <c r="V1777" s="4">
        <f t="shared" si="138"/>
        <v>2.9335634167385678E-2</v>
      </c>
      <c r="W1777" t="str">
        <f t="shared" si="139"/>
        <v>Medium</v>
      </c>
    </row>
    <row r="1778" spans="1:23" hidden="1" x14ac:dyDescent="0.3">
      <c r="A1778">
        <v>102274</v>
      </c>
      <c r="B1778" s="1">
        <v>45965</v>
      </c>
      <c r="C1778" t="s">
        <v>2410</v>
      </c>
      <c r="D1778" t="s">
        <v>94</v>
      </c>
      <c r="E1778" t="s">
        <v>20</v>
      </c>
      <c r="F1778" t="s">
        <v>36</v>
      </c>
      <c r="G1778" t="s">
        <v>37</v>
      </c>
      <c r="H1778" t="s">
        <v>83</v>
      </c>
      <c r="I1778" t="s">
        <v>24</v>
      </c>
      <c r="J1778" t="s">
        <v>72</v>
      </c>
      <c r="K1778">
        <v>3</v>
      </c>
      <c r="L1778">
        <v>15433</v>
      </c>
      <c r="M1778">
        <v>0</v>
      </c>
      <c r="N1778">
        <v>46299</v>
      </c>
      <c r="O1778">
        <v>33000</v>
      </c>
      <c r="P1778">
        <v>13299</v>
      </c>
      <c r="Q1778" t="s">
        <v>55</v>
      </c>
      <c r="R1778" t="s">
        <v>56</v>
      </c>
      <c r="S1778" s="3" t="str">
        <f t="shared" si="135"/>
        <v>November</v>
      </c>
      <c r="T1778" t="str">
        <f t="shared" si="136"/>
        <v>Q4</v>
      </c>
      <c r="U1778">
        <f t="shared" si="137"/>
        <v>2025</v>
      </c>
      <c r="V1778" s="4">
        <f t="shared" si="138"/>
        <v>0.28724162508909479</v>
      </c>
      <c r="W1778" t="str">
        <f t="shared" si="139"/>
        <v>Medium</v>
      </c>
    </row>
    <row r="1779" spans="1:23" hidden="1" x14ac:dyDescent="0.3">
      <c r="A1779">
        <v>103845</v>
      </c>
      <c r="B1779" s="1">
        <v>45966</v>
      </c>
      <c r="C1779" t="s">
        <v>3981</v>
      </c>
      <c r="D1779" t="s">
        <v>134</v>
      </c>
      <c r="E1779" t="s">
        <v>52</v>
      </c>
      <c r="F1779" t="s">
        <v>53</v>
      </c>
      <c r="G1779" t="s">
        <v>54</v>
      </c>
      <c r="H1779" t="s">
        <v>47</v>
      </c>
      <c r="I1779" t="s">
        <v>24</v>
      </c>
      <c r="J1779" t="s">
        <v>25</v>
      </c>
      <c r="K1779">
        <v>6</v>
      </c>
      <c r="L1779">
        <v>8104</v>
      </c>
      <c r="M1779">
        <v>5</v>
      </c>
      <c r="N1779">
        <v>46192.800000000003</v>
      </c>
      <c r="O1779">
        <v>36000</v>
      </c>
      <c r="P1779">
        <v>10192.799999999999</v>
      </c>
      <c r="Q1779" t="s">
        <v>26</v>
      </c>
      <c r="R1779" t="s">
        <v>27</v>
      </c>
      <c r="S1779" s="3" t="str">
        <f t="shared" si="135"/>
        <v>November</v>
      </c>
      <c r="T1779" t="str">
        <f t="shared" si="136"/>
        <v>Q4</v>
      </c>
      <c r="U1779">
        <f t="shared" si="137"/>
        <v>2025</v>
      </c>
      <c r="V1779" s="4">
        <f t="shared" si="138"/>
        <v>0.22065776484646954</v>
      </c>
      <c r="W1779" t="str">
        <f t="shared" si="139"/>
        <v>Medium</v>
      </c>
    </row>
    <row r="1780" spans="1:23" hidden="1" x14ac:dyDescent="0.3">
      <c r="A1780">
        <v>102628</v>
      </c>
      <c r="B1780" s="1">
        <v>45773</v>
      </c>
      <c r="C1780" t="s">
        <v>2764</v>
      </c>
      <c r="D1780" t="s">
        <v>250</v>
      </c>
      <c r="E1780" t="s">
        <v>52</v>
      </c>
      <c r="F1780" t="s">
        <v>53</v>
      </c>
      <c r="G1780" t="s">
        <v>54</v>
      </c>
      <c r="H1780" t="s">
        <v>59</v>
      </c>
      <c r="I1780" t="s">
        <v>60</v>
      </c>
      <c r="J1780" t="s">
        <v>61</v>
      </c>
      <c r="K1780">
        <v>4</v>
      </c>
      <c r="L1780">
        <v>12144</v>
      </c>
      <c r="M1780">
        <v>5</v>
      </c>
      <c r="N1780">
        <v>46147.199999999997</v>
      </c>
      <c r="O1780">
        <v>36000</v>
      </c>
      <c r="P1780">
        <v>10147.200000000001</v>
      </c>
      <c r="Q1780" t="s">
        <v>26</v>
      </c>
      <c r="R1780" t="s">
        <v>73</v>
      </c>
      <c r="S1780" s="3" t="str">
        <f t="shared" si="135"/>
        <v>April</v>
      </c>
      <c r="T1780" t="str">
        <f t="shared" si="136"/>
        <v>Q2</v>
      </c>
      <c r="U1780">
        <f t="shared" si="137"/>
        <v>2025</v>
      </c>
      <c r="V1780" s="4">
        <f t="shared" si="138"/>
        <v>0.21988766382359062</v>
      </c>
      <c r="W1780" t="str">
        <f t="shared" si="139"/>
        <v>Medium</v>
      </c>
    </row>
    <row r="1781" spans="1:23" hidden="1" x14ac:dyDescent="0.3">
      <c r="A1781">
        <v>103633</v>
      </c>
      <c r="B1781" s="1">
        <v>45721</v>
      </c>
      <c r="C1781" t="s">
        <v>3769</v>
      </c>
      <c r="D1781" t="s">
        <v>158</v>
      </c>
      <c r="E1781" t="s">
        <v>52</v>
      </c>
      <c r="F1781" t="s">
        <v>53</v>
      </c>
      <c r="G1781" t="s">
        <v>54</v>
      </c>
      <c r="H1781" t="s">
        <v>83</v>
      </c>
      <c r="I1781" t="s">
        <v>60</v>
      </c>
      <c r="J1781" t="s">
        <v>61</v>
      </c>
      <c r="K1781">
        <v>5</v>
      </c>
      <c r="L1781">
        <v>11533</v>
      </c>
      <c r="M1781">
        <v>20</v>
      </c>
      <c r="N1781">
        <v>46132</v>
      </c>
      <c r="O1781">
        <v>45000</v>
      </c>
      <c r="P1781">
        <v>1132</v>
      </c>
      <c r="Q1781" t="s">
        <v>41</v>
      </c>
      <c r="R1781" t="s">
        <v>27</v>
      </c>
      <c r="S1781" s="3" t="str">
        <f t="shared" si="135"/>
        <v>March</v>
      </c>
      <c r="T1781" t="str">
        <f t="shared" si="136"/>
        <v>Q1</v>
      </c>
      <c r="U1781">
        <f t="shared" si="137"/>
        <v>2025</v>
      </c>
      <c r="V1781" s="4">
        <f t="shared" si="138"/>
        <v>2.4538281453221192E-2</v>
      </c>
      <c r="W1781" t="str">
        <f t="shared" si="139"/>
        <v>Medium</v>
      </c>
    </row>
    <row r="1782" spans="1:23" hidden="1" x14ac:dyDescent="0.3">
      <c r="A1782">
        <v>104920</v>
      </c>
      <c r="B1782" s="1">
        <v>45864</v>
      </c>
      <c r="C1782" t="s">
        <v>5056</v>
      </c>
      <c r="D1782" t="s">
        <v>104</v>
      </c>
      <c r="E1782" t="s">
        <v>30</v>
      </c>
      <c r="F1782" t="s">
        <v>76</v>
      </c>
      <c r="G1782" t="s">
        <v>77</v>
      </c>
      <c r="H1782" t="s">
        <v>47</v>
      </c>
      <c r="I1782" t="s">
        <v>24</v>
      </c>
      <c r="J1782" t="s">
        <v>72</v>
      </c>
      <c r="K1782">
        <v>3</v>
      </c>
      <c r="L1782">
        <v>15351</v>
      </c>
      <c r="M1782">
        <v>0</v>
      </c>
      <c r="N1782">
        <v>46053</v>
      </c>
      <c r="O1782">
        <v>33000</v>
      </c>
      <c r="P1782">
        <v>13053</v>
      </c>
      <c r="Q1782" t="s">
        <v>55</v>
      </c>
      <c r="R1782" t="s">
        <v>27</v>
      </c>
      <c r="S1782" s="3" t="str">
        <f t="shared" si="135"/>
        <v>July</v>
      </c>
      <c r="T1782" t="str">
        <f t="shared" si="136"/>
        <v>Q3</v>
      </c>
      <c r="U1782">
        <f t="shared" si="137"/>
        <v>2025</v>
      </c>
      <c r="V1782" s="4">
        <f t="shared" si="138"/>
        <v>0.28343430395413982</v>
      </c>
      <c r="W1782" t="str">
        <f t="shared" si="139"/>
        <v>Medium</v>
      </c>
    </row>
    <row r="1783" spans="1:23" hidden="1" x14ac:dyDescent="0.3">
      <c r="A1783">
        <v>100570</v>
      </c>
      <c r="B1783" s="1">
        <v>45920</v>
      </c>
      <c r="C1783" t="s">
        <v>706</v>
      </c>
      <c r="D1783" t="s">
        <v>102</v>
      </c>
      <c r="E1783" t="s">
        <v>44</v>
      </c>
      <c r="F1783" t="s">
        <v>45</v>
      </c>
      <c r="G1783" t="s">
        <v>46</v>
      </c>
      <c r="H1783" t="s">
        <v>33</v>
      </c>
      <c r="I1783" t="s">
        <v>60</v>
      </c>
      <c r="J1783" t="s">
        <v>61</v>
      </c>
      <c r="K1783">
        <v>4</v>
      </c>
      <c r="L1783">
        <v>12118</v>
      </c>
      <c r="M1783">
        <v>5</v>
      </c>
      <c r="N1783">
        <v>46048.4</v>
      </c>
      <c r="O1783">
        <v>36000</v>
      </c>
      <c r="P1783">
        <v>10048.4</v>
      </c>
      <c r="Q1783" t="s">
        <v>26</v>
      </c>
      <c r="R1783" t="s">
        <v>27</v>
      </c>
      <c r="S1783" s="3" t="str">
        <f t="shared" si="135"/>
        <v>September</v>
      </c>
      <c r="T1783" t="str">
        <f t="shared" si="136"/>
        <v>Q3</v>
      </c>
      <c r="U1783">
        <f t="shared" si="137"/>
        <v>2025</v>
      </c>
      <c r="V1783" s="4">
        <f t="shared" si="138"/>
        <v>0.21821387930959599</v>
      </c>
      <c r="W1783" t="str">
        <f t="shared" si="139"/>
        <v>Medium</v>
      </c>
    </row>
    <row r="1784" spans="1:23" hidden="1" x14ac:dyDescent="0.3">
      <c r="A1784">
        <v>102029</v>
      </c>
      <c r="B1784" s="1">
        <v>45845</v>
      </c>
      <c r="C1784" t="s">
        <v>2165</v>
      </c>
      <c r="D1784" t="s">
        <v>87</v>
      </c>
      <c r="E1784" t="s">
        <v>52</v>
      </c>
      <c r="F1784" t="s">
        <v>69</v>
      </c>
      <c r="G1784" t="s">
        <v>70</v>
      </c>
      <c r="H1784" t="s">
        <v>47</v>
      </c>
      <c r="I1784" t="s">
        <v>60</v>
      </c>
      <c r="J1784" t="s">
        <v>61</v>
      </c>
      <c r="K1784">
        <v>4</v>
      </c>
      <c r="L1784">
        <v>11510</v>
      </c>
      <c r="M1784">
        <v>0</v>
      </c>
      <c r="N1784">
        <v>46040</v>
      </c>
      <c r="O1784">
        <v>36000</v>
      </c>
      <c r="P1784">
        <v>10040</v>
      </c>
      <c r="Q1784" t="s">
        <v>66</v>
      </c>
      <c r="R1784" t="s">
        <v>27</v>
      </c>
      <c r="S1784" s="3" t="str">
        <f t="shared" si="135"/>
        <v>July</v>
      </c>
      <c r="T1784" t="str">
        <f t="shared" si="136"/>
        <v>Q3</v>
      </c>
      <c r="U1784">
        <f t="shared" si="137"/>
        <v>2025</v>
      </c>
      <c r="V1784" s="4">
        <f t="shared" si="138"/>
        <v>0.21807124239791487</v>
      </c>
      <c r="W1784" t="str">
        <f t="shared" si="139"/>
        <v>Medium</v>
      </c>
    </row>
    <row r="1785" spans="1:23" hidden="1" x14ac:dyDescent="0.3">
      <c r="A1785">
        <v>101034</v>
      </c>
      <c r="B1785" s="1">
        <v>46017</v>
      </c>
      <c r="C1785" t="s">
        <v>1170</v>
      </c>
      <c r="D1785" t="s">
        <v>153</v>
      </c>
      <c r="E1785" t="s">
        <v>52</v>
      </c>
      <c r="F1785" t="s">
        <v>53</v>
      </c>
      <c r="G1785" t="s">
        <v>54</v>
      </c>
      <c r="H1785" t="s">
        <v>71</v>
      </c>
      <c r="I1785" t="s">
        <v>60</v>
      </c>
      <c r="J1785" t="s">
        <v>61</v>
      </c>
      <c r="K1785">
        <v>4</v>
      </c>
      <c r="L1785">
        <v>11504</v>
      </c>
      <c r="M1785">
        <v>0</v>
      </c>
      <c r="N1785">
        <v>46016</v>
      </c>
      <c r="O1785">
        <v>36000</v>
      </c>
      <c r="P1785">
        <v>10016</v>
      </c>
      <c r="Q1785" t="s">
        <v>55</v>
      </c>
      <c r="R1785" t="s">
        <v>56</v>
      </c>
      <c r="S1785" s="3" t="str">
        <f t="shared" si="135"/>
        <v>December</v>
      </c>
      <c r="T1785" t="str">
        <f t="shared" si="136"/>
        <v>Q4</v>
      </c>
      <c r="U1785">
        <f t="shared" si="137"/>
        <v>2025</v>
      </c>
      <c r="V1785" s="4">
        <f t="shared" si="138"/>
        <v>0.21766342141863698</v>
      </c>
      <c r="W1785" t="str">
        <f t="shared" si="139"/>
        <v>Medium</v>
      </c>
    </row>
    <row r="1786" spans="1:23" hidden="1" x14ac:dyDescent="0.3">
      <c r="A1786">
        <v>102959</v>
      </c>
      <c r="B1786" s="1">
        <v>45764</v>
      </c>
      <c r="C1786" t="s">
        <v>3095</v>
      </c>
      <c r="D1786" t="s">
        <v>132</v>
      </c>
      <c r="E1786" t="s">
        <v>52</v>
      </c>
      <c r="F1786" t="s">
        <v>53</v>
      </c>
      <c r="G1786" t="s">
        <v>54</v>
      </c>
      <c r="H1786" t="s">
        <v>71</v>
      </c>
      <c r="I1786" t="s">
        <v>24</v>
      </c>
      <c r="J1786" t="s">
        <v>25</v>
      </c>
      <c r="K1786">
        <v>6</v>
      </c>
      <c r="L1786">
        <v>8059</v>
      </c>
      <c r="M1786">
        <v>5</v>
      </c>
      <c r="N1786">
        <v>45936.3</v>
      </c>
      <c r="O1786">
        <v>36000</v>
      </c>
      <c r="P1786">
        <v>9936.2999999999993</v>
      </c>
      <c r="Q1786" t="s">
        <v>49</v>
      </c>
      <c r="R1786" t="s">
        <v>73</v>
      </c>
      <c r="S1786" s="3" t="str">
        <f t="shared" si="135"/>
        <v>April</v>
      </c>
      <c r="T1786" t="str">
        <f t="shared" si="136"/>
        <v>Q2</v>
      </c>
      <c r="U1786">
        <f t="shared" si="137"/>
        <v>2025</v>
      </c>
      <c r="V1786" s="4">
        <f t="shared" si="138"/>
        <v>0.21630605860724522</v>
      </c>
      <c r="W1786" t="str">
        <f t="shared" si="139"/>
        <v>Medium</v>
      </c>
    </row>
    <row r="1787" spans="1:23" hidden="1" x14ac:dyDescent="0.3">
      <c r="A1787">
        <v>104631</v>
      </c>
      <c r="B1787" s="1">
        <v>45811</v>
      </c>
      <c r="C1787" t="s">
        <v>4767</v>
      </c>
      <c r="D1787" t="s">
        <v>43</v>
      </c>
      <c r="E1787" t="s">
        <v>52</v>
      </c>
      <c r="F1787" t="s">
        <v>53</v>
      </c>
      <c r="G1787" t="s">
        <v>54</v>
      </c>
      <c r="H1787" t="s">
        <v>33</v>
      </c>
      <c r="I1787" t="s">
        <v>60</v>
      </c>
      <c r="J1787" t="s">
        <v>61</v>
      </c>
      <c r="K1787">
        <v>4</v>
      </c>
      <c r="L1787">
        <v>12042</v>
      </c>
      <c r="M1787">
        <v>5</v>
      </c>
      <c r="N1787">
        <v>45759.6</v>
      </c>
      <c r="O1787">
        <v>36000</v>
      </c>
      <c r="P1787">
        <v>9759.6</v>
      </c>
      <c r="Q1787" t="s">
        <v>26</v>
      </c>
      <c r="R1787" t="s">
        <v>27</v>
      </c>
      <c r="S1787" s="3" t="str">
        <f t="shared" si="135"/>
        <v>June</v>
      </c>
      <c r="T1787" t="str">
        <f t="shared" si="136"/>
        <v>Q2</v>
      </c>
      <c r="U1787">
        <f t="shared" si="137"/>
        <v>2025</v>
      </c>
      <c r="V1787" s="4">
        <f t="shared" si="138"/>
        <v>0.21327983636220599</v>
      </c>
      <c r="W1787" t="str">
        <f t="shared" si="139"/>
        <v>Medium</v>
      </c>
    </row>
    <row r="1788" spans="1:23" hidden="1" x14ac:dyDescent="0.3">
      <c r="A1788">
        <v>102655</v>
      </c>
      <c r="B1788" s="1">
        <v>45761</v>
      </c>
      <c r="C1788" t="s">
        <v>2791</v>
      </c>
      <c r="D1788" t="s">
        <v>63</v>
      </c>
      <c r="E1788" t="s">
        <v>20</v>
      </c>
      <c r="F1788" t="s">
        <v>21</v>
      </c>
      <c r="G1788" t="s">
        <v>22</v>
      </c>
      <c r="H1788" t="s">
        <v>71</v>
      </c>
      <c r="I1788" t="s">
        <v>24</v>
      </c>
      <c r="J1788" t="s">
        <v>72</v>
      </c>
      <c r="K1788">
        <v>3</v>
      </c>
      <c r="L1788">
        <v>15246</v>
      </c>
      <c r="M1788">
        <v>0</v>
      </c>
      <c r="N1788">
        <v>45738</v>
      </c>
      <c r="O1788">
        <v>33000</v>
      </c>
      <c r="P1788">
        <v>12738</v>
      </c>
      <c r="Q1788" t="s">
        <v>41</v>
      </c>
      <c r="R1788" t="s">
        <v>27</v>
      </c>
      <c r="S1788" s="3" t="str">
        <f t="shared" si="135"/>
        <v>April</v>
      </c>
      <c r="T1788" t="str">
        <f t="shared" si="136"/>
        <v>Q2</v>
      </c>
      <c r="U1788">
        <f t="shared" si="137"/>
        <v>2025</v>
      </c>
      <c r="V1788" s="4">
        <f t="shared" si="138"/>
        <v>0.27849927849927852</v>
      </c>
      <c r="W1788" t="str">
        <f t="shared" si="139"/>
        <v>Medium</v>
      </c>
    </row>
    <row r="1789" spans="1:23" hidden="1" x14ac:dyDescent="0.3">
      <c r="A1789">
        <v>103269</v>
      </c>
      <c r="B1789" s="1">
        <v>45840</v>
      </c>
      <c r="C1789" t="s">
        <v>3405</v>
      </c>
      <c r="D1789" t="s">
        <v>138</v>
      </c>
      <c r="E1789" t="s">
        <v>20</v>
      </c>
      <c r="F1789" t="s">
        <v>21</v>
      </c>
      <c r="G1789" t="s">
        <v>22</v>
      </c>
      <c r="H1789" t="s">
        <v>38</v>
      </c>
      <c r="I1789" t="s">
        <v>24</v>
      </c>
      <c r="J1789" t="s">
        <v>25</v>
      </c>
      <c r="K1789">
        <v>6</v>
      </c>
      <c r="L1789">
        <v>8963</v>
      </c>
      <c r="M1789">
        <v>15</v>
      </c>
      <c r="N1789">
        <v>45711.3</v>
      </c>
      <c r="O1789">
        <v>36000</v>
      </c>
      <c r="P1789">
        <v>9711.2999999999993</v>
      </c>
      <c r="Q1789" t="s">
        <v>41</v>
      </c>
      <c r="R1789" t="s">
        <v>27</v>
      </c>
      <c r="S1789" s="3" t="str">
        <f t="shared" si="135"/>
        <v>July</v>
      </c>
      <c r="T1789" t="str">
        <f t="shared" si="136"/>
        <v>Q3</v>
      </c>
      <c r="U1789">
        <f t="shared" si="137"/>
        <v>2025</v>
      </c>
      <c r="V1789" s="4">
        <f t="shared" si="138"/>
        <v>0.21244856304677395</v>
      </c>
      <c r="W1789" t="str">
        <f t="shared" si="139"/>
        <v>Medium</v>
      </c>
    </row>
    <row r="1790" spans="1:23" hidden="1" x14ac:dyDescent="0.3">
      <c r="A1790">
        <v>101581</v>
      </c>
      <c r="B1790" s="1">
        <v>45809</v>
      </c>
      <c r="C1790" t="s">
        <v>1717</v>
      </c>
      <c r="D1790" t="s">
        <v>151</v>
      </c>
      <c r="E1790" t="s">
        <v>30</v>
      </c>
      <c r="F1790" t="s">
        <v>76</v>
      </c>
      <c r="G1790" t="s">
        <v>77</v>
      </c>
      <c r="H1790" t="s">
        <v>47</v>
      </c>
      <c r="I1790" t="s">
        <v>60</v>
      </c>
      <c r="J1790" t="s">
        <v>61</v>
      </c>
      <c r="K1790">
        <v>4</v>
      </c>
      <c r="L1790">
        <v>12029</v>
      </c>
      <c r="M1790">
        <v>5</v>
      </c>
      <c r="N1790">
        <v>45710.2</v>
      </c>
      <c r="O1790">
        <v>36000</v>
      </c>
      <c r="P1790">
        <v>9710.2000000000007</v>
      </c>
      <c r="Q1790" t="s">
        <v>55</v>
      </c>
      <c r="R1790" t="s">
        <v>27</v>
      </c>
      <c r="S1790" s="3" t="str">
        <f t="shared" si="135"/>
        <v>June</v>
      </c>
      <c r="T1790" t="str">
        <f t="shared" si="136"/>
        <v>Q2</v>
      </c>
      <c r="U1790">
        <f t="shared" si="137"/>
        <v>2025</v>
      </c>
      <c r="V1790" s="4">
        <f t="shared" si="138"/>
        <v>0.21242961089647391</v>
      </c>
      <c r="W1790" t="str">
        <f t="shared" si="139"/>
        <v>Medium</v>
      </c>
    </row>
    <row r="1791" spans="1:23" hidden="1" x14ac:dyDescent="0.3">
      <c r="A1791">
        <v>104224</v>
      </c>
      <c r="B1791" s="1">
        <v>45822</v>
      </c>
      <c r="C1791" t="s">
        <v>4360</v>
      </c>
      <c r="D1791" t="s">
        <v>222</v>
      </c>
      <c r="E1791" t="s">
        <v>20</v>
      </c>
      <c r="F1791" t="s">
        <v>21</v>
      </c>
      <c r="G1791" t="s">
        <v>22</v>
      </c>
      <c r="H1791" t="s">
        <v>59</v>
      </c>
      <c r="I1791" t="s">
        <v>24</v>
      </c>
      <c r="J1791" t="s">
        <v>25</v>
      </c>
      <c r="K1791">
        <v>6</v>
      </c>
      <c r="L1791">
        <v>8959</v>
      </c>
      <c r="M1791">
        <v>15</v>
      </c>
      <c r="N1791">
        <v>45690.9</v>
      </c>
      <c r="O1791">
        <v>36000</v>
      </c>
      <c r="P1791">
        <v>9690.9</v>
      </c>
      <c r="Q1791" t="s">
        <v>49</v>
      </c>
      <c r="R1791" t="s">
        <v>56</v>
      </c>
      <c r="S1791" s="3" t="str">
        <f t="shared" si="135"/>
        <v>June</v>
      </c>
      <c r="T1791" t="str">
        <f t="shared" si="136"/>
        <v>Q2</v>
      </c>
      <c r="U1791">
        <f t="shared" si="137"/>
        <v>2025</v>
      </c>
      <c r="V1791" s="4">
        <f t="shared" si="138"/>
        <v>0.21209693834001955</v>
      </c>
      <c r="W1791" t="str">
        <f t="shared" si="139"/>
        <v>Medium</v>
      </c>
    </row>
    <row r="1792" spans="1:23" hidden="1" x14ac:dyDescent="0.3">
      <c r="A1792">
        <v>102780</v>
      </c>
      <c r="B1792" s="1">
        <v>45892</v>
      </c>
      <c r="C1792" t="s">
        <v>2916</v>
      </c>
      <c r="D1792" t="s">
        <v>90</v>
      </c>
      <c r="E1792" t="s">
        <v>20</v>
      </c>
      <c r="F1792" t="s">
        <v>21</v>
      </c>
      <c r="G1792" t="s">
        <v>22</v>
      </c>
      <c r="H1792" t="s">
        <v>108</v>
      </c>
      <c r="I1792" t="s">
        <v>24</v>
      </c>
      <c r="J1792" t="s">
        <v>25</v>
      </c>
      <c r="K1792">
        <v>6</v>
      </c>
      <c r="L1792">
        <v>8934</v>
      </c>
      <c r="M1792">
        <v>15</v>
      </c>
      <c r="N1792">
        <v>45563.4</v>
      </c>
      <c r="O1792">
        <v>36000</v>
      </c>
      <c r="P1792">
        <v>9563.4</v>
      </c>
      <c r="Q1792" t="s">
        <v>55</v>
      </c>
      <c r="R1792" t="s">
        <v>27</v>
      </c>
      <c r="S1792" s="3" t="str">
        <f t="shared" si="135"/>
        <v>August</v>
      </c>
      <c r="T1792" t="str">
        <f t="shared" si="136"/>
        <v>Q3</v>
      </c>
      <c r="U1792">
        <f t="shared" si="137"/>
        <v>2025</v>
      </c>
      <c r="V1792" s="4">
        <f t="shared" si="138"/>
        <v>0.20989215027851299</v>
      </c>
      <c r="W1792" t="str">
        <f t="shared" si="139"/>
        <v>Medium</v>
      </c>
    </row>
    <row r="1793" spans="1:23" hidden="1" x14ac:dyDescent="0.3">
      <c r="A1793">
        <v>101534</v>
      </c>
      <c r="B1793" s="1">
        <v>45964</v>
      </c>
      <c r="C1793" t="s">
        <v>1670</v>
      </c>
      <c r="D1793" t="s">
        <v>96</v>
      </c>
      <c r="E1793" t="s">
        <v>44</v>
      </c>
      <c r="F1793" t="s">
        <v>45</v>
      </c>
      <c r="G1793" t="s">
        <v>46</v>
      </c>
      <c r="H1793" t="s">
        <v>38</v>
      </c>
      <c r="I1793" t="s">
        <v>24</v>
      </c>
      <c r="J1793" t="s">
        <v>72</v>
      </c>
      <c r="K1793">
        <v>3</v>
      </c>
      <c r="L1793">
        <v>15156</v>
      </c>
      <c r="M1793">
        <v>0</v>
      </c>
      <c r="N1793">
        <v>45468</v>
      </c>
      <c r="O1793">
        <v>33000</v>
      </c>
      <c r="P1793">
        <v>12468</v>
      </c>
      <c r="Q1793" t="s">
        <v>41</v>
      </c>
      <c r="R1793" t="s">
        <v>27</v>
      </c>
      <c r="S1793" s="3" t="str">
        <f t="shared" si="135"/>
        <v>November</v>
      </c>
      <c r="T1793" t="str">
        <f t="shared" si="136"/>
        <v>Q4</v>
      </c>
      <c r="U1793">
        <f t="shared" si="137"/>
        <v>2025</v>
      </c>
      <c r="V1793" s="4">
        <f t="shared" si="138"/>
        <v>0.27421483240960676</v>
      </c>
      <c r="W1793" t="str">
        <f t="shared" si="139"/>
        <v>Medium</v>
      </c>
    </row>
    <row r="1794" spans="1:23" hidden="1" x14ac:dyDescent="0.3">
      <c r="A1794">
        <v>102971</v>
      </c>
      <c r="B1794" s="1">
        <v>45963</v>
      </c>
      <c r="C1794" t="s">
        <v>3107</v>
      </c>
      <c r="D1794" t="s">
        <v>160</v>
      </c>
      <c r="E1794" t="s">
        <v>30</v>
      </c>
      <c r="F1794" t="s">
        <v>31</v>
      </c>
      <c r="G1794" t="s">
        <v>32</v>
      </c>
      <c r="H1794" t="s">
        <v>71</v>
      </c>
      <c r="I1794" t="s">
        <v>60</v>
      </c>
      <c r="J1794" t="s">
        <v>61</v>
      </c>
      <c r="K1794">
        <v>4</v>
      </c>
      <c r="L1794">
        <v>11948</v>
      </c>
      <c r="M1794">
        <v>5</v>
      </c>
      <c r="N1794">
        <v>45402.400000000001</v>
      </c>
      <c r="O1794">
        <v>36000</v>
      </c>
      <c r="P1794">
        <v>9402.4</v>
      </c>
      <c r="Q1794" t="s">
        <v>49</v>
      </c>
      <c r="R1794" t="s">
        <v>27</v>
      </c>
      <c r="S1794" s="3" t="str">
        <f t="shared" ref="S1794:S1857" si="140">TEXT(B1794,"mmmm")</f>
        <v>November</v>
      </c>
      <c r="T1794" t="str">
        <f t="shared" ref="T1794:T1857" si="141">"Q"&amp;ROUNDUP(MONTH(B1794)/3,0)</f>
        <v>Q4</v>
      </c>
      <c r="U1794">
        <f t="shared" ref="U1794:U1857" si="142">YEAR(B1794)</f>
        <v>2025</v>
      </c>
      <c r="V1794" s="4">
        <f t="shared" ref="V1794:V1857" si="143">P1794/N1794</f>
        <v>0.20709037407714129</v>
      </c>
      <c r="W1794" t="str">
        <f t="shared" ref="W1794:W1857" si="144">IF(N1794&lt;10000,"Low",IF(N1794&lt;=50000,"Medium","High"))</f>
        <v>Medium</v>
      </c>
    </row>
    <row r="1795" spans="1:23" hidden="1" x14ac:dyDescent="0.3">
      <c r="A1795">
        <v>101827</v>
      </c>
      <c r="B1795" s="1">
        <v>45715</v>
      </c>
      <c r="C1795" t="s">
        <v>1963</v>
      </c>
      <c r="D1795" t="s">
        <v>100</v>
      </c>
      <c r="E1795" t="s">
        <v>20</v>
      </c>
      <c r="F1795" t="s">
        <v>36</v>
      </c>
      <c r="G1795" t="s">
        <v>37</v>
      </c>
      <c r="H1795" t="s">
        <v>23</v>
      </c>
      <c r="I1795" t="s">
        <v>24</v>
      </c>
      <c r="J1795" t="s">
        <v>72</v>
      </c>
      <c r="K1795">
        <v>3</v>
      </c>
      <c r="L1795">
        <v>15121</v>
      </c>
      <c r="M1795">
        <v>0</v>
      </c>
      <c r="N1795">
        <v>45363</v>
      </c>
      <c r="O1795">
        <v>33000</v>
      </c>
      <c r="P1795">
        <v>12363</v>
      </c>
      <c r="Q1795" t="s">
        <v>41</v>
      </c>
      <c r="R1795" t="s">
        <v>56</v>
      </c>
      <c r="S1795" s="3" t="str">
        <f t="shared" si="140"/>
        <v>February</v>
      </c>
      <c r="T1795" t="str">
        <f t="shared" si="141"/>
        <v>Q1</v>
      </c>
      <c r="U1795">
        <f t="shared" si="142"/>
        <v>2025</v>
      </c>
      <c r="V1795" s="4">
        <f t="shared" si="143"/>
        <v>0.27253488525891145</v>
      </c>
      <c r="W1795" t="str">
        <f t="shared" si="144"/>
        <v>Medium</v>
      </c>
    </row>
    <row r="1796" spans="1:23" hidden="1" x14ac:dyDescent="0.3">
      <c r="A1796">
        <v>102837</v>
      </c>
      <c r="B1796" s="1">
        <v>45693</v>
      </c>
      <c r="C1796" t="s">
        <v>2973</v>
      </c>
      <c r="D1796" t="s">
        <v>134</v>
      </c>
      <c r="E1796" t="s">
        <v>44</v>
      </c>
      <c r="F1796" t="s">
        <v>64</v>
      </c>
      <c r="G1796" t="s">
        <v>65</v>
      </c>
      <c r="H1796" t="s">
        <v>38</v>
      </c>
      <c r="I1796" t="s">
        <v>24</v>
      </c>
      <c r="J1796" t="s">
        <v>72</v>
      </c>
      <c r="K1796">
        <v>3</v>
      </c>
      <c r="L1796">
        <v>15099</v>
      </c>
      <c r="M1796">
        <v>0</v>
      </c>
      <c r="N1796">
        <v>45297</v>
      </c>
      <c r="O1796">
        <v>33000</v>
      </c>
      <c r="P1796">
        <v>12297</v>
      </c>
      <c r="Q1796" t="s">
        <v>66</v>
      </c>
      <c r="R1796" t="s">
        <v>73</v>
      </c>
      <c r="S1796" s="3" t="str">
        <f t="shared" si="140"/>
        <v>February</v>
      </c>
      <c r="T1796" t="str">
        <f t="shared" si="141"/>
        <v>Q1</v>
      </c>
      <c r="U1796">
        <f t="shared" si="142"/>
        <v>2025</v>
      </c>
      <c r="V1796" s="4">
        <f t="shared" si="143"/>
        <v>0.27147493211470958</v>
      </c>
      <c r="W1796" t="str">
        <f t="shared" si="144"/>
        <v>Medium</v>
      </c>
    </row>
    <row r="1797" spans="1:23" hidden="1" x14ac:dyDescent="0.3">
      <c r="A1797">
        <v>103624</v>
      </c>
      <c r="B1797" s="1">
        <v>45669</v>
      </c>
      <c r="C1797" t="s">
        <v>3760</v>
      </c>
      <c r="D1797" t="s">
        <v>257</v>
      </c>
      <c r="E1797" t="s">
        <v>20</v>
      </c>
      <c r="F1797" t="s">
        <v>36</v>
      </c>
      <c r="G1797" t="s">
        <v>37</v>
      </c>
      <c r="H1797" t="s">
        <v>83</v>
      </c>
      <c r="I1797" t="s">
        <v>24</v>
      </c>
      <c r="J1797" t="s">
        <v>72</v>
      </c>
      <c r="K1797">
        <v>3</v>
      </c>
      <c r="L1797">
        <v>15077</v>
      </c>
      <c r="M1797">
        <v>0</v>
      </c>
      <c r="N1797">
        <v>45231</v>
      </c>
      <c r="O1797">
        <v>33000</v>
      </c>
      <c r="P1797">
        <v>12231</v>
      </c>
      <c r="Q1797" t="s">
        <v>41</v>
      </c>
      <c r="R1797" t="s">
        <v>27</v>
      </c>
      <c r="S1797" s="3" t="str">
        <f t="shared" si="140"/>
        <v>January</v>
      </c>
      <c r="T1797" t="str">
        <f t="shared" si="141"/>
        <v>Q1</v>
      </c>
      <c r="U1797">
        <f t="shared" si="142"/>
        <v>2025</v>
      </c>
      <c r="V1797" s="4">
        <f t="shared" si="143"/>
        <v>0.2704118856536446</v>
      </c>
      <c r="W1797" t="str">
        <f t="shared" si="144"/>
        <v>Medium</v>
      </c>
    </row>
    <row r="1798" spans="1:23" hidden="1" x14ac:dyDescent="0.3">
      <c r="A1798">
        <v>102077</v>
      </c>
      <c r="B1798" s="1">
        <v>45919</v>
      </c>
      <c r="C1798" t="s">
        <v>2213</v>
      </c>
      <c r="D1798" t="s">
        <v>205</v>
      </c>
      <c r="E1798" t="s">
        <v>52</v>
      </c>
      <c r="F1798" t="s">
        <v>53</v>
      </c>
      <c r="G1798" t="s">
        <v>54</v>
      </c>
      <c r="H1798" t="s">
        <v>59</v>
      </c>
      <c r="I1798" t="s">
        <v>24</v>
      </c>
      <c r="J1798" t="s">
        <v>72</v>
      </c>
      <c r="K1798">
        <v>3</v>
      </c>
      <c r="L1798">
        <v>15030</v>
      </c>
      <c r="M1798">
        <v>0</v>
      </c>
      <c r="N1798">
        <v>45090</v>
      </c>
      <c r="O1798">
        <v>33000</v>
      </c>
      <c r="P1798">
        <v>12090</v>
      </c>
      <c r="Q1798" t="s">
        <v>41</v>
      </c>
      <c r="R1798" t="s">
        <v>73</v>
      </c>
      <c r="S1798" s="3" t="str">
        <f t="shared" si="140"/>
        <v>September</v>
      </c>
      <c r="T1798" t="str">
        <f t="shared" si="141"/>
        <v>Q3</v>
      </c>
      <c r="U1798">
        <f t="shared" si="142"/>
        <v>2025</v>
      </c>
      <c r="V1798" s="4">
        <f t="shared" si="143"/>
        <v>0.26813040585495673</v>
      </c>
      <c r="W1798" t="str">
        <f t="shared" si="144"/>
        <v>Medium</v>
      </c>
    </row>
    <row r="1799" spans="1:23" hidden="1" x14ac:dyDescent="0.3">
      <c r="A1799">
        <v>100873</v>
      </c>
      <c r="B1799" s="1">
        <v>45816</v>
      </c>
      <c r="C1799" t="s">
        <v>1009</v>
      </c>
      <c r="D1799" t="s">
        <v>217</v>
      </c>
      <c r="E1799" t="s">
        <v>44</v>
      </c>
      <c r="F1799" t="s">
        <v>45</v>
      </c>
      <c r="G1799" t="s">
        <v>46</v>
      </c>
      <c r="H1799" t="s">
        <v>71</v>
      </c>
      <c r="I1799" t="s">
        <v>24</v>
      </c>
      <c r="J1799" t="s">
        <v>72</v>
      </c>
      <c r="K1799">
        <v>3</v>
      </c>
      <c r="L1799">
        <v>14995</v>
      </c>
      <c r="M1799">
        <v>0</v>
      </c>
      <c r="N1799">
        <v>44985</v>
      </c>
      <c r="O1799">
        <v>33000</v>
      </c>
      <c r="P1799">
        <v>11985</v>
      </c>
      <c r="Q1799" t="s">
        <v>49</v>
      </c>
      <c r="R1799" t="s">
        <v>27</v>
      </c>
      <c r="S1799" s="3" t="str">
        <f t="shared" si="140"/>
        <v>June</v>
      </c>
      <c r="T1799" t="str">
        <f t="shared" si="141"/>
        <v>Q2</v>
      </c>
      <c r="U1799">
        <f t="shared" si="142"/>
        <v>2025</v>
      </c>
      <c r="V1799" s="4">
        <f t="shared" si="143"/>
        <v>0.26642214071357118</v>
      </c>
      <c r="W1799" t="str">
        <f t="shared" si="144"/>
        <v>Medium</v>
      </c>
    </row>
    <row r="1800" spans="1:23" hidden="1" x14ac:dyDescent="0.3">
      <c r="A1800">
        <v>101060</v>
      </c>
      <c r="B1800" s="1">
        <v>45836</v>
      </c>
      <c r="C1800" t="s">
        <v>1196</v>
      </c>
      <c r="D1800" t="s">
        <v>132</v>
      </c>
      <c r="E1800" t="s">
        <v>44</v>
      </c>
      <c r="F1800" t="s">
        <v>45</v>
      </c>
      <c r="G1800" t="s">
        <v>46</v>
      </c>
      <c r="H1800" t="s">
        <v>71</v>
      </c>
      <c r="I1800" t="s">
        <v>24</v>
      </c>
      <c r="J1800" t="s">
        <v>72</v>
      </c>
      <c r="K1800">
        <v>3</v>
      </c>
      <c r="L1800">
        <v>14989</v>
      </c>
      <c r="M1800">
        <v>0</v>
      </c>
      <c r="N1800">
        <v>44967</v>
      </c>
      <c r="O1800">
        <v>33000</v>
      </c>
      <c r="P1800">
        <v>11967</v>
      </c>
      <c r="Q1800" t="s">
        <v>49</v>
      </c>
      <c r="R1800" t="s">
        <v>56</v>
      </c>
      <c r="S1800" s="3" t="str">
        <f t="shared" si="140"/>
        <v>June</v>
      </c>
      <c r="T1800" t="str">
        <f t="shared" si="141"/>
        <v>Q2</v>
      </c>
      <c r="U1800">
        <f t="shared" si="142"/>
        <v>2025</v>
      </c>
      <c r="V1800" s="4">
        <f t="shared" si="143"/>
        <v>0.26612849422910134</v>
      </c>
      <c r="W1800" t="str">
        <f t="shared" si="144"/>
        <v>Medium</v>
      </c>
    </row>
    <row r="1801" spans="1:23" hidden="1" x14ac:dyDescent="0.3">
      <c r="A1801">
        <v>102980</v>
      </c>
      <c r="B1801" s="1">
        <v>45805</v>
      </c>
      <c r="C1801" t="s">
        <v>3116</v>
      </c>
      <c r="D1801" t="s">
        <v>149</v>
      </c>
      <c r="E1801" t="s">
        <v>52</v>
      </c>
      <c r="F1801" t="s">
        <v>69</v>
      </c>
      <c r="G1801" t="s">
        <v>70</v>
      </c>
      <c r="H1801" t="s">
        <v>108</v>
      </c>
      <c r="I1801" t="s">
        <v>24</v>
      </c>
      <c r="J1801" t="s">
        <v>25</v>
      </c>
      <c r="K1801">
        <v>5</v>
      </c>
      <c r="L1801">
        <v>8986</v>
      </c>
      <c r="M1801">
        <v>0</v>
      </c>
      <c r="N1801">
        <v>44930</v>
      </c>
      <c r="O1801">
        <v>30000</v>
      </c>
      <c r="P1801">
        <v>14930</v>
      </c>
      <c r="Q1801" t="s">
        <v>49</v>
      </c>
      <c r="R1801" t="s">
        <v>56</v>
      </c>
      <c r="S1801" s="3" t="str">
        <f t="shared" si="140"/>
        <v>May</v>
      </c>
      <c r="T1801" t="str">
        <f t="shared" si="141"/>
        <v>Q2</v>
      </c>
      <c r="U1801">
        <f t="shared" si="142"/>
        <v>2025</v>
      </c>
      <c r="V1801" s="4">
        <f t="shared" si="143"/>
        <v>0.33229468061428891</v>
      </c>
      <c r="W1801" t="str">
        <f t="shared" si="144"/>
        <v>Medium</v>
      </c>
    </row>
    <row r="1802" spans="1:23" hidden="1" x14ac:dyDescent="0.3">
      <c r="A1802">
        <v>101970</v>
      </c>
      <c r="B1802" s="1">
        <v>45703</v>
      </c>
      <c r="C1802" t="s">
        <v>2106</v>
      </c>
      <c r="D1802" t="s">
        <v>90</v>
      </c>
      <c r="E1802" t="s">
        <v>20</v>
      </c>
      <c r="F1802" t="s">
        <v>36</v>
      </c>
      <c r="G1802" t="s">
        <v>37</v>
      </c>
      <c r="H1802" t="s">
        <v>47</v>
      </c>
      <c r="I1802" t="s">
        <v>24</v>
      </c>
      <c r="J1802" t="s">
        <v>25</v>
      </c>
      <c r="K1802">
        <v>5</v>
      </c>
      <c r="L1802">
        <v>8970</v>
      </c>
      <c r="M1802">
        <v>0</v>
      </c>
      <c r="N1802">
        <v>44850</v>
      </c>
      <c r="O1802">
        <v>30000</v>
      </c>
      <c r="P1802">
        <v>14850</v>
      </c>
      <c r="Q1802" t="s">
        <v>26</v>
      </c>
      <c r="R1802" t="s">
        <v>27</v>
      </c>
      <c r="S1802" s="3" t="str">
        <f t="shared" si="140"/>
        <v>February</v>
      </c>
      <c r="T1802" t="str">
        <f t="shared" si="141"/>
        <v>Q1</v>
      </c>
      <c r="U1802">
        <f t="shared" si="142"/>
        <v>2025</v>
      </c>
      <c r="V1802" s="4">
        <f t="shared" si="143"/>
        <v>0.33110367892976589</v>
      </c>
      <c r="W1802" t="str">
        <f t="shared" si="144"/>
        <v>Medium</v>
      </c>
    </row>
    <row r="1803" spans="1:23" hidden="1" x14ac:dyDescent="0.3">
      <c r="A1803">
        <v>101024</v>
      </c>
      <c r="B1803" s="1">
        <v>45940</v>
      </c>
      <c r="C1803" t="s">
        <v>1160</v>
      </c>
      <c r="D1803" t="s">
        <v>299</v>
      </c>
      <c r="E1803" t="s">
        <v>44</v>
      </c>
      <c r="F1803" t="s">
        <v>64</v>
      </c>
      <c r="G1803" t="s">
        <v>65</v>
      </c>
      <c r="H1803" t="s">
        <v>108</v>
      </c>
      <c r="I1803" t="s">
        <v>60</v>
      </c>
      <c r="J1803" t="s">
        <v>61</v>
      </c>
      <c r="K1803">
        <v>4</v>
      </c>
      <c r="L1803">
        <v>11795</v>
      </c>
      <c r="M1803">
        <v>5</v>
      </c>
      <c r="N1803">
        <v>44821</v>
      </c>
      <c r="O1803">
        <v>36000</v>
      </c>
      <c r="P1803">
        <v>8821</v>
      </c>
      <c r="Q1803" t="s">
        <v>55</v>
      </c>
      <c r="R1803" t="s">
        <v>27</v>
      </c>
      <c r="S1803" s="3" t="str">
        <f t="shared" si="140"/>
        <v>October</v>
      </c>
      <c r="T1803" t="str">
        <f t="shared" si="141"/>
        <v>Q4</v>
      </c>
      <c r="U1803">
        <f t="shared" si="142"/>
        <v>2025</v>
      </c>
      <c r="V1803" s="4">
        <f t="shared" si="143"/>
        <v>0.1968050690524531</v>
      </c>
      <c r="W1803" t="str">
        <f t="shared" si="144"/>
        <v>Medium</v>
      </c>
    </row>
    <row r="1804" spans="1:23" hidden="1" x14ac:dyDescent="0.3">
      <c r="A1804">
        <v>104267</v>
      </c>
      <c r="B1804" s="1">
        <v>45954</v>
      </c>
      <c r="C1804" t="s">
        <v>4403</v>
      </c>
      <c r="D1804" t="s">
        <v>104</v>
      </c>
      <c r="E1804" t="s">
        <v>52</v>
      </c>
      <c r="F1804" t="s">
        <v>69</v>
      </c>
      <c r="G1804" t="s">
        <v>70</v>
      </c>
      <c r="H1804" t="s">
        <v>108</v>
      </c>
      <c r="I1804" t="s">
        <v>24</v>
      </c>
      <c r="J1804" t="s">
        <v>25</v>
      </c>
      <c r="K1804">
        <v>6</v>
      </c>
      <c r="L1804">
        <v>8297</v>
      </c>
      <c r="M1804">
        <v>10</v>
      </c>
      <c r="N1804">
        <v>44803.8</v>
      </c>
      <c r="O1804">
        <v>36000</v>
      </c>
      <c r="P1804">
        <v>8803.7999999999993</v>
      </c>
      <c r="Q1804" t="s">
        <v>49</v>
      </c>
      <c r="R1804" t="s">
        <v>27</v>
      </c>
      <c r="S1804" s="3" t="str">
        <f t="shared" si="140"/>
        <v>October</v>
      </c>
      <c r="T1804" t="str">
        <f t="shared" si="141"/>
        <v>Q4</v>
      </c>
      <c r="U1804">
        <f t="shared" si="142"/>
        <v>2025</v>
      </c>
      <c r="V1804" s="4">
        <f t="shared" si="143"/>
        <v>0.1964967257241573</v>
      </c>
      <c r="W1804" t="str">
        <f t="shared" si="144"/>
        <v>Medium</v>
      </c>
    </row>
    <row r="1805" spans="1:23" hidden="1" x14ac:dyDescent="0.3">
      <c r="A1805">
        <v>101296</v>
      </c>
      <c r="B1805" s="1">
        <v>45937</v>
      </c>
      <c r="C1805" t="s">
        <v>1432</v>
      </c>
      <c r="D1805" t="s">
        <v>35</v>
      </c>
      <c r="E1805" t="s">
        <v>30</v>
      </c>
      <c r="F1805" t="s">
        <v>31</v>
      </c>
      <c r="G1805" t="s">
        <v>32</v>
      </c>
      <c r="H1805" t="s">
        <v>23</v>
      </c>
      <c r="I1805" t="s">
        <v>60</v>
      </c>
      <c r="J1805" t="s">
        <v>61</v>
      </c>
      <c r="K1805">
        <v>4</v>
      </c>
      <c r="L1805">
        <v>11786</v>
      </c>
      <c r="M1805">
        <v>5</v>
      </c>
      <c r="N1805">
        <v>44786.8</v>
      </c>
      <c r="O1805">
        <v>36000</v>
      </c>
      <c r="P1805">
        <v>8786.7999999999993</v>
      </c>
      <c r="Q1805" t="s">
        <v>26</v>
      </c>
      <c r="R1805" t="s">
        <v>27</v>
      </c>
      <c r="S1805" s="3" t="str">
        <f t="shared" si="140"/>
        <v>October</v>
      </c>
      <c r="T1805" t="str">
        <f t="shared" si="141"/>
        <v>Q4</v>
      </c>
      <c r="U1805">
        <f t="shared" si="142"/>
        <v>2025</v>
      </c>
      <c r="V1805" s="4">
        <f t="shared" si="143"/>
        <v>0.19619173506479584</v>
      </c>
      <c r="W1805" t="str">
        <f t="shared" si="144"/>
        <v>Medium</v>
      </c>
    </row>
    <row r="1806" spans="1:23" hidden="1" x14ac:dyDescent="0.3">
      <c r="A1806">
        <v>101082</v>
      </c>
      <c r="B1806" s="1">
        <v>46002</v>
      </c>
      <c r="C1806" t="s">
        <v>1218</v>
      </c>
      <c r="D1806" t="s">
        <v>85</v>
      </c>
      <c r="E1806" t="s">
        <v>20</v>
      </c>
      <c r="F1806" t="s">
        <v>36</v>
      </c>
      <c r="G1806" t="s">
        <v>37</v>
      </c>
      <c r="H1806" t="s">
        <v>33</v>
      </c>
      <c r="I1806" t="s">
        <v>24</v>
      </c>
      <c r="J1806" t="s">
        <v>25</v>
      </c>
      <c r="K1806">
        <v>6</v>
      </c>
      <c r="L1806">
        <v>8781</v>
      </c>
      <c r="M1806">
        <v>15</v>
      </c>
      <c r="N1806">
        <v>44783.1</v>
      </c>
      <c r="O1806">
        <v>36000</v>
      </c>
      <c r="P1806">
        <v>8783.1</v>
      </c>
      <c r="Q1806" t="s">
        <v>66</v>
      </c>
      <c r="R1806" t="s">
        <v>27</v>
      </c>
      <c r="S1806" s="3" t="str">
        <f t="shared" si="140"/>
        <v>December</v>
      </c>
      <c r="T1806" t="str">
        <f t="shared" si="141"/>
        <v>Q4</v>
      </c>
      <c r="U1806">
        <f t="shared" si="142"/>
        <v>2025</v>
      </c>
      <c r="V1806" s="4">
        <f t="shared" si="143"/>
        <v>0.19612532406197875</v>
      </c>
      <c r="W1806" t="str">
        <f t="shared" si="144"/>
        <v>Medium</v>
      </c>
    </row>
    <row r="1807" spans="1:23" hidden="1" x14ac:dyDescent="0.3">
      <c r="A1807">
        <v>100803</v>
      </c>
      <c r="B1807" s="1">
        <v>45894</v>
      </c>
      <c r="C1807" t="s">
        <v>939</v>
      </c>
      <c r="D1807" t="s">
        <v>68</v>
      </c>
      <c r="E1807" t="s">
        <v>52</v>
      </c>
      <c r="F1807" t="s">
        <v>53</v>
      </c>
      <c r="G1807" t="s">
        <v>54</v>
      </c>
      <c r="H1807" t="s">
        <v>108</v>
      </c>
      <c r="I1807" t="s">
        <v>60</v>
      </c>
      <c r="J1807" t="s">
        <v>78</v>
      </c>
      <c r="K1807">
        <v>2</v>
      </c>
      <c r="L1807">
        <v>22384</v>
      </c>
      <c r="M1807">
        <v>0</v>
      </c>
      <c r="N1807">
        <v>44768</v>
      </c>
      <c r="O1807">
        <v>34000</v>
      </c>
      <c r="P1807">
        <v>10768</v>
      </c>
      <c r="Q1807" t="s">
        <v>49</v>
      </c>
      <c r="R1807" t="s">
        <v>73</v>
      </c>
      <c r="S1807" s="3" t="str">
        <f t="shared" si="140"/>
        <v>August</v>
      </c>
      <c r="T1807" t="str">
        <f t="shared" si="141"/>
        <v>Q3</v>
      </c>
      <c r="U1807">
        <f t="shared" si="142"/>
        <v>2025</v>
      </c>
      <c r="V1807" s="4">
        <f t="shared" si="143"/>
        <v>0.24052894924946391</v>
      </c>
      <c r="W1807" t="str">
        <f t="shared" si="144"/>
        <v>Medium</v>
      </c>
    </row>
    <row r="1808" spans="1:23" hidden="1" x14ac:dyDescent="0.3">
      <c r="A1808">
        <v>104767</v>
      </c>
      <c r="B1808" s="1">
        <v>45751</v>
      </c>
      <c r="C1808" t="s">
        <v>4903</v>
      </c>
      <c r="D1808" t="s">
        <v>149</v>
      </c>
      <c r="E1808" t="s">
        <v>52</v>
      </c>
      <c r="F1808" t="s">
        <v>53</v>
      </c>
      <c r="G1808" t="s">
        <v>54</v>
      </c>
      <c r="H1808" t="s">
        <v>47</v>
      </c>
      <c r="I1808" t="s">
        <v>60</v>
      </c>
      <c r="J1808" t="s">
        <v>78</v>
      </c>
      <c r="K1808">
        <v>2</v>
      </c>
      <c r="L1808">
        <v>22384</v>
      </c>
      <c r="M1808">
        <v>0</v>
      </c>
      <c r="N1808">
        <v>44768</v>
      </c>
      <c r="O1808">
        <v>34000</v>
      </c>
      <c r="P1808">
        <v>10768</v>
      </c>
      <c r="Q1808" t="s">
        <v>49</v>
      </c>
      <c r="R1808" t="s">
        <v>27</v>
      </c>
      <c r="S1808" s="3" t="str">
        <f t="shared" si="140"/>
        <v>April</v>
      </c>
      <c r="T1808" t="str">
        <f t="shared" si="141"/>
        <v>Q2</v>
      </c>
      <c r="U1808">
        <f t="shared" si="142"/>
        <v>2025</v>
      </c>
      <c r="V1808" s="4">
        <f t="shared" si="143"/>
        <v>0.24052894924946391</v>
      </c>
      <c r="W1808" t="str">
        <f t="shared" si="144"/>
        <v>Medium</v>
      </c>
    </row>
    <row r="1809" spans="1:23" hidden="1" x14ac:dyDescent="0.3">
      <c r="A1809">
        <v>103864</v>
      </c>
      <c r="B1809" s="1">
        <v>45885</v>
      </c>
      <c r="C1809" t="s">
        <v>4000</v>
      </c>
      <c r="D1809" t="s">
        <v>210</v>
      </c>
      <c r="E1809" t="s">
        <v>52</v>
      </c>
      <c r="F1809" t="s">
        <v>53</v>
      </c>
      <c r="G1809" t="s">
        <v>54</v>
      </c>
      <c r="H1809" t="s">
        <v>108</v>
      </c>
      <c r="I1809" t="s">
        <v>24</v>
      </c>
      <c r="J1809" t="s">
        <v>72</v>
      </c>
      <c r="K1809">
        <v>3</v>
      </c>
      <c r="L1809">
        <v>14910</v>
      </c>
      <c r="M1809">
        <v>0</v>
      </c>
      <c r="N1809">
        <v>44730</v>
      </c>
      <c r="O1809">
        <v>33000</v>
      </c>
      <c r="P1809">
        <v>11730</v>
      </c>
      <c r="Q1809" t="s">
        <v>41</v>
      </c>
      <c r="R1809" t="s">
        <v>56</v>
      </c>
      <c r="S1809" s="3" t="str">
        <f t="shared" si="140"/>
        <v>August</v>
      </c>
      <c r="T1809" t="str">
        <f t="shared" si="141"/>
        <v>Q3</v>
      </c>
      <c r="U1809">
        <f t="shared" si="142"/>
        <v>2025</v>
      </c>
      <c r="V1809" s="4">
        <f t="shared" si="143"/>
        <v>0.26224010731052982</v>
      </c>
      <c r="W1809" t="str">
        <f t="shared" si="144"/>
        <v>Medium</v>
      </c>
    </row>
    <row r="1810" spans="1:23" hidden="1" x14ac:dyDescent="0.3">
      <c r="A1810">
        <v>101248</v>
      </c>
      <c r="B1810" s="1">
        <v>45906</v>
      </c>
      <c r="C1810" t="s">
        <v>1384</v>
      </c>
      <c r="D1810" t="s">
        <v>87</v>
      </c>
      <c r="E1810" t="s">
        <v>44</v>
      </c>
      <c r="F1810" t="s">
        <v>64</v>
      </c>
      <c r="G1810" t="s">
        <v>65</v>
      </c>
      <c r="H1810" t="s">
        <v>83</v>
      </c>
      <c r="I1810" t="s">
        <v>24</v>
      </c>
      <c r="J1810" t="s">
        <v>25</v>
      </c>
      <c r="K1810">
        <v>6</v>
      </c>
      <c r="L1810">
        <v>8754</v>
      </c>
      <c r="M1810">
        <v>15</v>
      </c>
      <c r="N1810">
        <v>44645.4</v>
      </c>
      <c r="O1810">
        <v>36000</v>
      </c>
      <c r="P1810">
        <v>8645.4</v>
      </c>
      <c r="Q1810" t="s">
        <v>55</v>
      </c>
      <c r="R1810" t="s">
        <v>27</v>
      </c>
      <c r="S1810" s="3" t="str">
        <f t="shared" si="140"/>
        <v>September</v>
      </c>
      <c r="T1810" t="str">
        <f t="shared" si="141"/>
        <v>Q3</v>
      </c>
      <c r="U1810">
        <f t="shared" si="142"/>
        <v>2025</v>
      </c>
      <c r="V1810" s="4">
        <f t="shared" si="143"/>
        <v>0.19364592992783131</v>
      </c>
      <c r="W1810" t="str">
        <f t="shared" si="144"/>
        <v>Medium</v>
      </c>
    </row>
    <row r="1811" spans="1:23" hidden="1" x14ac:dyDescent="0.3">
      <c r="A1811">
        <v>101822</v>
      </c>
      <c r="B1811" s="1">
        <v>45878</v>
      </c>
      <c r="C1811" t="s">
        <v>1958</v>
      </c>
      <c r="D1811" t="s">
        <v>75</v>
      </c>
      <c r="E1811" t="s">
        <v>44</v>
      </c>
      <c r="F1811" t="s">
        <v>64</v>
      </c>
      <c r="G1811" t="s">
        <v>65</v>
      </c>
      <c r="H1811" t="s">
        <v>38</v>
      </c>
      <c r="I1811" t="s">
        <v>60</v>
      </c>
      <c r="J1811" t="s">
        <v>61</v>
      </c>
      <c r="K1811">
        <v>4</v>
      </c>
      <c r="L1811">
        <v>12400</v>
      </c>
      <c r="M1811">
        <v>10</v>
      </c>
      <c r="N1811">
        <v>44640</v>
      </c>
      <c r="O1811">
        <v>36000</v>
      </c>
      <c r="P1811">
        <v>8640</v>
      </c>
      <c r="Q1811" t="s">
        <v>55</v>
      </c>
      <c r="R1811" t="s">
        <v>27</v>
      </c>
      <c r="S1811" s="3" t="str">
        <f t="shared" si="140"/>
        <v>August</v>
      </c>
      <c r="T1811" t="str">
        <f t="shared" si="141"/>
        <v>Q3</v>
      </c>
      <c r="U1811">
        <f t="shared" si="142"/>
        <v>2025</v>
      </c>
      <c r="V1811" s="4">
        <f t="shared" si="143"/>
        <v>0.19354838709677419</v>
      </c>
      <c r="W1811" t="str">
        <f t="shared" si="144"/>
        <v>Medium</v>
      </c>
    </row>
    <row r="1812" spans="1:23" hidden="1" x14ac:dyDescent="0.3">
      <c r="A1812">
        <v>103168</v>
      </c>
      <c r="B1812" s="1">
        <v>45707</v>
      </c>
      <c r="C1812" t="s">
        <v>3304</v>
      </c>
      <c r="D1812" t="s">
        <v>114</v>
      </c>
      <c r="E1812" t="s">
        <v>30</v>
      </c>
      <c r="F1812" t="s">
        <v>31</v>
      </c>
      <c r="G1812" t="s">
        <v>32</v>
      </c>
      <c r="H1812" t="s">
        <v>83</v>
      </c>
      <c r="I1812" t="s">
        <v>24</v>
      </c>
      <c r="J1812" t="s">
        <v>25</v>
      </c>
      <c r="K1812">
        <v>6</v>
      </c>
      <c r="L1812">
        <v>8264</v>
      </c>
      <c r="M1812">
        <v>10</v>
      </c>
      <c r="N1812">
        <v>44625.599999999999</v>
      </c>
      <c r="O1812">
        <v>36000</v>
      </c>
      <c r="P1812">
        <v>8625.6</v>
      </c>
      <c r="Q1812" t="s">
        <v>41</v>
      </c>
      <c r="R1812" t="s">
        <v>56</v>
      </c>
      <c r="S1812" s="3" t="str">
        <f t="shared" si="140"/>
        <v>February</v>
      </c>
      <c r="T1812" t="str">
        <f t="shared" si="141"/>
        <v>Q1</v>
      </c>
      <c r="U1812">
        <f t="shared" si="142"/>
        <v>2025</v>
      </c>
      <c r="V1812" s="4">
        <f t="shared" si="143"/>
        <v>0.19328815747015168</v>
      </c>
      <c r="W1812" t="str">
        <f t="shared" si="144"/>
        <v>Medium</v>
      </c>
    </row>
    <row r="1813" spans="1:23" hidden="1" x14ac:dyDescent="0.3">
      <c r="A1813">
        <v>100957</v>
      </c>
      <c r="B1813" s="1">
        <v>46012</v>
      </c>
      <c r="C1813" t="s">
        <v>1093</v>
      </c>
      <c r="D1813" t="s">
        <v>239</v>
      </c>
      <c r="E1813" t="s">
        <v>30</v>
      </c>
      <c r="F1813" t="s">
        <v>76</v>
      </c>
      <c r="G1813" t="s">
        <v>77</v>
      </c>
      <c r="H1813" t="s">
        <v>108</v>
      </c>
      <c r="I1813" t="s">
        <v>60</v>
      </c>
      <c r="J1813" t="s">
        <v>78</v>
      </c>
      <c r="K1813">
        <v>2</v>
      </c>
      <c r="L1813">
        <v>22304</v>
      </c>
      <c r="M1813">
        <v>0</v>
      </c>
      <c r="N1813">
        <v>44608</v>
      </c>
      <c r="O1813">
        <v>34000</v>
      </c>
      <c r="P1813">
        <v>10608</v>
      </c>
      <c r="Q1813" t="s">
        <v>26</v>
      </c>
      <c r="R1813" t="s">
        <v>56</v>
      </c>
      <c r="S1813" s="3" t="str">
        <f t="shared" si="140"/>
        <v>December</v>
      </c>
      <c r="T1813" t="str">
        <f t="shared" si="141"/>
        <v>Q4</v>
      </c>
      <c r="U1813">
        <f t="shared" si="142"/>
        <v>2025</v>
      </c>
      <c r="V1813" s="4">
        <f t="shared" si="143"/>
        <v>0.23780487804878048</v>
      </c>
      <c r="W1813" t="str">
        <f t="shared" si="144"/>
        <v>Medium</v>
      </c>
    </row>
    <row r="1814" spans="1:23" hidden="1" x14ac:dyDescent="0.3">
      <c r="A1814">
        <v>101054</v>
      </c>
      <c r="B1814" s="1">
        <v>45831</v>
      </c>
      <c r="C1814" t="s">
        <v>1190</v>
      </c>
      <c r="D1814" t="s">
        <v>202</v>
      </c>
      <c r="E1814" t="s">
        <v>44</v>
      </c>
      <c r="F1814" t="s">
        <v>64</v>
      </c>
      <c r="G1814" t="s">
        <v>65</v>
      </c>
      <c r="H1814" t="s">
        <v>23</v>
      </c>
      <c r="I1814" t="s">
        <v>60</v>
      </c>
      <c r="J1814" t="s">
        <v>61</v>
      </c>
      <c r="K1814">
        <v>4</v>
      </c>
      <c r="L1814">
        <v>11735</v>
      </c>
      <c r="M1814">
        <v>5</v>
      </c>
      <c r="N1814">
        <v>44593</v>
      </c>
      <c r="O1814">
        <v>36000</v>
      </c>
      <c r="P1814">
        <v>8593</v>
      </c>
      <c r="Q1814" t="s">
        <v>66</v>
      </c>
      <c r="R1814" t="s">
        <v>56</v>
      </c>
      <c r="S1814" s="3" t="str">
        <f t="shared" si="140"/>
        <v>June</v>
      </c>
      <c r="T1814" t="str">
        <f t="shared" si="141"/>
        <v>Q2</v>
      </c>
      <c r="U1814">
        <f t="shared" si="142"/>
        <v>2025</v>
      </c>
      <c r="V1814" s="4">
        <f t="shared" si="143"/>
        <v>0.19269840557935103</v>
      </c>
      <c r="W1814" t="str">
        <f t="shared" si="144"/>
        <v>Medium</v>
      </c>
    </row>
    <row r="1815" spans="1:23" hidden="1" x14ac:dyDescent="0.3">
      <c r="A1815">
        <v>103940</v>
      </c>
      <c r="B1815" s="1">
        <v>45851</v>
      </c>
      <c r="C1815" t="s">
        <v>4076</v>
      </c>
      <c r="D1815" t="s">
        <v>80</v>
      </c>
      <c r="E1815" t="s">
        <v>44</v>
      </c>
      <c r="F1815" t="s">
        <v>64</v>
      </c>
      <c r="G1815" t="s">
        <v>65</v>
      </c>
      <c r="H1815" t="s">
        <v>83</v>
      </c>
      <c r="I1815" t="s">
        <v>24</v>
      </c>
      <c r="J1815" t="s">
        <v>25</v>
      </c>
      <c r="K1815">
        <v>6</v>
      </c>
      <c r="L1815">
        <v>8736</v>
      </c>
      <c r="M1815">
        <v>15</v>
      </c>
      <c r="N1815">
        <v>44553.599999999999</v>
      </c>
      <c r="O1815">
        <v>36000</v>
      </c>
      <c r="P1815">
        <v>8553.6</v>
      </c>
      <c r="Q1815" t="s">
        <v>41</v>
      </c>
      <c r="R1815" t="s">
        <v>27</v>
      </c>
      <c r="S1815" s="3" t="str">
        <f t="shared" si="140"/>
        <v>July</v>
      </c>
      <c r="T1815" t="str">
        <f t="shared" si="141"/>
        <v>Q3</v>
      </c>
      <c r="U1815">
        <f t="shared" si="142"/>
        <v>2025</v>
      </c>
      <c r="V1815" s="4">
        <f t="shared" si="143"/>
        <v>0.19198448610213317</v>
      </c>
      <c r="W1815" t="str">
        <f t="shared" si="144"/>
        <v>Medium</v>
      </c>
    </row>
    <row r="1816" spans="1:23" hidden="1" x14ac:dyDescent="0.3">
      <c r="A1816">
        <v>102502</v>
      </c>
      <c r="B1816" s="1">
        <v>45848</v>
      </c>
      <c r="C1816" t="s">
        <v>2638</v>
      </c>
      <c r="D1816" t="s">
        <v>140</v>
      </c>
      <c r="E1816" t="s">
        <v>44</v>
      </c>
      <c r="F1816" t="s">
        <v>45</v>
      </c>
      <c r="G1816" t="s">
        <v>46</v>
      </c>
      <c r="H1816" t="s">
        <v>108</v>
      </c>
      <c r="I1816" t="s">
        <v>24</v>
      </c>
      <c r="J1816" t="s">
        <v>72</v>
      </c>
      <c r="K1816">
        <v>3</v>
      </c>
      <c r="L1816">
        <v>14842</v>
      </c>
      <c r="M1816">
        <v>0</v>
      </c>
      <c r="N1816">
        <v>44526</v>
      </c>
      <c r="O1816">
        <v>33000</v>
      </c>
      <c r="P1816">
        <v>11526</v>
      </c>
      <c r="Q1816" t="s">
        <v>66</v>
      </c>
      <c r="R1816" t="s">
        <v>27</v>
      </c>
      <c r="S1816" s="3" t="str">
        <f t="shared" si="140"/>
        <v>July</v>
      </c>
      <c r="T1816" t="str">
        <f t="shared" si="141"/>
        <v>Q3</v>
      </c>
      <c r="U1816">
        <f t="shared" si="142"/>
        <v>2025</v>
      </c>
      <c r="V1816" s="4">
        <f t="shared" si="143"/>
        <v>0.25885999191483627</v>
      </c>
      <c r="W1816" t="str">
        <f t="shared" si="144"/>
        <v>Medium</v>
      </c>
    </row>
    <row r="1817" spans="1:23" hidden="1" x14ac:dyDescent="0.3">
      <c r="A1817">
        <v>104182</v>
      </c>
      <c r="B1817" s="1">
        <v>45903</v>
      </c>
      <c r="C1817" t="s">
        <v>4318</v>
      </c>
      <c r="D1817" t="s">
        <v>94</v>
      </c>
      <c r="E1817" t="s">
        <v>52</v>
      </c>
      <c r="F1817" t="s">
        <v>69</v>
      </c>
      <c r="G1817" t="s">
        <v>70</v>
      </c>
      <c r="H1817" t="s">
        <v>83</v>
      </c>
      <c r="I1817" t="s">
        <v>60</v>
      </c>
      <c r="J1817" t="s">
        <v>61</v>
      </c>
      <c r="K1817">
        <v>4</v>
      </c>
      <c r="L1817">
        <v>11708</v>
      </c>
      <c r="M1817">
        <v>5</v>
      </c>
      <c r="N1817">
        <v>44490.400000000001</v>
      </c>
      <c r="O1817">
        <v>36000</v>
      </c>
      <c r="P1817">
        <v>8490.4</v>
      </c>
      <c r="Q1817" t="s">
        <v>26</v>
      </c>
      <c r="R1817" t="s">
        <v>73</v>
      </c>
      <c r="S1817" s="3" t="str">
        <f t="shared" si="140"/>
        <v>September</v>
      </c>
      <c r="T1817" t="str">
        <f t="shared" si="141"/>
        <v>Q3</v>
      </c>
      <c r="U1817">
        <f t="shared" si="142"/>
        <v>2025</v>
      </c>
      <c r="V1817" s="4">
        <f t="shared" si="143"/>
        <v>0.19083667487817596</v>
      </c>
      <c r="W1817" t="str">
        <f t="shared" si="144"/>
        <v>Medium</v>
      </c>
    </row>
    <row r="1818" spans="1:23" hidden="1" x14ac:dyDescent="0.3">
      <c r="A1818">
        <v>102806</v>
      </c>
      <c r="B1818" s="1">
        <v>45926</v>
      </c>
      <c r="C1818" t="s">
        <v>2942</v>
      </c>
      <c r="D1818" t="s">
        <v>250</v>
      </c>
      <c r="E1818" t="s">
        <v>52</v>
      </c>
      <c r="F1818" t="s">
        <v>53</v>
      </c>
      <c r="G1818" t="s">
        <v>54</v>
      </c>
      <c r="H1818" t="s">
        <v>108</v>
      </c>
      <c r="I1818" t="s">
        <v>24</v>
      </c>
      <c r="J1818" t="s">
        <v>72</v>
      </c>
      <c r="K1818">
        <v>3</v>
      </c>
      <c r="L1818">
        <v>14805</v>
      </c>
      <c r="M1818">
        <v>0</v>
      </c>
      <c r="N1818">
        <v>44415</v>
      </c>
      <c r="O1818">
        <v>33000</v>
      </c>
      <c r="P1818">
        <v>11415</v>
      </c>
      <c r="Q1818" t="s">
        <v>66</v>
      </c>
      <c r="R1818" t="s">
        <v>73</v>
      </c>
      <c r="S1818" s="3" t="str">
        <f t="shared" si="140"/>
        <v>September</v>
      </c>
      <c r="T1818" t="str">
        <f t="shared" si="141"/>
        <v>Q3</v>
      </c>
      <c r="U1818">
        <f t="shared" si="142"/>
        <v>2025</v>
      </c>
      <c r="V1818" s="4">
        <f t="shared" si="143"/>
        <v>0.25700776764606553</v>
      </c>
      <c r="W1818" t="str">
        <f t="shared" si="144"/>
        <v>Medium</v>
      </c>
    </row>
    <row r="1819" spans="1:23" hidden="1" x14ac:dyDescent="0.3">
      <c r="A1819">
        <v>102760</v>
      </c>
      <c r="B1819" s="1">
        <v>45801</v>
      </c>
      <c r="C1819" t="s">
        <v>2896</v>
      </c>
      <c r="D1819" t="s">
        <v>94</v>
      </c>
      <c r="E1819" t="s">
        <v>52</v>
      </c>
      <c r="F1819" t="s">
        <v>69</v>
      </c>
      <c r="G1819" t="s">
        <v>70</v>
      </c>
      <c r="H1819" t="s">
        <v>71</v>
      </c>
      <c r="I1819" t="s">
        <v>24</v>
      </c>
      <c r="J1819" t="s">
        <v>25</v>
      </c>
      <c r="K1819">
        <v>6</v>
      </c>
      <c r="L1819">
        <v>8707</v>
      </c>
      <c r="M1819">
        <v>15</v>
      </c>
      <c r="N1819">
        <v>44405.7</v>
      </c>
      <c r="O1819">
        <v>36000</v>
      </c>
      <c r="P1819">
        <v>8405.7000000000007</v>
      </c>
      <c r="Q1819" t="s">
        <v>26</v>
      </c>
      <c r="R1819" t="s">
        <v>27</v>
      </c>
      <c r="S1819" s="3" t="str">
        <f t="shared" si="140"/>
        <v>May</v>
      </c>
      <c r="T1819" t="str">
        <f t="shared" si="141"/>
        <v>Q2</v>
      </c>
      <c r="U1819">
        <f t="shared" si="142"/>
        <v>2025</v>
      </c>
      <c r="V1819" s="4">
        <f t="shared" si="143"/>
        <v>0.18929326640498859</v>
      </c>
      <c r="W1819" t="str">
        <f t="shared" si="144"/>
        <v>Medium</v>
      </c>
    </row>
    <row r="1820" spans="1:23" hidden="1" x14ac:dyDescent="0.3">
      <c r="A1820">
        <v>101968</v>
      </c>
      <c r="B1820" s="1">
        <v>45825</v>
      </c>
      <c r="C1820" t="s">
        <v>2104</v>
      </c>
      <c r="D1820" t="s">
        <v>228</v>
      </c>
      <c r="E1820" t="s">
        <v>44</v>
      </c>
      <c r="F1820" t="s">
        <v>45</v>
      </c>
      <c r="G1820" t="s">
        <v>46</v>
      </c>
      <c r="H1820" t="s">
        <v>38</v>
      </c>
      <c r="I1820" t="s">
        <v>60</v>
      </c>
      <c r="J1820" t="s">
        <v>88</v>
      </c>
      <c r="K1820">
        <v>1</v>
      </c>
      <c r="L1820">
        <v>55480</v>
      </c>
      <c r="M1820">
        <v>20</v>
      </c>
      <c r="N1820">
        <v>44384</v>
      </c>
      <c r="O1820">
        <v>42000</v>
      </c>
      <c r="P1820">
        <v>2384</v>
      </c>
      <c r="Q1820" t="s">
        <v>55</v>
      </c>
      <c r="R1820" t="s">
        <v>27</v>
      </c>
      <c r="S1820" s="3" t="str">
        <f t="shared" si="140"/>
        <v>June</v>
      </c>
      <c r="T1820" t="str">
        <f t="shared" si="141"/>
        <v>Q2</v>
      </c>
      <c r="U1820">
        <f t="shared" si="142"/>
        <v>2025</v>
      </c>
      <c r="V1820" s="4">
        <f t="shared" si="143"/>
        <v>5.371304974765681E-2</v>
      </c>
      <c r="W1820" t="str">
        <f t="shared" si="144"/>
        <v>Medium</v>
      </c>
    </row>
    <row r="1821" spans="1:23" hidden="1" x14ac:dyDescent="0.3">
      <c r="A1821">
        <v>102157</v>
      </c>
      <c r="B1821" s="1">
        <v>45788</v>
      </c>
      <c r="C1821" t="s">
        <v>2293</v>
      </c>
      <c r="D1821" t="s">
        <v>19</v>
      </c>
      <c r="E1821" t="s">
        <v>30</v>
      </c>
      <c r="F1821" t="s">
        <v>76</v>
      </c>
      <c r="G1821" t="s">
        <v>77</v>
      </c>
      <c r="H1821" t="s">
        <v>33</v>
      </c>
      <c r="I1821" t="s">
        <v>24</v>
      </c>
      <c r="J1821" t="s">
        <v>25</v>
      </c>
      <c r="K1821">
        <v>6</v>
      </c>
      <c r="L1821">
        <v>8696</v>
      </c>
      <c r="M1821">
        <v>15</v>
      </c>
      <c r="N1821">
        <v>44349.599999999999</v>
      </c>
      <c r="O1821">
        <v>36000</v>
      </c>
      <c r="P1821">
        <v>8349.6</v>
      </c>
      <c r="Q1821" t="s">
        <v>55</v>
      </c>
      <c r="R1821" t="s">
        <v>27</v>
      </c>
      <c r="S1821" s="3" t="str">
        <f t="shared" si="140"/>
        <v>May</v>
      </c>
      <c r="T1821" t="str">
        <f t="shared" si="141"/>
        <v>Q2</v>
      </c>
      <c r="U1821">
        <f t="shared" si="142"/>
        <v>2025</v>
      </c>
      <c r="V1821" s="4">
        <f t="shared" si="143"/>
        <v>0.18826776340711079</v>
      </c>
      <c r="W1821" t="str">
        <f t="shared" si="144"/>
        <v>Medium</v>
      </c>
    </row>
    <row r="1822" spans="1:23" hidden="1" x14ac:dyDescent="0.3">
      <c r="A1822">
        <v>103999</v>
      </c>
      <c r="B1822" s="1">
        <v>45926</v>
      </c>
      <c r="C1822" t="s">
        <v>4135</v>
      </c>
      <c r="D1822" t="s">
        <v>63</v>
      </c>
      <c r="E1822" t="s">
        <v>30</v>
      </c>
      <c r="F1822" t="s">
        <v>76</v>
      </c>
      <c r="G1822" t="s">
        <v>77</v>
      </c>
      <c r="H1822" t="s">
        <v>23</v>
      </c>
      <c r="I1822" t="s">
        <v>60</v>
      </c>
      <c r="J1822" t="s">
        <v>88</v>
      </c>
      <c r="K1822">
        <v>1</v>
      </c>
      <c r="L1822">
        <v>55431</v>
      </c>
      <c r="M1822">
        <v>20</v>
      </c>
      <c r="N1822">
        <v>44344.800000000003</v>
      </c>
      <c r="O1822">
        <v>42000</v>
      </c>
      <c r="P1822">
        <v>2344.8000000000002</v>
      </c>
      <c r="Q1822" t="s">
        <v>26</v>
      </c>
      <c r="R1822" t="s">
        <v>27</v>
      </c>
      <c r="S1822" s="3" t="str">
        <f t="shared" si="140"/>
        <v>September</v>
      </c>
      <c r="T1822" t="str">
        <f t="shared" si="141"/>
        <v>Q3</v>
      </c>
      <c r="U1822">
        <f t="shared" si="142"/>
        <v>2025</v>
      </c>
      <c r="V1822" s="4">
        <f t="shared" si="143"/>
        <v>5.2876549223358771E-2</v>
      </c>
      <c r="W1822" t="str">
        <f t="shared" si="144"/>
        <v>Medium</v>
      </c>
    </row>
    <row r="1823" spans="1:23" hidden="1" x14ac:dyDescent="0.3">
      <c r="A1823">
        <v>101128</v>
      </c>
      <c r="B1823" s="1">
        <v>45830</v>
      </c>
      <c r="C1823" t="s">
        <v>1264</v>
      </c>
      <c r="D1823" t="s">
        <v>90</v>
      </c>
      <c r="E1823" t="s">
        <v>52</v>
      </c>
      <c r="F1823" t="s">
        <v>69</v>
      </c>
      <c r="G1823" t="s">
        <v>70</v>
      </c>
      <c r="H1823" t="s">
        <v>23</v>
      </c>
      <c r="I1823" t="s">
        <v>60</v>
      </c>
      <c r="J1823" t="s">
        <v>78</v>
      </c>
      <c r="K1823">
        <v>2</v>
      </c>
      <c r="L1823">
        <v>22169</v>
      </c>
      <c r="M1823">
        <v>0</v>
      </c>
      <c r="N1823">
        <v>44338</v>
      </c>
      <c r="O1823">
        <v>34000</v>
      </c>
      <c r="P1823">
        <v>10338</v>
      </c>
      <c r="Q1823" t="s">
        <v>41</v>
      </c>
      <c r="R1823" t="s">
        <v>56</v>
      </c>
      <c r="S1823" s="3" t="str">
        <f t="shared" si="140"/>
        <v>June</v>
      </c>
      <c r="T1823" t="str">
        <f t="shared" si="141"/>
        <v>Q2</v>
      </c>
      <c r="U1823">
        <f t="shared" si="142"/>
        <v>2025</v>
      </c>
      <c r="V1823" s="4">
        <f t="shared" si="143"/>
        <v>0.23316342640624296</v>
      </c>
      <c r="W1823" t="str">
        <f t="shared" si="144"/>
        <v>Medium</v>
      </c>
    </row>
    <row r="1824" spans="1:23" hidden="1" x14ac:dyDescent="0.3">
      <c r="A1824">
        <v>103106</v>
      </c>
      <c r="B1824" s="1">
        <v>45831</v>
      </c>
      <c r="C1824" t="s">
        <v>3242</v>
      </c>
      <c r="D1824" t="s">
        <v>140</v>
      </c>
      <c r="E1824" t="s">
        <v>44</v>
      </c>
      <c r="F1824" t="s">
        <v>45</v>
      </c>
      <c r="G1824" t="s">
        <v>46</v>
      </c>
      <c r="H1824" t="s">
        <v>83</v>
      </c>
      <c r="I1824" t="s">
        <v>60</v>
      </c>
      <c r="J1824" t="s">
        <v>88</v>
      </c>
      <c r="K1824">
        <v>1</v>
      </c>
      <c r="L1824">
        <v>55413</v>
      </c>
      <c r="M1824">
        <v>20</v>
      </c>
      <c r="N1824">
        <v>44330.400000000001</v>
      </c>
      <c r="O1824">
        <v>42000</v>
      </c>
      <c r="P1824">
        <v>2330.4</v>
      </c>
      <c r="Q1824" t="s">
        <v>41</v>
      </c>
      <c r="R1824" t="s">
        <v>27</v>
      </c>
      <c r="S1824" s="3" t="str">
        <f t="shared" si="140"/>
        <v>June</v>
      </c>
      <c r="T1824" t="str">
        <f t="shared" si="141"/>
        <v>Q2</v>
      </c>
      <c r="U1824">
        <f t="shared" si="142"/>
        <v>2025</v>
      </c>
      <c r="V1824" s="4">
        <f t="shared" si="143"/>
        <v>5.2568891776297984E-2</v>
      </c>
      <c r="W1824" t="str">
        <f t="shared" si="144"/>
        <v>Medium</v>
      </c>
    </row>
    <row r="1825" spans="1:23" hidden="1" x14ac:dyDescent="0.3">
      <c r="A1825">
        <v>100908</v>
      </c>
      <c r="B1825" s="1">
        <v>45711</v>
      </c>
      <c r="C1825" t="s">
        <v>1044</v>
      </c>
      <c r="D1825" t="s">
        <v>116</v>
      </c>
      <c r="E1825" t="s">
        <v>44</v>
      </c>
      <c r="F1825" t="s">
        <v>45</v>
      </c>
      <c r="G1825" t="s">
        <v>46</v>
      </c>
      <c r="H1825" t="s">
        <v>23</v>
      </c>
      <c r="I1825" t="s">
        <v>60</v>
      </c>
      <c r="J1825" t="s">
        <v>88</v>
      </c>
      <c r="K1825">
        <v>1</v>
      </c>
      <c r="L1825">
        <v>55325</v>
      </c>
      <c r="M1825">
        <v>20</v>
      </c>
      <c r="N1825">
        <v>44260</v>
      </c>
      <c r="O1825">
        <v>42000</v>
      </c>
      <c r="P1825">
        <v>2260</v>
      </c>
      <c r="Q1825" t="s">
        <v>55</v>
      </c>
      <c r="R1825" t="s">
        <v>27</v>
      </c>
      <c r="S1825" s="3" t="str">
        <f t="shared" si="140"/>
        <v>February</v>
      </c>
      <c r="T1825" t="str">
        <f t="shared" si="141"/>
        <v>Q1</v>
      </c>
      <c r="U1825">
        <f t="shared" si="142"/>
        <v>2025</v>
      </c>
      <c r="V1825" s="4">
        <f t="shared" si="143"/>
        <v>5.1061906913691821E-2</v>
      </c>
      <c r="W1825" t="str">
        <f t="shared" si="144"/>
        <v>Medium</v>
      </c>
    </row>
    <row r="1826" spans="1:23" hidden="1" x14ac:dyDescent="0.3">
      <c r="A1826">
        <v>100564</v>
      </c>
      <c r="B1826" s="1">
        <v>45832</v>
      </c>
      <c r="C1826" t="s">
        <v>700</v>
      </c>
      <c r="D1826" t="s">
        <v>68</v>
      </c>
      <c r="E1826" t="s">
        <v>52</v>
      </c>
      <c r="F1826" t="s">
        <v>53</v>
      </c>
      <c r="G1826" t="s">
        <v>54</v>
      </c>
      <c r="H1826" t="s">
        <v>71</v>
      </c>
      <c r="I1826" t="s">
        <v>24</v>
      </c>
      <c r="J1826" t="s">
        <v>25</v>
      </c>
      <c r="K1826">
        <v>5</v>
      </c>
      <c r="L1826">
        <v>8849</v>
      </c>
      <c r="M1826">
        <v>0</v>
      </c>
      <c r="N1826">
        <v>44245</v>
      </c>
      <c r="O1826">
        <v>30000</v>
      </c>
      <c r="P1826">
        <v>14245</v>
      </c>
      <c r="Q1826" t="s">
        <v>49</v>
      </c>
      <c r="R1826" t="s">
        <v>27</v>
      </c>
      <c r="S1826" s="3" t="str">
        <f t="shared" si="140"/>
        <v>June</v>
      </c>
      <c r="T1826" t="str">
        <f t="shared" si="141"/>
        <v>Q2</v>
      </c>
      <c r="U1826">
        <f t="shared" si="142"/>
        <v>2025</v>
      </c>
      <c r="V1826" s="4">
        <f t="shared" si="143"/>
        <v>0.32195728330884843</v>
      </c>
      <c r="W1826" t="str">
        <f t="shared" si="144"/>
        <v>Medium</v>
      </c>
    </row>
    <row r="1827" spans="1:23" hidden="1" x14ac:dyDescent="0.3">
      <c r="A1827">
        <v>101838</v>
      </c>
      <c r="B1827" s="1">
        <v>45881</v>
      </c>
      <c r="C1827" t="s">
        <v>1974</v>
      </c>
      <c r="D1827" t="s">
        <v>179</v>
      </c>
      <c r="E1827" t="s">
        <v>30</v>
      </c>
      <c r="F1827" t="s">
        <v>76</v>
      </c>
      <c r="G1827" t="s">
        <v>77</v>
      </c>
      <c r="H1827" t="s">
        <v>83</v>
      </c>
      <c r="I1827" t="s">
        <v>60</v>
      </c>
      <c r="J1827" t="s">
        <v>61</v>
      </c>
      <c r="K1827">
        <v>4</v>
      </c>
      <c r="L1827">
        <v>12286</v>
      </c>
      <c r="M1827">
        <v>10</v>
      </c>
      <c r="N1827">
        <v>44229.599999999999</v>
      </c>
      <c r="O1827">
        <v>36000</v>
      </c>
      <c r="P1827">
        <v>8229.6</v>
      </c>
      <c r="Q1827" t="s">
        <v>41</v>
      </c>
      <c r="R1827" t="s">
        <v>27</v>
      </c>
      <c r="S1827" s="3" t="str">
        <f t="shared" si="140"/>
        <v>August</v>
      </c>
      <c r="T1827" t="str">
        <f t="shared" si="141"/>
        <v>Q3</v>
      </c>
      <c r="U1827">
        <f t="shared" si="142"/>
        <v>2025</v>
      </c>
      <c r="V1827" s="4">
        <f t="shared" si="143"/>
        <v>0.18606544033859679</v>
      </c>
      <c r="W1827" t="str">
        <f t="shared" si="144"/>
        <v>Medium</v>
      </c>
    </row>
    <row r="1828" spans="1:23" hidden="1" x14ac:dyDescent="0.3">
      <c r="A1828">
        <v>102193</v>
      </c>
      <c r="B1828" s="1">
        <v>45757</v>
      </c>
      <c r="C1828" t="s">
        <v>2329</v>
      </c>
      <c r="D1828" t="s">
        <v>114</v>
      </c>
      <c r="E1828" t="s">
        <v>30</v>
      </c>
      <c r="F1828" t="s">
        <v>31</v>
      </c>
      <c r="G1828" t="s">
        <v>32</v>
      </c>
      <c r="H1828" t="s">
        <v>83</v>
      </c>
      <c r="I1828" t="s">
        <v>24</v>
      </c>
      <c r="J1828" t="s">
        <v>72</v>
      </c>
      <c r="K1828">
        <v>3</v>
      </c>
      <c r="L1828">
        <v>14737</v>
      </c>
      <c r="M1828">
        <v>0</v>
      </c>
      <c r="N1828">
        <v>44211</v>
      </c>
      <c r="O1828">
        <v>33000</v>
      </c>
      <c r="P1828">
        <v>11211</v>
      </c>
      <c r="Q1828" t="s">
        <v>55</v>
      </c>
      <c r="R1828" t="s">
        <v>56</v>
      </c>
      <c r="S1828" s="3" t="str">
        <f t="shared" si="140"/>
        <v>April</v>
      </c>
      <c r="T1828" t="str">
        <f t="shared" si="141"/>
        <v>Q2</v>
      </c>
      <c r="U1828">
        <f t="shared" si="142"/>
        <v>2025</v>
      </c>
      <c r="V1828" s="4">
        <f t="shared" si="143"/>
        <v>0.2535794259347221</v>
      </c>
      <c r="W1828" t="str">
        <f t="shared" si="144"/>
        <v>Medium</v>
      </c>
    </row>
    <row r="1829" spans="1:23" hidden="1" x14ac:dyDescent="0.3">
      <c r="A1829">
        <v>104032</v>
      </c>
      <c r="B1829" s="1">
        <v>45718</v>
      </c>
      <c r="C1829" t="s">
        <v>4168</v>
      </c>
      <c r="D1829" t="s">
        <v>149</v>
      </c>
      <c r="E1829" t="s">
        <v>44</v>
      </c>
      <c r="F1829" t="s">
        <v>45</v>
      </c>
      <c r="G1829" t="s">
        <v>46</v>
      </c>
      <c r="H1829" t="s">
        <v>108</v>
      </c>
      <c r="I1829" t="s">
        <v>24</v>
      </c>
      <c r="J1829" t="s">
        <v>25</v>
      </c>
      <c r="K1829">
        <v>5</v>
      </c>
      <c r="L1829">
        <v>8839</v>
      </c>
      <c r="M1829">
        <v>0</v>
      </c>
      <c r="N1829">
        <v>44195</v>
      </c>
      <c r="O1829">
        <v>30000</v>
      </c>
      <c r="P1829">
        <v>14195</v>
      </c>
      <c r="Q1829" t="s">
        <v>26</v>
      </c>
      <c r="R1829" t="s">
        <v>73</v>
      </c>
      <c r="S1829" s="3" t="str">
        <f t="shared" si="140"/>
        <v>March</v>
      </c>
      <c r="T1829" t="str">
        <f t="shared" si="141"/>
        <v>Q1</v>
      </c>
      <c r="U1829">
        <f t="shared" si="142"/>
        <v>2025</v>
      </c>
      <c r="V1829" s="4">
        <f t="shared" si="143"/>
        <v>0.32119017988460236</v>
      </c>
      <c r="W1829" t="str">
        <f t="shared" si="144"/>
        <v>Medium</v>
      </c>
    </row>
    <row r="1830" spans="1:23" hidden="1" x14ac:dyDescent="0.3">
      <c r="A1830">
        <v>103358</v>
      </c>
      <c r="B1830" s="1">
        <v>45994</v>
      </c>
      <c r="C1830" t="s">
        <v>3494</v>
      </c>
      <c r="D1830" t="s">
        <v>98</v>
      </c>
      <c r="E1830" t="s">
        <v>20</v>
      </c>
      <c r="F1830" t="s">
        <v>21</v>
      </c>
      <c r="G1830" t="s">
        <v>22</v>
      </c>
      <c r="H1830" t="s">
        <v>47</v>
      </c>
      <c r="I1830" t="s">
        <v>60</v>
      </c>
      <c r="J1830" t="s">
        <v>88</v>
      </c>
      <c r="K1830">
        <v>1</v>
      </c>
      <c r="L1830">
        <v>55237</v>
      </c>
      <c r="M1830">
        <v>20</v>
      </c>
      <c r="N1830">
        <v>44189.599999999999</v>
      </c>
      <c r="O1830">
        <v>42000</v>
      </c>
      <c r="P1830">
        <v>2189.6</v>
      </c>
      <c r="Q1830" t="s">
        <v>41</v>
      </c>
      <c r="R1830" t="s">
        <v>27</v>
      </c>
      <c r="S1830" s="3" t="str">
        <f t="shared" si="140"/>
        <v>December</v>
      </c>
      <c r="T1830" t="str">
        <f t="shared" si="141"/>
        <v>Q4</v>
      </c>
      <c r="U1830">
        <f t="shared" si="142"/>
        <v>2025</v>
      </c>
      <c r="V1830" s="4">
        <f t="shared" si="143"/>
        <v>4.9550120390318086E-2</v>
      </c>
      <c r="W1830" t="str">
        <f t="shared" si="144"/>
        <v>Medium</v>
      </c>
    </row>
    <row r="1831" spans="1:23" hidden="1" x14ac:dyDescent="0.3">
      <c r="A1831">
        <v>104719</v>
      </c>
      <c r="B1831" s="1">
        <v>45691</v>
      </c>
      <c r="C1831" t="s">
        <v>4855</v>
      </c>
      <c r="D1831" t="s">
        <v>322</v>
      </c>
      <c r="E1831" t="s">
        <v>20</v>
      </c>
      <c r="F1831" t="s">
        <v>36</v>
      </c>
      <c r="G1831" t="s">
        <v>37</v>
      </c>
      <c r="H1831" t="s">
        <v>83</v>
      </c>
      <c r="I1831" t="s">
        <v>60</v>
      </c>
      <c r="J1831" t="s">
        <v>61</v>
      </c>
      <c r="K1831">
        <v>4</v>
      </c>
      <c r="L1831">
        <v>12260</v>
      </c>
      <c r="M1831">
        <v>10</v>
      </c>
      <c r="N1831">
        <v>44136</v>
      </c>
      <c r="O1831">
        <v>36000</v>
      </c>
      <c r="P1831">
        <v>8136</v>
      </c>
      <c r="Q1831" t="s">
        <v>26</v>
      </c>
      <c r="R1831" t="s">
        <v>27</v>
      </c>
      <c r="S1831" s="3" t="str">
        <f t="shared" si="140"/>
        <v>February</v>
      </c>
      <c r="T1831" t="str">
        <f t="shared" si="141"/>
        <v>Q1</v>
      </c>
      <c r="U1831">
        <f t="shared" si="142"/>
        <v>2025</v>
      </c>
      <c r="V1831" s="4">
        <f t="shared" si="143"/>
        <v>0.18433931484502447</v>
      </c>
      <c r="W1831" t="str">
        <f t="shared" si="144"/>
        <v>Medium</v>
      </c>
    </row>
    <row r="1832" spans="1:23" hidden="1" x14ac:dyDescent="0.3">
      <c r="A1832">
        <v>103448</v>
      </c>
      <c r="B1832" s="1">
        <v>45894</v>
      </c>
      <c r="C1832" t="s">
        <v>3584</v>
      </c>
      <c r="D1832" t="s">
        <v>19</v>
      </c>
      <c r="E1832" t="s">
        <v>44</v>
      </c>
      <c r="F1832" t="s">
        <v>64</v>
      </c>
      <c r="G1832" t="s">
        <v>65</v>
      </c>
      <c r="H1832" t="s">
        <v>83</v>
      </c>
      <c r="I1832" t="s">
        <v>60</v>
      </c>
      <c r="J1832" t="s">
        <v>88</v>
      </c>
      <c r="K1832">
        <v>1</v>
      </c>
      <c r="L1832">
        <v>55167</v>
      </c>
      <c r="M1832">
        <v>20</v>
      </c>
      <c r="N1832">
        <v>44133.599999999999</v>
      </c>
      <c r="O1832">
        <v>42000</v>
      </c>
      <c r="P1832">
        <v>2133.6</v>
      </c>
      <c r="Q1832" t="s">
        <v>26</v>
      </c>
      <c r="R1832" t="s">
        <v>73</v>
      </c>
      <c r="S1832" s="3" t="str">
        <f t="shared" si="140"/>
        <v>August</v>
      </c>
      <c r="T1832" t="str">
        <f t="shared" si="141"/>
        <v>Q3</v>
      </c>
      <c r="U1832">
        <f t="shared" si="142"/>
        <v>2025</v>
      </c>
      <c r="V1832" s="4">
        <f t="shared" si="143"/>
        <v>4.8344118766653975E-2</v>
      </c>
      <c r="W1832" t="str">
        <f t="shared" si="144"/>
        <v>Medium</v>
      </c>
    </row>
    <row r="1833" spans="1:23" hidden="1" x14ac:dyDescent="0.3">
      <c r="A1833">
        <v>101682</v>
      </c>
      <c r="B1833" s="1">
        <v>45693</v>
      </c>
      <c r="C1833" t="s">
        <v>1818</v>
      </c>
      <c r="D1833" t="s">
        <v>90</v>
      </c>
      <c r="E1833" t="s">
        <v>44</v>
      </c>
      <c r="F1833" t="s">
        <v>45</v>
      </c>
      <c r="G1833" t="s">
        <v>46</v>
      </c>
      <c r="H1833" t="s">
        <v>59</v>
      </c>
      <c r="I1833" t="s">
        <v>24</v>
      </c>
      <c r="J1833" t="s">
        <v>72</v>
      </c>
      <c r="K1833">
        <v>3</v>
      </c>
      <c r="L1833">
        <v>15484</v>
      </c>
      <c r="M1833">
        <v>5</v>
      </c>
      <c r="N1833">
        <v>44129.4</v>
      </c>
      <c r="O1833">
        <v>33000</v>
      </c>
      <c r="P1833">
        <v>11129.4</v>
      </c>
      <c r="Q1833" t="s">
        <v>26</v>
      </c>
      <c r="R1833" t="s">
        <v>73</v>
      </c>
      <c r="S1833" s="3" t="str">
        <f t="shared" si="140"/>
        <v>February</v>
      </c>
      <c r="T1833" t="str">
        <f t="shared" si="141"/>
        <v>Q1</v>
      </c>
      <c r="U1833">
        <f t="shared" si="142"/>
        <v>2025</v>
      </c>
      <c r="V1833" s="4">
        <f t="shared" si="143"/>
        <v>0.25219921412935592</v>
      </c>
      <c r="W1833" t="str">
        <f t="shared" si="144"/>
        <v>Medium</v>
      </c>
    </row>
    <row r="1834" spans="1:23" hidden="1" x14ac:dyDescent="0.3">
      <c r="A1834">
        <v>100963</v>
      </c>
      <c r="B1834" s="1">
        <v>45908</v>
      </c>
      <c r="C1834" t="s">
        <v>1099</v>
      </c>
      <c r="D1834" t="s">
        <v>122</v>
      </c>
      <c r="E1834" t="s">
        <v>52</v>
      </c>
      <c r="F1834" t="s">
        <v>69</v>
      </c>
      <c r="G1834" t="s">
        <v>70</v>
      </c>
      <c r="H1834" t="s">
        <v>108</v>
      </c>
      <c r="I1834" t="s">
        <v>60</v>
      </c>
      <c r="J1834" t="s">
        <v>88</v>
      </c>
      <c r="K1834">
        <v>1</v>
      </c>
      <c r="L1834">
        <v>55136</v>
      </c>
      <c r="M1834">
        <v>20</v>
      </c>
      <c r="N1834">
        <v>44108.800000000003</v>
      </c>
      <c r="O1834">
        <v>42000</v>
      </c>
      <c r="P1834">
        <v>2108.8000000000002</v>
      </c>
      <c r="Q1834" t="s">
        <v>55</v>
      </c>
      <c r="R1834" t="s">
        <v>27</v>
      </c>
      <c r="S1834" s="3" t="str">
        <f t="shared" si="140"/>
        <v>September</v>
      </c>
      <c r="T1834" t="str">
        <f t="shared" si="141"/>
        <v>Q3</v>
      </c>
      <c r="U1834">
        <f t="shared" si="142"/>
        <v>2025</v>
      </c>
      <c r="V1834" s="4">
        <f t="shared" si="143"/>
        <v>4.7809053975623912E-2</v>
      </c>
      <c r="W1834" t="str">
        <f t="shared" si="144"/>
        <v>Medium</v>
      </c>
    </row>
    <row r="1835" spans="1:23" hidden="1" x14ac:dyDescent="0.3">
      <c r="A1835">
        <v>104120</v>
      </c>
      <c r="B1835" s="1">
        <v>45723</v>
      </c>
      <c r="C1835" t="s">
        <v>4256</v>
      </c>
      <c r="D1835" t="s">
        <v>192</v>
      </c>
      <c r="E1835" t="s">
        <v>44</v>
      </c>
      <c r="F1835" t="s">
        <v>64</v>
      </c>
      <c r="G1835" t="s">
        <v>65</v>
      </c>
      <c r="H1835" t="s">
        <v>33</v>
      </c>
      <c r="I1835" t="s">
        <v>24</v>
      </c>
      <c r="J1835" t="s">
        <v>25</v>
      </c>
      <c r="K1835">
        <v>6</v>
      </c>
      <c r="L1835">
        <v>8168</v>
      </c>
      <c r="M1835">
        <v>10</v>
      </c>
      <c r="N1835">
        <v>44107.199999999997</v>
      </c>
      <c r="O1835">
        <v>36000</v>
      </c>
      <c r="P1835">
        <v>8107.2</v>
      </c>
      <c r="Q1835" t="s">
        <v>41</v>
      </c>
      <c r="R1835" t="s">
        <v>27</v>
      </c>
      <c r="S1835" s="3" t="str">
        <f t="shared" si="140"/>
        <v>March</v>
      </c>
      <c r="T1835" t="str">
        <f t="shared" si="141"/>
        <v>Q1</v>
      </c>
      <c r="U1835">
        <f t="shared" si="142"/>
        <v>2025</v>
      </c>
      <c r="V1835" s="4">
        <f t="shared" si="143"/>
        <v>0.18380672543258245</v>
      </c>
      <c r="W1835" t="str">
        <f t="shared" si="144"/>
        <v>Medium</v>
      </c>
    </row>
    <row r="1836" spans="1:23" hidden="1" x14ac:dyDescent="0.3">
      <c r="A1836">
        <v>102723</v>
      </c>
      <c r="B1836" s="1">
        <v>46001</v>
      </c>
      <c r="C1836" t="s">
        <v>2859</v>
      </c>
      <c r="D1836" t="s">
        <v>158</v>
      </c>
      <c r="E1836" t="s">
        <v>44</v>
      </c>
      <c r="F1836" t="s">
        <v>45</v>
      </c>
      <c r="G1836" t="s">
        <v>46</v>
      </c>
      <c r="H1836" t="s">
        <v>83</v>
      </c>
      <c r="I1836" t="s">
        <v>60</v>
      </c>
      <c r="J1836" t="s">
        <v>61</v>
      </c>
      <c r="K1836">
        <v>4</v>
      </c>
      <c r="L1836">
        <v>12251</v>
      </c>
      <c r="M1836">
        <v>10</v>
      </c>
      <c r="N1836">
        <v>44103.6</v>
      </c>
      <c r="O1836">
        <v>36000</v>
      </c>
      <c r="P1836">
        <v>8103.6</v>
      </c>
      <c r="Q1836" t="s">
        <v>41</v>
      </c>
      <c r="R1836" t="s">
        <v>27</v>
      </c>
      <c r="S1836" s="3" t="str">
        <f t="shared" si="140"/>
        <v>December</v>
      </c>
      <c r="T1836" t="str">
        <f t="shared" si="141"/>
        <v>Q4</v>
      </c>
      <c r="U1836">
        <f t="shared" si="142"/>
        <v>2025</v>
      </c>
      <c r="V1836" s="4">
        <f t="shared" si="143"/>
        <v>0.18374010284874706</v>
      </c>
      <c r="W1836" t="str">
        <f t="shared" si="144"/>
        <v>Medium</v>
      </c>
    </row>
    <row r="1837" spans="1:23" hidden="1" x14ac:dyDescent="0.3">
      <c r="A1837">
        <v>102059</v>
      </c>
      <c r="B1837" s="1">
        <v>45820</v>
      </c>
      <c r="C1837" t="s">
        <v>2195</v>
      </c>
      <c r="D1837" t="s">
        <v>222</v>
      </c>
      <c r="E1837" t="s">
        <v>20</v>
      </c>
      <c r="F1837" t="s">
        <v>21</v>
      </c>
      <c r="G1837" t="s">
        <v>22</v>
      </c>
      <c r="H1837" t="s">
        <v>47</v>
      </c>
      <c r="I1837" t="s">
        <v>60</v>
      </c>
      <c r="J1837" t="s">
        <v>88</v>
      </c>
      <c r="K1837">
        <v>1</v>
      </c>
      <c r="L1837">
        <v>55124</v>
      </c>
      <c r="M1837">
        <v>20</v>
      </c>
      <c r="N1837">
        <v>44099.199999999997</v>
      </c>
      <c r="O1837">
        <v>42000</v>
      </c>
      <c r="P1837">
        <v>2099.1999999999998</v>
      </c>
      <c r="Q1837" t="s">
        <v>55</v>
      </c>
      <c r="R1837" t="s">
        <v>27</v>
      </c>
      <c r="S1837" s="3" t="str">
        <f t="shared" si="140"/>
        <v>June</v>
      </c>
      <c r="T1837" t="str">
        <f t="shared" si="141"/>
        <v>Q2</v>
      </c>
      <c r="U1837">
        <f t="shared" si="142"/>
        <v>2025</v>
      </c>
      <c r="V1837" s="4">
        <f t="shared" si="143"/>
        <v>4.7601770553660834E-2</v>
      </c>
      <c r="W1837" t="str">
        <f t="shared" si="144"/>
        <v>Medium</v>
      </c>
    </row>
    <row r="1838" spans="1:23" hidden="1" x14ac:dyDescent="0.3">
      <c r="A1838">
        <v>101691</v>
      </c>
      <c r="B1838" s="1">
        <v>45919</v>
      </c>
      <c r="C1838" t="s">
        <v>1827</v>
      </c>
      <c r="D1838" t="s">
        <v>160</v>
      </c>
      <c r="E1838" t="s">
        <v>30</v>
      </c>
      <c r="F1838" t="s">
        <v>31</v>
      </c>
      <c r="G1838" t="s">
        <v>32</v>
      </c>
      <c r="H1838" t="s">
        <v>71</v>
      </c>
      <c r="I1838" t="s">
        <v>24</v>
      </c>
      <c r="J1838" t="s">
        <v>72</v>
      </c>
      <c r="K1838">
        <v>3</v>
      </c>
      <c r="L1838">
        <v>15473</v>
      </c>
      <c r="M1838">
        <v>5</v>
      </c>
      <c r="N1838">
        <v>44098.05</v>
      </c>
      <c r="O1838">
        <v>33000</v>
      </c>
      <c r="P1838">
        <v>11098.05</v>
      </c>
      <c r="Q1838" t="s">
        <v>66</v>
      </c>
      <c r="R1838" t="s">
        <v>27</v>
      </c>
      <c r="S1838" s="3" t="str">
        <f t="shared" si="140"/>
        <v>September</v>
      </c>
      <c r="T1838" t="str">
        <f t="shared" si="141"/>
        <v>Q3</v>
      </c>
      <c r="U1838">
        <f t="shared" si="142"/>
        <v>2025</v>
      </c>
      <c r="V1838" s="4">
        <f t="shared" si="143"/>
        <v>0.25166759074380834</v>
      </c>
      <c r="W1838" t="str">
        <f t="shared" si="144"/>
        <v>Medium</v>
      </c>
    </row>
    <row r="1839" spans="1:23" hidden="1" x14ac:dyDescent="0.3">
      <c r="A1839">
        <v>104806</v>
      </c>
      <c r="B1839" s="1">
        <v>45921</v>
      </c>
      <c r="C1839" t="s">
        <v>4942</v>
      </c>
      <c r="D1839" t="s">
        <v>179</v>
      </c>
      <c r="E1839" t="s">
        <v>20</v>
      </c>
      <c r="F1839" t="s">
        <v>21</v>
      </c>
      <c r="G1839" t="s">
        <v>22</v>
      </c>
      <c r="H1839" t="s">
        <v>83</v>
      </c>
      <c r="I1839" t="s">
        <v>60</v>
      </c>
      <c r="J1839" t="s">
        <v>78</v>
      </c>
      <c r="K1839">
        <v>2</v>
      </c>
      <c r="L1839">
        <v>22041</v>
      </c>
      <c r="M1839">
        <v>0</v>
      </c>
      <c r="N1839">
        <v>44082</v>
      </c>
      <c r="O1839">
        <v>34000</v>
      </c>
      <c r="P1839">
        <v>10082</v>
      </c>
      <c r="Q1839" t="s">
        <v>26</v>
      </c>
      <c r="R1839" t="s">
        <v>27</v>
      </c>
      <c r="S1839" s="3" t="str">
        <f t="shared" si="140"/>
        <v>September</v>
      </c>
      <c r="T1839" t="str">
        <f t="shared" si="141"/>
        <v>Q3</v>
      </c>
      <c r="U1839">
        <f t="shared" si="142"/>
        <v>2025</v>
      </c>
      <c r="V1839" s="4">
        <f t="shared" si="143"/>
        <v>0.22871013111927771</v>
      </c>
      <c r="W1839" t="str">
        <f t="shared" si="144"/>
        <v>Medium</v>
      </c>
    </row>
    <row r="1840" spans="1:23" hidden="1" x14ac:dyDescent="0.3">
      <c r="A1840">
        <v>100661</v>
      </c>
      <c r="B1840" s="1">
        <v>45891</v>
      </c>
      <c r="C1840" t="s">
        <v>797</v>
      </c>
      <c r="D1840" t="s">
        <v>96</v>
      </c>
      <c r="E1840" t="s">
        <v>30</v>
      </c>
      <c r="F1840" t="s">
        <v>31</v>
      </c>
      <c r="G1840" t="s">
        <v>32</v>
      </c>
      <c r="H1840" t="s">
        <v>23</v>
      </c>
      <c r="I1840" t="s">
        <v>60</v>
      </c>
      <c r="J1840" t="s">
        <v>78</v>
      </c>
      <c r="K1840">
        <v>2</v>
      </c>
      <c r="L1840">
        <v>22032</v>
      </c>
      <c r="M1840">
        <v>0</v>
      </c>
      <c r="N1840">
        <v>44064</v>
      </c>
      <c r="O1840">
        <v>34000</v>
      </c>
      <c r="P1840">
        <v>10064</v>
      </c>
      <c r="Q1840" t="s">
        <v>49</v>
      </c>
      <c r="R1840" t="s">
        <v>56</v>
      </c>
      <c r="S1840" s="3" t="str">
        <f t="shared" si="140"/>
        <v>August</v>
      </c>
      <c r="T1840" t="str">
        <f t="shared" si="141"/>
        <v>Q3</v>
      </c>
      <c r="U1840">
        <f t="shared" si="142"/>
        <v>2025</v>
      </c>
      <c r="V1840" s="4">
        <f t="shared" si="143"/>
        <v>0.22839506172839505</v>
      </c>
      <c r="W1840" t="str">
        <f t="shared" si="144"/>
        <v>Medium</v>
      </c>
    </row>
    <row r="1841" spans="1:23" hidden="1" x14ac:dyDescent="0.3">
      <c r="A1841">
        <v>103521</v>
      </c>
      <c r="B1841" s="1">
        <v>45721</v>
      </c>
      <c r="C1841" t="s">
        <v>3657</v>
      </c>
      <c r="D1841" t="s">
        <v>217</v>
      </c>
      <c r="E1841" t="s">
        <v>44</v>
      </c>
      <c r="F1841" t="s">
        <v>64</v>
      </c>
      <c r="G1841" t="s">
        <v>65</v>
      </c>
      <c r="H1841" t="s">
        <v>108</v>
      </c>
      <c r="I1841" t="s">
        <v>60</v>
      </c>
      <c r="J1841" t="s">
        <v>88</v>
      </c>
      <c r="K1841">
        <v>1</v>
      </c>
      <c r="L1841">
        <v>55060</v>
      </c>
      <c r="M1841">
        <v>20</v>
      </c>
      <c r="N1841">
        <v>44048</v>
      </c>
      <c r="O1841">
        <v>42000</v>
      </c>
      <c r="P1841">
        <v>2048</v>
      </c>
      <c r="Q1841" t="s">
        <v>26</v>
      </c>
      <c r="R1841" t="s">
        <v>27</v>
      </c>
      <c r="S1841" s="3" t="str">
        <f t="shared" si="140"/>
        <v>March</v>
      </c>
      <c r="T1841" t="str">
        <f t="shared" si="141"/>
        <v>Q1</v>
      </c>
      <c r="U1841">
        <f t="shared" si="142"/>
        <v>2025</v>
      </c>
      <c r="V1841" s="4">
        <f t="shared" si="143"/>
        <v>4.6494733018525247E-2</v>
      </c>
      <c r="W1841" t="str">
        <f t="shared" si="144"/>
        <v>Medium</v>
      </c>
    </row>
    <row r="1842" spans="1:23" hidden="1" x14ac:dyDescent="0.3">
      <c r="A1842">
        <v>100639</v>
      </c>
      <c r="B1842" s="1">
        <v>45774</v>
      </c>
      <c r="C1842" t="s">
        <v>775</v>
      </c>
      <c r="D1842" t="s">
        <v>375</v>
      </c>
      <c r="E1842" t="s">
        <v>44</v>
      </c>
      <c r="F1842" t="s">
        <v>64</v>
      </c>
      <c r="G1842" t="s">
        <v>65</v>
      </c>
      <c r="H1842" t="s">
        <v>38</v>
      </c>
      <c r="I1842" t="s">
        <v>60</v>
      </c>
      <c r="J1842" t="s">
        <v>61</v>
      </c>
      <c r="K1842">
        <v>4</v>
      </c>
      <c r="L1842">
        <v>11589</v>
      </c>
      <c r="M1842">
        <v>5</v>
      </c>
      <c r="N1842">
        <v>44038.2</v>
      </c>
      <c r="O1842">
        <v>36000</v>
      </c>
      <c r="P1842">
        <v>8038.2</v>
      </c>
      <c r="Q1842" t="s">
        <v>49</v>
      </c>
      <c r="R1842" t="s">
        <v>27</v>
      </c>
      <c r="S1842" s="3" t="str">
        <f t="shared" si="140"/>
        <v>April</v>
      </c>
      <c r="T1842" t="str">
        <f t="shared" si="141"/>
        <v>Q2</v>
      </c>
      <c r="U1842">
        <f t="shared" si="142"/>
        <v>2025</v>
      </c>
      <c r="V1842" s="4">
        <f t="shared" si="143"/>
        <v>0.18252789623554097</v>
      </c>
      <c r="W1842" t="str">
        <f t="shared" si="144"/>
        <v>Medium</v>
      </c>
    </row>
    <row r="1843" spans="1:23" hidden="1" x14ac:dyDescent="0.3">
      <c r="A1843">
        <v>103047</v>
      </c>
      <c r="B1843" s="1">
        <v>46017</v>
      </c>
      <c r="C1843" t="s">
        <v>3183</v>
      </c>
      <c r="D1843" t="s">
        <v>58</v>
      </c>
      <c r="E1843" t="s">
        <v>20</v>
      </c>
      <c r="F1843" t="s">
        <v>21</v>
      </c>
      <c r="G1843" t="s">
        <v>22</v>
      </c>
      <c r="H1843" t="s">
        <v>47</v>
      </c>
      <c r="I1843" t="s">
        <v>60</v>
      </c>
      <c r="J1843" t="s">
        <v>88</v>
      </c>
      <c r="K1843">
        <v>1</v>
      </c>
      <c r="L1843">
        <v>55044</v>
      </c>
      <c r="M1843">
        <v>20</v>
      </c>
      <c r="N1843">
        <v>44035.199999999997</v>
      </c>
      <c r="O1843">
        <v>42000</v>
      </c>
      <c r="P1843">
        <v>2035.2</v>
      </c>
      <c r="Q1843" t="s">
        <v>49</v>
      </c>
      <c r="R1843" t="s">
        <v>73</v>
      </c>
      <c r="S1843" s="3" t="str">
        <f t="shared" si="140"/>
        <v>December</v>
      </c>
      <c r="T1843" t="str">
        <f t="shared" si="141"/>
        <v>Q4</v>
      </c>
      <c r="U1843">
        <f t="shared" si="142"/>
        <v>2025</v>
      </c>
      <c r="V1843" s="4">
        <f t="shared" si="143"/>
        <v>4.6217571397427513E-2</v>
      </c>
      <c r="W1843" t="str">
        <f t="shared" si="144"/>
        <v>Medium</v>
      </c>
    </row>
    <row r="1844" spans="1:23" hidden="1" x14ac:dyDescent="0.3">
      <c r="A1844">
        <v>104654</v>
      </c>
      <c r="B1844" s="1">
        <v>45818</v>
      </c>
      <c r="C1844" t="s">
        <v>4790</v>
      </c>
      <c r="D1844" t="s">
        <v>118</v>
      </c>
      <c r="E1844" t="s">
        <v>30</v>
      </c>
      <c r="F1844" t="s">
        <v>76</v>
      </c>
      <c r="G1844" t="s">
        <v>77</v>
      </c>
      <c r="H1844" t="s">
        <v>23</v>
      </c>
      <c r="I1844" t="s">
        <v>60</v>
      </c>
      <c r="J1844" t="s">
        <v>78</v>
      </c>
      <c r="K1844">
        <v>2</v>
      </c>
      <c r="L1844">
        <v>22016</v>
      </c>
      <c r="M1844">
        <v>0</v>
      </c>
      <c r="N1844">
        <v>44032</v>
      </c>
      <c r="O1844">
        <v>34000</v>
      </c>
      <c r="P1844">
        <v>10032</v>
      </c>
      <c r="Q1844" t="s">
        <v>66</v>
      </c>
      <c r="R1844" t="s">
        <v>27</v>
      </c>
      <c r="S1844" s="3" t="str">
        <f t="shared" si="140"/>
        <v>June</v>
      </c>
      <c r="T1844" t="str">
        <f t="shared" si="141"/>
        <v>Q2</v>
      </c>
      <c r="U1844">
        <f t="shared" si="142"/>
        <v>2025</v>
      </c>
      <c r="V1844" s="4">
        <f t="shared" si="143"/>
        <v>0.22783430232558138</v>
      </c>
      <c r="W1844" t="str">
        <f t="shared" si="144"/>
        <v>Medium</v>
      </c>
    </row>
    <row r="1845" spans="1:23" hidden="1" x14ac:dyDescent="0.3">
      <c r="A1845">
        <v>101505</v>
      </c>
      <c r="B1845" s="1">
        <v>46019</v>
      </c>
      <c r="C1845" t="s">
        <v>1641</v>
      </c>
      <c r="D1845" t="s">
        <v>205</v>
      </c>
      <c r="E1845" t="s">
        <v>52</v>
      </c>
      <c r="F1845" t="s">
        <v>53</v>
      </c>
      <c r="G1845" t="s">
        <v>54</v>
      </c>
      <c r="H1845" t="s">
        <v>47</v>
      </c>
      <c r="I1845" t="s">
        <v>24</v>
      </c>
      <c r="J1845" t="s">
        <v>72</v>
      </c>
      <c r="K1845">
        <v>3</v>
      </c>
      <c r="L1845">
        <v>15448</v>
      </c>
      <c r="M1845">
        <v>5</v>
      </c>
      <c r="N1845">
        <v>44026.8</v>
      </c>
      <c r="O1845">
        <v>33000</v>
      </c>
      <c r="P1845">
        <v>11026.8</v>
      </c>
      <c r="Q1845" t="s">
        <v>49</v>
      </c>
      <c r="R1845" t="s">
        <v>56</v>
      </c>
      <c r="S1845" s="3" t="str">
        <f t="shared" si="140"/>
        <v>December</v>
      </c>
      <c r="T1845" t="str">
        <f t="shared" si="141"/>
        <v>Q4</v>
      </c>
      <c r="U1845">
        <f t="shared" si="142"/>
        <v>2025</v>
      </c>
      <c r="V1845" s="4">
        <f t="shared" si="143"/>
        <v>0.2504565401073891</v>
      </c>
      <c r="W1845" t="str">
        <f t="shared" si="144"/>
        <v>Medium</v>
      </c>
    </row>
    <row r="1846" spans="1:23" hidden="1" x14ac:dyDescent="0.3">
      <c r="A1846">
        <v>104611</v>
      </c>
      <c r="B1846" s="1">
        <v>45794</v>
      </c>
      <c r="C1846" t="s">
        <v>4747</v>
      </c>
      <c r="D1846" t="s">
        <v>342</v>
      </c>
      <c r="E1846" t="s">
        <v>30</v>
      </c>
      <c r="F1846" t="s">
        <v>76</v>
      </c>
      <c r="G1846" t="s">
        <v>77</v>
      </c>
      <c r="H1846" t="s">
        <v>108</v>
      </c>
      <c r="I1846" t="s">
        <v>60</v>
      </c>
      <c r="J1846" t="s">
        <v>88</v>
      </c>
      <c r="K1846">
        <v>1</v>
      </c>
      <c r="L1846">
        <v>55031</v>
      </c>
      <c r="M1846">
        <v>20</v>
      </c>
      <c r="N1846">
        <v>44024.800000000003</v>
      </c>
      <c r="O1846">
        <v>42000</v>
      </c>
      <c r="P1846">
        <v>2024.8</v>
      </c>
      <c r="Q1846" t="s">
        <v>66</v>
      </c>
      <c r="R1846" t="s">
        <v>27</v>
      </c>
      <c r="S1846" s="3" t="str">
        <f t="shared" si="140"/>
        <v>May</v>
      </c>
      <c r="T1846" t="str">
        <f t="shared" si="141"/>
        <v>Q2</v>
      </c>
      <c r="U1846">
        <f t="shared" si="142"/>
        <v>2025</v>
      </c>
      <c r="V1846" s="4">
        <f t="shared" si="143"/>
        <v>4.5992258908615143E-2</v>
      </c>
      <c r="W1846" t="str">
        <f t="shared" si="144"/>
        <v>Medium</v>
      </c>
    </row>
    <row r="1847" spans="1:23" hidden="1" x14ac:dyDescent="0.3">
      <c r="A1847">
        <v>101937</v>
      </c>
      <c r="B1847" s="1">
        <v>45835</v>
      </c>
      <c r="C1847" t="s">
        <v>2073</v>
      </c>
      <c r="D1847" t="s">
        <v>228</v>
      </c>
      <c r="E1847" t="s">
        <v>20</v>
      </c>
      <c r="F1847" t="s">
        <v>21</v>
      </c>
      <c r="G1847" t="s">
        <v>22</v>
      </c>
      <c r="H1847" t="s">
        <v>71</v>
      </c>
      <c r="I1847" t="s">
        <v>60</v>
      </c>
      <c r="J1847" t="s">
        <v>61</v>
      </c>
      <c r="K1847">
        <v>4</v>
      </c>
      <c r="L1847">
        <v>12223</v>
      </c>
      <c r="M1847">
        <v>10</v>
      </c>
      <c r="N1847">
        <v>44002.8</v>
      </c>
      <c r="O1847">
        <v>36000</v>
      </c>
      <c r="P1847">
        <v>8002.8</v>
      </c>
      <c r="Q1847" t="s">
        <v>55</v>
      </c>
      <c r="R1847" t="s">
        <v>73</v>
      </c>
      <c r="S1847" s="3" t="str">
        <f t="shared" si="140"/>
        <v>June</v>
      </c>
      <c r="T1847" t="str">
        <f t="shared" si="141"/>
        <v>Q2</v>
      </c>
      <c r="U1847">
        <f t="shared" si="142"/>
        <v>2025</v>
      </c>
      <c r="V1847" s="4">
        <f t="shared" si="143"/>
        <v>0.18187024462079684</v>
      </c>
      <c r="W1847" t="str">
        <f t="shared" si="144"/>
        <v>Medium</v>
      </c>
    </row>
    <row r="1848" spans="1:23" hidden="1" x14ac:dyDescent="0.3">
      <c r="A1848">
        <v>104189</v>
      </c>
      <c r="B1848" s="1">
        <v>45920</v>
      </c>
      <c r="C1848" t="s">
        <v>4325</v>
      </c>
      <c r="D1848" t="s">
        <v>19</v>
      </c>
      <c r="E1848" t="s">
        <v>44</v>
      </c>
      <c r="F1848" t="s">
        <v>64</v>
      </c>
      <c r="G1848" t="s">
        <v>65</v>
      </c>
      <c r="H1848" t="s">
        <v>38</v>
      </c>
      <c r="I1848" t="s">
        <v>60</v>
      </c>
      <c r="J1848" t="s">
        <v>78</v>
      </c>
      <c r="K1848">
        <v>2</v>
      </c>
      <c r="L1848">
        <v>21991</v>
      </c>
      <c r="M1848">
        <v>0</v>
      </c>
      <c r="N1848">
        <v>43982</v>
      </c>
      <c r="O1848">
        <v>34000</v>
      </c>
      <c r="P1848">
        <v>9982</v>
      </c>
      <c r="Q1848" t="s">
        <v>49</v>
      </c>
      <c r="R1848" t="s">
        <v>27</v>
      </c>
      <c r="S1848" s="3" t="str">
        <f t="shared" si="140"/>
        <v>September</v>
      </c>
      <c r="T1848" t="str">
        <f t="shared" si="141"/>
        <v>Q3</v>
      </c>
      <c r="U1848">
        <f t="shared" si="142"/>
        <v>2025</v>
      </c>
      <c r="V1848" s="4">
        <f t="shared" si="143"/>
        <v>0.22695648219726253</v>
      </c>
      <c r="W1848" t="str">
        <f t="shared" si="144"/>
        <v>Medium</v>
      </c>
    </row>
    <row r="1849" spans="1:23" hidden="1" x14ac:dyDescent="0.3">
      <c r="A1849">
        <v>104028</v>
      </c>
      <c r="B1849" s="1">
        <v>45751</v>
      </c>
      <c r="C1849" t="s">
        <v>4164</v>
      </c>
      <c r="D1849" t="s">
        <v>134</v>
      </c>
      <c r="E1849" t="s">
        <v>52</v>
      </c>
      <c r="F1849" t="s">
        <v>69</v>
      </c>
      <c r="G1849" t="s">
        <v>70</v>
      </c>
      <c r="H1849" t="s">
        <v>108</v>
      </c>
      <c r="I1849" t="s">
        <v>60</v>
      </c>
      <c r="J1849" t="s">
        <v>78</v>
      </c>
      <c r="K1849">
        <v>2</v>
      </c>
      <c r="L1849">
        <v>21981</v>
      </c>
      <c r="M1849">
        <v>0</v>
      </c>
      <c r="N1849">
        <v>43962</v>
      </c>
      <c r="O1849">
        <v>34000</v>
      </c>
      <c r="P1849">
        <v>9962</v>
      </c>
      <c r="Q1849" t="s">
        <v>49</v>
      </c>
      <c r="R1849" t="s">
        <v>27</v>
      </c>
      <c r="S1849" s="3" t="str">
        <f t="shared" si="140"/>
        <v>April</v>
      </c>
      <c r="T1849" t="str">
        <f t="shared" si="141"/>
        <v>Q2</v>
      </c>
      <c r="U1849">
        <f t="shared" si="142"/>
        <v>2025</v>
      </c>
      <c r="V1849" s="4">
        <f t="shared" si="143"/>
        <v>0.2266047950502707</v>
      </c>
      <c r="W1849" t="str">
        <f t="shared" si="144"/>
        <v>Medium</v>
      </c>
    </row>
    <row r="1850" spans="1:23" hidden="1" x14ac:dyDescent="0.3">
      <c r="A1850">
        <v>103867</v>
      </c>
      <c r="B1850" s="1">
        <v>45785</v>
      </c>
      <c r="C1850" t="s">
        <v>4003</v>
      </c>
      <c r="D1850" t="s">
        <v>177</v>
      </c>
      <c r="E1850" t="s">
        <v>20</v>
      </c>
      <c r="F1850" t="s">
        <v>21</v>
      </c>
      <c r="G1850" t="s">
        <v>22</v>
      </c>
      <c r="H1850" t="s">
        <v>83</v>
      </c>
      <c r="I1850" t="s">
        <v>24</v>
      </c>
      <c r="J1850" t="s">
        <v>25</v>
      </c>
      <c r="K1850">
        <v>6</v>
      </c>
      <c r="L1850">
        <v>8618</v>
      </c>
      <c r="M1850">
        <v>15</v>
      </c>
      <c r="N1850">
        <v>43951.8</v>
      </c>
      <c r="O1850">
        <v>36000</v>
      </c>
      <c r="P1850">
        <v>7951.8</v>
      </c>
      <c r="Q1850" t="s">
        <v>26</v>
      </c>
      <c r="R1850" t="s">
        <v>73</v>
      </c>
      <c r="S1850" s="3" t="str">
        <f t="shared" si="140"/>
        <v>May</v>
      </c>
      <c r="T1850" t="str">
        <f t="shared" si="141"/>
        <v>Q2</v>
      </c>
      <c r="U1850">
        <f t="shared" si="142"/>
        <v>2025</v>
      </c>
      <c r="V1850" s="4">
        <f t="shared" si="143"/>
        <v>0.18092091791462464</v>
      </c>
      <c r="W1850" t="str">
        <f t="shared" si="144"/>
        <v>Medium</v>
      </c>
    </row>
    <row r="1851" spans="1:23" hidden="1" x14ac:dyDescent="0.3">
      <c r="A1851">
        <v>100883</v>
      </c>
      <c r="B1851" s="1">
        <v>45895</v>
      </c>
      <c r="C1851" t="s">
        <v>1019</v>
      </c>
      <c r="D1851" t="s">
        <v>94</v>
      </c>
      <c r="E1851" t="s">
        <v>20</v>
      </c>
      <c r="F1851" t="s">
        <v>36</v>
      </c>
      <c r="G1851" t="s">
        <v>37</v>
      </c>
      <c r="H1851" t="s">
        <v>59</v>
      </c>
      <c r="I1851" t="s">
        <v>24</v>
      </c>
      <c r="J1851" t="s">
        <v>25</v>
      </c>
      <c r="K1851">
        <v>6</v>
      </c>
      <c r="L1851">
        <v>8131</v>
      </c>
      <c r="M1851">
        <v>10</v>
      </c>
      <c r="N1851">
        <v>43907.4</v>
      </c>
      <c r="O1851">
        <v>36000</v>
      </c>
      <c r="P1851">
        <v>7907.4</v>
      </c>
      <c r="Q1851" t="s">
        <v>26</v>
      </c>
      <c r="R1851" t="s">
        <v>27</v>
      </c>
      <c r="S1851" s="3" t="str">
        <f t="shared" si="140"/>
        <v>August</v>
      </c>
      <c r="T1851" t="str">
        <f t="shared" si="141"/>
        <v>Q3</v>
      </c>
      <c r="U1851">
        <f t="shared" si="142"/>
        <v>2025</v>
      </c>
      <c r="V1851" s="4">
        <f t="shared" si="143"/>
        <v>0.18009264953060303</v>
      </c>
      <c r="W1851" t="str">
        <f t="shared" si="144"/>
        <v>Medium</v>
      </c>
    </row>
    <row r="1852" spans="1:23" hidden="1" x14ac:dyDescent="0.3">
      <c r="A1852">
        <v>104871</v>
      </c>
      <c r="B1852" s="1">
        <v>45883</v>
      </c>
      <c r="C1852" t="s">
        <v>5007</v>
      </c>
      <c r="D1852" t="s">
        <v>175</v>
      </c>
      <c r="E1852" t="s">
        <v>44</v>
      </c>
      <c r="F1852" t="s">
        <v>64</v>
      </c>
      <c r="G1852" t="s">
        <v>65</v>
      </c>
      <c r="H1852" t="s">
        <v>33</v>
      </c>
      <c r="I1852" t="s">
        <v>24</v>
      </c>
      <c r="J1852" t="s">
        <v>72</v>
      </c>
      <c r="K1852">
        <v>3</v>
      </c>
      <c r="L1852">
        <v>15391</v>
      </c>
      <c r="M1852">
        <v>5</v>
      </c>
      <c r="N1852">
        <v>43864.35</v>
      </c>
      <c r="O1852">
        <v>33000</v>
      </c>
      <c r="P1852">
        <v>10864.35</v>
      </c>
      <c r="Q1852" t="s">
        <v>49</v>
      </c>
      <c r="R1852" t="s">
        <v>27</v>
      </c>
      <c r="S1852" s="3" t="str">
        <f t="shared" si="140"/>
        <v>August</v>
      </c>
      <c r="T1852" t="str">
        <f t="shared" si="141"/>
        <v>Q3</v>
      </c>
      <c r="U1852">
        <f t="shared" si="142"/>
        <v>2025</v>
      </c>
      <c r="V1852" s="4">
        <f t="shared" si="143"/>
        <v>0.24768063358969186</v>
      </c>
      <c r="W1852" t="str">
        <f t="shared" si="144"/>
        <v>Medium</v>
      </c>
    </row>
    <row r="1853" spans="1:23" hidden="1" x14ac:dyDescent="0.3">
      <c r="A1853">
        <v>100191</v>
      </c>
      <c r="B1853" s="1">
        <v>45694</v>
      </c>
      <c r="C1853" t="s">
        <v>324</v>
      </c>
      <c r="D1853" t="s">
        <v>94</v>
      </c>
      <c r="E1853" t="s">
        <v>52</v>
      </c>
      <c r="F1853" t="s">
        <v>53</v>
      </c>
      <c r="G1853" t="s">
        <v>54</v>
      </c>
      <c r="H1853" t="s">
        <v>83</v>
      </c>
      <c r="I1853" t="s">
        <v>60</v>
      </c>
      <c r="J1853" t="s">
        <v>88</v>
      </c>
      <c r="K1853">
        <v>1</v>
      </c>
      <c r="L1853">
        <v>54808</v>
      </c>
      <c r="M1853">
        <v>20</v>
      </c>
      <c r="N1853">
        <v>43846.400000000001</v>
      </c>
      <c r="O1853">
        <v>42000</v>
      </c>
      <c r="P1853">
        <v>1846.4</v>
      </c>
      <c r="Q1853" t="s">
        <v>66</v>
      </c>
      <c r="R1853" t="s">
        <v>27</v>
      </c>
      <c r="S1853" s="3" t="str">
        <f t="shared" si="140"/>
        <v>February</v>
      </c>
      <c r="T1853" t="str">
        <f t="shared" si="141"/>
        <v>Q1</v>
      </c>
      <c r="U1853">
        <f t="shared" si="142"/>
        <v>2025</v>
      </c>
      <c r="V1853" s="4">
        <f t="shared" si="143"/>
        <v>4.2110640782367537E-2</v>
      </c>
      <c r="W1853" t="str">
        <f t="shared" si="144"/>
        <v>Medium</v>
      </c>
    </row>
    <row r="1854" spans="1:23" hidden="1" x14ac:dyDescent="0.3">
      <c r="A1854">
        <v>102444</v>
      </c>
      <c r="B1854" s="1">
        <v>45857</v>
      </c>
      <c r="C1854" t="s">
        <v>2580</v>
      </c>
      <c r="D1854" t="s">
        <v>375</v>
      </c>
      <c r="E1854" t="s">
        <v>52</v>
      </c>
      <c r="F1854" t="s">
        <v>69</v>
      </c>
      <c r="G1854" t="s">
        <v>70</v>
      </c>
      <c r="H1854" t="s">
        <v>71</v>
      </c>
      <c r="I1854" t="s">
        <v>60</v>
      </c>
      <c r="J1854" t="s">
        <v>88</v>
      </c>
      <c r="K1854">
        <v>1</v>
      </c>
      <c r="L1854">
        <v>54795</v>
      </c>
      <c r="M1854">
        <v>20</v>
      </c>
      <c r="N1854">
        <v>43836</v>
      </c>
      <c r="O1854">
        <v>42000</v>
      </c>
      <c r="P1854">
        <v>1836</v>
      </c>
      <c r="Q1854" t="s">
        <v>49</v>
      </c>
      <c r="R1854" t="s">
        <v>27</v>
      </c>
      <c r="S1854" s="3" t="str">
        <f t="shared" si="140"/>
        <v>July</v>
      </c>
      <c r="T1854" t="str">
        <f t="shared" si="141"/>
        <v>Q3</v>
      </c>
      <c r="U1854">
        <f t="shared" si="142"/>
        <v>2025</v>
      </c>
      <c r="V1854" s="4">
        <f t="shared" si="143"/>
        <v>4.1883383520394196E-2</v>
      </c>
      <c r="W1854" t="str">
        <f t="shared" si="144"/>
        <v>Medium</v>
      </c>
    </row>
    <row r="1855" spans="1:23" hidden="1" x14ac:dyDescent="0.3">
      <c r="A1855">
        <v>103604</v>
      </c>
      <c r="B1855" s="1">
        <v>45663</v>
      </c>
      <c r="C1855" t="s">
        <v>3740</v>
      </c>
      <c r="D1855" t="s">
        <v>408</v>
      </c>
      <c r="E1855" t="s">
        <v>52</v>
      </c>
      <c r="F1855" t="s">
        <v>69</v>
      </c>
      <c r="G1855" t="s">
        <v>70</v>
      </c>
      <c r="H1855" t="s">
        <v>71</v>
      </c>
      <c r="I1855" t="s">
        <v>60</v>
      </c>
      <c r="J1855" t="s">
        <v>78</v>
      </c>
      <c r="K1855">
        <v>2</v>
      </c>
      <c r="L1855">
        <v>21918</v>
      </c>
      <c r="M1855">
        <v>0</v>
      </c>
      <c r="N1855">
        <v>43836</v>
      </c>
      <c r="O1855">
        <v>34000</v>
      </c>
      <c r="P1855">
        <v>9836</v>
      </c>
      <c r="Q1855" t="s">
        <v>41</v>
      </c>
      <c r="R1855" t="s">
        <v>27</v>
      </c>
      <c r="S1855" s="3" t="str">
        <f t="shared" si="140"/>
        <v>January</v>
      </c>
      <c r="T1855" t="str">
        <f t="shared" si="141"/>
        <v>Q1</v>
      </c>
      <c r="U1855">
        <f t="shared" si="142"/>
        <v>2025</v>
      </c>
      <c r="V1855" s="4">
        <f t="shared" si="143"/>
        <v>0.22438178665936673</v>
      </c>
      <c r="W1855" t="str">
        <f t="shared" si="144"/>
        <v>Medium</v>
      </c>
    </row>
    <row r="1856" spans="1:23" hidden="1" x14ac:dyDescent="0.3">
      <c r="A1856">
        <v>104949</v>
      </c>
      <c r="B1856" s="1">
        <v>45668</v>
      </c>
      <c r="C1856" t="s">
        <v>5085</v>
      </c>
      <c r="D1856" t="s">
        <v>102</v>
      </c>
      <c r="E1856" t="s">
        <v>52</v>
      </c>
      <c r="F1856" t="s">
        <v>69</v>
      </c>
      <c r="G1856" t="s">
        <v>70</v>
      </c>
      <c r="H1856" t="s">
        <v>38</v>
      </c>
      <c r="I1856" t="s">
        <v>60</v>
      </c>
      <c r="J1856" t="s">
        <v>78</v>
      </c>
      <c r="K1856">
        <v>2</v>
      </c>
      <c r="L1856">
        <v>21917</v>
      </c>
      <c r="M1856">
        <v>0</v>
      </c>
      <c r="N1856">
        <v>43834</v>
      </c>
      <c r="O1856">
        <v>34000</v>
      </c>
      <c r="P1856">
        <v>9834</v>
      </c>
      <c r="Q1856" t="s">
        <v>55</v>
      </c>
      <c r="R1856" t="s">
        <v>56</v>
      </c>
      <c r="S1856" s="3" t="str">
        <f t="shared" si="140"/>
        <v>January</v>
      </c>
      <c r="T1856" t="str">
        <f t="shared" si="141"/>
        <v>Q1</v>
      </c>
      <c r="U1856">
        <f t="shared" si="142"/>
        <v>2025</v>
      </c>
      <c r="V1856" s="4">
        <f t="shared" si="143"/>
        <v>0.22434639777341789</v>
      </c>
      <c r="W1856" t="str">
        <f t="shared" si="144"/>
        <v>Medium</v>
      </c>
    </row>
    <row r="1857" spans="1:23" hidden="1" x14ac:dyDescent="0.3">
      <c r="A1857">
        <v>103602</v>
      </c>
      <c r="B1857" s="1">
        <v>45678</v>
      </c>
      <c r="C1857" t="s">
        <v>3738</v>
      </c>
      <c r="D1857" t="s">
        <v>158</v>
      </c>
      <c r="E1857" t="s">
        <v>30</v>
      </c>
      <c r="F1857" t="s">
        <v>31</v>
      </c>
      <c r="G1857" t="s">
        <v>32</v>
      </c>
      <c r="H1857" t="s">
        <v>83</v>
      </c>
      <c r="I1857" t="s">
        <v>60</v>
      </c>
      <c r="J1857" t="s">
        <v>78</v>
      </c>
      <c r="K1857">
        <v>2</v>
      </c>
      <c r="L1857">
        <v>21916</v>
      </c>
      <c r="M1857">
        <v>0</v>
      </c>
      <c r="N1857">
        <v>43832</v>
      </c>
      <c r="O1857">
        <v>34000</v>
      </c>
      <c r="P1857">
        <v>9832</v>
      </c>
      <c r="Q1857" t="s">
        <v>26</v>
      </c>
      <c r="R1857" t="s">
        <v>27</v>
      </c>
      <c r="S1857" s="3" t="str">
        <f t="shared" si="140"/>
        <v>January</v>
      </c>
      <c r="T1857" t="str">
        <f t="shared" si="141"/>
        <v>Q1</v>
      </c>
      <c r="U1857">
        <f t="shared" si="142"/>
        <v>2025</v>
      </c>
      <c r="V1857" s="4">
        <f t="shared" si="143"/>
        <v>0.22431100565796677</v>
      </c>
      <c r="W1857" t="str">
        <f t="shared" si="144"/>
        <v>Medium</v>
      </c>
    </row>
    <row r="1858" spans="1:23" hidden="1" x14ac:dyDescent="0.3">
      <c r="A1858">
        <v>101002</v>
      </c>
      <c r="B1858" s="1">
        <v>45881</v>
      </c>
      <c r="C1858" t="s">
        <v>1138</v>
      </c>
      <c r="D1858" t="s">
        <v>43</v>
      </c>
      <c r="E1858" t="s">
        <v>44</v>
      </c>
      <c r="F1858" t="s">
        <v>64</v>
      </c>
      <c r="G1858" t="s">
        <v>65</v>
      </c>
      <c r="H1858" t="s">
        <v>83</v>
      </c>
      <c r="I1858" t="s">
        <v>60</v>
      </c>
      <c r="J1858" t="s">
        <v>88</v>
      </c>
      <c r="K1858">
        <v>1</v>
      </c>
      <c r="L1858">
        <v>54754</v>
      </c>
      <c r="M1858">
        <v>20</v>
      </c>
      <c r="N1858">
        <v>43803.199999999997</v>
      </c>
      <c r="O1858">
        <v>42000</v>
      </c>
      <c r="P1858">
        <v>1803.2</v>
      </c>
      <c r="Q1858" t="s">
        <v>49</v>
      </c>
      <c r="R1858" t="s">
        <v>27</v>
      </c>
      <c r="S1858" s="3" t="str">
        <f t="shared" ref="S1858:S1921" si="145">TEXT(B1858,"mmmm")</f>
        <v>August</v>
      </c>
      <c r="T1858" t="str">
        <f t="shared" ref="T1858:T1921" si="146">"Q"&amp;ROUNDUP(MONTH(B1858)/3,0)</f>
        <v>Q3</v>
      </c>
      <c r="U1858">
        <f t="shared" ref="U1858:U1921" si="147">YEAR(B1858)</f>
        <v>2025</v>
      </c>
      <c r="V1858" s="4">
        <f t="shared" ref="V1858:V1921" si="148">P1858/N1858</f>
        <v>4.1165942214267455E-2</v>
      </c>
      <c r="W1858" t="str">
        <f t="shared" ref="W1858:W1921" si="149">IF(N1858&lt;10000,"Low",IF(N1858&lt;=50000,"Medium","High"))</f>
        <v>Medium</v>
      </c>
    </row>
    <row r="1859" spans="1:23" hidden="1" x14ac:dyDescent="0.3">
      <c r="A1859">
        <v>103893</v>
      </c>
      <c r="B1859" s="1">
        <v>45710</v>
      </c>
      <c r="C1859" t="s">
        <v>4029</v>
      </c>
      <c r="D1859" t="s">
        <v>63</v>
      </c>
      <c r="E1859" t="s">
        <v>52</v>
      </c>
      <c r="F1859" t="s">
        <v>53</v>
      </c>
      <c r="G1859" t="s">
        <v>54</v>
      </c>
      <c r="H1859" t="s">
        <v>47</v>
      </c>
      <c r="I1859" t="s">
        <v>60</v>
      </c>
      <c r="J1859" t="s">
        <v>88</v>
      </c>
      <c r="K1859">
        <v>1</v>
      </c>
      <c r="L1859">
        <v>54749</v>
      </c>
      <c r="M1859">
        <v>20</v>
      </c>
      <c r="N1859">
        <v>43799.199999999997</v>
      </c>
      <c r="O1859">
        <v>42000</v>
      </c>
      <c r="P1859">
        <v>1799.2</v>
      </c>
      <c r="Q1859" t="s">
        <v>41</v>
      </c>
      <c r="R1859" t="s">
        <v>73</v>
      </c>
      <c r="S1859" s="3" t="str">
        <f t="shared" si="145"/>
        <v>February</v>
      </c>
      <c r="T1859" t="str">
        <f t="shared" si="146"/>
        <v>Q1</v>
      </c>
      <c r="U1859">
        <f t="shared" si="147"/>
        <v>2025</v>
      </c>
      <c r="V1859" s="4">
        <f t="shared" si="148"/>
        <v>4.1078375860746322E-2</v>
      </c>
      <c r="W1859" t="str">
        <f t="shared" si="149"/>
        <v>Medium</v>
      </c>
    </row>
    <row r="1860" spans="1:23" hidden="1" x14ac:dyDescent="0.3">
      <c r="A1860">
        <v>103476</v>
      </c>
      <c r="B1860" s="1">
        <v>45952</v>
      </c>
      <c r="C1860" t="s">
        <v>3612</v>
      </c>
      <c r="D1860" t="s">
        <v>375</v>
      </c>
      <c r="E1860" t="s">
        <v>20</v>
      </c>
      <c r="F1860" t="s">
        <v>36</v>
      </c>
      <c r="G1860" t="s">
        <v>37</v>
      </c>
      <c r="H1860" t="s">
        <v>47</v>
      </c>
      <c r="I1860" t="s">
        <v>24</v>
      </c>
      <c r="J1860" t="s">
        <v>72</v>
      </c>
      <c r="K1860">
        <v>3</v>
      </c>
      <c r="L1860">
        <v>15368</v>
      </c>
      <c r="M1860">
        <v>5</v>
      </c>
      <c r="N1860">
        <v>43798.8</v>
      </c>
      <c r="O1860">
        <v>33000</v>
      </c>
      <c r="P1860">
        <v>10798.8</v>
      </c>
      <c r="Q1860" t="s">
        <v>66</v>
      </c>
      <c r="R1860" t="s">
        <v>27</v>
      </c>
      <c r="S1860" s="3" t="str">
        <f t="shared" si="145"/>
        <v>October</v>
      </c>
      <c r="T1860" t="str">
        <f t="shared" si="146"/>
        <v>Q4</v>
      </c>
      <c r="U1860">
        <f t="shared" si="147"/>
        <v>2025</v>
      </c>
      <c r="V1860" s="4">
        <f t="shared" si="148"/>
        <v>0.24655470012877062</v>
      </c>
      <c r="W1860" t="str">
        <f t="shared" si="149"/>
        <v>Medium</v>
      </c>
    </row>
    <row r="1861" spans="1:23" hidden="1" x14ac:dyDescent="0.3">
      <c r="A1861">
        <v>103266</v>
      </c>
      <c r="B1861" s="1">
        <v>45826</v>
      </c>
      <c r="C1861" t="s">
        <v>3402</v>
      </c>
      <c r="D1861" t="s">
        <v>213</v>
      </c>
      <c r="E1861" t="s">
        <v>30</v>
      </c>
      <c r="F1861" t="s">
        <v>31</v>
      </c>
      <c r="G1861" t="s">
        <v>32</v>
      </c>
      <c r="H1861" t="s">
        <v>83</v>
      </c>
      <c r="I1861" t="s">
        <v>60</v>
      </c>
      <c r="J1861" t="s">
        <v>78</v>
      </c>
      <c r="K1861">
        <v>2</v>
      </c>
      <c r="L1861">
        <v>21898</v>
      </c>
      <c r="M1861">
        <v>0</v>
      </c>
      <c r="N1861">
        <v>43796</v>
      </c>
      <c r="O1861">
        <v>34000</v>
      </c>
      <c r="P1861">
        <v>9796</v>
      </c>
      <c r="Q1861" t="s">
        <v>66</v>
      </c>
      <c r="R1861" t="s">
        <v>27</v>
      </c>
      <c r="S1861" s="3" t="str">
        <f t="shared" si="145"/>
        <v>June</v>
      </c>
      <c r="T1861" t="str">
        <f t="shared" si="146"/>
        <v>Q2</v>
      </c>
      <c r="U1861">
        <f t="shared" si="147"/>
        <v>2025</v>
      </c>
      <c r="V1861" s="4">
        <f t="shared" si="148"/>
        <v>0.22367339483057813</v>
      </c>
      <c r="W1861" t="str">
        <f t="shared" si="149"/>
        <v>Medium</v>
      </c>
    </row>
    <row r="1862" spans="1:23" hidden="1" x14ac:dyDescent="0.3">
      <c r="A1862">
        <v>103419</v>
      </c>
      <c r="B1862" s="1">
        <v>46002</v>
      </c>
      <c r="C1862" t="s">
        <v>3555</v>
      </c>
      <c r="D1862" t="s">
        <v>153</v>
      </c>
      <c r="E1862" t="s">
        <v>30</v>
      </c>
      <c r="F1862" t="s">
        <v>76</v>
      </c>
      <c r="G1862" t="s">
        <v>77</v>
      </c>
      <c r="H1862" t="s">
        <v>33</v>
      </c>
      <c r="I1862" t="s">
        <v>60</v>
      </c>
      <c r="J1862" t="s">
        <v>61</v>
      </c>
      <c r="K1862">
        <v>4</v>
      </c>
      <c r="L1862">
        <v>11524</v>
      </c>
      <c r="M1862">
        <v>5</v>
      </c>
      <c r="N1862">
        <v>43791.199999999997</v>
      </c>
      <c r="O1862">
        <v>36000</v>
      </c>
      <c r="P1862">
        <v>7791.2</v>
      </c>
      <c r="Q1862" t="s">
        <v>26</v>
      </c>
      <c r="R1862" t="s">
        <v>27</v>
      </c>
      <c r="S1862" s="3" t="str">
        <f t="shared" si="145"/>
        <v>December</v>
      </c>
      <c r="T1862" t="str">
        <f t="shared" si="146"/>
        <v>Q4</v>
      </c>
      <c r="U1862">
        <f t="shared" si="147"/>
        <v>2025</v>
      </c>
      <c r="V1862" s="4">
        <f t="shared" si="148"/>
        <v>0.17791702442499863</v>
      </c>
      <c r="W1862" t="str">
        <f t="shared" si="149"/>
        <v>Medium</v>
      </c>
    </row>
    <row r="1863" spans="1:23" hidden="1" x14ac:dyDescent="0.3">
      <c r="A1863">
        <v>101771</v>
      </c>
      <c r="B1863" s="1">
        <v>45938</v>
      </c>
      <c r="C1863" t="s">
        <v>1907</v>
      </c>
      <c r="D1863" t="s">
        <v>29</v>
      </c>
      <c r="E1863" t="s">
        <v>52</v>
      </c>
      <c r="F1863" t="s">
        <v>53</v>
      </c>
      <c r="G1863" t="s">
        <v>54</v>
      </c>
      <c r="H1863" t="s">
        <v>71</v>
      </c>
      <c r="I1863" t="s">
        <v>24</v>
      </c>
      <c r="J1863" t="s">
        <v>25</v>
      </c>
      <c r="K1863">
        <v>5</v>
      </c>
      <c r="L1863">
        <v>8757</v>
      </c>
      <c r="M1863">
        <v>0</v>
      </c>
      <c r="N1863">
        <v>43785</v>
      </c>
      <c r="O1863">
        <v>30000</v>
      </c>
      <c r="P1863">
        <v>13785</v>
      </c>
      <c r="Q1863" t="s">
        <v>66</v>
      </c>
      <c r="R1863" t="s">
        <v>27</v>
      </c>
      <c r="S1863" s="3" t="str">
        <f t="shared" si="145"/>
        <v>October</v>
      </c>
      <c r="T1863" t="str">
        <f t="shared" si="146"/>
        <v>Q4</v>
      </c>
      <c r="U1863">
        <f t="shared" si="147"/>
        <v>2025</v>
      </c>
      <c r="V1863" s="4">
        <f t="shared" si="148"/>
        <v>0.31483384720794794</v>
      </c>
      <c r="W1863" t="str">
        <f t="shared" si="149"/>
        <v>Medium</v>
      </c>
    </row>
    <row r="1864" spans="1:23" hidden="1" x14ac:dyDescent="0.3">
      <c r="A1864">
        <v>103235</v>
      </c>
      <c r="B1864" s="1">
        <v>45697</v>
      </c>
      <c r="C1864" t="s">
        <v>3371</v>
      </c>
      <c r="D1864" t="s">
        <v>82</v>
      </c>
      <c r="E1864" t="s">
        <v>20</v>
      </c>
      <c r="F1864" t="s">
        <v>21</v>
      </c>
      <c r="G1864" t="s">
        <v>22</v>
      </c>
      <c r="H1864" t="s">
        <v>33</v>
      </c>
      <c r="I1864" t="s">
        <v>60</v>
      </c>
      <c r="J1864" t="s">
        <v>88</v>
      </c>
      <c r="K1864">
        <v>1</v>
      </c>
      <c r="L1864">
        <v>54730</v>
      </c>
      <c r="M1864">
        <v>20</v>
      </c>
      <c r="N1864">
        <v>43784</v>
      </c>
      <c r="O1864">
        <v>42000</v>
      </c>
      <c r="P1864">
        <v>1784</v>
      </c>
      <c r="Q1864" t="s">
        <v>55</v>
      </c>
      <c r="R1864" t="s">
        <v>56</v>
      </c>
      <c r="S1864" s="3" t="str">
        <f t="shared" si="145"/>
        <v>February</v>
      </c>
      <c r="T1864" t="str">
        <f t="shared" si="146"/>
        <v>Q1</v>
      </c>
      <c r="U1864">
        <f t="shared" si="147"/>
        <v>2025</v>
      </c>
      <c r="V1864" s="4">
        <f t="shared" si="148"/>
        <v>4.0745477800109627E-2</v>
      </c>
      <c r="W1864" t="str">
        <f t="shared" si="149"/>
        <v>Medium</v>
      </c>
    </row>
    <row r="1865" spans="1:23" hidden="1" x14ac:dyDescent="0.3">
      <c r="A1865">
        <v>103670</v>
      </c>
      <c r="B1865" s="1">
        <v>45733</v>
      </c>
      <c r="C1865" t="s">
        <v>3806</v>
      </c>
      <c r="D1865" t="s">
        <v>122</v>
      </c>
      <c r="E1865" t="s">
        <v>44</v>
      </c>
      <c r="F1865" t="s">
        <v>64</v>
      </c>
      <c r="G1865" t="s">
        <v>65</v>
      </c>
      <c r="H1865" t="s">
        <v>47</v>
      </c>
      <c r="I1865" t="s">
        <v>24</v>
      </c>
      <c r="J1865" t="s">
        <v>72</v>
      </c>
      <c r="K1865">
        <v>3</v>
      </c>
      <c r="L1865">
        <v>15362</v>
      </c>
      <c r="M1865">
        <v>5</v>
      </c>
      <c r="N1865">
        <v>43781.7</v>
      </c>
      <c r="O1865">
        <v>33000</v>
      </c>
      <c r="P1865">
        <v>10781.7</v>
      </c>
      <c r="Q1865" t="s">
        <v>41</v>
      </c>
      <c r="R1865" t="s">
        <v>73</v>
      </c>
      <c r="S1865" s="3" t="str">
        <f t="shared" si="145"/>
        <v>March</v>
      </c>
      <c r="T1865" t="str">
        <f t="shared" si="146"/>
        <v>Q1</v>
      </c>
      <c r="U1865">
        <f t="shared" si="147"/>
        <v>2025</v>
      </c>
      <c r="V1865" s="4">
        <f t="shared" si="148"/>
        <v>0.24626042387572894</v>
      </c>
      <c r="W1865" t="str">
        <f t="shared" si="149"/>
        <v>Medium</v>
      </c>
    </row>
    <row r="1866" spans="1:23" hidden="1" x14ac:dyDescent="0.3">
      <c r="A1866">
        <v>102321</v>
      </c>
      <c r="B1866" s="1">
        <v>45723</v>
      </c>
      <c r="C1866" t="s">
        <v>2457</v>
      </c>
      <c r="D1866" t="s">
        <v>35</v>
      </c>
      <c r="E1866" t="s">
        <v>20</v>
      </c>
      <c r="F1866" t="s">
        <v>21</v>
      </c>
      <c r="G1866" t="s">
        <v>22</v>
      </c>
      <c r="H1866" t="s">
        <v>38</v>
      </c>
      <c r="I1866" t="s">
        <v>24</v>
      </c>
      <c r="J1866" t="s">
        <v>25</v>
      </c>
      <c r="K1866">
        <v>6</v>
      </c>
      <c r="L1866">
        <v>8584</v>
      </c>
      <c r="M1866">
        <v>15</v>
      </c>
      <c r="N1866">
        <v>43778.400000000001</v>
      </c>
      <c r="O1866">
        <v>36000</v>
      </c>
      <c r="P1866">
        <v>7778.4</v>
      </c>
      <c r="Q1866" t="s">
        <v>66</v>
      </c>
      <c r="R1866" t="s">
        <v>56</v>
      </c>
      <c r="S1866" s="3" t="str">
        <f t="shared" si="145"/>
        <v>March</v>
      </c>
      <c r="T1866" t="str">
        <f t="shared" si="146"/>
        <v>Q1</v>
      </c>
      <c r="U1866">
        <f t="shared" si="147"/>
        <v>2025</v>
      </c>
      <c r="V1866" s="4">
        <f t="shared" si="148"/>
        <v>0.17767666246368072</v>
      </c>
      <c r="W1866" t="str">
        <f t="shared" si="149"/>
        <v>Medium</v>
      </c>
    </row>
    <row r="1867" spans="1:23" hidden="1" x14ac:dyDescent="0.3">
      <c r="A1867">
        <v>102883</v>
      </c>
      <c r="B1867" s="1">
        <v>45926</v>
      </c>
      <c r="C1867" t="s">
        <v>3019</v>
      </c>
      <c r="D1867" t="s">
        <v>98</v>
      </c>
      <c r="E1867" t="s">
        <v>44</v>
      </c>
      <c r="F1867" t="s">
        <v>45</v>
      </c>
      <c r="G1867" t="s">
        <v>46</v>
      </c>
      <c r="H1867" t="s">
        <v>23</v>
      </c>
      <c r="I1867" t="s">
        <v>24</v>
      </c>
      <c r="J1867" t="s">
        <v>25</v>
      </c>
      <c r="K1867">
        <v>5</v>
      </c>
      <c r="L1867">
        <v>8752</v>
      </c>
      <c r="M1867">
        <v>0</v>
      </c>
      <c r="N1867">
        <v>43760</v>
      </c>
      <c r="O1867">
        <v>30000</v>
      </c>
      <c r="P1867">
        <v>13760</v>
      </c>
      <c r="Q1867" t="s">
        <v>41</v>
      </c>
      <c r="R1867" t="s">
        <v>73</v>
      </c>
      <c r="S1867" s="3" t="str">
        <f t="shared" si="145"/>
        <v>September</v>
      </c>
      <c r="T1867" t="str">
        <f t="shared" si="146"/>
        <v>Q3</v>
      </c>
      <c r="U1867">
        <f t="shared" si="147"/>
        <v>2025</v>
      </c>
      <c r="V1867" s="4">
        <f t="shared" si="148"/>
        <v>0.31444241316270566</v>
      </c>
      <c r="W1867" t="str">
        <f t="shared" si="149"/>
        <v>Medium</v>
      </c>
    </row>
    <row r="1868" spans="1:23" hidden="1" x14ac:dyDescent="0.3">
      <c r="A1868">
        <v>101708</v>
      </c>
      <c r="B1868" s="1">
        <v>45697</v>
      </c>
      <c r="C1868" t="s">
        <v>1844</v>
      </c>
      <c r="D1868" t="s">
        <v>257</v>
      </c>
      <c r="E1868" t="s">
        <v>52</v>
      </c>
      <c r="F1868" t="s">
        <v>69</v>
      </c>
      <c r="G1868" t="s">
        <v>70</v>
      </c>
      <c r="H1868" t="s">
        <v>33</v>
      </c>
      <c r="I1868" t="s">
        <v>60</v>
      </c>
      <c r="J1868" t="s">
        <v>78</v>
      </c>
      <c r="K1868">
        <v>2</v>
      </c>
      <c r="L1868">
        <v>21872</v>
      </c>
      <c r="M1868">
        <v>0</v>
      </c>
      <c r="N1868">
        <v>43744</v>
      </c>
      <c r="O1868">
        <v>34000</v>
      </c>
      <c r="P1868">
        <v>9744</v>
      </c>
      <c r="Q1868" t="s">
        <v>41</v>
      </c>
      <c r="R1868" t="s">
        <v>27</v>
      </c>
      <c r="S1868" s="3" t="str">
        <f t="shared" si="145"/>
        <v>February</v>
      </c>
      <c r="T1868" t="str">
        <f t="shared" si="146"/>
        <v>Q1</v>
      </c>
      <c r="U1868">
        <f t="shared" si="147"/>
        <v>2025</v>
      </c>
      <c r="V1868" s="4">
        <f t="shared" si="148"/>
        <v>0.22275054864667154</v>
      </c>
      <c r="W1868" t="str">
        <f t="shared" si="149"/>
        <v>Medium</v>
      </c>
    </row>
    <row r="1869" spans="1:23" hidden="1" x14ac:dyDescent="0.3">
      <c r="A1869">
        <v>103045</v>
      </c>
      <c r="B1869" s="1">
        <v>45966</v>
      </c>
      <c r="C1869" t="s">
        <v>3181</v>
      </c>
      <c r="D1869" t="s">
        <v>189</v>
      </c>
      <c r="E1869" t="s">
        <v>44</v>
      </c>
      <c r="F1869" t="s">
        <v>64</v>
      </c>
      <c r="G1869" t="s">
        <v>65</v>
      </c>
      <c r="H1869" t="s">
        <v>71</v>
      </c>
      <c r="I1869" t="s">
        <v>60</v>
      </c>
      <c r="J1869" t="s">
        <v>61</v>
      </c>
      <c r="K1869">
        <v>4</v>
      </c>
      <c r="L1869">
        <v>11508</v>
      </c>
      <c r="M1869">
        <v>5</v>
      </c>
      <c r="N1869">
        <v>43730.400000000001</v>
      </c>
      <c r="O1869">
        <v>36000</v>
      </c>
      <c r="P1869">
        <v>7730.4</v>
      </c>
      <c r="Q1869" t="s">
        <v>49</v>
      </c>
      <c r="R1869" t="s">
        <v>27</v>
      </c>
      <c r="S1869" s="3" t="str">
        <f t="shared" si="145"/>
        <v>November</v>
      </c>
      <c r="T1869" t="str">
        <f t="shared" si="146"/>
        <v>Q4</v>
      </c>
      <c r="U1869">
        <f t="shared" si="147"/>
        <v>2025</v>
      </c>
      <c r="V1869" s="4">
        <f t="shared" si="148"/>
        <v>0.17677405191811643</v>
      </c>
      <c r="W1869" t="str">
        <f t="shared" si="149"/>
        <v>Medium</v>
      </c>
    </row>
    <row r="1870" spans="1:23" hidden="1" x14ac:dyDescent="0.3">
      <c r="A1870">
        <v>103212</v>
      </c>
      <c r="B1870" s="1">
        <v>45741</v>
      </c>
      <c r="C1870" t="s">
        <v>3348</v>
      </c>
      <c r="D1870" t="s">
        <v>281</v>
      </c>
      <c r="E1870" t="s">
        <v>30</v>
      </c>
      <c r="F1870" t="s">
        <v>31</v>
      </c>
      <c r="G1870" t="s">
        <v>32</v>
      </c>
      <c r="H1870" t="s">
        <v>71</v>
      </c>
      <c r="I1870" t="s">
        <v>60</v>
      </c>
      <c r="J1870" t="s">
        <v>88</v>
      </c>
      <c r="K1870">
        <v>1</v>
      </c>
      <c r="L1870">
        <v>54662</v>
      </c>
      <c r="M1870">
        <v>20</v>
      </c>
      <c r="N1870">
        <v>43729.599999999999</v>
      </c>
      <c r="O1870">
        <v>42000</v>
      </c>
      <c r="P1870">
        <v>1729.6</v>
      </c>
      <c r="Q1870" t="s">
        <v>41</v>
      </c>
      <c r="R1870" t="s">
        <v>27</v>
      </c>
      <c r="S1870" s="3" t="str">
        <f t="shared" si="145"/>
        <v>March</v>
      </c>
      <c r="T1870" t="str">
        <f t="shared" si="146"/>
        <v>Q1</v>
      </c>
      <c r="U1870">
        <f t="shared" si="147"/>
        <v>2025</v>
      </c>
      <c r="V1870" s="4">
        <f t="shared" si="148"/>
        <v>3.9552156891441953E-2</v>
      </c>
      <c r="W1870" t="str">
        <f t="shared" si="149"/>
        <v>Medium</v>
      </c>
    </row>
    <row r="1871" spans="1:23" hidden="1" x14ac:dyDescent="0.3">
      <c r="A1871">
        <v>100943</v>
      </c>
      <c r="B1871" s="1">
        <v>45706</v>
      </c>
      <c r="C1871" t="s">
        <v>1079</v>
      </c>
      <c r="D1871" t="s">
        <v>63</v>
      </c>
      <c r="E1871" t="s">
        <v>44</v>
      </c>
      <c r="F1871" t="s">
        <v>45</v>
      </c>
      <c r="G1871" t="s">
        <v>46</v>
      </c>
      <c r="H1871" t="s">
        <v>83</v>
      </c>
      <c r="I1871" t="s">
        <v>60</v>
      </c>
      <c r="J1871" t="s">
        <v>78</v>
      </c>
      <c r="K1871">
        <v>2</v>
      </c>
      <c r="L1871">
        <v>21859</v>
      </c>
      <c r="M1871">
        <v>0</v>
      </c>
      <c r="N1871">
        <v>43718</v>
      </c>
      <c r="O1871">
        <v>34000</v>
      </c>
      <c r="P1871">
        <v>9718</v>
      </c>
      <c r="Q1871" t="s">
        <v>49</v>
      </c>
      <c r="R1871" t="s">
        <v>27</v>
      </c>
      <c r="S1871" s="3" t="str">
        <f t="shared" si="145"/>
        <v>February</v>
      </c>
      <c r="T1871" t="str">
        <f t="shared" si="146"/>
        <v>Q1</v>
      </c>
      <c r="U1871">
        <f t="shared" si="147"/>
        <v>2025</v>
      </c>
      <c r="V1871" s="4">
        <f t="shared" si="148"/>
        <v>0.22228830230111166</v>
      </c>
      <c r="W1871" t="str">
        <f t="shared" si="149"/>
        <v>Medium</v>
      </c>
    </row>
    <row r="1872" spans="1:23" hidden="1" x14ac:dyDescent="0.3">
      <c r="A1872">
        <v>100541</v>
      </c>
      <c r="B1872" s="1">
        <v>45767</v>
      </c>
      <c r="C1872" t="s">
        <v>677</v>
      </c>
      <c r="D1872" t="s">
        <v>106</v>
      </c>
      <c r="E1872" t="s">
        <v>52</v>
      </c>
      <c r="F1872" t="s">
        <v>69</v>
      </c>
      <c r="G1872" t="s">
        <v>70</v>
      </c>
      <c r="H1872" t="s">
        <v>38</v>
      </c>
      <c r="I1872" t="s">
        <v>60</v>
      </c>
      <c r="J1872" t="s">
        <v>61</v>
      </c>
      <c r="K1872">
        <v>4</v>
      </c>
      <c r="L1872">
        <v>11504</v>
      </c>
      <c r="M1872">
        <v>5</v>
      </c>
      <c r="N1872">
        <v>43715.199999999997</v>
      </c>
      <c r="O1872">
        <v>36000</v>
      </c>
      <c r="P1872">
        <v>7715.2</v>
      </c>
      <c r="Q1872" t="s">
        <v>66</v>
      </c>
      <c r="R1872" t="s">
        <v>27</v>
      </c>
      <c r="S1872" s="3" t="str">
        <f t="shared" si="145"/>
        <v>April</v>
      </c>
      <c r="T1872" t="str">
        <f t="shared" si="146"/>
        <v>Q2</v>
      </c>
      <c r="U1872">
        <f t="shared" si="147"/>
        <v>2025</v>
      </c>
      <c r="V1872" s="4">
        <f t="shared" si="148"/>
        <v>0.17648781201961788</v>
      </c>
      <c r="W1872" t="str">
        <f t="shared" si="149"/>
        <v>Medium</v>
      </c>
    </row>
    <row r="1873" spans="1:23" hidden="1" x14ac:dyDescent="0.3">
      <c r="A1873">
        <v>102100</v>
      </c>
      <c r="B1873" s="1">
        <v>45682</v>
      </c>
      <c r="C1873" t="s">
        <v>2236</v>
      </c>
      <c r="D1873" t="s">
        <v>239</v>
      </c>
      <c r="E1873" t="s">
        <v>30</v>
      </c>
      <c r="F1873" t="s">
        <v>31</v>
      </c>
      <c r="G1873" t="s">
        <v>32</v>
      </c>
      <c r="H1873" t="s">
        <v>38</v>
      </c>
      <c r="I1873" t="s">
        <v>60</v>
      </c>
      <c r="J1873" t="s">
        <v>61</v>
      </c>
      <c r="K1873">
        <v>4</v>
      </c>
      <c r="L1873">
        <v>11504</v>
      </c>
      <c r="M1873">
        <v>5</v>
      </c>
      <c r="N1873">
        <v>43715.199999999997</v>
      </c>
      <c r="O1873">
        <v>36000</v>
      </c>
      <c r="P1873">
        <v>7715.2</v>
      </c>
      <c r="Q1873" t="s">
        <v>26</v>
      </c>
      <c r="R1873" t="s">
        <v>27</v>
      </c>
      <c r="S1873" s="3" t="str">
        <f t="shared" si="145"/>
        <v>January</v>
      </c>
      <c r="T1873" t="str">
        <f t="shared" si="146"/>
        <v>Q1</v>
      </c>
      <c r="U1873">
        <f t="shared" si="147"/>
        <v>2025</v>
      </c>
      <c r="V1873" s="4">
        <f t="shared" si="148"/>
        <v>0.17648781201961788</v>
      </c>
      <c r="W1873" t="str">
        <f t="shared" si="149"/>
        <v>Medium</v>
      </c>
    </row>
    <row r="1874" spans="1:23" hidden="1" x14ac:dyDescent="0.3">
      <c r="A1874">
        <v>100477</v>
      </c>
      <c r="B1874" s="1">
        <v>45666</v>
      </c>
      <c r="C1874" t="s">
        <v>613</v>
      </c>
      <c r="D1874" t="s">
        <v>257</v>
      </c>
      <c r="E1874" t="s">
        <v>30</v>
      </c>
      <c r="F1874" t="s">
        <v>31</v>
      </c>
      <c r="G1874" t="s">
        <v>32</v>
      </c>
      <c r="H1874" t="s">
        <v>59</v>
      </c>
      <c r="I1874" t="s">
        <v>24</v>
      </c>
      <c r="J1874" t="s">
        <v>72</v>
      </c>
      <c r="K1874">
        <v>3</v>
      </c>
      <c r="L1874">
        <v>15335</v>
      </c>
      <c r="M1874">
        <v>5</v>
      </c>
      <c r="N1874">
        <v>43704.75</v>
      </c>
      <c r="O1874">
        <v>33000</v>
      </c>
      <c r="P1874">
        <v>10704.75</v>
      </c>
      <c r="Q1874" t="s">
        <v>66</v>
      </c>
      <c r="R1874" t="s">
        <v>27</v>
      </c>
      <c r="S1874" s="3" t="str">
        <f t="shared" si="145"/>
        <v>January</v>
      </c>
      <c r="T1874" t="str">
        <f t="shared" si="146"/>
        <v>Q1</v>
      </c>
      <c r="U1874">
        <f t="shared" si="147"/>
        <v>2025</v>
      </c>
      <c r="V1874" s="4">
        <f t="shared" si="148"/>
        <v>0.24493333104525253</v>
      </c>
      <c r="W1874" t="str">
        <f t="shared" si="149"/>
        <v>Medium</v>
      </c>
    </row>
    <row r="1875" spans="1:23" hidden="1" x14ac:dyDescent="0.3">
      <c r="A1875">
        <v>101752</v>
      </c>
      <c r="B1875" s="1">
        <v>45741</v>
      </c>
      <c r="C1875" t="s">
        <v>1888</v>
      </c>
      <c r="D1875" t="s">
        <v>102</v>
      </c>
      <c r="E1875" t="s">
        <v>30</v>
      </c>
      <c r="F1875" t="s">
        <v>76</v>
      </c>
      <c r="G1875" t="s">
        <v>77</v>
      </c>
      <c r="H1875" t="s">
        <v>108</v>
      </c>
      <c r="I1875" t="s">
        <v>60</v>
      </c>
      <c r="J1875" t="s">
        <v>88</v>
      </c>
      <c r="K1875">
        <v>1</v>
      </c>
      <c r="L1875">
        <v>54628</v>
      </c>
      <c r="M1875">
        <v>20</v>
      </c>
      <c r="N1875">
        <v>43702.400000000001</v>
      </c>
      <c r="O1875">
        <v>42000</v>
      </c>
      <c r="P1875">
        <v>1702.4</v>
      </c>
      <c r="Q1875" t="s">
        <v>66</v>
      </c>
      <c r="R1875" t="s">
        <v>73</v>
      </c>
      <c r="S1875" s="3" t="str">
        <f t="shared" si="145"/>
        <v>March</v>
      </c>
      <c r="T1875" t="str">
        <f t="shared" si="146"/>
        <v>Q1</v>
      </c>
      <c r="U1875">
        <f t="shared" si="147"/>
        <v>2025</v>
      </c>
      <c r="V1875" s="4">
        <f t="shared" si="148"/>
        <v>3.8954382368016405E-2</v>
      </c>
      <c r="W1875" t="str">
        <f t="shared" si="149"/>
        <v>Medium</v>
      </c>
    </row>
    <row r="1876" spans="1:23" hidden="1" x14ac:dyDescent="0.3">
      <c r="A1876">
        <v>102226</v>
      </c>
      <c r="B1876" s="1">
        <v>45689</v>
      </c>
      <c r="C1876" t="s">
        <v>2362</v>
      </c>
      <c r="D1876" t="s">
        <v>158</v>
      </c>
      <c r="E1876" t="s">
        <v>30</v>
      </c>
      <c r="F1876" t="s">
        <v>31</v>
      </c>
      <c r="G1876" t="s">
        <v>32</v>
      </c>
      <c r="H1876" t="s">
        <v>33</v>
      </c>
      <c r="I1876" t="s">
        <v>60</v>
      </c>
      <c r="J1876" t="s">
        <v>88</v>
      </c>
      <c r="K1876">
        <v>1</v>
      </c>
      <c r="L1876">
        <v>54622</v>
      </c>
      <c r="M1876">
        <v>20</v>
      </c>
      <c r="N1876">
        <v>43697.599999999999</v>
      </c>
      <c r="O1876">
        <v>42000</v>
      </c>
      <c r="P1876">
        <v>1697.6</v>
      </c>
      <c r="Q1876" t="s">
        <v>26</v>
      </c>
      <c r="R1876" t="s">
        <v>27</v>
      </c>
      <c r="S1876" s="3" t="str">
        <f t="shared" si="145"/>
        <v>February</v>
      </c>
      <c r="T1876" t="str">
        <f t="shared" si="146"/>
        <v>Q1</v>
      </c>
      <c r="U1876">
        <f t="shared" si="147"/>
        <v>2025</v>
      </c>
      <c r="V1876" s="4">
        <f t="shared" si="148"/>
        <v>3.8848815495587857E-2</v>
      </c>
      <c r="W1876" t="str">
        <f t="shared" si="149"/>
        <v>Medium</v>
      </c>
    </row>
    <row r="1877" spans="1:23" hidden="1" x14ac:dyDescent="0.3">
      <c r="A1877">
        <v>102674</v>
      </c>
      <c r="B1877" s="1">
        <v>45976</v>
      </c>
      <c r="C1877" t="s">
        <v>2810</v>
      </c>
      <c r="D1877" t="s">
        <v>158</v>
      </c>
      <c r="E1877" t="s">
        <v>30</v>
      </c>
      <c r="F1877" t="s">
        <v>31</v>
      </c>
      <c r="G1877" t="s">
        <v>32</v>
      </c>
      <c r="H1877" t="s">
        <v>83</v>
      </c>
      <c r="I1877" t="s">
        <v>24</v>
      </c>
      <c r="J1877" t="s">
        <v>25</v>
      </c>
      <c r="K1877">
        <v>5</v>
      </c>
      <c r="L1877">
        <v>8737</v>
      </c>
      <c r="M1877">
        <v>0</v>
      </c>
      <c r="N1877">
        <v>43685</v>
      </c>
      <c r="O1877">
        <v>30000</v>
      </c>
      <c r="P1877">
        <v>13685</v>
      </c>
      <c r="Q1877" t="s">
        <v>55</v>
      </c>
      <c r="R1877" t="s">
        <v>56</v>
      </c>
      <c r="S1877" s="3" t="str">
        <f t="shared" si="145"/>
        <v>November</v>
      </c>
      <c r="T1877" t="str">
        <f t="shared" si="146"/>
        <v>Q4</v>
      </c>
      <c r="U1877">
        <f t="shared" si="147"/>
        <v>2025</v>
      </c>
      <c r="V1877" s="4">
        <f t="shared" si="148"/>
        <v>0.31326542291404375</v>
      </c>
      <c r="W1877" t="str">
        <f t="shared" si="149"/>
        <v>Medium</v>
      </c>
    </row>
    <row r="1878" spans="1:23" hidden="1" x14ac:dyDescent="0.3">
      <c r="A1878">
        <v>101848</v>
      </c>
      <c r="B1878" s="1">
        <v>45895</v>
      </c>
      <c r="C1878" t="s">
        <v>1984</v>
      </c>
      <c r="D1878" t="s">
        <v>114</v>
      </c>
      <c r="E1878" t="s">
        <v>52</v>
      </c>
      <c r="F1878" t="s">
        <v>69</v>
      </c>
      <c r="G1878" t="s">
        <v>70</v>
      </c>
      <c r="H1878" t="s">
        <v>108</v>
      </c>
      <c r="I1878" t="s">
        <v>60</v>
      </c>
      <c r="J1878" t="s">
        <v>88</v>
      </c>
      <c r="K1878">
        <v>1</v>
      </c>
      <c r="L1878">
        <v>54570</v>
      </c>
      <c r="M1878">
        <v>20</v>
      </c>
      <c r="N1878">
        <v>43656</v>
      </c>
      <c r="O1878">
        <v>42000</v>
      </c>
      <c r="P1878">
        <v>1656</v>
      </c>
      <c r="Q1878" t="s">
        <v>41</v>
      </c>
      <c r="R1878" t="s">
        <v>27</v>
      </c>
      <c r="S1878" s="3" t="str">
        <f t="shared" si="145"/>
        <v>August</v>
      </c>
      <c r="T1878" t="str">
        <f t="shared" si="146"/>
        <v>Q3</v>
      </c>
      <c r="U1878">
        <f t="shared" si="147"/>
        <v>2025</v>
      </c>
      <c r="V1878" s="4">
        <f t="shared" si="148"/>
        <v>3.7932930181418363E-2</v>
      </c>
      <c r="W1878" t="str">
        <f t="shared" si="149"/>
        <v>Medium</v>
      </c>
    </row>
    <row r="1879" spans="1:23" hidden="1" x14ac:dyDescent="0.3">
      <c r="A1879">
        <v>104266</v>
      </c>
      <c r="B1879" s="1">
        <v>45814</v>
      </c>
      <c r="C1879" t="s">
        <v>4402</v>
      </c>
      <c r="D1879" t="s">
        <v>151</v>
      </c>
      <c r="E1879" t="s">
        <v>44</v>
      </c>
      <c r="F1879" t="s">
        <v>64</v>
      </c>
      <c r="G1879" t="s">
        <v>65</v>
      </c>
      <c r="H1879" t="s">
        <v>33</v>
      </c>
      <c r="I1879" t="s">
        <v>60</v>
      </c>
      <c r="J1879" t="s">
        <v>88</v>
      </c>
      <c r="K1879">
        <v>1</v>
      </c>
      <c r="L1879">
        <v>54556</v>
      </c>
      <c r="M1879">
        <v>20</v>
      </c>
      <c r="N1879">
        <v>43644.800000000003</v>
      </c>
      <c r="O1879">
        <v>42000</v>
      </c>
      <c r="P1879">
        <v>1644.8</v>
      </c>
      <c r="Q1879" t="s">
        <v>66</v>
      </c>
      <c r="R1879" t="s">
        <v>27</v>
      </c>
      <c r="S1879" s="3" t="str">
        <f t="shared" si="145"/>
        <v>June</v>
      </c>
      <c r="T1879" t="str">
        <f t="shared" si="146"/>
        <v>Q2</v>
      </c>
      <c r="U1879">
        <f t="shared" si="147"/>
        <v>2025</v>
      </c>
      <c r="V1879" s="4">
        <f t="shared" si="148"/>
        <v>3.7686047364176259E-2</v>
      </c>
      <c r="W1879" t="str">
        <f t="shared" si="149"/>
        <v>Medium</v>
      </c>
    </row>
    <row r="1880" spans="1:23" hidden="1" x14ac:dyDescent="0.3">
      <c r="A1880">
        <v>102416</v>
      </c>
      <c r="B1880" s="1">
        <v>45759</v>
      </c>
      <c r="C1880" t="s">
        <v>2552</v>
      </c>
      <c r="D1880" t="s">
        <v>85</v>
      </c>
      <c r="E1880" t="s">
        <v>44</v>
      </c>
      <c r="F1880" t="s">
        <v>64</v>
      </c>
      <c r="G1880" t="s">
        <v>65</v>
      </c>
      <c r="H1880" t="s">
        <v>38</v>
      </c>
      <c r="I1880" t="s">
        <v>60</v>
      </c>
      <c r="J1880" t="s">
        <v>88</v>
      </c>
      <c r="K1880">
        <v>1</v>
      </c>
      <c r="L1880">
        <v>54522</v>
      </c>
      <c r="M1880">
        <v>20</v>
      </c>
      <c r="N1880">
        <v>43617.599999999999</v>
      </c>
      <c r="O1880">
        <v>42000</v>
      </c>
      <c r="P1880">
        <v>1617.6</v>
      </c>
      <c r="Q1880" t="s">
        <v>41</v>
      </c>
      <c r="R1880" t="s">
        <v>73</v>
      </c>
      <c r="S1880" s="3" t="str">
        <f t="shared" si="145"/>
        <v>April</v>
      </c>
      <c r="T1880" t="str">
        <f t="shared" si="146"/>
        <v>Q2</v>
      </c>
      <c r="U1880">
        <f t="shared" si="147"/>
        <v>2025</v>
      </c>
      <c r="V1880" s="4">
        <f t="shared" si="148"/>
        <v>3.7085946957191591E-2</v>
      </c>
      <c r="W1880" t="str">
        <f t="shared" si="149"/>
        <v>Medium</v>
      </c>
    </row>
    <row r="1881" spans="1:23" hidden="1" x14ac:dyDescent="0.3">
      <c r="A1881">
        <v>100655</v>
      </c>
      <c r="B1881" s="1">
        <v>45758</v>
      </c>
      <c r="C1881" t="s">
        <v>791</v>
      </c>
      <c r="D1881" t="s">
        <v>116</v>
      </c>
      <c r="E1881" t="s">
        <v>20</v>
      </c>
      <c r="F1881" t="s">
        <v>21</v>
      </c>
      <c r="G1881" t="s">
        <v>22</v>
      </c>
      <c r="H1881" t="s">
        <v>23</v>
      </c>
      <c r="I1881" t="s">
        <v>24</v>
      </c>
      <c r="J1881" t="s">
        <v>72</v>
      </c>
      <c r="K1881">
        <v>3</v>
      </c>
      <c r="L1881">
        <v>15298</v>
      </c>
      <c r="M1881">
        <v>5</v>
      </c>
      <c r="N1881">
        <v>43599.3</v>
      </c>
      <c r="O1881">
        <v>33000</v>
      </c>
      <c r="P1881">
        <v>10599.3</v>
      </c>
      <c r="Q1881" t="s">
        <v>26</v>
      </c>
      <c r="R1881" t="s">
        <v>56</v>
      </c>
      <c r="S1881" s="3" t="str">
        <f t="shared" si="145"/>
        <v>April</v>
      </c>
      <c r="T1881" t="str">
        <f t="shared" si="146"/>
        <v>Q2</v>
      </c>
      <c r="U1881">
        <f t="shared" si="147"/>
        <v>2025</v>
      </c>
      <c r="V1881" s="4">
        <f t="shared" si="148"/>
        <v>0.24310711410504293</v>
      </c>
      <c r="W1881" t="str">
        <f t="shared" si="149"/>
        <v>Medium</v>
      </c>
    </row>
    <row r="1882" spans="1:23" hidden="1" x14ac:dyDescent="0.3">
      <c r="A1882">
        <v>103981</v>
      </c>
      <c r="B1882" s="1">
        <v>45985</v>
      </c>
      <c r="C1882" t="s">
        <v>4117</v>
      </c>
      <c r="D1882" t="s">
        <v>63</v>
      </c>
      <c r="E1882" t="s">
        <v>30</v>
      </c>
      <c r="F1882" t="s">
        <v>31</v>
      </c>
      <c r="G1882" t="s">
        <v>32</v>
      </c>
      <c r="H1882" t="s">
        <v>59</v>
      </c>
      <c r="I1882" t="s">
        <v>24</v>
      </c>
      <c r="J1882" t="s">
        <v>25</v>
      </c>
      <c r="K1882">
        <v>6</v>
      </c>
      <c r="L1882">
        <v>8073</v>
      </c>
      <c r="M1882">
        <v>10</v>
      </c>
      <c r="N1882">
        <v>43594.2</v>
      </c>
      <c r="O1882">
        <v>36000</v>
      </c>
      <c r="P1882">
        <v>7594.2</v>
      </c>
      <c r="Q1882" t="s">
        <v>26</v>
      </c>
      <c r="R1882" t="s">
        <v>56</v>
      </c>
      <c r="S1882" s="3" t="str">
        <f t="shared" si="145"/>
        <v>November</v>
      </c>
      <c r="T1882" t="str">
        <f t="shared" si="146"/>
        <v>Q4</v>
      </c>
      <c r="U1882">
        <f t="shared" si="147"/>
        <v>2025</v>
      </c>
      <c r="V1882" s="4">
        <f t="shared" si="148"/>
        <v>0.17420207275279739</v>
      </c>
      <c r="W1882" t="str">
        <f t="shared" si="149"/>
        <v>Medium</v>
      </c>
    </row>
    <row r="1883" spans="1:23" hidden="1" x14ac:dyDescent="0.3">
      <c r="A1883">
        <v>103466</v>
      </c>
      <c r="B1883" s="1">
        <v>45708</v>
      </c>
      <c r="C1883" t="s">
        <v>3602</v>
      </c>
      <c r="D1883" t="s">
        <v>158</v>
      </c>
      <c r="E1883" t="s">
        <v>20</v>
      </c>
      <c r="F1883" t="s">
        <v>36</v>
      </c>
      <c r="G1883" t="s">
        <v>37</v>
      </c>
      <c r="H1883" t="s">
        <v>47</v>
      </c>
      <c r="I1883" t="s">
        <v>60</v>
      </c>
      <c r="J1883" t="s">
        <v>78</v>
      </c>
      <c r="K1883">
        <v>2</v>
      </c>
      <c r="L1883">
        <v>21792</v>
      </c>
      <c r="M1883">
        <v>0</v>
      </c>
      <c r="N1883">
        <v>43584</v>
      </c>
      <c r="O1883">
        <v>34000</v>
      </c>
      <c r="P1883">
        <v>9584</v>
      </c>
      <c r="Q1883" t="s">
        <v>49</v>
      </c>
      <c r="R1883" t="s">
        <v>27</v>
      </c>
      <c r="S1883" s="3" t="str">
        <f t="shared" si="145"/>
        <v>February</v>
      </c>
      <c r="T1883" t="str">
        <f t="shared" si="146"/>
        <v>Q1</v>
      </c>
      <c r="U1883">
        <f t="shared" si="147"/>
        <v>2025</v>
      </c>
      <c r="V1883" s="4">
        <f t="shared" si="148"/>
        <v>0.2198972099853157</v>
      </c>
      <c r="W1883" t="str">
        <f t="shared" si="149"/>
        <v>Medium</v>
      </c>
    </row>
    <row r="1884" spans="1:23" hidden="1" x14ac:dyDescent="0.3">
      <c r="A1884">
        <v>104087</v>
      </c>
      <c r="B1884" s="1">
        <v>45771</v>
      </c>
      <c r="C1884" t="s">
        <v>4223</v>
      </c>
      <c r="D1884" t="s">
        <v>68</v>
      </c>
      <c r="E1884" t="s">
        <v>30</v>
      </c>
      <c r="F1884" t="s">
        <v>76</v>
      </c>
      <c r="G1884" t="s">
        <v>77</v>
      </c>
      <c r="H1884" t="s">
        <v>59</v>
      </c>
      <c r="I1884" t="s">
        <v>24</v>
      </c>
      <c r="J1884" t="s">
        <v>25</v>
      </c>
      <c r="K1884">
        <v>6</v>
      </c>
      <c r="L1884">
        <v>8545</v>
      </c>
      <c r="M1884">
        <v>15</v>
      </c>
      <c r="N1884">
        <v>43579.5</v>
      </c>
      <c r="O1884">
        <v>36000</v>
      </c>
      <c r="P1884">
        <v>7579.5</v>
      </c>
      <c r="Q1884" t="s">
        <v>26</v>
      </c>
      <c r="R1884" t="s">
        <v>27</v>
      </c>
      <c r="S1884" s="3" t="str">
        <f t="shared" si="145"/>
        <v>April</v>
      </c>
      <c r="T1884" t="str">
        <f t="shared" si="146"/>
        <v>Q2</v>
      </c>
      <c r="U1884">
        <f t="shared" si="147"/>
        <v>2025</v>
      </c>
      <c r="V1884" s="4">
        <f t="shared" si="148"/>
        <v>0.17392351908580869</v>
      </c>
      <c r="W1884" t="str">
        <f t="shared" si="149"/>
        <v>Medium</v>
      </c>
    </row>
    <row r="1885" spans="1:23" hidden="1" x14ac:dyDescent="0.3">
      <c r="A1885">
        <v>103434</v>
      </c>
      <c r="B1885" s="1">
        <v>45829</v>
      </c>
      <c r="C1885" t="s">
        <v>3570</v>
      </c>
      <c r="D1885" t="s">
        <v>35</v>
      </c>
      <c r="E1885" t="s">
        <v>20</v>
      </c>
      <c r="F1885" t="s">
        <v>21</v>
      </c>
      <c r="G1885" t="s">
        <v>22</v>
      </c>
      <c r="H1885" t="s">
        <v>33</v>
      </c>
      <c r="I1885" t="s">
        <v>24</v>
      </c>
      <c r="J1885" t="s">
        <v>25</v>
      </c>
      <c r="K1885">
        <v>5</v>
      </c>
      <c r="L1885">
        <v>8715</v>
      </c>
      <c r="M1885">
        <v>0</v>
      </c>
      <c r="N1885">
        <v>43575</v>
      </c>
      <c r="O1885">
        <v>30000</v>
      </c>
      <c r="P1885">
        <v>13575</v>
      </c>
      <c r="Q1885" t="s">
        <v>41</v>
      </c>
      <c r="R1885" t="s">
        <v>73</v>
      </c>
      <c r="S1885" s="3" t="str">
        <f t="shared" si="145"/>
        <v>June</v>
      </c>
      <c r="T1885" t="str">
        <f t="shared" si="146"/>
        <v>Q2</v>
      </c>
      <c r="U1885">
        <f t="shared" si="147"/>
        <v>2025</v>
      </c>
      <c r="V1885" s="4">
        <f t="shared" si="148"/>
        <v>0.31153184165232356</v>
      </c>
      <c r="W1885" t="str">
        <f t="shared" si="149"/>
        <v>Medium</v>
      </c>
    </row>
    <row r="1886" spans="1:23" hidden="1" x14ac:dyDescent="0.3">
      <c r="A1886">
        <v>104891</v>
      </c>
      <c r="B1886" s="1">
        <v>45840</v>
      </c>
      <c r="C1886" t="s">
        <v>5027</v>
      </c>
      <c r="D1886" t="s">
        <v>94</v>
      </c>
      <c r="E1886" t="s">
        <v>20</v>
      </c>
      <c r="F1886" t="s">
        <v>36</v>
      </c>
      <c r="G1886" t="s">
        <v>37</v>
      </c>
      <c r="H1886" t="s">
        <v>47</v>
      </c>
      <c r="I1886" t="s">
        <v>24</v>
      </c>
      <c r="J1886" t="s">
        <v>25</v>
      </c>
      <c r="K1886">
        <v>6</v>
      </c>
      <c r="L1886">
        <v>8529</v>
      </c>
      <c r="M1886">
        <v>15</v>
      </c>
      <c r="N1886">
        <v>43497.9</v>
      </c>
      <c r="O1886">
        <v>36000</v>
      </c>
      <c r="P1886">
        <v>7497.9</v>
      </c>
      <c r="Q1886" t="s">
        <v>55</v>
      </c>
      <c r="R1886" t="s">
        <v>73</v>
      </c>
      <c r="S1886" s="3" t="str">
        <f t="shared" si="145"/>
        <v>July</v>
      </c>
      <c r="T1886" t="str">
        <f t="shared" si="146"/>
        <v>Q3</v>
      </c>
      <c r="U1886">
        <f t="shared" si="147"/>
        <v>2025</v>
      </c>
      <c r="V1886" s="4">
        <f t="shared" si="148"/>
        <v>0.17237383873704246</v>
      </c>
      <c r="W1886" t="str">
        <f t="shared" si="149"/>
        <v>Medium</v>
      </c>
    </row>
    <row r="1887" spans="1:23" hidden="1" x14ac:dyDescent="0.3">
      <c r="A1887">
        <v>101525</v>
      </c>
      <c r="B1887" s="1">
        <v>45795</v>
      </c>
      <c r="C1887" t="s">
        <v>1661</v>
      </c>
      <c r="D1887" t="s">
        <v>138</v>
      </c>
      <c r="E1887" t="s">
        <v>44</v>
      </c>
      <c r="F1887" t="s">
        <v>64</v>
      </c>
      <c r="G1887" t="s">
        <v>65</v>
      </c>
      <c r="H1887" t="s">
        <v>38</v>
      </c>
      <c r="I1887" t="s">
        <v>24</v>
      </c>
      <c r="J1887" t="s">
        <v>25</v>
      </c>
      <c r="K1887">
        <v>6</v>
      </c>
      <c r="L1887">
        <v>8054</v>
      </c>
      <c r="M1887">
        <v>10</v>
      </c>
      <c r="N1887">
        <v>43491.6</v>
      </c>
      <c r="O1887">
        <v>36000</v>
      </c>
      <c r="P1887">
        <v>7491.6</v>
      </c>
      <c r="Q1887" t="s">
        <v>49</v>
      </c>
      <c r="R1887" t="s">
        <v>27</v>
      </c>
      <c r="S1887" s="3" t="str">
        <f t="shared" si="145"/>
        <v>May</v>
      </c>
      <c r="T1887" t="str">
        <f t="shared" si="146"/>
        <v>Q2</v>
      </c>
      <c r="U1887">
        <f t="shared" si="147"/>
        <v>2025</v>
      </c>
      <c r="V1887" s="4">
        <f t="shared" si="148"/>
        <v>0.17225395248737688</v>
      </c>
      <c r="W1887" t="str">
        <f t="shared" si="149"/>
        <v>Medium</v>
      </c>
    </row>
    <row r="1888" spans="1:23" hidden="1" x14ac:dyDescent="0.3">
      <c r="A1888">
        <v>103325</v>
      </c>
      <c r="B1888" s="1">
        <v>45780</v>
      </c>
      <c r="C1888" t="s">
        <v>3461</v>
      </c>
      <c r="D1888" t="s">
        <v>116</v>
      </c>
      <c r="E1888" t="s">
        <v>44</v>
      </c>
      <c r="F1888" t="s">
        <v>45</v>
      </c>
      <c r="G1888" t="s">
        <v>46</v>
      </c>
      <c r="H1888" t="s">
        <v>38</v>
      </c>
      <c r="I1888" t="s">
        <v>60</v>
      </c>
      <c r="J1888" t="s">
        <v>61</v>
      </c>
      <c r="K1888">
        <v>4</v>
      </c>
      <c r="L1888">
        <v>12078</v>
      </c>
      <c r="M1888">
        <v>10</v>
      </c>
      <c r="N1888">
        <v>43480.800000000003</v>
      </c>
      <c r="O1888">
        <v>36000</v>
      </c>
      <c r="P1888">
        <v>7480.8</v>
      </c>
      <c r="Q1888" t="s">
        <v>66</v>
      </c>
      <c r="R1888" t="s">
        <v>73</v>
      </c>
      <c r="S1888" s="3" t="str">
        <f t="shared" si="145"/>
        <v>May</v>
      </c>
      <c r="T1888" t="str">
        <f t="shared" si="146"/>
        <v>Q2</v>
      </c>
      <c r="U1888">
        <f t="shared" si="147"/>
        <v>2025</v>
      </c>
      <c r="V1888" s="4">
        <f t="shared" si="148"/>
        <v>0.17204835237622121</v>
      </c>
      <c r="W1888" t="str">
        <f t="shared" si="149"/>
        <v>Medium</v>
      </c>
    </row>
    <row r="1889" spans="1:23" hidden="1" x14ac:dyDescent="0.3">
      <c r="A1889">
        <v>104496</v>
      </c>
      <c r="B1889" s="1">
        <v>45804</v>
      </c>
      <c r="C1889" t="s">
        <v>4632</v>
      </c>
      <c r="D1889" t="s">
        <v>213</v>
      </c>
      <c r="E1889" t="s">
        <v>52</v>
      </c>
      <c r="F1889" t="s">
        <v>69</v>
      </c>
      <c r="G1889" t="s">
        <v>70</v>
      </c>
      <c r="H1889" t="s">
        <v>108</v>
      </c>
      <c r="I1889" t="s">
        <v>24</v>
      </c>
      <c r="J1889" t="s">
        <v>25</v>
      </c>
      <c r="K1889">
        <v>6</v>
      </c>
      <c r="L1889">
        <v>8049</v>
      </c>
      <c r="M1889">
        <v>10</v>
      </c>
      <c r="N1889">
        <v>43464.6</v>
      </c>
      <c r="O1889">
        <v>36000</v>
      </c>
      <c r="P1889">
        <v>7464.6</v>
      </c>
      <c r="Q1889" t="s">
        <v>49</v>
      </c>
      <c r="R1889" t="s">
        <v>27</v>
      </c>
      <c r="S1889" s="3" t="str">
        <f t="shared" si="145"/>
        <v>May</v>
      </c>
      <c r="T1889" t="str">
        <f t="shared" si="146"/>
        <v>Q2</v>
      </c>
      <c r="U1889">
        <f t="shared" si="147"/>
        <v>2025</v>
      </c>
      <c r="V1889" s="4">
        <f t="shared" si="148"/>
        <v>0.17173976063279084</v>
      </c>
      <c r="W1889" t="str">
        <f t="shared" si="149"/>
        <v>Medium</v>
      </c>
    </row>
    <row r="1890" spans="1:23" hidden="1" x14ac:dyDescent="0.3">
      <c r="A1890">
        <v>104772</v>
      </c>
      <c r="B1890" s="1">
        <v>46000</v>
      </c>
      <c r="C1890" t="s">
        <v>4908</v>
      </c>
      <c r="D1890" t="s">
        <v>144</v>
      </c>
      <c r="E1890" t="s">
        <v>44</v>
      </c>
      <c r="F1890" t="s">
        <v>45</v>
      </c>
      <c r="G1890" t="s">
        <v>46</v>
      </c>
      <c r="H1890" t="s">
        <v>108</v>
      </c>
      <c r="I1890" t="s">
        <v>24</v>
      </c>
      <c r="J1890" t="s">
        <v>25</v>
      </c>
      <c r="K1890">
        <v>5</v>
      </c>
      <c r="L1890">
        <v>8681</v>
      </c>
      <c r="M1890">
        <v>0</v>
      </c>
      <c r="N1890">
        <v>43405</v>
      </c>
      <c r="O1890">
        <v>30000</v>
      </c>
      <c r="P1890">
        <v>13405</v>
      </c>
      <c r="Q1890" t="s">
        <v>41</v>
      </c>
      <c r="R1890" t="s">
        <v>27</v>
      </c>
      <c r="S1890" s="3" t="str">
        <f t="shared" si="145"/>
        <v>December</v>
      </c>
      <c r="T1890" t="str">
        <f t="shared" si="146"/>
        <v>Q4</v>
      </c>
      <c r="U1890">
        <f t="shared" si="147"/>
        <v>2025</v>
      </c>
      <c r="V1890" s="4">
        <f t="shared" si="148"/>
        <v>0.30883538762815343</v>
      </c>
      <c r="W1890" t="str">
        <f t="shared" si="149"/>
        <v>Medium</v>
      </c>
    </row>
    <row r="1891" spans="1:23" hidden="1" x14ac:dyDescent="0.3">
      <c r="A1891">
        <v>102999</v>
      </c>
      <c r="B1891" s="1">
        <v>45863</v>
      </c>
      <c r="C1891" t="s">
        <v>3135</v>
      </c>
      <c r="D1891" t="s">
        <v>281</v>
      </c>
      <c r="E1891" t="s">
        <v>44</v>
      </c>
      <c r="F1891" t="s">
        <v>45</v>
      </c>
      <c r="G1891" t="s">
        <v>46</v>
      </c>
      <c r="H1891" t="s">
        <v>23</v>
      </c>
      <c r="I1891" t="s">
        <v>60</v>
      </c>
      <c r="J1891" t="s">
        <v>61</v>
      </c>
      <c r="K1891">
        <v>4</v>
      </c>
      <c r="L1891">
        <v>12031</v>
      </c>
      <c r="M1891">
        <v>10</v>
      </c>
      <c r="N1891">
        <v>43311.6</v>
      </c>
      <c r="O1891">
        <v>36000</v>
      </c>
      <c r="P1891">
        <v>7311.6</v>
      </c>
      <c r="Q1891" t="s">
        <v>41</v>
      </c>
      <c r="R1891" t="s">
        <v>27</v>
      </c>
      <c r="S1891" s="3" t="str">
        <f t="shared" si="145"/>
        <v>July</v>
      </c>
      <c r="T1891" t="str">
        <f t="shared" si="146"/>
        <v>Q3</v>
      </c>
      <c r="U1891">
        <f t="shared" si="147"/>
        <v>2025</v>
      </c>
      <c r="V1891" s="4">
        <f t="shared" si="148"/>
        <v>0.16881389743163497</v>
      </c>
      <c r="W1891" t="str">
        <f t="shared" si="149"/>
        <v>Medium</v>
      </c>
    </row>
    <row r="1892" spans="1:23" hidden="1" x14ac:dyDescent="0.3">
      <c r="A1892">
        <v>101029</v>
      </c>
      <c r="B1892" s="1">
        <v>45976</v>
      </c>
      <c r="C1892" t="s">
        <v>1165</v>
      </c>
      <c r="D1892" t="s">
        <v>112</v>
      </c>
      <c r="E1892" t="s">
        <v>20</v>
      </c>
      <c r="F1892" t="s">
        <v>21</v>
      </c>
      <c r="G1892" t="s">
        <v>22</v>
      </c>
      <c r="H1892" t="s">
        <v>108</v>
      </c>
      <c r="I1892" t="s">
        <v>24</v>
      </c>
      <c r="J1892" t="s">
        <v>72</v>
      </c>
      <c r="K1892">
        <v>3</v>
      </c>
      <c r="L1892">
        <v>15196</v>
      </c>
      <c r="M1892">
        <v>5</v>
      </c>
      <c r="N1892">
        <v>43308.6</v>
      </c>
      <c r="O1892">
        <v>33000</v>
      </c>
      <c r="P1892">
        <v>10308.6</v>
      </c>
      <c r="Q1892" t="s">
        <v>26</v>
      </c>
      <c r="R1892" t="s">
        <v>56</v>
      </c>
      <c r="S1892" s="3" t="str">
        <f t="shared" si="145"/>
        <v>November</v>
      </c>
      <c r="T1892" t="str">
        <f t="shared" si="146"/>
        <v>Q4</v>
      </c>
      <c r="U1892">
        <f t="shared" si="147"/>
        <v>2025</v>
      </c>
      <c r="V1892" s="4">
        <f t="shared" si="148"/>
        <v>0.23802662750585335</v>
      </c>
      <c r="W1892" t="str">
        <f t="shared" si="149"/>
        <v>Medium</v>
      </c>
    </row>
    <row r="1893" spans="1:23" hidden="1" x14ac:dyDescent="0.3">
      <c r="A1893">
        <v>101528</v>
      </c>
      <c r="B1893" s="1">
        <v>45935</v>
      </c>
      <c r="C1893" t="s">
        <v>1664</v>
      </c>
      <c r="D1893" t="s">
        <v>257</v>
      </c>
      <c r="E1893" t="s">
        <v>44</v>
      </c>
      <c r="F1893" t="s">
        <v>45</v>
      </c>
      <c r="G1893" t="s">
        <v>46</v>
      </c>
      <c r="H1893" t="s">
        <v>38</v>
      </c>
      <c r="I1893" t="s">
        <v>24</v>
      </c>
      <c r="J1893" t="s">
        <v>72</v>
      </c>
      <c r="K1893">
        <v>3</v>
      </c>
      <c r="L1893">
        <v>15153</v>
      </c>
      <c r="M1893">
        <v>5</v>
      </c>
      <c r="N1893">
        <v>43186.05</v>
      </c>
      <c r="O1893">
        <v>33000</v>
      </c>
      <c r="P1893">
        <v>10186.049999999999</v>
      </c>
      <c r="Q1893" t="s">
        <v>41</v>
      </c>
      <c r="R1893" t="s">
        <v>56</v>
      </c>
      <c r="S1893" s="3" t="str">
        <f t="shared" si="145"/>
        <v>October</v>
      </c>
      <c r="T1893" t="str">
        <f t="shared" si="146"/>
        <v>Q4</v>
      </c>
      <c r="U1893">
        <f t="shared" si="147"/>
        <v>2025</v>
      </c>
      <c r="V1893" s="4">
        <f t="shared" si="148"/>
        <v>0.23586435897703076</v>
      </c>
      <c r="W1893" t="str">
        <f t="shared" si="149"/>
        <v>Medium</v>
      </c>
    </row>
    <row r="1894" spans="1:23" hidden="1" x14ac:dyDescent="0.3">
      <c r="A1894">
        <v>102155</v>
      </c>
      <c r="B1894" s="1">
        <v>45826</v>
      </c>
      <c r="C1894" t="s">
        <v>2291</v>
      </c>
      <c r="D1894" t="s">
        <v>239</v>
      </c>
      <c r="E1894" t="s">
        <v>30</v>
      </c>
      <c r="F1894" t="s">
        <v>76</v>
      </c>
      <c r="G1894" t="s">
        <v>77</v>
      </c>
      <c r="H1894" t="s">
        <v>23</v>
      </c>
      <c r="I1894" t="s">
        <v>60</v>
      </c>
      <c r="J1894" t="s">
        <v>78</v>
      </c>
      <c r="K1894">
        <v>2</v>
      </c>
      <c r="L1894">
        <v>21586</v>
      </c>
      <c r="M1894">
        <v>0</v>
      </c>
      <c r="N1894">
        <v>43172</v>
      </c>
      <c r="O1894">
        <v>34000</v>
      </c>
      <c r="P1894">
        <v>9172</v>
      </c>
      <c r="Q1894" t="s">
        <v>26</v>
      </c>
      <c r="R1894" t="s">
        <v>73</v>
      </c>
      <c r="S1894" s="3" t="str">
        <f t="shared" si="145"/>
        <v>June</v>
      </c>
      <c r="T1894" t="str">
        <f t="shared" si="146"/>
        <v>Q2</v>
      </c>
      <c r="U1894">
        <f t="shared" si="147"/>
        <v>2025</v>
      </c>
      <c r="V1894" s="4">
        <f t="shared" si="148"/>
        <v>0.21245251551931807</v>
      </c>
      <c r="W1894" t="str">
        <f t="shared" si="149"/>
        <v>Medium</v>
      </c>
    </row>
    <row r="1895" spans="1:23" hidden="1" x14ac:dyDescent="0.3">
      <c r="A1895">
        <v>101560</v>
      </c>
      <c r="B1895" s="1">
        <v>45998</v>
      </c>
      <c r="C1895" t="s">
        <v>1696</v>
      </c>
      <c r="D1895" t="s">
        <v>118</v>
      </c>
      <c r="E1895" t="s">
        <v>30</v>
      </c>
      <c r="F1895" t="s">
        <v>31</v>
      </c>
      <c r="G1895" t="s">
        <v>32</v>
      </c>
      <c r="H1895" t="s">
        <v>59</v>
      </c>
      <c r="I1895" t="s">
        <v>24</v>
      </c>
      <c r="J1895" t="s">
        <v>72</v>
      </c>
      <c r="K1895">
        <v>3</v>
      </c>
      <c r="L1895">
        <v>15140</v>
      </c>
      <c r="M1895">
        <v>5</v>
      </c>
      <c r="N1895">
        <v>43149</v>
      </c>
      <c r="O1895">
        <v>33000</v>
      </c>
      <c r="P1895">
        <v>10149</v>
      </c>
      <c r="Q1895" t="s">
        <v>49</v>
      </c>
      <c r="R1895" t="s">
        <v>27</v>
      </c>
      <c r="S1895" s="3" t="str">
        <f t="shared" si="145"/>
        <v>December</v>
      </c>
      <c r="T1895" t="str">
        <f t="shared" si="146"/>
        <v>Q4</v>
      </c>
      <c r="U1895">
        <f t="shared" si="147"/>
        <v>2025</v>
      </c>
      <c r="V1895" s="4">
        <f t="shared" si="148"/>
        <v>0.23520823194048529</v>
      </c>
      <c r="W1895" t="str">
        <f t="shared" si="149"/>
        <v>Medium</v>
      </c>
    </row>
    <row r="1896" spans="1:23" hidden="1" x14ac:dyDescent="0.3">
      <c r="A1896">
        <v>103422</v>
      </c>
      <c r="B1896" s="1">
        <v>45847</v>
      </c>
      <c r="C1896" t="s">
        <v>3558</v>
      </c>
      <c r="D1896" t="s">
        <v>96</v>
      </c>
      <c r="E1896" t="s">
        <v>20</v>
      </c>
      <c r="F1896" t="s">
        <v>21</v>
      </c>
      <c r="G1896" t="s">
        <v>22</v>
      </c>
      <c r="H1896" t="s">
        <v>38</v>
      </c>
      <c r="I1896" t="s">
        <v>60</v>
      </c>
      <c r="J1896" t="s">
        <v>78</v>
      </c>
      <c r="K1896">
        <v>2</v>
      </c>
      <c r="L1896">
        <v>21569</v>
      </c>
      <c r="M1896">
        <v>0</v>
      </c>
      <c r="N1896">
        <v>43138</v>
      </c>
      <c r="O1896">
        <v>34000</v>
      </c>
      <c r="P1896">
        <v>9138</v>
      </c>
      <c r="Q1896" t="s">
        <v>26</v>
      </c>
      <c r="R1896" t="s">
        <v>73</v>
      </c>
      <c r="S1896" s="3" t="str">
        <f t="shared" si="145"/>
        <v>July</v>
      </c>
      <c r="T1896" t="str">
        <f t="shared" si="146"/>
        <v>Q3</v>
      </c>
      <c r="U1896">
        <f t="shared" si="147"/>
        <v>2025</v>
      </c>
      <c r="V1896" s="4">
        <f t="shared" si="148"/>
        <v>0.21183179563262089</v>
      </c>
      <c r="W1896" t="str">
        <f t="shared" si="149"/>
        <v>Medium</v>
      </c>
    </row>
    <row r="1897" spans="1:23" hidden="1" x14ac:dyDescent="0.3">
      <c r="A1897">
        <v>101697</v>
      </c>
      <c r="B1897" s="1">
        <v>45956</v>
      </c>
      <c r="C1897" t="s">
        <v>1833</v>
      </c>
      <c r="D1897" t="s">
        <v>213</v>
      </c>
      <c r="E1897" t="s">
        <v>52</v>
      </c>
      <c r="F1897" t="s">
        <v>53</v>
      </c>
      <c r="G1897" t="s">
        <v>54</v>
      </c>
      <c r="H1897" t="s">
        <v>71</v>
      </c>
      <c r="I1897" t="s">
        <v>60</v>
      </c>
      <c r="J1897" t="s">
        <v>61</v>
      </c>
      <c r="K1897">
        <v>4</v>
      </c>
      <c r="L1897">
        <v>11976</v>
      </c>
      <c r="M1897">
        <v>10</v>
      </c>
      <c r="N1897">
        <v>43113.599999999999</v>
      </c>
      <c r="O1897">
        <v>36000</v>
      </c>
      <c r="P1897">
        <v>7113.6</v>
      </c>
      <c r="Q1897" t="s">
        <v>49</v>
      </c>
      <c r="R1897" t="s">
        <v>27</v>
      </c>
      <c r="S1897" s="3" t="str">
        <f t="shared" si="145"/>
        <v>October</v>
      </c>
      <c r="T1897" t="str">
        <f t="shared" si="146"/>
        <v>Q4</v>
      </c>
      <c r="U1897">
        <f t="shared" si="147"/>
        <v>2025</v>
      </c>
      <c r="V1897" s="4">
        <f t="shared" si="148"/>
        <v>0.16499665998663995</v>
      </c>
      <c r="W1897" t="str">
        <f t="shared" si="149"/>
        <v>Medium</v>
      </c>
    </row>
    <row r="1898" spans="1:23" hidden="1" x14ac:dyDescent="0.3">
      <c r="A1898">
        <v>104680</v>
      </c>
      <c r="B1898" s="1">
        <v>46002</v>
      </c>
      <c r="C1898" t="s">
        <v>4816</v>
      </c>
      <c r="D1898" t="s">
        <v>87</v>
      </c>
      <c r="E1898" t="s">
        <v>52</v>
      </c>
      <c r="F1898" t="s">
        <v>69</v>
      </c>
      <c r="G1898" t="s">
        <v>70</v>
      </c>
      <c r="H1898" t="s">
        <v>47</v>
      </c>
      <c r="I1898" t="s">
        <v>24</v>
      </c>
      <c r="J1898" t="s">
        <v>25</v>
      </c>
      <c r="K1898">
        <v>6</v>
      </c>
      <c r="L1898">
        <v>8979</v>
      </c>
      <c r="M1898">
        <v>20</v>
      </c>
      <c r="N1898">
        <v>43099.199999999997</v>
      </c>
      <c r="O1898">
        <v>36000</v>
      </c>
      <c r="P1898">
        <v>7099.2</v>
      </c>
      <c r="Q1898" t="s">
        <v>66</v>
      </c>
      <c r="R1898" t="s">
        <v>27</v>
      </c>
      <c r="S1898" s="3" t="str">
        <f t="shared" si="145"/>
        <v>December</v>
      </c>
      <c r="T1898" t="str">
        <f t="shared" si="146"/>
        <v>Q4</v>
      </c>
      <c r="U1898">
        <f t="shared" si="147"/>
        <v>2025</v>
      </c>
      <c r="V1898" s="4">
        <f t="shared" si="148"/>
        <v>0.16471767457400602</v>
      </c>
      <c r="W1898" t="str">
        <f t="shared" si="149"/>
        <v>Medium</v>
      </c>
    </row>
    <row r="1899" spans="1:23" hidden="1" x14ac:dyDescent="0.3">
      <c r="A1899">
        <v>100438</v>
      </c>
      <c r="B1899" s="1">
        <v>45684</v>
      </c>
      <c r="C1899" t="s">
        <v>574</v>
      </c>
      <c r="D1899" t="s">
        <v>207</v>
      </c>
      <c r="E1899" t="s">
        <v>30</v>
      </c>
      <c r="F1899" t="s">
        <v>76</v>
      </c>
      <c r="G1899" t="s">
        <v>77</v>
      </c>
      <c r="H1899" t="s">
        <v>33</v>
      </c>
      <c r="I1899" t="s">
        <v>24</v>
      </c>
      <c r="J1899" t="s">
        <v>25</v>
      </c>
      <c r="K1899">
        <v>5</v>
      </c>
      <c r="L1899">
        <v>8618</v>
      </c>
      <c r="M1899">
        <v>0</v>
      </c>
      <c r="N1899">
        <v>43090</v>
      </c>
      <c r="O1899">
        <v>30000</v>
      </c>
      <c r="P1899">
        <v>13090</v>
      </c>
      <c r="Q1899" t="s">
        <v>66</v>
      </c>
      <c r="R1899" t="s">
        <v>73</v>
      </c>
      <c r="S1899" s="3" t="str">
        <f t="shared" si="145"/>
        <v>January</v>
      </c>
      <c r="T1899" t="str">
        <f t="shared" si="146"/>
        <v>Q1</v>
      </c>
      <c r="U1899">
        <f t="shared" si="147"/>
        <v>2025</v>
      </c>
      <c r="V1899" s="4">
        <f t="shared" si="148"/>
        <v>0.30378278022743094</v>
      </c>
      <c r="W1899" t="str">
        <f t="shared" si="149"/>
        <v>Medium</v>
      </c>
    </row>
    <row r="1900" spans="1:23" hidden="1" x14ac:dyDescent="0.3">
      <c r="A1900">
        <v>102092</v>
      </c>
      <c r="B1900" s="1">
        <v>45926</v>
      </c>
      <c r="C1900" t="s">
        <v>2228</v>
      </c>
      <c r="D1900" t="s">
        <v>106</v>
      </c>
      <c r="E1900" t="s">
        <v>52</v>
      </c>
      <c r="F1900" t="s">
        <v>53</v>
      </c>
      <c r="G1900" t="s">
        <v>54</v>
      </c>
      <c r="H1900" t="s">
        <v>83</v>
      </c>
      <c r="I1900" t="s">
        <v>24</v>
      </c>
      <c r="J1900" t="s">
        <v>72</v>
      </c>
      <c r="K1900">
        <v>3</v>
      </c>
      <c r="L1900">
        <v>15095</v>
      </c>
      <c r="M1900">
        <v>5</v>
      </c>
      <c r="N1900">
        <v>43020.75</v>
      </c>
      <c r="O1900">
        <v>33000</v>
      </c>
      <c r="P1900">
        <v>10020.75</v>
      </c>
      <c r="Q1900" t="s">
        <v>26</v>
      </c>
      <c r="R1900" t="s">
        <v>27</v>
      </c>
      <c r="S1900" s="3" t="str">
        <f t="shared" si="145"/>
        <v>September</v>
      </c>
      <c r="T1900" t="str">
        <f t="shared" si="146"/>
        <v>Q3</v>
      </c>
      <c r="U1900">
        <f t="shared" si="147"/>
        <v>2025</v>
      </c>
      <c r="V1900" s="4">
        <f t="shared" si="148"/>
        <v>0.23292829622914524</v>
      </c>
      <c r="W1900" t="str">
        <f t="shared" si="149"/>
        <v>Medium</v>
      </c>
    </row>
    <row r="1901" spans="1:23" hidden="1" x14ac:dyDescent="0.3">
      <c r="A1901">
        <v>102654</v>
      </c>
      <c r="B1901" s="1">
        <v>45771</v>
      </c>
      <c r="C1901" t="s">
        <v>2790</v>
      </c>
      <c r="D1901" t="s">
        <v>138</v>
      </c>
      <c r="E1901" t="s">
        <v>20</v>
      </c>
      <c r="F1901" t="s">
        <v>36</v>
      </c>
      <c r="G1901" t="s">
        <v>37</v>
      </c>
      <c r="H1901" t="s">
        <v>83</v>
      </c>
      <c r="I1901" t="s">
        <v>24</v>
      </c>
      <c r="J1901" t="s">
        <v>25</v>
      </c>
      <c r="K1901">
        <v>6</v>
      </c>
      <c r="L1901">
        <v>8950</v>
      </c>
      <c r="M1901">
        <v>20</v>
      </c>
      <c r="N1901">
        <v>42960</v>
      </c>
      <c r="O1901">
        <v>36000</v>
      </c>
      <c r="P1901">
        <v>6960</v>
      </c>
      <c r="Q1901" t="s">
        <v>49</v>
      </c>
      <c r="R1901" t="s">
        <v>27</v>
      </c>
      <c r="S1901" s="3" t="str">
        <f t="shared" si="145"/>
        <v>April</v>
      </c>
      <c r="T1901" t="str">
        <f t="shared" si="146"/>
        <v>Q2</v>
      </c>
      <c r="U1901">
        <f t="shared" si="147"/>
        <v>2025</v>
      </c>
      <c r="V1901" s="4">
        <f t="shared" si="148"/>
        <v>0.16201117318435754</v>
      </c>
      <c r="W1901" t="str">
        <f t="shared" si="149"/>
        <v>Medium</v>
      </c>
    </row>
    <row r="1902" spans="1:23" hidden="1" x14ac:dyDescent="0.3">
      <c r="A1902">
        <v>101290</v>
      </c>
      <c r="B1902" s="1">
        <v>45938</v>
      </c>
      <c r="C1902" t="s">
        <v>1426</v>
      </c>
      <c r="D1902" t="s">
        <v>219</v>
      </c>
      <c r="E1902" t="s">
        <v>52</v>
      </c>
      <c r="F1902" t="s">
        <v>53</v>
      </c>
      <c r="G1902" t="s">
        <v>54</v>
      </c>
      <c r="H1902" t="s">
        <v>108</v>
      </c>
      <c r="I1902" t="s">
        <v>24</v>
      </c>
      <c r="J1902" t="s">
        <v>72</v>
      </c>
      <c r="K1902">
        <v>3</v>
      </c>
      <c r="L1902">
        <v>15068</v>
      </c>
      <c r="M1902">
        <v>5</v>
      </c>
      <c r="N1902">
        <v>42943.8</v>
      </c>
      <c r="O1902">
        <v>33000</v>
      </c>
      <c r="P1902">
        <v>9943.7999999999993</v>
      </c>
      <c r="Q1902" t="s">
        <v>66</v>
      </c>
      <c r="R1902" t="s">
        <v>27</v>
      </c>
      <c r="S1902" s="3" t="str">
        <f t="shared" si="145"/>
        <v>October</v>
      </c>
      <c r="T1902" t="str">
        <f t="shared" si="146"/>
        <v>Q4</v>
      </c>
      <c r="U1902">
        <f t="shared" si="147"/>
        <v>2025</v>
      </c>
      <c r="V1902" s="4">
        <f t="shared" si="148"/>
        <v>0.23155379821999914</v>
      </c>
      <c r="W1902" t="str">
        <f t="shared" si="149"/>
        <v>Medium</v>
      </c>
    </row>
    <row r="1903" spans="1:23" hidden="1" x14ac:dyDescent="0.3">
      <c r="A1903">
        <v>101899</v>
      </c>
      <c r="B1903" s="1">
        <v>45982</v>
      </c>
      <c r="C1903" t="s">
        <v>2035</v>
      </c>
      <c r="D1903" t="s">
        <v>19</v>
      </c>
      <c r="E1903" t="s">
        <v>20</v>
      </c>
      <c r="F1903" t="s">
        <v>36</v>
      </c>
      <c r="G1903" t="s">
        <v>37</v>
      </c>
      <c r="H1903" t="s">
        <v>38</v>
      </c>
      <c r="I1903" t="s">
        <v>24</v>
      </c>
      <c r="J1903" t="s">
        <v>72</v>
      </c>
      <c r="K1903">
        <v>3</v>
      </c>
      <c r="L1903">
        <v>15065</v>
      </c>
      <c r="M1903">
        <v>5</v>
      </c>
      <c r="N1903">
        <v>42935.25</v>
      </c>
      <c r="O1903">
        <v>33000</v>
      </c>
      <c r="P1903">
        <v>9935.25</v>
      </c>
      <c r="Q1903" t="s">
        <v>66</v>
      </c>
      <c r="R1903" t="s">
        <v>27</v>
      </c>
      <c r="S1903" s="3" t="str">
        <f t="shared" si="145"/>
        <v>November</v>
      </c>
      <c r="T1903" t="str">
        <f t="shared" si="146"/>
        <v>Q4</v>
      </c>
      <c r="U1903">
        <f t="shared" si="147"/>
        <v>2025</v>
      </c>
      <c r="V1903" s="4">
        <f t="shared" si="148"/>
        <v>0.23140077209286075</v>
      </c>
      <c r="W1903" t="str">
        <f t="shared" si="149"/>
        <v>Medium</v>
      </c>
    </row>
    <row r="1904" spans="1:23" hidden="1" x14ac:dyDescent="0.3">
      <c r="A1904">
        <v>100151</v>
      </c>
      <c r="B1904" s="1">
        <v>45834</v>
      </c>
      <c r="C1904" t="s">
        <v>282</v>
      </c>
      <c r="D1904" t="s">
        <v>219</v>
      </c>
      <c r="E1904" t="s">
        <v>30</v>
      </c>
      <c r="F1904" t="s">
        <v>31</v>
      </c>
      <c r="G1904" t="s">
        <v>32</v>
      </c>
      <c r="H1904" t="s">
        <v>47</v>
      </c>
      <c r="I1904" t="s">
        <v>24</v>
      </c>
      <c r="J1904" t="s">
        <v>72</v>
      </c>
      <c r="K1904">
        <v>3</v>
      </c>
      <c r="L1904">
        <v>15059</v>
      </c>
      <c r="M1904">
        <v>5</v>
      </c>
      <c r="N1904">
        <v>42918.15</v>
      </c>
      <c r="O1904">
        <v>33000</v>
      </c>
      <c r="P1904">
        <v>9918.15</v>
      </c>
      <c r="Q1904" t="s">
        <v>55</v>
      </c>
      <c r="R1904" t="s">
        <v>27</v>
      </c>
      <c r="S1904" s="3" t="str">
        <f t="shared" si="145"/>
        <v>June</v>
      </c>
      <c r="T1904" t="str">
        <f t="shared" si="146"/>
        <v>Q2</v>
      </c>
      <c r="U1904">
        <f t="shared" si="147"/>
        <v>2025</v>
      </c>
      <c r="V1904" s="4">
        <f t="shared" si="148"/>
        <v>0.23109453692668486</v>
      </c>
      <c r="W1904" t="str">
        <f t="shared" si="149"/>
        <v>Medium</v>
      </c>
    </row>
    <row r="1905" spans="1:23" hidden="1" x14ac:dyDescent="0.3">
      <c r="A1905">
        <v>102777</v>
      </c>
      <c r="B1905" s="1">
        <v>45972</v>
      </c>
      <c r="C1905" t="s">
        <v>2913</v>
      </c>
      <c r="D1905" t="s">
        <v>281</v>
      </c>
      <c r="E1905" t="s">
        <v>44</v>
      </c>
      <c r="F1905" t="s">
        <v>45</v>
      </c>
      <c r="G1905" t="s">
        <v>46</v>
      </c>
      <c r="H1905" t="s">
        <v>33</v>
      </c>
      <c r="I1905" t="s">
        <v>24</v>
      </c>
      <c r="J1905" t="s">
        <v>25</v>
      </c>
      <c r="K1905">
        <v>5</v>
      </c>
      <c r="L1905">
        <v>8576</v>
      </c>
      <c r="M1905">
        <v>0</v>
      </c>
      <c r="N1905">
        <v>42880</v>
      </c>
      <c r="O1905">
        <v>30000</v>
      </c>
      <c r="P1905">
        <v>12880</v>
      </c>
      <c r="Q1905" t="s">
        <v>49</v>
      </c>
      <c r="R1905" t="s">
        <v>56</v>
      </c>
      <c r="S1905" s="3" t="str">
        <f t="shared" si="145"/>
        <v>November</v>
      </c>
      <c r="T1905" t="str">
        <f t="shared" si="146"/>
        <v>Q4</v>
      </c>
      <c r="U1905">
        <f t="shared" si="147"/>
        <v>2025</v>
      </c>
      <c r="V1905" s="4">
        <f t="shared" si="148"/>
        <v>0.30037313432835822</v>
      </c>
      <c r="W1905" t="str">
        <f t="shared" si="149"/>
        <v>Medium</v>
      </c>
    </row>
    <row r="1906" spans="1:23" hidden="1" x14ac:dyDescent="0.3">
      <c r="A1906">
        <v>102550</v>
      </c>
      <c r="B1906" s="1">
        <v>45751</v>
      </c>
      <c r="C1906" t="s">
        <v>2686</v>
      </c>
      <c r="D1906" t="s">
        <v>106</v>
      </c>
      <c r="E1906" t="s">
        <v>30</v>
      </c>
      <c r="F1906" t="s">
        <v>76</v>
      </c>
      <c r="G1906" t="s">
        <v>77</v>
      </c>
      <c r="H1906" t="s">
        <v>59</v>
      </c>
      <c r="I1906" t="s">
        <v>24</v>
      </c>
      <c r="J1906" t="s">
        <v>72</v>
      </c>
      <c r="K1906">
        <v>3</v>
      </c>
      <c r="L1906">
        <v>15029</v>
      </c>
      <c r="M1906">
        <v>5</v>
      </c>
      <c r="N1906">
        <v>42832.65</v>
      </c>
      <c r="O1906">
        <v>33000</v>
      </c>
      <c r="P1906">
        <v>9832.65</v>
      </c>
      <c r="Q1906" t="s">
        <v>49</v>
      </c>
      <c r="R1906" t="s">
        <v>56</v>
      </c>
      <c r="S1906" s="3" t="str">
        <f t="shared" si="145"/>
        <v>April</v>
      </c>
      <c r="T1906" t="str">
        <f t="shared" si="146"/>
        <v>Q2</v>
      </c>
      <c r="U1906">
        <f t="shared" si="147"/>
        <v>2025</v>
      </c>
      <c r="V1906" s="4">
        <f t="shared" si="148"/>
        <v>0.22955969336475796</v>
      </c>
      <c r="W1906" t="str">
        <f t="shared" si="149"/>
        <v>Medium</v>
      </c>
    </row>
    <row r="1907" spans="1:23" hidden="1" x14ac:dyDescent="0.3">
      <c r="A1907">
        <v>103425</v>
      </c>
      <c r="B1907" s="1">
        <v>45717</v>
      </c>
      <c r="C1907" t="s">
        <v>3561</v>
      </c>
      <c r="D1907" t="s">
        <v>63</v>
      </c>
      <c r="E1907" t="s">
        <v>20</v>
      </c>
      <c r="F1907" t="s">
        <v>21</v>
      </c>
      <c r="G1907" t="s">
        <v>22</v>
      </c>
      <c r="H1907" t="s">
        <v>83</v>
      </c>
      <c r="I1907" t="s">
        <v>24</v>
      </c>
      <c r="J1907" t="s">
        <v>72</v>
      </c>
      <c r="K1907">
        <v>3</v>
      </c>
      <c r="L1907">
        <v>15022</v>
      </c>
      <c r="M1907">
        <v>5</v>
      </c>
      <c r="N1907">
        <v>42812.7</v>
      </c>
      <c r="O1907">
        <v>33000</v>
      </c>
      <c r="P1907">
        <v>9812.7000000000007</v>
      </c>
      <c r="Q1907" t="s">
        <v>55</v>
      </c>
      <c r="R1907" t="s">
        <v>56</v>
      </c>
      <c r="S1907" s="3" t="str">
        <f t="shared" si="145"/>
        <v>March</v>
      </c>
      <c r="T1907" t="str">
        <f t="shared" si="146"/>
        <v>Q1</v>
      </c>
      <c r="U1907">
        <f t="shared" si="147"/>
        <v>2025</v>
      </c>
      <c r="V1907" s="4">
        <f t="shared" si="148"/>
        <v>0.22920068110630729</v>
      </c>
      <c r="W1907" t="str">
        <f t="shared" si="149"/>
        <v>Medium</v>
      </c>
    </row>
    <row r="1908" spans="1:23" hidden="1" x14ac:dyDescent="0.3">
      <c r="A1908">
        <v>103948</v>
      </c>
      <c r="B1908" s="1">
        <v>45731</v>
      </c>
      <c r="C1908" t="s">
        <v>4084</v>
      </c>
      <c r="D1908" t="s">
        <v>228</v>
      </c>
      <c r="E1908" t="s">
        <v>30</v>
      </c>
      <c r="F1908" t="s">
        <v>76</v>
      </c>
      <c r="G1908" t="s">
        <v>77</v>
      </c>
      <c r="H1908" t="s">
        <v>59</v>
      </c>
      <c r="I1908" t="s">
        <v>24</v>
      </c>
      <c r="J1908" t="s">
        <v>25</v>
      </c>
      <c r="K1908">
        <v>5</v>
      </c>
      <c r="L1908">
        <v>8554</v>
      </c>
      <c r="M1908">
        <v>0</v>
      </c>
      <c r="N1908">
        <v>42770</v>
      </c>
      <c r="O1908">
        <v>30000</v>
      </c>
      <c r="P1908">
        <v>12770</v>
      </c>
      <c r="Q1908" t="s">
        <v>41</v>
      </c>
      <c r="R1908" t="s">
        <v>56</v>
      </c>
      <c r="S1908" s="3" t="str">
        <f t="shared" si="145"/>
        <v>March</v>
      </c>
      <c r="T1908" t="str">
        <f t="shared" si="146"/>
        <v>Q1</v>
      </c>
      <c r="U1908">
        <f t="shared" si="147"/>
        <v>2025</v>
      </c>
      <c r="V1908" s="4">
        <f t="shared" si="148"/>
        <v>0.29857376665887303</v>
      </c>
      <c r="W1908" t="str">
        <f t="shared" si="149"/>
        <v>Medium</v>
      </c>
    </row>
    <row r="1909" spans="1:23" hidden="1" x14ac:dyDescent="0.3">
      <c r="A1909">
        <v>101171</v>
      </c>
      <c r="B1909" s="1">
        <v>45722</v>
      </c>
      <c r="C1909" t="s">
        <v>1307</v>
      </c>
      <c r="D1909" t="s">
        <v>177</v>
      </c>
      <c r="E1909" t="s">
        <v>20</v>
      </c>
      <c r="F1909" t="s">
        <v>21</v>
      </c>
      <c r="G1909" t="s">
        <v>22</v>
      </c>
      <c r="H1909" t="s">
        <v>47</v>
      </c>
      <c r="I1909" t="s">
        <v>24</v>
      </c>
      <c r="J1909" t="s">
        <v>72</v>
      </c>
      <c r="K1909">
        <v>3</v>
      </c>
      <c r="L1909">
        <v>15005</v>
      </c>
      <c r="M1909">
        <v>5</v>
      </c>
      <c r="N1909">
        <v>42764.25</v>
      </c>
      <c r="O1909">
        <v>33000</v>
      </c>
      <c r="P1909">
        <v>9764.25</v>
      </c>
      <c r="Q1909" t="s">
        <v>49</v>
      </c>
      <c r="R1909" t="s">
        <v>56</v>
      </c>
      <c r="S1909" s="3" t="str">
        <f t="shared" si="145"/>
        <v>March</v>
      </c>
      <c r="T1909" t="str">
        <f t="shared" si="146"/>
        <v>Q1</v>
      </c>
      <c r="U1909">
        <f t="shared" si="147"/>
        <v>2025</v>
      </c>
      <c r="V1909" s="4">
        <f t="shared" si="148"/>
        <v>0.22832739963871693</v>
      </c>
      <c r="W1909" t="str">
        <f t="shared" si="149"/>
        <v>Medium</v>
      </c>
    </row>
    <row r="1910" spans="1:23" hidden="1" x14ac:dyDescent="0.3">
      <c r="A1910">
        <v>104468</v>
      </c>
      <c r="B1910" s="1">
        <v>45873</v>
      </c>
      <c r="C1910" t="s">
        <v>4604</v>
      </c>
      <c r="D1910" t="s">
        <v>116</v>
      </c>
      <c r="E1910" t="s">
        <v>30</v>
      </c>
      <c r="F1910" t="s">
        <v>76</v>
      </c>
      <c r="G1910" t="s">
        <v>77</v>
      </c>
      <c r="H1910" t="s">
        <v>23</v>
      </c>
      <c r="I1910" t="s">
        <v>60</v>
      </c>
      <c r="J1910" t="s">
        <v>78</v>
      </c>
      <c r="K1910">
        <v>2</v>
      </c>
      <c r="L1910">
        <v>22476</v>
      </c>
      <c r="M1910">
        <v>5</v>
      </c>
      <c r="N1910">
        <v>42704.4</v>
      </c>
      <c r="O1910">
        <v>34000</v>
      </c>
      <c r="P1910">
        <v>8704.4</v>
      </c>
      <c r="Q1910" t="s">
        <v>41</v>
      </c>
      <c r="R1910" t="s">
        <v>27</v>
      </c>
      <c r="S1910" s="3" t="str">
        <f t="shared" si="145"/>
        <v>August</v>
      </c>
      <c r="T1910" t="str">
        <f t="shared" si="146"/>
        <v>Q3</v>
      </c>
      <c r="U1910">
        <f t="shared" si="147"/>
        <v>2025</v>
      </c>
      <c r="V1910" s="4">
        <f t="shared" si="148"/>
        <v>0.20382911362763553</v>
      </c>
      <c r="W1910" t="str">
        <f t="shared" si="149"/>
        <v>Medium</v>
      </c>
    </row>
    <row r="1911" spans="1:23" hidden="1" x14ac:dyDescent="0.3">
      <c r="A1911">
        <v>103088</v>
      </c>
      <c r="B1911" s="1">
        <v>45668</v>
      </c>
      <c r="C1911" t="s">
        <v>3224</v>
      </c>
      <c r="D1911" t="s">
        <v>192</v>
      </c>
      <c r="E1911" t="s">
        <v>30</v>
      </c>
      <c r="F1911" t="s">
        <v>76</v>
      </c>
      <c r="G1911" t="s">
        <v>77</v>
      </c>
      <c r="H1911" t="s">
        <v>33</v>
      </c>
      <c r="I1911" t="s">
        <v>24</v>
      </c>
      <c r="J1911" t="s">
        <v>25</v>
      </c>
      <c r="K1911">
        <v>5</v>
      </c>
      <c r="L1911">
        <v>8523</v>
      </c>
      <c r="M1911">
        <v>0</v>
      </c>
      <c r="N1911">
        <v>42615</v>
      </c>
      <c r="O1911">
        <v>30000</v>
      </c>
      <c r="P1911">
        <v>12615</v>
      </c>
      <c r="Q1911" t="s">
        <v>55</v>
      </c>
      <c r="R1911" t="s">
        <v>73</v>
      </c>
      <c r="S1911" s="3" t="str">
        <f t="shared" si="145"/>
        <v>January</v>
      </c>
      <c r="T1911" t="str">
        <f t="shared" si="146"/>
        <v>Q1</v>
      </c>
      <c r="U1911">
        <f t="shared" si="147"/>
        <v>2025</v>
      </c>
      <c r="V1911" s="4">
        <f t="shared" si="148"/>
        <v>0.29602252727912709</v>
      </c>
      <c r="W1911" t="str">
        <f t="shared" si="149"/>
        <v>Medium</v>
      </c>
    </row>
    <row r="1912" spans="1:23" hidden="1" x14ac:dyDescent="0.3">
      <c r="A1912">
        <v>102064</v>
      </c>
      <c r="B1912" s="1">
        <v>45934</v>
      </c>
      <c r="C1912" t="s">
        <v>2200</v>
      </c>
      <c r="D1912" t="s">
        <v>205</v>
      </c>
      <c r="E1912" t="s">
        <v>20</v>
      </c>
      <c r="F1912" t="s">
        <v>36</v>
      </c>
      <c r="G1912" t="s">
        <v>37</v>
      </c>
      <c r="H1912" t="s">
        <v>83</v>
      </c>
      <c r="I1912" t="s">
        <v>24</v>
      </c>
      <c r="J1912" t="s">
        <v>25</v>
      </c>
      <c r="K1912">
        <v>6</v>
      </c>
      <c r="L1912">
        <v>8877</v>
      </c>
      <c r="M1912">
        <v>20</v>
      </c>
      <c r="N1912">
        <v>42609.599999999999</v>
      </c>
      <c r="O1912">
        <v>36000</v>
      </c>
      <c r="P1912">
        <v>6609.6</v>
      </c>
      <c r="Q1912" t="s">
        <v>55</v>
      </c>
      <c r="R1912" t="s">
        <v>27</v>
      </c>
      <c r="S1912" s="3" t="str">
        <f t="shared" si="145"/>
        <v>October</v>
      </c>
      <c r="T1912" t="str">
        <f t="shared" si="146"/>
        <v>Q4</v>
      </c>
      <c r="U1912">
        <f t="shared" si="147"/>
        <v>2025</v>
      </c>
      <c r="V1912" s="4">
        <f t="shared" si="148"/>
        <v>0.15511997296383914</v>
      </c>
      <c r="W1912" t="str">
        <f t="shared" si="149"/>
        <v>Medium</v>
      </c>
    </row>
    <row r="1913" spans="1:23" hidden="1" x14ac:dyDescent="0.3">
      <c r="A1913">
        <v>100901</v>
      </c>
      <c r="B1913" s="1">
        <v>45744</v>
      </c>
      <c r="C1913" t="s">
        <v>1037</v>
      </c>
      <c r="D1913" t="s">
        <v>322</v>
      </c>
      <c r="E1913" t="s">
        <v>20</v>
      </c>
      <c r="F1913" t="s">
        <v>36</v>
      </c>
      <c r="G1913" t="s">
        <v>37</v>
      </c>
      <c r="H1913" t="s">
        <v>71</v>
      </c>
      <c r="I1913" t="s">
        <v>24</v>
      </c>
      <c r="J1913" t="s">
        <v>72</v>
      </c>
      <c r="K1913">
        <v>3</v>
      </c>
      <c r="L1913">
        <v>14950</v>
      </c>
      <c r="M1913">
        <v>5</v>
      </c>
      <c r="N1913">
        <v>42607.5</v>
      </c>
      <c r="O1913">
        <v>33000</v>
      </c>
      <c r="P1913">
        <v>9607.5</v>
      </c>
      <c r="Q1913" t="s">
        <v>26</v>
      </c>
      <c r="R1913" t="s">
        <v>27</v>
      </c>
      <c r="S1913" s="3" t="str">
        <f t="shared" si="145"/>
        <v>March</v>
      </c>
      <c r="T1913" t="str">
        <f t="shared" si="146"/>
        <v>Q1</v>
      </c>
      <c r="U1913">
        <f t="shared" si="147"/>
        <v>2025</v>
      </c>
      <c r="V1913" s="4">
        <f t="shared" si="148"/>
        <v>0.22548847033972891</v>
      </c>
      <c r="W1913" t="str">
        <f t="shared" si="149"/>
        <v>Medium</v>
      </c>
    </row>
    <row r="1914" spans="1:23" hidden="1" x14ac:dyDescent="0.3">
      <c r="A1914">
        <v>103963</v>
      </c>
      <c r="B1914" s="1">
        <v>45847</v>
      </c>
      <c r="C1914" t="s">
        <v>4099</v>
      </c>
      <c r="D1914" t="s">
        <v>100</v>
      </c>
      <c r="E1914" t="s">
        <v>20</v>
      </c>
      <c r="F1914" t="s">
        <v>21</v>
      </c>
      <c r="G1914" t="s">
        <v>22</v>
      </c>
      <c r="H1914" t="s">
        <v>71</v>
      </c>
      <c r="I1914" t="s">
        <v>24</v>
      </c>
      <c r="J1914" t="s">
        <v>25</v>
      </c>
      <c r="K1914">
        <v>6</v>
      </c>
      <c r="L1914">
        <v>8353</v>
      </c>
      <c r="M1914">
        <v>15</v>
      </c>
      <c r="N1914">
        <v>42600.3</v>
      </c>
      <c r="O1914">
        <v>36000</v>
      </c>
      <c r="P1914">
        <v>6600.3</v>
      </c>
      <c r="Q1914" t="s">
        <v>55</v>
      </c>
      <c r="R1914" t="s">
        <v>27</v>
      </c>
      <c r="S1914" s="3" t="str">
        <f t="shared" si="145"/>
        <v>July</v>
      </c>
      <c r="T1914" t="str">
        <f t="shared" si="146"/>
        <v>Q3</v>
      </c>
      <c r="U1914">
        <f t="shared" si="147"/>
        <v>2025</v>
      </c>
      <c r="V1914" s="4">
        <f t="shared" si="148"/>
        <v>0.15493552862303786</v>
      </c>
      <c r="W1914" t="str">
        <f t="shared" si="149"/>
        <v>Medium</v>
      </c>
    </row>
    <row r="1915" spans="1:23" hidden="1" x14ac:dyDescent="0.3">
      <c r="A1915">
        <v>103789</v>
      </c>
      <c r="B1915" s="1">
        <v>45939</v>
      </c>
      <c r="C1915" t="s">
        <v>3925</v>
      </c>
      <c r="D1915" t="s">
        <v>90</v>
      </c>
      <c r="E1915" t="s">
        <v>44</v>
      </c>
      <c r="F1915" t="s">
        <v>64</v>
      </c>
      <c r="G1915" t="s">
        <v>65</v>
      </c>
      <c r="H1915" t="s">
        <v>33</v>
      </c>
      <c r="I1915" t="s">
        <v>60</v>
      </c>
      <c r="J1915" t="s">
        <v>61</v>
      </c>
      <c r="K1915">
        <v>4</v>
      </c>
      <c r="L1915">
        <v>11809</v>
      </c>
      <c r="M1915">
        <v>10</v>
      </c>
      <c r="N1915">
        <v>42512.4</v>
      </c>
      <c r="O1915">
        <v>36000</v>
      </c>
      <c r="P1915">
        <v>6512.4</v>
      </c>
      <c r="Q1915" t="s">
        <v>41</v>
      </c>
      <c r="R1915" t="s">
        <v>56</v>
      </c>
      <c r="S1915" s="3" t="str">
        <f t="shared" si="145"/>
        <v>October</v>
      </c>
      <c r="T1915" t="str">
        <f t="shared" si="146"/>
        <v>Q4</v>
      </c>
      <c r="U1915">
        <f t="shared" si="147"/>
        <v>2025</v>
      </c>
      <c r="V1915" s="4">
        <f t="shared" si="148"/>
        <v>0.15318824625285798</v>
      </c>
      <c r="W1915" t="str">
        <f t="shared" si="149"/>
        <v>Medium</v>
      </c>
    </row>
    <row r="1916" spans="1:23" hidden="1" x14ac:dyDescent="0.3">
      <c r="A1916">
        <v>104489</v>
      </c>
      <c r="B1916" s="1">
        <v>45976</v>
      </c>
      <c r="C1916" t="s">
        <v>4625</v>
      </c>
      <c r="D1916" t="s">
        <v>186</v>
      </c>
      <c r="E1916" t="s">
        <v>52</v>
      </c>
      <c r="F1916" t="s">
        <v>69</v>
      </c>
      <c r="G1916" t="s">
        <v>70</v>
      </c>
      <c r="H1916" t="s">
        <v>33</v>
      </c>
      <c r="I1916" t="s">
        <v>24</v>
      </c>
      <c r="J1916" t="s">
        <v>25</v>
      </c>
      <c r="K1916">
        <v>6</v>
      </c>
      <c r="L1916">
        <v>8854</v>
      </c>
      <c r="M1916">
        <v>20</v>
      </c>
      <c r="N1916">
        <v>42499.199999999997</v>
      </c>
      <c r="O1916">
        <v>36000</v>
      </c>
      <c r="P1916">
        <v>6499.2</v>
      </c>
      <c r="Q1916" t="s">
        <v>66</v>
      </c>
      <c r="R1916" t="s">
        <v>27</v>
      </c>
      <c r="S1916" s="3" t="str">
        <f t="shared" si="145"/>
        <v>November</v>
      </c>
      <c r="T1916" t="str">
        <f t="shared" si="146"/>
        <v>Q4</v>
      </c>
      <c r="U1916">
        <f t="shared" si="147"/>
        <v>2025</v>
      </c>
      <c r="V1916" s="4">
        <f t="shared" si="148"/>
        <v>0.15292523153377005</v>
      </c>
      <c r="W1916" t="str">
        <f t="shared" si="149"/>
        <v>Medium</v>
      </c>
    </row>
    <row r="1917" spans="1:23" hidden="1" x14ac:dyDescent="0.3">
      <c r="A1917">
        <v>102808</v>
      </c>
      <c r="B1917" s="1">
        <v>45809</v>
      </c>
      <c r="C1917" t="s">
        <v>2944</v>
      </c>
      <c r="D1917" t="s">
        <v>175</v>
      </c>
      <c r="E1917" t="s">
        <v>30</v>
      </c>
      <c r="F1917" t="s">
        <v>76</v>
      </c>
      <c r="G1917" t="s">
        <v>77</v>
      </c>
      <c r="H1917" t="s">
        <v>71</v>
      </c>
      <c r="I1917" t="s">
        <v>60</v>
      </c>
      <c r="J1917" t="s">
        <v>78</v>
      </c>
      <c r="K1917">
        <v>2</v>
      </c>
      <c r="L1917">
        <v>22347</v>
      </c>
      <c r="M1917">
        <v>5</v>
      </c>
      <c r="N1917">
        <v>42459.3</v>
      </c>
      <c r="O1917">
        <v>34000</v>
      </c>
      <c r="P1917">
        <v>8459.2999999999993</v>
      </c>
      <c r="Q1917" t="s">
        <v>49</v>
      </c>
      <c r="R1917" t="s">
        <v>27</v>
      </c>
      <c r="S1917" s="3" t="str">
        <f t="shared" si="145"/>
        <v>June</v>
      </c>
      <c r="T1917" t="str">
        <f t="shared" si="146"/>
        <v>Q2</v>
      </c>
      <c r="U1917">
        <f t="shared" si="147"/>
        <v>2025</v>
      </c>
      <c r="V1917" s="4">
        <f t="shared" si="148"/>
        <v>0.19923314797935904</v>
      </c>
      <c r="W1917" t="str">
        <f t="shared" si="149"/>
        <v>Medium</v>
      </c>
    </row>
    <row r="1918" spans="1:23" hidden="1" x14ac:dyDescent="0.3">
      <c r="A1918">
        <v>102542</v>
      </c>
      <c r="B1918" s="1">
        <v>45739</v>
      </c>
      <c r="C1918" t="s">
        <v>2678</v>
      </c>
      <c r="D1918" t="s">
        <v>132</v>
      </c>
      <c r="E1918" t="s">
        <v>30</v>
      </c>
      <c r="F1918" t="s">
        <v>76</v>
      </c>
      <c r="G1918" t="s">
        <v>77</v>
      </c>
      <c r="H1918" t="s">
        <v>59</v>
      </c>
      <c r="I1918" t="s">
        <v>60</v>
      </c>
      <c r="J1918" t="s">
        <v>61</v>
      </c>
      <c r="K1918">
        <v>4</v>
      </c>
      <c r="L1918">
        <v>12484</v>
      </c>
      <c r="M1918">
        <v>15</v>
      </c>
      <c r="N1918">
        <v>42445.599999999999</v>
      </c>
      <c r="O1918">
        <v>36000</v>
      </c>
      <c r="P1918">
        <v>6445.6</v>
      </c>
      <c r="Q1918" t="s">
        <v>66</v>
      </c>
      <c r="R1918" t="s">
        <v>73</v>
      </c>
      <c r="S1918" s="3" t="str">
        <f t="shared" si="145"/>
        <v>March</v>
      </c>
      <c r="T1918" t="str">
        <f t="shared" si="146"/>
        <v>Q1</v>
      </c>
      <c r="U1918">
        <f t="shared" si="147"/>
        <v>2025</v>
      </c>
      <c r="V1918" s="4">
        <f t="shared" si="148"/>
        <v>0.1518555515766063</v>
      </c>
      <c r="W1918" t="str">
        <f t="shared" si="149"/>
        <v>Medium</v>
      </c>
    </row>
    <row r="1919" spans="1:23" hidden="1" x14ac:dyDescent="0.3">
      <c r="A1919">
        <v>101527</v>
      </c>
      <c r="B1919" s="1">
        <v>45707</v>
      </c>
      <c r="C1919" t="s">
        <v>1663</v>
      </c>
      <c r="D1919" t="s">
        <v>129</v>
      </c>
      <c r="E1919" t="s">
        <v>44</v>
      </c>
      <c r="F1919" t="s">
        <v>45</v>
      </c>
      <c r="G1919" t="s">
        <v>46</v>
      </c>
      <c r="H1919" t="s">
        <v>83</v>
      </c>
      <c r="I1919" t="s">
        <v>60</v>
      </c>
      <c r="J1919" t="s">
        <v>61</v>
      </c>
      <c r="K1919">
        <v>4</v>
      </c>
      <c r="L1919">
        <v>12466</v>
      </c>
      <c r="M1919">
        <v>15</v>
      </c>
      <c r="N1919">
        <v>42384.4</v>
      </c>
      <c r="O1919">
        <v>36000</v>
      </c>
      <c r="P1919">
        <v>6384.4</v>
      </c>
      <c r="Q1919" t="s">
        <v>26</v>
      </c>
      <c r="R1919" t="s">
        <v>56</v>
      </c>
      <c r="S1919" s="3" t="str">
        <f t="shared" si="145"/>
        <v>February</v>
      </c>
      <c r="T1919" t="str">
        <f t="shared" si="146"/>
        <v>Q1</v>
      </c>
      <c r="U1919">
        <f t="shared" si="147"/>
        <v>2025</v>
      </c>
      <c r="V1919" s="4">
        <f t="shared" si="148"/>
        <v>0.15063089249818329</v>
      </c>
      <c r="W1919" t="str">
        <f t="shared" si="149"/>
        <v>Medium</v>
      </c>
    </row>
    <row r="1920" spans="1:23" hidden="1" x14ac:dyDescent="0.3">
      <c r="A1920">
        <v>102133</v>
      </c>
      <c r="B1920" s="1">
        <v>45673</v>
      </c>
      <c r="C1920" t="s">
        <v>2269</v>
      </c>
      <c r="D1920" t="s">
        <v>222</v>
      </c>
      <c r="E1920" t="s">
        <v>44</v>
      </c>
      <c r="F1920" t="s">
        <v>64</v>
      </c>
      <c r="G1920" t="s">
        <v>65</v>
      </c>
      <c r="H1920" t="s">
        <v>38</v>
      </c>
      <c r="I1920" t="s">
        <v>24</v>
      </c>
      <c r="J1920" t="s">
        <v>25</v>
      </c>
      <c r="K1920">
        <v>5</v>
      </c>
      <c r="L1920">
        <v>8470</v>
      </c>
      <c r="M1920">
        <v>0</v>
      </c>
      <c r="N1920">
        <v>42350</v>
      </c>
      <c r="O1920">
        <v>30000</v>
      </c>
      <c r="P1920">
        <v>12350</v>
      </c>
      <c r="Q1920" t="s">
        <v>49</v>
      </c>
      <c r="R1920" t="s">
        <v>27</v>
      </c>
      <c r="S1920" s="3" t="str">
        <f t="shared" si="145"/>
        <v>January</v>
      </c>
      <c r="T1920" t="str">
        <f t="shared" si="146"/>
        <v>Q1</v>
      </c>
      <c r="U1920">
        <f t="shared" si="147"/>
        <v>2025</v>
      </c>
      <c r="V1920" s="4">
        <f t="shared" si="148"/>
        <v>0.29161747343565525</v>
      </c>
      <c r="W1920" t="str">
        <f t="shared" si="149"/>
        <v>Medium</v>
      </c>
    </row>
    <row r="1921" spans="1:23" hidden="1" x14ac:dyDescent="0.3">
      <c r="A1921">
        <v>104857</v>
      </c>
      <c r="B1921" s="1">
        <v>45857</v>
      </c>
      <c r="C1921" t="s">
        <v>4993</v>
      </c>
      <c r="D1921" t="s">
        <v>281</v>
      </c>
      <c r="E1921" t="s">
        <v>20</v>
      </c>
      <c r="F1921" t="s">
        <v>36</v>
      </c>
      <c r="G1921" t="s">
        <v>37</v>
      </c>
      <c r="H1921" t="s">
        <v>83</v>
      </c>
      <c r="I1921" t="s">
        <v>24</v>
      </c>
      <c r="J1921" t="s">
        <v>72</v>
      </c>
      <c r="K1921">
        <v>3</v>
      </c>
      <c r="L1921">
        <v>14849</v>
      </c>
      <c r="M1921">
        <v>5</v>
      </c>
      <c r="N1921">
        <v>42319.65</v>
      </c>
      <c r="O1921">
        <v>33000</v>
      </c>
      <c r="P1921">
        <v>9319.65</v>
      </c>
      <c r="Q1921" t="s">
        <v>41</v>
      </c>
      <c r="R1921" t="s">
        <v>56</v>
      </c>
      <c r="S1921" s="3" t="str">
        <f t="shared" si="145"/>
        <v>July</v>
      </c>
      <c r="T1921" t="str">
        <f t="shared" si="146"/>
        <v>Q3</v>
      </c>
      <c r="U1921">
        <f t="shared" si="147"/>
        <v>2025</v>
      </c>
      <c r="V1921" s="4">
        <f t="shared" si="148"/>
        <v>0.22022039407225719</v>
      </c>
      <c r="W1921" t="str">
        <f t="shared" si="149"/>
        <v>Medium</v>
      </c>
    </row>
    <row r="1922" spans="1:23" hidden="1" x14ac:dyDescent="0.3">
      <c r="A1922">
        <v>104233</v>
      </c>
      <c r="B1922" s="1">
        <v>45696</v>
      </c>
      <c r="C1922" t="s">
        <v>4369</v>
      </c>
      <c r="D1922" t="s">
        <v>98</v>
      </c>
      <c r="E1922" t="s">
        <v>20</v>
      </c>
      <c r="F1922" t="s">
        <v>21</v>
      </c>
      <c r="G1922" t="s">
        <v>22</v>
      </c>
      <c r="H1922" t="s">
        <v>47</v>
      </c>
      <c r="I1922" t="s">
        <v>60</v>
      </c>
      <c r="J1922" t="s">
        <v>78</v>
      </c>
      <c r="K1922">
        <v>2</v>
      </c>
      <c r="L1922">
        <v>22244</v>
      </c>
      <c r="M1922">
        <v>5</v>
      </c>
      <c r="N1922">
        <v>42263.6</v>
      </c>
      <c r="O1922">
        <v>34000</v>
      </c>
      <c r="P1922">
        <v>8263.6</v>
      </c>
      <c r="Q1922" t="s">
        <v>66</v>
      </c>
      <c r="R1922" t="s">
        <v>56</v>
      </c>
      <c r="S1922" s="3" t="str">
        <f t="shared" ref="S1922:S1985" si="150">TEXT(B1922,"mmmm")</f>
        <v>February</v>
      </c>
      <c r="T1922" t="str">
        <f t="shared" ref="T1922:T1985" si="151">"Q"&amp;ROUNDUP(MONTH(B1922)/3,0)</f>
        <v>Q1</v>
      </c>
      <c r="U1922">
        <f t="shared" ref="U1922:U1985" si="152">YEAR(B1922)</f>
        <v>2025</v>
      </c>
      <c r="V1922" s="4">
        <f t="shared" ref="V1922:V1985" si="153">P1922/N1922</f>
        <v>0.19552522738242839</v>
      </c>
      <c r="W1922" t="str">
        <f t="shared" ref="W1922:W1985" si="154">IF(N1922&lt;10000,"Low",IF(N1922&lt;=50000,"Medium","High"))</f>
        <v>Medium</v>
      </c>
    </row>
    <row r="1923" spans="1:23" hidden="1" x14ac:dyDescent="0.3">
      <c r="A1923">
        <v>103416</v>
      </c>
      <c r="B1923" s="1">
        <v>45663</v>
      </c>
      <c r="C1923" t="s">
        <v>3552</v>
      </c>
      <c r="D1923" t="s">
        <v>118</v>
      </c>
      <c r="E1923" t="s">
        <v>44</v>
      </c>
      <c r="F1923" t="s">
        <v>64</v>
      </c>
      <c r="G1923" t="s">
        <v>65</v>
      </c>
      <c r="H1923" t="s">
        <v>47</v>
      </c>
      <c r="I1923" t="s">
        <v>24</v>
      </c>
      <c r="J1923" t="s">
        <v>72</v>
      </c>
      <c r="K1923">
        <v>3</v>
      </c>
      <c r="L1923">
        <v>14829</v>
      </c>
      <c r="M1923">
        <v>5</v>
      </c>
      <c r="N1923">
        <v>42262.65</v>
      </c>
      <c r="O1923">
        <v>33000</v>
      </c>
      <c r="P1923">
        <v>9262.65</v>
      </c>
      <c r="Q1923" t="s">
        <v>26</v>
      </c>
      <c r="R1923" t="s">
        <v>27</v>
      </c>
      <c r="S1923" s="3" t="str">
        <f t="shared" si="150"/>
        <v>January</v>
      </c>
      <c r="T1923" t="str">
        <f t="shared" si="151"/>
        <v>Q1</v>
      </c>
      <c r="U1923">
        <f t="shared" si="152"/>
        <v>2025</v>
      </c>
      <c r="V1923" s="4">
        <f t="shared" si="153"/>
        <v>0.21916869860266688</v>
      </c>
      <c r="W1923" t="str">
        <f t="shared" si="154"/>
        <v>Medium</v>
      </c>
    </row>
    <row r="1924" spans="1:23" hidden="1" x14ac:dyDescent="0.3">
      <c r="A1924">
        <v>103368</v>
      </c>
      <c r="B1924" s="1">
        <v>45731</v>
      </c>
      <c r="C1924" t="s">
        <v>3504</v>
      </c>
      <c r="D1924" t="s">
        <v>299</v>
      </c>
      <c r="E1924" t="s">
        <v>30</v>
      </c>
      <c r="F1924" t="s">
        <v>76</v>
      </c>
      <c r="G1924" t="s">
        <v>77</v>
      </c>
      <c r="H1924" t="s">
        <v>33</v>
      </c>
      <c r="I1924" t="s">
        <v>24</v>
      </c>
      <c r="J1924" t="s">
        <v>25</v>
      </c>
      <c r="K1924">
        <v>5</v>
      </c>
      <c r="L1924">
        <v>8441</v>
      </c>
      <c r="M1924">
        <v>0</v>
      </c>
      <c r="N1924">
        <v>42205</v>
      </c>
      <c r="O1924">
        <v>30000</v>
      </c>
      <c r="P1924">
        <v>12205</v>
      </c>
      <c r="Q1924" t="s">
        <v>66</v>
      </c>
      <c r="R1924" t="s">
        <v>27</v>
      </c>
      <c r="S1924" s="3" t="str">
        <f t="shared" si="150"/>
        <v>March</v>
      </c>
      <c r="T1924" t="str">
        <f t="shared" si="151"/>
        <v>Q1</v>
      </c>
      <c r="U1924">
        <f t="shared" si="152"/>
        <v>2025</v>
      </c>
      <c r="V1924" s="4">
        <f t="shared" si="153"/>
        <v>0.28918374600165858</v>
      </c>
      <c r="W1924" t="str">
        <f t="shared" si="154"/>
        <v>Medium</v>
      </c>
    </row>
    <row r="1925" spans="1:23" hidden="1" x14ac:dyDescent="0.3">
      <c r="A1925">
        <v>104256</v>
      </c>
      <c r="B1925" s="1">
        <v>45789</v>
      </c>
      <c r="C1925" t="s">
        <v>4392</v>
      </c>
      <c r="D1925" t="s">
        <v>114</v>
      </c>
      <c r="E1925" t="s">
        <v>30</v>
      </c>
      <c r="F1925" t="s">
        <v>31</v>
      </c>
      <c r="G1925" t="s">
        <v>32</v>
      </c>
      <c r="H1925" t="s">
        <v>108</v>
      </c>
      <c r="I1925" t="s">
        <v>60</v>
      </c>
      <c r="J1925" t="s">
        <v>61</v>
      </c>
      <c r="K1925">
        <v>4</v>
      </c>
      <c r="L1925">
        <v>11717</v>
      </c>
      <c r="M1925">
        <v>10</v>
      </c>
      <c r="N1925">
        <v>42181.2</v>
      </c>
      <c r="O1925">
        <v>36000</v>
      </c>
      <c r="P1925">
        <v>6181.2</v>
      </c>
      <c r="Q1925" t="s">
        <v>26</v>
      </c>
      <c r="R1925" t="s">
        <v>73</v>
      </c>
      <c r="S1925" s="3" t="str">
        <f t="shared" si="150"/>
        <v>May</v>
      </c>
      <c r="T1925" t="str">
        <f t="shared" si="151"/>
        <v>Q2</v>
      </c>
      <c r="U1925">
        <f t="shared" si="152"/>
        <v>2025</v>
      </c>
      <c r="V1925" s="4">
        <f t="shared" si="153"/>
        <v>0.14653921652300078</v>
      </c>
      <c r="W1925" t="str">
        <f t="shared" si="154"/>
        <v>Medium</v>
      </c>
    </row>
    <row r="1926" spans="1:23" hidden="1" x14ac:dyDescent="0.3">
      <c r="A1926">
        <v>102925</v>
      </c>
      <c r="B1926" s="1">
        <v>45892</v>
      </c>
      <c r="C1926" t="s">
        <v>3061</v>
      </c>
      <c r="D1926" t="s">
        <v>85</v>
      </c>
      <c r="E1926" t="s">
        <v>30</v>
      </c>
      <c r="F1926" t="s">
        <v>76</v>
      </c>
      <c r="G1926" t="s">
        <v>77</v>
      </c>
      <c r="H1926" t="s">
        <v>59</v>
      </c>
      <c r="I1926" t="s">
        <v>60</v>
      </c>
      <c r="J1926" t="s">
        <v>78</v>
      </c>
      <c r="K1926">
        <v>2</v>
      </c>
      <c r="L1926">
        <v>22196</v>
      </c>
      <c r="M1926">
        <v>5</v>
      </c>
      <c r="N1926">
        <v>42172.4</v>
      </c>
      <c r="O1926">
        <v>34000</v>
      </c>
      <c r="P1926">
        <v>8172.4</v>
      </c>
      <c r="Q1926" t="s">
        <v>26</v>
      </c>
      <c r="R1926" t="s">
        <v>73</v>
      </c>
      <c r="S1926" s="3" t="str">
        <f t="shared" si="150"/>
        <v>August</v>
      </c>
      <c r="T1926" t="str">
        <f t="shared" si="151"/>
        <v>Q3</v>
      </c>
      <c r="U1926">
        <f t="shared" si="152"/>
        <v>2025</v>
      </c>
      <c r="V1926" s="4">
        <f t="shared" si="153"/>
        <v>0.19378550900589009</v>
      </c>
      <c r="W1926" t="str">
        <f t="shared" si="154"/>
        <v>Medium</v>
      </c>
    </row>
    <row r="1927" spans="1:23" hidden="1" x14ac:dyDescent="0.3">
      <c r="A1927">
        <v>103990</v>
      </c>
      <c r="B1927" s="1">
        <v>45876</v>
      </c>
      <c r="C1927" t="s">
        <v>4126</v>
      </c>
      <c r="D1927" t="s">
        <v>257</v>
      </c>
      <c r="E1927" t="s">
        <v>44</v>
      </c>
      <c r="F1927" t="s">
        <v>45</v>
      </c>
      <c r="G1927" t="s">
        <v>46</v>
      </c>
      <c r="H1927" t="s">
        <v>23</v>
      </c>
      <c r="I1927" t="s">
        <v>60</v>
      </c>
      <c r="J1927" t="s">
        <v>78</v>
      </c>
      <c r="K1927">
        <v>2</v>
      </c>
      <c r="L1927">
        <v>22162</v>
      </c>
      <c r="M1927">
        <v>5</v>
      </c>
      <c r="N1927">
        <v>42107.8</v>
      </c>
      <c r="O1927">
        <v>34000</v>
      </c>
      <c r="P1927">
        <v>8107.8</v>
      </c>
      <c r="Q1927" t="s">
        <v>49</v>
      </c>
      <c r="R1927" t="s">
        <v>56</v>
      </c>
      <c r="S1927" s="3" t="str">
        <f t="shared" si="150"/>
        <v>August</v>
      </c>
      <c r="T1927" t="str">
        <f t="shared" si="151"/>
        <v>Q3</v>
      </c>
      <c r="U1927">
        <f t="shared" si="152"/>
        <v>2025</v>
      </c>
      <c r="V1927" s="4">
        <f t="shared" si="153"/>
        <v>0.19254864894390111</v>
      </c>
      <c r="W1927" t="str">
        <f t="shared" si="154"/>
        <v>Medium</v>
      </c>
    </row>
    <row r="1928" spans="1:23" hidden="1" x14ac:dyDescent="0.3">
      <c r="A1928">
        <v>102993</v>
      </c>
      <c r="B1928" s="1">
        <v>45783</v>
      </c>
      <c r="C1928" t="s">
        <v>3129</v>
      </c>
      <c r="D1928" t="s">
        <v>175</v>
      </c>
      <c r="E1928" t="s">
        <v>52</v>
      </c>
      <c r="F1928" t="s">
        <v>69</v>
      </c>
      <c r="G1928" t="s">
        <v>70</v>
      </c>
      <c r="H1928" t="s">
        <v>59</v>
      </c>
      <c r="I1928" t="s">
        <v>24</v>
      </c>
      <c r="J1928" t="s">
        <v>25</v>
      </c>
      <c r="K1928">
        <v>6</v>
      </c>
      <c r="L1928">
        <v>8758</v>
      </c>
      <c r="M1928">
        <v>20</v>
      </c>
      <c r="N1928">
        <v>42038.400000000001</v>
      </c>
      <c r="O1928">
        <v>36000</v>
      </c>
      <c r="P1928">
        <v>6038.4</v>
      </c>
      <c r="Q1928" t="s">
        <v>66</v>
      </c>
      <c r="R1928" t="s">
        <v>27</v>
      </c>
      <c r="S1928" s="3" t="str">
        <f t="shared" si="150"/>
        <v>May</v>
      </c>
      <c r="T1928" t="str">
        <f t="shared" si="151"/>
        <v>Q2</v>
      </c>
      <c r="U1928">
        <f t="shared" si="152"/>
        <v>2025</v>
      </c>
      <c r="V1928" s="4">
        <f t="shared" si="153"/>
        <v>0.14364010047956152</v>
      </c>
      <c r="W1928" t="str">
        <f t="shared" si="154"/>
        <v>Medium</v>
      </c>
    </row>
    <row r="1929" spans="1:23" hidden="1" x14ac:dyDescent="0.3">
      <c r="A1929">
        <v>100689</v>
      </c>
      <c r="B1929" s="1">
        <v>45921</v>
      </c>
      <c r="C1929" t="s">
        <v>825</v>
      </c>
      <c r="D1929" t="s">
        <v>90</v>
      </c>
      <c r="E1929" t="s">
        <v>20</v>
      </c>
      <c r="F1929" t="s">
        <v>21</v>
      </c>
      <c r="G1929" t="s">
        <v>22</v>
      </c>
      <c r="H1929" t="s">
        <v>33</v>
      </c>
      <c r="I1929" t="s">
        <v>60</v>
      </c>
      <c r="J1929" t="s">
        <v>61</v>
      </c>
      <c r="K1929">
        <v>4</v>
      </c>
      <c r="L1929">
        <v>12354</v>
      </c>
      <c r="M1929">
        <v>15</v>
      </c>
      <c r="N1929">
        <v>42003.6</v>
      </c>
      <c r="O1929">
        <v>36000</v>
      </c>
      <c r="P1929">
        <v>6003.6</v>
      </c>
      <c r="Q1929" t="s">
        <v>26</v>
      </c>
      <c r="R1929" t="s">
        <v>56</v>
      </c>
      <c r="S1929" s="3" t="str">
        <f t="shared" si="150"/>
        <v>September</v>
      </c>
      <c r="T1929" t="str">
        <f t="shared" si="151"/>
        <v>Q3</v>
      </c>
      <c r="U1929">
        <f t="shared" si="152"/>
        <v>2025</v>
      </c>
      <c r="V1929" s="4">
        <f t="shared" si="153"/>
        <v>0.14293060594806162</v>
      </c>
      <c r="W1929" t="str">
        <f t="shared" si="154"/>
        <v>Medium</v>
      </c>
    </row>
    <row r="1930" spans="1:23" hidden="1" x14ac:dyDescent="0.3">
      <c r="A1930">
        <v>104299</v>
      </c>
      <c r="B1930" s="1">
        <v>45770</v>
      </c>
      <c r="C1930" t="s">
        <v>4435</v>
      </c>
      <c r="D1930" t="s">
        <v>147</v>
      </c>
      <c r="E1930" t="s">
        <v>20</v>
      </c>
      <c r="F1930" t="s">
        <v>36</v>
      </c>
      <c r="G1930" t="s">
        <v>37</v>
      </c>
      <c r="H1930" t="s">
        <v>38</v>
      </c>
      <c r="I1930" t="s">
        <v>24</v>
      </c>
      <c r="J1930" t="s">
        <v>72</v>
      </c>
      <c r="K1930">
        <v>3</v>
      </c>
      <c r="L1930">
        <v>14738</v>
      </c>
      <c r="M1930">
        <v>5</v>
      </c>
      <c r="N1930">
        <v>42003.3</v>
      </c>
      <c r="O1930">
        <v>33000</v>
      </c>
      <c r="P1930">
        <v>9003.2999999999993</v>
      </c>
      <c r="Q1930" t="s">
        <v>66</v>
      </c>
      <c r="R1930" t="s">
        <v>27</v>
      </c>
      <c r="S1930" s="3" t="str">
        <f t="shared" si="150"/>
        <v>April</v>
      </c>
      <c r="T1930" t="str">
        <f t="shared" si="151"/>
        <v>Q2</v>
      </c>
      <c r="U1930">
        <f t="shared" si="152"/>
        <v>2025</v>
      </c>
      <c r="V1930" s="4">
        <f t="shared" si="153"/>
        <v>0.2143474441293898</v>
      </c>
      <c r="W1930" t="str">
        <f t="shared" si="154"/>
        <v>Medium</v>
      </c>
    </row>
    <row r="1931" spans="1:23" hidden="1" x14ac:dyDescent="0.3">
      <c r="A1931">
        <v>102722</v>
      </c>
      <c r="B1931" s="1">
        <v>45744</v>
      </c>
      <c r="C1931" t="s">
        <v>2858</v>
      </c>
      <c r="D1931" t="s">
        <v>226</v>
      </c>
      <c r="E1931" t="s">
        <v>20</v>
      </c>
      <c r="F1931" t="s">
        <v>36</v>
      </c>
      <c r="G1931" t="s">
        <v>37</v>
      </c>
      <c r="H1931" t="s">
        <v>47</v>
      </c>
      <c r="I1931" t="s">
        <v>60</v>
      </c>
      <c r="J1931" t="s">
        <v>78</v>
      </c>
      <c r="K1931">
        <v>2</v>
      </c>
      <c r="L1931">
        <v>22086</v>
      </c>
      <c r="M1931">
        <v>5</v>
      </c>
      <c r="N1931">
        <v>41963.4</v>
      </c>
      <c r="O1931">
        <v>34000</v>
      </c>
      <c r="P1931">
        <v>7963.4</v>
      </c>
      <c r="Q1931" t="s">
        <v>49</v>
      </c>
      <c r="R1931" t="s">
        <v>56</v>
      </c>
      <c r="S1931" s="3" t="str">
        <f t="shared" si="150"/>
        <v>March</v>
      </c>
      <c r="T1931" t="str">
        <f t="shared" si="151"/>
        <v>Q1</v>
      </c>
      <c r="U1931">
        <f t="shared" si="152"/>
        <v>2025</v>
      </c>
      <c r="V1931" s="4">
        <f t="shared" si="153"/>
        <v>0.18977013302067991</v>
      </c>
      <c r="W1931" t="str">
        <f t="shared" si="154"/>
        <v>Medium</v>
      </c>
    </row>
    <row r="1932" spans="1:23" hidden="1" x14ac:dyDescent="0.3">
      <c r="A1932">
        <v>101655</v>
      </c>
      <c r="B1932" s="1">
        <v>45684</v>
      </c>
      <c r="C1932" t="s">
        <v>1791</v>
      </c>
      <c r="D1932" t="s">
        <v>217</v>
      </c>
      <c r="E1932" t="s">
        <v>44</v>
      </c>
      <c r="F1932" t="s">
        <v>45</v>
      </c>
      <c r="G1932" t="s">
        <v>46</v>
      </c>
      <c r="H1932" t="s">
        <v>71</v>
      </c>
      <c r="I1932" t="s">
        <v>60</v>
      </c>
      <c r="J1932" t="s">
        <v>78</v>
      </c>
      <c r="K1932">
        <v>2</v>
      </c>
      <c r="L1932">
        <v>22084</v>
      </c>
      <c r="M1932">
        <v>5</v>
      </c>
      <c r="N1932">
        <v>41959.6</v>
      </c>
      <c r="O1932">
        <v>34000</v>
      </c>
      <c r="P1932">
        <v>7959.6</v>
      </c>
      <c r="Q1932" t="s">
        <v>49</v>
      </c>
      <c r="R1932" t="s">
        <v>27</v>
      </c>
      <c r="S1932" s="3" t="str">
        <f t="shared" si="150"/>
        <v>January</v>
      </c>
      <c r="T1932" t="str">
        <f t="shared" si="151"/>
        <v>Q1</v>
      </c>
      <c r="U1932">
        <f t="shared" si="152"/>
        <v>2025</v>
      </c>
      <c r="V1932" s="4">
        <f t="shared" si="153"/>
        <v>0.18969675592712992</v>
      </c>
      <c r="W1932" t="str">
        <f t="shared" si="154"/>
        <v>Medium</v>
      </c>
    </row>
    <row r="1933" spans="1:23" hidden="1" x14ac:dyDescent="0.3">
      <c r="A1933">
        <v>102097</v>
      </c>
      <c r="B1933" s="1">
        <v>45864</v>
      </c>
      <c r="C1933" t="s">
        <v>2233</v>
      </c>
      <c r="D1933" t="s">
        <v>35</v>
      </c>
      <c r="E1933" t="s">
        <v>20</v>
      </c>
      <c r="F1933" t="s">
        <v>36</v>
      </c>
      <c r="G1933" t="s">
        <v>37</v>
      </c>
      <c r="H1933" t="s">
        <v>108</v>
      </c>
      <c r="I1933" t="s">
        <v>24</v>
      </c>
      <c r="J1933" t="s">
        <v>25</v>
      </c>
      <c r="K1933">
        <v>6</v>
      </c>
      <c r="L1933">
        <v>8227</v>
      </c>
      <c r="M1933">
        <v>15</v>
      </c>
      <c r="N1933">
        <v>41957.7</v>
      </c>
      <c r="O1933">
        <v>36000</v>
      </c>
      <c r="P1933">
        <v>5957.7</v>
      </c>
      <c r="Q1933" t="s">
        <v>55</v>
      </c>
      <c r="R1933" t="s">
        <v>27</v>
      </c>
      <c r="S1933" s="3" t="str">
        <f t="shared" si="150"/>
        <v>July</v>
      </c>
      <c r="T1933" t="str">
        <f t="shared" si="151"/>
        <v>Q3</v>
      </c>
      <c r="U1933">
        <f t="shared" si="152"/>
        <v>2025</v>
      </c>
      <c r="V1933" s="4">
        <f t="shared" si="153"/>
        <v>0.14199300724300903</v>
      </c>
      <c r="W1933" t="str">
        <f t="shared" si="154"/>
        <v>Medium</v>
      </c>
    </row>
    <row r="1934" spans="1:23" hidden="1" x14ac:dyDescent="0.3">
      <c r="A1934">
        <v>101509</v>
      </c>
      <c r="B1934" s="1">
        <v>45812</v>
      </c>
      <c r="C1934" t="s">
        <v>1645</v>
      </c>
      <c r="D1934" t="s">
        <v>85</v>
      </c>
      <c r="E1934" t="s">
        <v>30</v>
      </c>
      <c r="F1934" t="s">
        <v>31</v>
      </c>
      <c r="G1934" t="s">
        <v>32</v>
      </c>
      <c r="H1934" t="s">
        <v>38</v>
      </c>
      <c r="I1934" t="s">
        <v>60</v>
      </c>
      <c r="J1934" t="s">
        <v>61</v>
      </c>
      <c r="K1934">
        <v>4</v>
      </c>
      <c r="L1934">
        <v>11652</v>
      </c>
      <c r="M1934">
        <v>10</v>
      </c>
      <c r="N1934">
        <v>41947.199999999997</v>
      </c>
      <c r="O1934">
        <v>36000</v>
      </c>
      <c r="P1934">
        <v>5947.2</v>
      </c>
      <c r="Q1934" t="s">
        <v>49</v>
      </c>
      <c r="R1934" t="s">
        <v>27</v>
      </c>
      <c r="S1934" s="3" t="str">
        <f t="shared" si="150"/>
        <v>June</v>
      </c>
      <c r="T1934" t="str">
        <f t="shared" si="151"/>
        <v>Q2</v>
      </c>
      <c r="U1934">
        <f t="shared" si="152"/>
        <v>2025</v>
      </c>
      <c r="V1934" s="4">
        <f t="shared" si="153"/>
        <v>0.14177823549605217</v>
      </c>
      <c r="W1934" t="str">
        <f t="shared" si="154"/>
        <v>Medium</v>
      </c>
    </row>
    <row r="1935" spans="1:23" hidden="1" x14ac:dyDescent="0.3">
      <c r="A1935">
        <v>102503</v>
      </c>
      <c r="B1935" s="1">
        <v>45702</v>
      </c>
      <c r="C1935" t="s">
        <v>2639</v>
      </c>
      <c r="D1935" t="s">
        <v>184</v>
      </c>
      <c r="E1935" t="s">
        <v>20</v>
      </c>
      <c r="F1935" t="s">
        <v>36</v>
      </c>
      <c r="G1935" t="s">
        <v>37</v>
      </c>
      <c r="H1935" t="s">
        <v>23</v>
      </c>
      <c r="I1935" t="s">
        <v>60</v>
      </c>
      <c r="J1935" t="s">
        <v>78</v>
      </c>
      <c r="K1935">
        <v>2</v>
      </c>
      <c r="L1935">
        <v>22073</v>
      </c>
      <c r="M1935">
        <v>5</v>
      </c>
      <c r="N1935">
        <v>41938.699999999997</v>
      </c>
      <c r="O1935">
        <v>34000</v>
      </c>
      <c r="P1935">
        <v>7938.7</v>
      </c>
      <c r="Q1935" t="s">
        <v>41</v>
      </c>
      <c r="R1935" t="s">
        <v>27</v>
      </c>
      <c r="S1935" s="3" t="str">
        <f t="shared" si="150"/>
        <v>February</v>
      </c>
      <c r="T1935" t="str">
        <f t="shared" si="151"/>
        <v>Q1</v>
      </c>
      <c r="U1935">
        <f t="shared" si="152"/>
        <v>2025</v>
      </c>
      <c r="V1935" s="4">
        <f t="shared" si="153"/>
        <v>0.189292944225739</v>
      </c>
      <c r="W1935" t="str">
        <f t="shared" si="154"/>
        <v>Medium</v>
      </c>
    </row>
    <row r="1936" spans="1:23" hidden="1" x14ac:dyDescent="0.3">
      <c r="A1936">
        <v>104785</v>
      </c>
      <c r="B1936" s="1">
        <v>45700</v>
      </c>
      <c r="C1936" t="s">
        <v>4921</v>
      </c>
      <c r="D1936" t="s">
        <v>375</v>
      </c>
      <c r="E1936" t="s">
        <v>44</v>
      </c>
      <c r="F1936" t="s">
        <v>64</v>
      </c>
      <c r="G1936" t="s">
        <v>65</v>
      </c>
      <c r="H1936" t="s">
        <v>33</v>
      </c>
      <c r="I1936" t="s">
        <v>24</v>
      </c>
      <c r="J1936" t="s">
        <v>25</v>
      </c>
      <c r="K1936">
        <v>5</v>
      </c>
      <c r="L1936">
        <v>8382</v>
      </c>
      <c r="M1936">
        <v>0</v>
      </c>
      <c r="N1936">
        <v>41910</v>
      </c>
      <c r="O1936">
        <v>30000</v>
      </c>
      <c r="P1936">
        <v>11910</v>
      </c>
      <c r="Q1936" t="s">
        <v>49</v>
      </c>
      <c r="R1936" t="s">
        <v>27</v>
      </c>
      <c r="S1936" s="3" t="str">
        <f t="shared" si="150"/>
        <v>February</v>
      </c>
      <c r="T1936" t="str">
        <f t="shared" si="151"/>
        <v>Q1</v>
      </c>
      <c r="U1936">
        <f t="shared" si="152"/>
        <v>2025</v>
      </c>
      <c r="V1936" s="4">
        <f t="shared" si="153"/>
        <v>0.28418038654259126</v>
      </c>
      <c r="W1936" t="str">
        <f t="shared" si="154"/>
        <v>Medium</v>
      </c>
    </row>
    <row r="1937" spans="1:23" hidden="1" x14ac:dyDescent="0.3">
      <c r="A1937">
        <v>104217</v>
      </c>
      <c r="B1937" s="1">
        <v>45873</v>
      </c>
      <c r="C1937" t="s">
        <v>4353</v>
      </c>
      <c r="D1937" t="s">
        <v>281</v>
      </c>
      <c r="E1937" t="s">
        <v>44</v>
      </c>
      <c r="F1937" t="s">
        <v>64</v>
      </c>
      <c r="G1937" t="s">
        <v>65</v>
      </c>
      <c r="H1937" t="s">
        <v>59</v>
      </c>
      <c r="I1937" t="s">
        <v>24</v>
      </c>
      <c r="J1937" t="s">
        <v>72</v>
      </c>
      <c r="K1937">
        <v>3</v>
      </c>
      <c r="L1937">
        <v>14705</v>
      </c>
      <c r="M1937">
        <v>5</v>
      </c>
      <c r="N1937">
        <v>41909.25</v>
      </c>
      <c r="O1937">
        <v>33000</v>
      </c>
      <c r="P1937">
        <v>8909.25</v>
      </c>
      <c r="Q1937" t="s">
        <v>49</v>
      </c>
      <c r="R1937" t="s">
        <v>27</v>
      </c>
      <c r="S1937" s="3" t="str">
        <f t="shared" si="150"/>
        <v>August</v>
      </c>
      <c r="T1937" t="str">
        <f t="shared" si="151"/>
        <v>Q3</v>
      </c>
      <c r="U1937">
        <f t="shared" si="152"/>
        <v>2025</v>
      </c>
      <c r="V1937" s="4">
        <f t="shared" si="153"/>
        <v>0.21258433400740886</v>
      </c>
      <c r="W1937" t="str">
        <f t="shared" si="154"/>
        <v>Medium</v>
      </c>
    </row>
    <row r="1938" spans="1:23" hidden="1" x14ac:dyDescent="0.3">
      <c r="A1938">
        <v>102997</v>
      </c>
      <c r="B1938" s="1">
        <v>45862</v>
      </c>
      <c r="C1938" t="s">
        <v>3133</v>
      </c>
      <c r="D1938" t="s">
        <v>98</v>
      </c>
      <c r="E1938" t="s">
        <v>20</v>
      </c>
      <c r="F1938" t="s">
        <v>36</v>
      </c>
      <c r="G1938" t="s">
        <v>37</v>
      </c>
      <c r="H1938" t="s">
        <v>47</v>
      </c>
      <c r="I1938" t="s">
        <v>24</v>
      </c>
      <c r="J1938" t="s">
        <v>25</v>
      </c>
      <c r="K1938">
        <v>6</v>
      </c>
      <c r="L1938">
        <v>8722</v>
      </c>
      <c r="M1938">
        <v>20</v>
      </c>
      <c r="N1938">
        <v>41865.599999999999</v>
      </c>
      <c r="O1938">
        <v>36000</v>
      </c>
      <c r="P1938">
        <v>5865.6</v>
      </c>
      <c r="Q1938" t="s">
        <v>26</v>
      </c>
      <c r="R1938" t="s">
        <v>56</v>
      </c>
      <c r="S1938" s="3" t="str">
        <f t="shared" si="150"/>
        <v>July</v>
      </c>
      <c r="T1938" t="str">
        <f t="shared" si="151"/>
        <v>Q3</v>
      </c>
      <c r="U1938">
        <f t="shared" si="152"/>
        <v>2025</v>
      </c>
      <c r="V1938" s="4">
        <f t="shared" si="153"/>
        <v>0.14010548039440496</v>
      </c>
      <c r="W1938" t="str">
        <f t="shared" si="154"/>
        <v>Medium</v>
      </c>
    </row>
    <row r="1939" spans="1:23" hidden="1" x14ac:dyDescent="0.3">
      <c r="A1939">
        <v>101032</v>
      </c>
      <c r="B1939" s="1">
        <v>45979</v>
      </c>
      <c r="C1939" t="s">
        <v>1168</v>
      </c>
      <c r="D1939" t="s">
        <v>100</v>
      </c>
      <c r="E1939" t="s">
        <v>20</v>
      </c>
      <c r="F1939" t="s">
        <v>21</v>
      </c>
      <c r="G1939" t="s">
        <v>22</v>
      </c>
      <c r="H1939" t="s">
        <v>59</v>
      </c>
      <c r="I1939" t="s">
        <v>24</v>
      </c>
      <c r="J1939" t="s">
        <v>25</v>
      </c>
      <c r="K1939">
        <v>6</v>
      </c>
      <c r="L1939">
        <v>8721</v>
      </c>
      <c r="M1939">
        <v>20</v>
      </c>
      <c r="N1939">
        <v>41860.800000000003</v>
      </c>
      <c r="O1939">
        <v>36000</v>
      </c>
      <c r="P1939">
        <v>5860.8</v>
      </c>
      <c r="Q1939" t="s">
        <v>49</v>
      </c>
      <c r="R1939" t="s">
        <v>27</v>
      </c>
      <c r="S1939" s="3" t="str">
        <f t="shared" si="150"/>
        <v>November</v>
      </c>
      <c r="T1939" t="str">
        <f t="shared" si="151"/>
        <v>Q4</v>
      </c>
      <c r="U1939">
        <f t="shared" si="152"/>
        <v>2025</v>
      </c>
      <c r="V1939" s="4">
        <f t="shared" si="153"/>
        <v>0.14000687994496044</v>
      </c>
      <c r="W1939" t="str">
        <f t="shared" si="154"/>
        <v>Medium</v>
      </c>
    </row>
    <row r="1940" spans="1:23" hidden="1" x14ac:dyDescent="0.3">
      <c r="A1940">
        <v>101795</v>
      </c>
      <c r="B1940" s="1">
        <v>45741</v>
      </c>
      <c r="C1940" t="s">
        <v>1931</v>
      </c>
      <c r="D1940" t="s">
        <v>80</v>
      </c>
      <c r="E1940" t="s">
        <v>52</v>
      </c>
      <c r="F1940" t="s">
        <v>69</v>
      </c>
      <c r="G1940" t="s">
        <v>70</v>
      </c>
      <c r="H1940" t="s">
        <v>33</v>
      </c>
      <c r="I1940" t="s">
        <v>60</v>
      </c>
      <c r="J1940" t="s">
        <v>78</v>
      </c>
      <c r="K1940">
        <v>2</v>
      </c>
      <c r="L1940">
        <v>22027</v>
      </c>
      <c r="M1940">
        <v>5</v>
      </c>
      <c r="N1940">
        <v>41851.300000000003</v>
      </c>
      <c r="O1940">
        <v>34000</v>
      </c>
      <c r="P1940">
        <v>7851.3</v>
      </c>
      <c r="Q1940" t="s">
        <v>41</v>
      </c>
      <c r="R1940" t="s">
        <v>27</v>
      </c>
      <c r="S1940" s="3" t="str">
        <f t="shared" si="150"/>
        <v>March</v>
      </c>
      <c r="T1940" t="str">
        <f t="shared" si="151"/>
        <v>Q1</v>
      </c>
      <c r="U1940">
        <f t="shared" si="152"/>
        <v>2025</v>
      </c>
      <c r="V1940" s="4">
        <f t="shared" si="153"/>
        <v>0.18759990729081294</v>
      </c>
      <c r="W1940" t="str">
        <f t="shared" si="154"/>
        <v>Medium</v>
      </c>
    </row>
    <row r="1941" spans="1:23" hidden="1" x14ac:dyDescent="0.3">
      <c r="A1941">
        <v>100867</v>
      </c>
      <c r="B1941" s="1">
        <v>45874</v>
      </c>
      <c r="C1941" t="s">
        <v>1003</v>
      </c>
      <c r="D1941" t="s">
        <v>125</v>
      </c>
      <c r="E1941" t="s">
        <v>52</v>
      </c>
      <c r="F1941" t="s">
        <v>53</v>
      </c>
      <c r="G1941" t="s">
        <v>54</v>
      </c>
      <c r="H1941" t="s">
        <v>71</v>
      </c>
      <c r="I1941" t="s">
        <v>60</v>
      </c>
      <c r="J1941" t="s">
        <v>61</v>
      </c>
      <c r="K1941">
        <v>4</v>
      </c>
      <c r="L1941">
        <v>12309</v>
      </c>
      <c r="M1941">
        <v>15</v>
      </c>
      <c r="N1941">
        <v>41850.6</v>
      </c>
      <c r="O1941">
        <v>36000</v>
      </c>
      <c r="P1941">
        <v>5850.6</v>
      </c>
      <c r="Q1941" t="s">
        <v>49</v>
      </c>
      <c r="R1941" t="s">
        <v>27</v>
      </c>
      <c r="S1941" s="3" t="str">
        <f t="shared" si="150"/>
        <v>August</v>
      </c>
      <c r="T1941" t="str">
        <f t="shared" si="151"/>
        <v>Q3</v>
      </c>
      <c r="U1941">
        <f t="shared" si="152"/>
        <v>2025</v>
      </c>
      <c r="V1941" s="4">
        <f t="shared" si="153"/>
        <v>0.1397972788920589</v>
      </c>
      <c r="W1941" t="str">
        <f t="shared" si="154"/>
        <v>Medium</v>
      </c>
    </row>
    <row r="1942" spans="1:23" hidden="1" x14ac:dyDescent="0.3">
      <c r="A1942">
        <v>103761</v>
      </c>
      <c r="B1942" s="1">
        <v>45834</v>
      </c>
      <c r="C1942" t="s">
        <v>3897</v>
      </c>
      <c r="D1942" t="s">
        <v>90</v>
      </c>
      <c r="E1942" t="s">
        <v>20</v>
      </c>
      <c r="F1942" t="s">
        <v>36</v>
      </c>
      <c r="G1942" t="s">
        <v>37</v>
      </c>
      <c r="H1942" t="s">
        <v>47</v>
      </c>
      <c r="I1942" t="s">
        <v>60</v>
      </c>
      <c r="J1942" t="s">
        <v>78</v>
      </c>
      <c r="K1942">
        <v>2</v>
      </c>
      <c r="L1942">
        <v>22016</v>
      </c>
      <c r="M1942">
        <v>5</v>
      </c>
      <c r="N1942">
        <v>41830.400000000001</v>
      </c>
      <c r="O1942">
        <v>34000</v>
      </c>
      <c r="P1942">
        <v>7830.4</v>
      </c>
      <c r="Q1942" t="s">
        <v>66</v>
      </c>
      <c r="R1942" t="s">
        <v>27</v>
      </c>
      <c r="S1942" s="3" t="str">
        <f t="shared" si="150"/>
        <v>June</v>
      </c>
      <c r="T1942" t="str">
        <f t="shared" si="151"/>
        <v>Q2</v>
      </c>
      <c r="U1942">
        <f t="shared" si="152"/>
        <v>2025</v>
      </c>
      <c r="V1942" s="4">
        <f t="shared" si="153"/>
        <v>0.1871940024479804</v>
      </c>
      <c r="W1942" t="str">
        <f t="shared" si="154"/>
        <v>Medium</v>
      </c>
    </row>
    <row r="1943" spans="1:23" hidden="1" x14ac:dyDescent="0.3">
      <c r="A1943">
        <v>103313</v>
      </c>
      <c r="B1943" s="1">
        <v>45889</v>
      </c>
      <c r="C1943" t="s">
        <v>3449</v>
      </c>
      <c r="D1943" t="s">
        <v>147</v>
      </c>
      <c r="E1943" t="s">
        <v>30</v>
      </c>
      <c r="F1943" t="s">
        <v>76</v>
      </c>
      <c r="G1943" t="s">
        <v>77</v>
      </c>
      <c r="H1943" t="s">
        <v>33</v>
      </c>
      <c r="I1943" t="s">
        <v>24</v>
      </c>
      <c r="J1943" t="s">
        <v>72</v>
      </c>
      <c r="K1943">
        <v>3</v>
      </c>
      <c r="L1943">
        <v>14671</v>
      </c>
      <c r="M1943">
        <v>5</v>
      </c>
      <c r="N1943">
        <v>41812.35</v>
      </c>
      <c r="O1943">
        <v>33000</v>
      </c>
      <c r="P1943">
        <v>8812.35</v>
      </c>
      <c r="Q1943" t="s">
        <v>26</v>
      </c>
      <c r="R1943" t="s">
        <v>27</v>
      </c>
      <c r="S1943" s="3" t="str">
        <f t="shared" si="150"/>
        <v>August</v>
      </c>
      <c r="T1943" t="str">
        <f t="shared" si="151"/>
        <v>Q3</v>
      </c>
      <c r="U1943">
        <f t="shared" si="152"/>
        <v>2025</v>
      </c>
      <c r="V1943" s="4">
        <f t="shared" si="153"/>
        <v>0.21075950048251296</v>
      </c>
      <c r="W1943" t="str">
        <f t="shared" si="154"/>
        <v>Medium</v>
      </c>
    </row>
    <row r="1944" spans="1:23" hidden="1" x14ac:dyDescent="0.3">
      <c r="A1944">
        <v>102440</v>
      </c>
      <c r="B1944" s="1">
        <v>45786</v>
      </c>
      <c r="C1944" t="s">
        <v>2576</v>
      </c>
      <c r="D1944" t="s">
        <v>134</v>
      </c>
      <c r="E1944" t="s">
        <v>30</v>
      </c>
      <c r="F1944" t="s">
        <v>31</v>
      </c>
      <c r="G1944" t="s">
        <v>32</v>
      </c>
      <c r="H1944" t="s">
        <v>108</v>
      </c>
      <c r="I1944" t="s">
        <v>24</v>
      </c>
      <c r="J1944" t="s">
        <v>25</v>
      </c>
      <c r="K1944">
        <v>5</v>
      </c>
      <c r="L1944">
        <v>8360</v>
      </c>
      <c r="M1944">
        <v>0</v>
      </c>
      <c r="N1944">
        <v>41800</v>
      </c>
      <c r="O1944">
        <v>30000</v>
      </c>
      <c r="P1944">
        <v>11800</v>
      </c>
      <c r="Q1944" t="s">
        <v>49</v>
      </c>
      <c r="R1944" t="s">
        <v>27</v>
      </c>
      <c r="S1944" s="3" t="str">
        <f t="shared" si="150"/>
        <v>May</v>
      </c>
      <c r="T1944" t="str">
        <f t="shared" si="151"/>
        <v>Q2</v>
      </c>
      <c r="U1944">
        <f t="shared" si="152"/>
        <v>2025</v>
      </c>
      <c r="V1944" s="4">
        <f t="shared" si="153"/>
        <v>0.28229665071770332</v>
      </c>
      <c r="W1944" t="str">
        <f t="shared" si="154"/>
        <v>Medium</v>
      </c>
    </row>
    <row r="1945" spans="1:23" hidden="1" x14ac:dyDescent="0.3">
      <c r="A1945">
        <v>102669</v>
      </c>
      <c r="B1945" s="1">
        <v>45764</v>
      </c>
      <c r="C1945" t="s">
        <v>2805</v>
      </c>
      <c r="D1945" t="s">
        <v>129</v>
      </c>
      <c r="E1945" t="s">
        <v>20</v>
      </c>
      <c r="F1945" t="s">
        <v>36</v>
      </c>
      <c r="G1945" t="s">
        <v>37</v>
      </c>
      <c r="H1945" t="s">
        <v>71</v>
      </c>
      <c r="I1945" t="s">
        <v>60</v>
      </c>
      <c r="J1945" t="s">
        <v>78</v>
      </c>
      <c r="K1945">
        <v>2</v>
      </c>
      <c r="L1945">
        <v>21983</v>
      </c>
      <c r="M1945">
        <v>5</v>
      </c>
      <c r="N1945">
        <v>41767.699999999997</v>
      </c>
      <c r="O1945">
        <v>34000</v>
      </c>
      <c r="P1945">
        <v>7767.7</v>
      </c>
      <c r="Q1945" t="s">
        <v>66</v>
      </c>
      <c r="R1945" t="s">
        <v>73</v>
      </c>
      <c r="S1945" s="3" t="str">
        <f t="shared" si="150"/>
        <v>April</v>
      </c>
      <c r="T1945" t="str">
        <f t="shared" si="151"/>
        <v>Q2</v>
      </c>
      <c r="U1945">
        <f t="shared" si="152"/>
        <v>2025</v>
      </c>
      <c r="V1945" s="4">
        <f t="shared" si="153"/>
        <v>0.18597385060704805</v>
      </c>
      <c r="W1945" t="str">
        <f t="shared" si="154"/>
        <v>Medium</v>
      </c>
    </row>
    <row r="1946" spans="1:23" hidden="1" x14ac:dyDescent="0.3">
      <c r="A1946">
        <v>102432</v>
      </c>
      <c r="B1946" s="1">
        <v>45664</v>
      </c>
      <c r="C1946" t="s">
        <v>2568</v>
      </c>
      <c r="D1946" t="s">
        <v>51</v>
      </c>
      <c r="E1946" t="s">
        <v>20</v>
      </c>
      <c r="F1946" t="s">
        <v>21</v>
      </c>
      <c r="G1946" t="s">
        <v>22</v>
      </c>
      <c r="H1946" t="s">
        <v>47</v>
      </c>
      <c r="I1946" t="s">
        <v>24</v>
      </c>
      <c r="J1946" t="s">
        <v>25</v>
      </c>
      <c r="K1946">
        <v>5</v>
      </c>
      <c r="L1946">
        <v>8793</v>
      </c>
      <c r="M1946">
        <v>5</v>
      </c>
      <c r="N1946">
        <v>41766.75</v>
      </c>
      <c r="O1946">
        <v>30000</v>
      </c>
      <c r="P1946">
        <v>11766.75</v>
      </c>
      <c r="Q1946" t="s">
        <v>41</v>
      </c>
      <c r="R1946" t="s">
        <v>27</v>
      </c>
      <c r="S1946" s="3" t="str">
        <f t="shared" si="150"/>
        <v>January</v>
      </c>
      <c r="T1946" t="str">
        <f t="shared" si="151"/>
        <v>Q1</v>
      </c>
      <c r="U1946">
        <f t="shared" si="152"/>
        <v>2025</v>
      </c>
      <c r="V1946" s="4">
        <f t="shared" si="153"/>
        <v>0.28172529583939376</v>
      </c>
      <c r="W1946" t="str">
        <f t="shared" si="154"/>
        <v>Medium</v>
      </c>
    </row>
    <row r="1947" spans="1:23" hidden="1" x14ac:dyDescent="0.3">
      <c r="A1947">
        <v>103517</v>
      </c>
      <c r="B1947" s="1">
        <v>45915</v>
      </c>
      <c r="C1947" t="s">
        <v>3653</v>
      </c>
      <c r="D1947" t="s">
        <v>199</v>
      </c>
      <c r="E1947" t="s">
        <v>52</v>
      </c>
      <c r="F1947" t="s">
        <v>53</v>
      </c>
      <c r="G1947" t="s">
        <v>54</v>
      </c>
      <c r="H1947" t="s">
        <v>83</v>
      </c>
      <c r="I1947" t="s">
        <v>60</v>
      </c>
      <c r="J1947" t="s">
        <v>78</v>
      </c>
      <c r="K1947">
        <v>2</v>
      </c>
      <c r="L1947">
        <v>21974</v>
      </c>
      <c r="M1947">
        <v>5</v>
      </c>
      <c r="N1947">
        <v>41750.6</v>
      </c>
      <c r="O1947">
        <v>34000</v>
      </c>
      <c r="P1947">
        <v>7750.6</v>
      </c>
      <c r="Q1947" t="s">
        <v>66</v>
      </c>
      <c r="R1947" t="s">
        <v>56</v>
      </c>
      <c r="S1947" s="3" t="str">
        <f t="shared" si="150"/>
        <v>September</v>
      </c>
      <c r="T1947" t="str">
        <f t="shared" si="151"/>
        <v>Q3</v>
      </c>
      <c r="U1947">
        <f t="shared" si="152"/>
        <v>2025</v>
      </c>
      <c r="V1947" s="4">
        <f t="shared" si="153"/>
        <v>0.18564044588580764</v>
      </c>
      <c r="W1947" t="str">
        <f t="shared" si="154"/>
        <v>Medium</v>
      </c>
    </row>
    <row r="1948" spans="1:23" hidden="1" x14ac:dyDescent="0.3">
      <c r="A1948">
        <v>100743</v>
      </c>
      <c r="B1948" s="1">
        <v>45827</v>
      </c>
      <c r="C1948" t="s">
        <v>879</v>
      </c>
      <c r="D1948" t="s">
        <v>166</v>
      </c>
      <c r="E1948" t="s">
        <v>44</v>
      </c>
      <c r="F1948" t="s">
        <v>64</v>
      </c>
      <c r="G1948" t="s">
        <v>65</v>
      </c>
      <c r="H1948" t="s">
        <v>83</v>
      </c>
      <c r="I1948" t="s">
        <v>60</v>
      </c>
      <c r="J1948" t="s">
        <v>61</v>
      </c>
      <c r="K1948">
        <v>4</v>
      </c>
      <c r="L1948">
        <v>11593</v>
      </c>
      <c r="M1948">
        <v>10</v>
      </c>
      <c r="N1948">
        <v>41734.800000000003</v>
      </c>
      <c r="O1948">
        <v>36000</v>
      </c>
      <c r="P1948">
        <v>5734.8</v>
      </c>
      <c r="Q1948" t="s">
        <v>49</v>
      </c>
      <c r="R1948" t="s">
        <v>73</v>
      </c>
      <c r="S1948" s="3" t="str">
        <f t="shared" si="150"/>
        <v>June</v>
      </c>
      <c r="T1948" t="str">
        <f t="shared" si="151"/>
        <v>Q2</v>
      </c>
      <c r="U1948">
        <f t="shared" si="152"/>
        <v>2025</v>
      </c>
      <c r="V1948" s="4">
        <f t="shared" si="153"/>
        <v>0.13741050634003277</v>
      </c>
      <c r="W1948" t="str">
        <f t="shared" si="154"/>
        <v>Medium</v>
      </c>
    </row>
    <row r="1949" spans="1:23" hidden="1" x14ac:dyDescent="0.3">
      <c r="A1949">
        <v>104335</v>
      </c>
      <c r="B1949" s="1">
        <v>45954</v>
      </c>
      <c r="C1949" t="s">
        <v>4471</v>
      </c>
      <c r="D1949" t="s">
        <v>222</v>
      </c>
      <c r="E1949" t="s">
        <v>44</v>
      </c>
      <c r="F1949" t="s">
        <v>64</v>
      </c>
      <c r="G1949" t="s">
        <v>65</v>
      </c>
      <c r="H1949" t="s">
        <v>33</v>
      </c>
      <c r="I1949" t="s">
        <v>24</v>
      </c>
      <c r="J1949" t="s">
        <v>72</v>
      </c>
      <c r="K1949">
        <v>3</v>
      </c>
      <c r="L1949">
        <v>15452</v>
      </c>
      <c r="M1949">
        <v>10</v>
      </c>
      <c r="N1949">
        <v>41720.400000000001</v>
      </c>
      <c r="O1949">
        <v>33000</v>
      </c>
      <c r="P1949">
        <v>8720.4</v>
      </c>
      <c r="Q1949" t="s">
        <v>55</v>
      </c>
      <c r="R1949" t="s">
        <v>56</v>
      </c>
      <c r="S1949" s="3" t="str">
        <f t="shared" si="150"/>
        <v>October</v>
      </c>
      <c r="T1949" t="str">
        <f t="shared" si="151"/>
        <v>Q4</v>
      </c>
      <c r="U1949">
        <f t="shared" si="152"/>
        <v>2025</v>
      </c>
      <c r="V1949" s="4">
        <f t="shared" si="153"/>
        <v>0.20902004774642619</v>
      </c>
      <c r="W1949" t="str">
        <f t="shared" si="154"/>
        <v>Medium</v>
      </c>
    </row>
    <row r="1950" spans="1:23" hidden="1" x14ac:dyDescent="0.3">
      <c r="A1950">
        <v>100468</v>
      </c>
      <c r="B1950" s="1">
        <v>45841</v>
      </c>
      <c r="C1950" t="s">
        <v>604</v>
      </c>
      <c r="D1950" t="s">
        <v>29</v>
      </c>
      <c r="E1950" t="s">
        <v>20</v>
      </c>
      <c r="F1950" t="s">
        <v>36</v>
      </c>
      <c r="G1950" t="s">
        <v>37</v>
      </c>
      <c r="H1950" t="s">
        <v>33</v>
      </c>
      <c r="I1950" t="s">
        <v>24</v>
      </c>
      <c r="J1950" t="s">
        <v>25</v>
      </c>
      <c r="K1950">
        <v>6</v>
      </c>
      <c r="L1950">
        <v>8180</v>
      </c>
      <c r="M1950">
        <v>15</v>
      </c>
      <c r="N1950">
        <v>41718</v>
      </c>
      <c r="O1950">
        <v>36000</v>
      </c>
      <c r="P1950">
        <v>5718</v>
      </c>
      <c r="Q1950" t="s">
        <v>26</v>
      </c>
      <c r="R1950" t="s">
        <v>56</v>
      </c>
      <c r="S1950" s="3" t="str">
        <f t="shared" si="150"/>
        <v>July</v>
      </c>
      <c r="T1950" t="str">
        <f t="shared" si="151"/>
        <v>Q3</v>
      </c>
      <c r="U1950">
        <f t="shared" si="152"/>
        <v>2025</v>
      </c>
      <c r="V1950" s="4">
        <f t="shared" si="153"/>
        <v>0.13706313821372071</v>
      </c>
      <c r="W1950" t="str">
        <f t="shared" si="154"/>
        <v>Medium</v>
      </c>
    </row>
    <row r="1951" spans="1:23" hidden="1" x14ac:dyDescent="0.3">
      <c r="A1951">
        <v>102404</v>
      </c>
      <c r="B1951" s="1">
        <v>46004</v>
      </c>
      <c r="C1951" t="s">
        <v>2540</v>
      </c>
      <c r="D1951" t="s">
        <v>138</v>
      </c>
      <c r="E1951" t="s">
        <v>44</v>
      </c>
      <c r="F1951" t="s">
        <v>64</v>
      </c>
      <c r="G1951" t="s">
        <v>65</v>
      </c>
      <c r="H1951" t="s">
        <v>47</v>
      </c>
      <c r="I1951" t="s">
        <v>24</v>
      </c>
      <c r="J1951" t="s">
        <v>25</v>
      </c>
      <c r="K1951">
        <v>5</v>
      </c>
      <c r="L1951">
        <v>8782</v>
      </c>
      <c r="M1951">
        <v>5</v>
      </c>
      <c r="N1951">
        <v>41714.5</v>
      </c>
      <c r="O1951">
        <v>30000</v>
      </c>
      <c r="P1951">
        <v>11714.5</v>
      </c>
      <c r="Q1951" t="s">
        <v>49</v>
      </c>
      <c r="R1951" t="s">
        <v>73</v>
      </c>
      <c r="S1951" s="3" t="str">
        <f t="shared" si="150"/>
        <v>December</v>
      </c>
      <c r="T1951" t="str">
        <f t="shared" si="151"/>
        <v>Q4</v>
      </c>
      <c r="U1951">
        <f t="shared" si="152"/>
        <v>2025</v>
      </c>
      <c r="V1951" s="4">
        <f t="shared" si="153"/>
        <v>0.28082561219719759</v>
      </c>
      <c r="W1951" t="str">
        <f t="shared" si="154"/>
        <v>Medium</v>
      </c>
    </row>
    <row r="1952" spans="1:23" hidden="1" x14ac:dyDescent="0.3">
      <c r="A1952">
        <v>102869</v>
      </c>
      <c r="B1952" s="1">
        <v>45891</v>
      </c>
      <c r="C1952" t="s">
        <v>3005</v>
      </c>
      <c r="D1952" t="s">
        <v>175</v>
      </c>
      <c r="E1952" t="s">
        <v>44</v>
      </c>
      <c r="F1952" t="s">
        <v>45</v>
      </c>
      <c r="G1952" t="s">
        <v>46</v>
      </c>
      <c r="H1952" t="s">
        <v>83</v>
      </c>
      <c r="I1952" t="s">
        <v>24</v>
      </c>
      <c r="J1952" t="s">
        <v>72</v>
      </c>
      <c r="K1952">
        <v>3</v>
      </c>
      <c r="L1952">
        <v>14635</v>
      </c>
      <c r="M1952">
        <v>5</v>
      </c>
      <c r="N1952">
        <v>41709.75</v>
      </c>
      <c r="O1952">
        <v>33000</v>
      </c>
      <c r="P1952">
        <v>8709.75</v>
      </c>
      <c r="Q1952" t="s">
        <v>41</v>
      </c>
      <c r="R1952" t="s">
        <v>27</v>
      </c>
      <c r="S1952" s="3" t="str">
        <f t="shared" si="150"/>
        <v>August</v>
      </c>
      <c r="T1952" t="str">
        <f t="shared" si="151"/>
        <v>Q3</v>
      </c>
      <c r="U1952">
        <f t="shared" si="152"/>
        <v>2025</v>
      </c>
      <c r="V1952" s="4">
        <f t="shared" si="153"/>
        <v>0.2088180821031054</v>
      </c>
      <c r="W1952" t="str">
        <f t="shared" si="154"/>
        <v>Medium</v>
      </c>
    </row>
    <row r="1953" spans="1:23" hidden="1" x14ac:dyDescent="0.3">
      <c r="A1953">
        <v>101442</v>
      </c>
      <c r="B1953" s="1">
        <v>45698</v>
      </c>
      <c r="C1953" t="s">
        <v>1578</v>
      </c>
      <c r="D1953" t="s">
        <v>43</v>
      </c>
      <c r="E1953" t="s">
        <v>30</v>
      </c>
      <c r="F1953" t="s">
        <v>76</v>
      </c>
      <c r="G1953" t="s">
        <v>77</v>
      </c>
      <c r="H1953" t="s">
        <v>33</v>
      </c>
      <c r="I1953" t="s">
        <v>24</v>
      </c>
      <c r="J1953" t="s">
        <v>72</v>
      </c>
      <c r="K1953">
        <v>3</v>
      </c>
      <c r="L1953">
        <v>15446</v>
      </c>
      <c r="M1953">
        <v>10</v>
      </c>
      <c r="N1953">
        <v>41704.199999999997</v>
      </c>
      <c r="O1953">
        <v>33000</v>
      </c>
      <c r="P1953">
        <v>8704.2000000000007</v>
      </c>
      <c r="Q1953" t="s">
        <v>49</v>
      </c>
      <c r="R1953" t="s">
        <v>27</v>
      </c>
      <c r="S1953" s="3" t="str">
        <f t="shared" si="150"/>
        <v>February</v>
      </c>
      <c r="T1953" t="str">
        <f t="shared" si="151"/>
        <v>Q1</v>
      </c>
      <c r="U1953">
        <f t="shared" si="152"/>
        <v>2025</v>
      </c>
      <c r="V1953" s="4">
        <f t="shared" si="153"/>
        <v>0.20871279151740116</v>
      </c>
      <c r="W1953" t="str">
        <f t="shared" si="154"/>
        <v>Medium</v>
      </c>
    </row>
    <row r="1954" spans="1:23" hidden="1" x14ac:dyDescent="0.3">
      <c r="A1954">
        <v>102117</v>
      </c>
      <c r="B1954" s="1">
        <v>45834</v>
      </c>
      <c r="C1954" t="s">
        <v>2253</v>
      </c>
      <c r="D1954" t="s">
        <v>118</v>
      </c>
      <c r="E1954" t="s">
        <v>44</v>
      </c>
      <c r="F1954" t="s">
        <v>45</v>
      </c>
      <c r="G1954" t="s">
        <v>46</v>
      </c>
      <c r="H1954" t="s">
        <v>23</v>
      </c>
      <c r="I1954" t="s">
        <v>24</v>
      </c>
      <c r="J1954" t="s">
        <v>72</v>
      </c>
      <c r="K1954">
        <v>3</v>
      </c>
      <c r="L1954">
        <v>15443</v>
      </c>
      <c r="M1954">
        <v>10</v>
      </c>
      <c r="N1954">
        <v>41696.1</v>
      </c>
      <c r="O1954">
        <v>33000</v>
      </c>
      <c r="P1954">
        <v>8696.1</v>
      </c>
      <c r="Q1954" t="s">
        <v>49</v>
      </c>
      <c r="R1954" t="s">
        <v>73</v>
      </c>
      <c r="S1954" s="3" t="str">
        <f t="shared" si="150"/>
        <v>June</v>
      </c>
      <c r="T1954" t="str">
        <f t="shared" si="151"/>
        <v>Q2</v>
      </c>
      <c r="U1954">
        <f t="shared" si="152"/>
        <v>2025</v>
      </c>
      <c r="V1954" s="4">
        <f t="shared" si="153"/>
        <v>0.2085590738702181</v>
      </c>
      <c r="W1954" t="str">
        <f t="shared" si="154"/>
        <v>Medium</v>
      </c>
    </row>
    <row r="1955" spans="1:23" hidden="1" x14ac:dyDescent="0.3">
      <c r="A1955">
        <v>100400</v>
      </c>
      <c r="B1955" s="1">
        <v>46009</v>
      </c>
      <c r="C1955" t="s">
        <v>536</v>
      </c>
      <c r="D1955" t="s">
        <v>138</v>
      </c>
      <c r="E1955" t="s">
        <v>30</v>
      </c>
      <c r="F1955" t="s">
        <v>76</v>
      </c>
      <c r="G1955" t="s">
        <v>77</v>
      </c>
      <c r="H1955" t="s">
        <v>59</v>
      </c>
      <c r="I1955" t="s">
        <v>24</v>
      </c>
      <c r="J1955" t="s">
        <v>25</v>
      </c>
      <c r="K1955">
        <v>5</v>
      </c>
      <c r="L1955">
        <v>8334</v>
      </c>
      <c r="M1955">
        <v>0</v>
      </c>
      <c r="N1955">
        <v>41670</v>
      </c>
      <c r="O1955">
        <v>30000</v>
      </c>
      <c r="P1955">
        <v>11670</v>
      </c>
      <c r="Q1955" t="s">
        <v>41</v>
      </c>
      <c r="R1955" t="s">
        <v>73</v>
      </c>
      <c r="S1955" s="3" t="str">
        <f t="shared" si="150"/>
        <v>December</v>
      </c>
      <c r="T1955" t="str">
        <f t="shared" si="151"/>
        <v>Q4</v>
      </c>
      <c r="U1955">
        <f t="shared" si="152"/>
        <v>2025</v>
      </c>
      <c r="V1955" s="4">
        <f t="shared" si="153"/>
        <v>0.28005759539236863</v>
      </c>
      <c r="W1955" t="str">
        <f t="shared" si="154"/>
        <v>Medium</v>
      </c>
    </row>
    <row r="1956" spans="1:23" hidden="1" x14ac:dyDescent="0.3">
      <c r="A1956">
        <v>101101</v>
      </c>
      <c r="B1956" s="1">
        <v>45704</v>
      </c>
      <c r="C1956" t="s">
        <v>1237</v>
      </c>
      <c r="D1956" t="s">
        <v>257</v>
      </c>
      <c r="E1956" t="s">
        <v>30</v>
      </c>
      <c r="F1956" t="s">
        <v>31</v>
      </c>
      <c r="G1956" t="s">
        <v>32</v>
      </c>
      <c r="H1956" t="s">
        <v>47</v>
      </c>
      <c r="I1956" t="s">
        <v>24</v>
      </c>
      <c r="J1956" t="s">
        <v>72</v>
      </c>
      <c r="K1956">
        <v>3</v>
      </c>
      <c r="L1956">
        <v>14621</v>
      </c>
      <c r="M1956">
        <v>5</v>
      </c>
      <c r="N1956">
        <v>41669.85</v>
      </c>
      <c r="O1956">
        <v>33000</v>
      </c>
      <c r="P1956">
        <v>8669.85</v>
      </c>
      <c r="Q1956" t="s">
        <v>26</v>
      </c>
      <c r="R1956" t="s">
        <v>27</v>
      </c>
      <c r="S1956" s="3" t="str">
        <f t="shared" si="150"/>
        <v>February</v>
      </c>
      <c r="T1956" t="str">
        <f t="shared" si="151"/>
        <v>Q1</v>
      </c>
      <c r="U1956">
        <f t="shared" si="152"/>
        <v>2025</v>
      </c>
      <c r="V1956" s="4">
        <f t="shared" si="153"/>
        <v>0.20806050417748084</v>
      </c>
      <c r="W1956" t="str">
        <f t="shared" si="154"/>
        <v>Medium</v>
      </c>
    </row>
    <row r="1957" spans="1:23" hidden="1" x14ac:dyDescent="0.3">
      <c r="A1957">
        <v>102188</v>
      </c>
      <c r="B1957" s="1">
        <v>45829</v>
      </c>
      <c r="C1957" t="s">
        <v>2324</v>
      </c>
      <c r="D1957" t="s">
        <v>199</v>
      </c>
      <c r="E1957" t="s">
        <v>44</v>
      </c>
      <c r="F1957" t="s">
        <v>64</v>
      </c>
      <c r="G1957" t="s">
        <v>65</v>
      </c>
      <c r="H1957" t="s">
        <v>71</v>
      </c>
      <c r="I1957" t="s">
        <v>24</v>
      </c>
      <c r="J1957" t="s">
        <v>25</v>
      </c>
      <c r="K1957">
        <v>5</v>
      </c>
      <c r="L1957">
        <v>8325</v>
      </c>
      <c r="M1957">
        <v>0</v>
      </c>
      <c r="N1957">
        <v>41625</v>
      </c>
      <c r="O1957">
        <v>30000</v>
      </c>
      <c r="P1957">
        <v>11625</v>
      </c>
      <c r="Q1957" t="s">
        <v>66</v>
      </c>
      <c r="R1957" t="s">
        <v>27</v>
      </c>
      <c r="S1957" s="3" t="str">
        <f t="shared" si="150"/>
        <v>June</v>
      </c>
      <c r="T1957" t="str">
        <f t="shared" si="151"/>
        <v>Q2</v>
      </c>
      <c r="U1957">
        <f t="shared" si="152"/>
        <v>2025</v>
      </c>
      <c r="V1957" s="4">
        <f t="shared" si="153"/>
        <v>0.27927927927927926</v>
      </c>
      <c r="W1957" t="str">
        <f t="shared" si="154"/>
        <v>Medium</v>
      </c>
    </row>
    <row r="1958" spans="1:23" hidden="1" x14ac:dyDescent="0.3">
      <c r="A1958">
        <v>102281</v>
      </c>
      <c r="B1958" s="1">
        <v>45677</v>
      </c>
      <c r="C1958" t="s">
        <v>2417</v>
      </c>
      <c r="D1958" t="s">
        <v>98</v>
      </c>
      <c r="E1958" t="s">
        <v>30</v>
      </c>
      <c r="F1958" t="s">
        <v>31</v>
      </c>
      <c r="G1958" t="s">
        <v>32</v>
      </c>
      <c r="H1958" t="s">
        <v>23</v>
      </c>
      <c r="I1958" t="s">
        <v>60</v>
      </c>
      <c r="J1958" t="s">
        <v>61</v>
      </c>
      <c r="K1958">
        <v>4</v>
      </c>
      <c r="L1958">
        <v>12240</v>
      </c>
      <c r="M1958">
        <v>15</v>
      </c>
      <c r="N1958">
        <v>41616</v>
      </c>
      <c r="O1958">
        <v>36000</v>
      </c>
      <c r="P1958">
        <v>5616</v>
      </c>
      <c r="Q1958" t="s">
        <v>26</v>
      </c>
      <c r="R1958" t="s">
        <v>27</v>
      </c>
      <c r="S1958" s="3" t="str">
        <f t="shared" si="150"/>
        <v>January</v>
      </c>
      <c r="T1958" t="str">
        <f t="shared" si="151"/>
        <v>Q1</v>
      </c>
      <c r="U1958">
        <f t="shared" si="152"/>
        <v>2025</v>
      </c>
      <c r="V1958" s="4">
        <f t="shared" si="153"/>
        <v>0.13494809688581316</v>
      </c>
      <c r="W1958" t="str">
        <f t="shared" si="154"/>
        <v>Medium</v>
      </c>
    </row>
    <row r="1959" spans="1:23" hidden="1" x14ac:dyDescent="0.3">
      <c r="A1959">
        <v>101083</v>
      </c>
      <c r="B1959" s="1">
        <v>45911</v>
      </c>
      <c r="C1959" t="s">
        <v>1219</v>
      </c>
      <c r="D1959" t="s">
        <v>35</v>
      </c>
      <c r="E1959" t="s">
        <v>44</v>
      </c>
      <c r="F1959" t="s">
        <v>64</v>
      </c>
      <c r="G1959" t="s">
        <v>65</v>
      </c>
      <c r="H1959" t="s">
        <v>59</v>
      </c>
      <c r="I1959" t="s">
        <v>24</v>
      </c>
      <c r="J1959" t="s">
        <v>25</v>
      </c>
      <c r="K1959">
        <v>6</v>
      </c>
      <c r="L1959">
        <v>8160</v>
      </c>
      <c r="M1959">
        <v>15</v>
      </c>
      <c r="N1959">
        <v>41616</v>
      </c>
      <c r="O1959">
        <v>36000</v>
      </c>
      <c r="P1959">
        <v>5616</v>
      </c>
      <c r="Q1959" t="s">
        <v>55</v>
      </c>
      <c r="R1959" t="s">
        <v>27</v>
      </c>
      <c r="S1959" s="3" t="str">
        <f t="shared" si="150"/>
        <v>September</v>
      </c>
      <c r="T1959" t="str">
        <f t="shared" si="151"/>
        <v>Q3</v>
      </c>
      <c r="U1959">
        <f t="shared" si="152"/>
        <v>2025</v>
      </c>
      <c r="V1959" s="4">
        <f t="shared" si="153"/>
        <v>0.13494809688581316</v>
      </c>
      <c r="W1959" t="str">
        <f t="shared" si="154"/>
        <v>Medium</v>
      </c>
    </row>
    <row r="1960" spans="1:23" hidden="1" x14ac:dyDescent="0.3">
      <c r="A1960">
        <v>101346</v>
      </c>
      <c r="B1960" s="1">
        <v>45921</v>
      </c>
      <c r="C1960" t="s">
        <v>1482</v>
      </c>
      <c r="D1960" t="s">
        <v>153</v>
      </c>
      <c r="E1960" t="s">
        <v>20</v>
      </c>
      <c r="F1960" t="s">
        <v>21</v>
      </c>
      <c r="G1960" t="s">
        <v>22</v>
      </c>
      <c r="H1960" t="s">
        <v>71</v>
      </c>
      <c r="I1960" t="s">
        <v>24</v>
      </c>
      <c r="J1960" t="s">
        <v>72</v>
      </c>
      <c r="K1960">
        <v>3</v>
      </c>
      <c r="L1960">
        <v>15407</v>
      </c>
      <c r="M1960">
        <v>10</v>
      </c>
      <c r="N1960">
        <v>41598.9</v>
      </c>
      <c r="O1960">
        <v>33000</v>
      </c>
      <c r="P1960">
        <v>8598.9</v>
      </c>
      <c r="Q1960" t="s">
        <v>26</v>
      </c>
      <c r="R1960" t="s">
        <v>27</v>
      </c>
      <c r="S1960" s="3" t="str">
        <f t="shared" si="150"/>
        <v>September</v>
      </c>
      <c r="T1960" t="str">
        <f t="shared" si="151"/>
        <v>Q3</v>
      </c>
      <c r="U1960">
        <f t="shared" si="152"/>
        <v>2025</v>
      </c>
      <c r="V1960" s="4">
        <f t="shared" si="153"/>
        <v>0.20670979280702131</v>
      </c>
      <c r="W1960" t="str">
        <f t="shared" si="154"/>
        <v>Medium</v>
      </c>
    </row>
    <row r="1961" spans="1:23" hidden="1" x14ac:dyDescent="0.3">
      <c r="A1961">
        <v>102303</v>
      </c>
      <c r="B1961" s="1">
        <v>45717</v>
      </c>
      <c r="C1961" t="s">
        <v>2439</v>
      </c>
      <c r="D1961" t="s">
        <v>228</v>
      </c>
      <c r="E1961" t="s">
        <v>30</v>
      </c>
      <c r="F1961" t="s">
        <v>31</v>
      </c>
      <c r="G1961" t="s">
        <v>32</v>
      </c>
      <c r="H1961" t="s">
        <v>47</v>
      </c>
      <c r="I1961" t="s">
        <v>60</v>
      </c>
      <c r="J1961" t="s">
        <v>78</v>
      </c>
      <c r="K1961">
        <v>2</v>
      </c>
      <c r="L1961">
        <v>21894</v>
      </c>
      <c r="M1961">
        <v>5</v>
      </c>
      <c r="N1961">
        <v>41598.6</v>
      </c>
      <c r="O1961">
        <v>34000</v>
      </c>
      <c r="P1961">
        <v>7598.6</v>
      </c>
      <c r="Q1961" t="s">
        <v>41</v>
      </c>
      <c r="R1961" t="s">
        <v>27</v>
      </c>
      <c r="S1961" s="3" t="str">
        <f t="shared" si="150"/>
        <v>March</v>
      </c>
      <c r="T1961" t="str">
        <f t="shared" si="151"/>
        <v>Q1</v>
      </c>
      <c r="U1961">
        <f t="shared" si="152"/>
        <v>2025</v>
      </c>
      <c r="V1961" s="4">
        <f t="shared" si="153"/>
        <v>0.18266480121927181</v>
      </c>
      <c r="W1961" t="str">
        <f t="shared" si="154"/>
        <v>Medium</v>
      </c>
    </row>
    <row r="1962" spans="1:23" hidden="1" x14ac:dyDescent="0.3">
      <c r="A1962">
        <v>100618</v>
      </c>
      <c r="B1962" s="1">
        <v>45673</v>
      </c>
      <c r="C1962" t="s">
        <v>754</v>
      </c>
      <c r="D1962" t="s">
        <v>257</v>
      </c>
      <c r="E1962" t="s">
        <v>52</v>
      </c>
      <c r="F1962" t="s">
        <v>69</v>
      </c>
      <c r="G1962" t="s">
        <v>70</v>
      </c>
      <c r="H1962" t="s">
        <v>47</v>
      </c>
      <c r="I1962" t="s">
        <v>60</v>
      </c>
      <c r="J1962" t="s">
        <v>61</v>
      </c>
      <c r="K1962">
        <v>4</v>
      </c>
      <c r="L1962">
        <v>12222</v>
      </c>
      <c r="M1962">
        <v>15</v>
      </c>
      <c r="N1962">
        <v>41554.800000000003</v>
      </c>
      <c r="O1962">
        <v>36000</v>
      </c>
      <c r="P1962">
        <v>5554.8</v>
      </c>
      <c r="Q1962" t="s">
        <v>41</v>
      </c>
      <c r="R1962" t="s">
        <v>27</v>
      </c>
      <c r="S1962" s="3" t="str">
        <f t="shared" si="150"/>
        <v>January</v>
      </c>
      <c r="T1962" t="str">
        <f t="shared" si="151"/>
        <v>Q1</v>
      </c>
      <c r="U1962">
        <f t="shared" si="152"/>
        <v>2025</v>
      </c>
      <c r="V1962" s="4">
        <f t="shared" si="153"/>
        <v>0.13367408819197782</v>
      </c>
      <c r="W1962" t="str">
        <f t="shared" si="154"/>
        <v>Medium</v>
      </c>
    </row>
    <row r="1963" spans="1:23" hidden="1" x14ac:dyDescent="0.3">
      <c r="A1963">
        <v>101511</v>
      </c>
      <c r="B1963" s="1">
        <v>45849</v>
      </c>
      <c r="C1963" t="s">
        <v>1647</v>
      </c>
      <c r="D1963" t="s">
        <v>142</v>
      </c>
      <c r="E1963" t="s">
        <v>44</v>
      </c>
      <c r="F1963" t="s">
        <v>45</v>
      </c>
      <c r="G1963" t="s">
        <v>46</v>
      </c>
      <c r="H1963" t="s">
        <v>38</v>
      </c>
      <c r="I1963" t="s">
        <v>24</v>
      </c>
      <c r="J1963" t="s">
        <v>72</v>
      </c>
      <c r="K1963">
        <v>3</v>
      </c>
      <c r="L1963">
        <v>15389</v>
      </c>
      <c r="M1963">
        <v>10</v>
      </c>
      <c r="N1963">
        <v>41550.300000000003</v>
      </c>
      <c r="O1963">
        <v>33000</v>
      </c>
      <c r="P1963">
        <v>8550.2999999999993</v>
      </c>
      <c r="Q1963" t="s">
        <v>55</v>
      </c>
      <c r="R1963" t="s">
        <v>56</v>
      </c>
      <c r="S1963" s="3" t="str">
        <f t="shared" si="150"/>
        <v>July</v>
      </c>
      <c r="T1963" t="str">
        <f t="shared" si="151"/>
        <v>Q3</v>
      </c>
      <c r="U1963">
        <f t="shared" si="152"/>
        <v>2025</v>
      </c>
      <c r="V1963" s="4">
        <f t="shared" si="153"/>
        <v>0.20578190771185764</v>
      </c>
      <c r="W1963" t="str">
        <f t="shared" si="154"/>
        <v>Medium</v>
      </c>
    </row>
    <row r="1964" spans="1:23" hidden="1" x14ac:dyDescent="0.3">
      <c r="A1964">
        <v>102614</v>
      </c>
      <c r="B1964" s="1">
        <v>45895</v>
      </c>
      <c r="C1964" t="s">
        <v>2750</v>
      </c>
      <c r="D1964" t="s">
        <v>102</v>
      </c>
      <c r="E1964" t="s">
        <v>44</v>
      </c>
      <c r="F1964" t="s">
        <v>45</v>
      </c>
      <c r="G1964" t="s">
        <v>46</v>
      </c>
      <c r="H1964" t="s">
        <v>59</v>
      </c>
      <c r="I1964" t="s">
        <v>60</v>
      </c>
      <c r="J1964" t="s">
        <v>61</v>
      </c>
      <c r="K1964">
        <v>4</v>
      </c>
      <c r="L1964">
        <v>11539</v>
      </c>
      <c r="M1964">
        <v>10</v>
      </c>
      <c r="N1964">
        <v>41540.400000000001</v>
      </c>
      <c r="O1964">
        <v>36000</v>
      </c>
      <c r="P1964">
        <v>5540.4</v>
      </c>
      <c r="Q1964" t="s">
        <v>41</v>
      </c>
      <c r="R1964" t="s">
        <v>27</v>
      </c>
      <c r="S1964" s="3" t="str">
        <f t="shared" si="150"/>
        <v>August</v>
      </c>
      <c r="T1964" t="str">
        <f t="shared" si="151"/>
        <v>Q3</v>
      </c>
      <c r="U1964">
        <f t="shared" si="152"/>
        <v>2025</v>
      </c>
      <c r="V1964" s="4">
        <f t="shared" si="153"/>
        <v>0.13337377589045843</v>
      </c>
      <c r="W1964" t="str">
        <f t="shared" si="154"/>
        <v>Medium</v>
      </c>
    </row>
    <row r="1965" spans="1:23" hidden="1" x14ac:dyDescent="0.3">
      <c r="A1965">
        <v>100325</v>
      </c>
      <c r="B1965" s="1">
        <v>45736</v>
      </c>
      <c r="C1965" t="s">
        <v>461</v>
      </c>
      <c r="D1965" t="s">
        <v>19</v>
      </c>
      <c r="E1965" t="s">
        <v>52</v>
      </c>
      <c r="F1965" t="s">
        <v>53</v>
      </c>
      <c r="G1965" t="s">
        <v>54</v>
      </c>
      <c r="H1965" t="s">
        <v>47</v>
      </c>
      <c r="I1965" t="s">
        <v>60</v>
      </c>
      <c r="J1965" t="s">
        <v>61</v>
      </c>
      <c r="K1965">
        <v>4</v>
      </c>
      <c r="L1965">
        <v>12213</v>
      </c>
      <c r="M1965">
        <v>15</v>
      </c>
      <c r="N1965">
        <v>41524.199999999997</v>
      </c>
      <c r="O1965">
        <v>36000</v>
      </c>
      <c r="P1965">
        <v>5524.2</v>
      </c>
      <c r="Q1965" t="s">
        <v>55</v>
      </c>
      <c r="R1965" t="s">
        <v>27</v>
      </c>
      <c r="S1965" s="3" t="str">
        <f t="shared" si="150"/>
        <v>March</v>
      </c>
      <c r="T1965" t="str">
        <f t="shared" si="151"/>
        <v>Q1</v>
      </c>
      <c r="U1965">
        <f t="shared" si="152"/>
        <v>2025</v>
      </c>
      <c r="V1965" s="4">
        <f t="shared" si="153"/>
        <v>0.13303567558194981</v>
      </c>
      <c r="W1965" t="str">
        <f t="shared" si="154"/>
        <v>Medium</v>
      </c>
    </row>
    <row r="1966" spans="1:23" hidden="1" x14ac:dyDescent="0.3">
      <c r="A1966">
        <v>101719</v>
      </c>
      <c r="B1966" s="1">
        <v>45875</v>
      </c>
      <c r="C1966" t="s">
        <v>1855</v>
      </c>
      <c r="D1966" t="s">
        <v>342</v>
      </c>
      <c r="E1966" t="s">
        <v>30</v>
      </c>
      <c r="F1966" t="s">
        <v>76</v>
      </c>
      <c r="G1966" t="s">
        <v>77</v>
      </c>
      <c r="H1966" t="s">
        <v>38</v>
      </c>
      <c r="I1966" t="s">
        <v>60</v>
      </c>
      <c r="J1966" t="s">
        <v>78</v>
      </c>
      <c r="K1966">
        <v>2</v>
      </c>
      <c r="L1966">
        <v>21851</v>
      </c>
      <c r="M1966">
        <v>5</v>
      </c>
      <c r="N1966">
        <v>41516.9</v>
      </c>
      <c r="O1966">
        <v>34000</v>
      </c>
      <c r="P1966">
        <v>7516.9</v>
      </c>
      <c r="Q1966" t="s">
        <v>41</v>
      </c>
      <c r="R1966" t="s">
        <v>27</v>
      </c>
      <c r="S1966" s="3" t="str">
        <f t="shared" si="150"/>
        <v>August</v>
      </c>
      <c r="T1966" t="str">
        <f t="shared" si="151"/>
        <v>Q3</v>
      </c>
      <c r="U1966">
        <f t="shared" si="152"/>
        <v>2025</v>
      </c>
      <c r="V1966" s="4">
        <f t="shared" si="153"/>
        <v>0.18105638908492686</v>
      </c>
      <c r="W1966" t="str">
        <f t="shared" si="154"/>
        <v>Medium</v>
      </c>
    </row>
    <row r="1967" spans="1:23" hidden="1" x14ac:dyDescent="0.3">
      <c r="A1967">
        <v>101289</v>
      </c>
      <c r="B1967" s="1">
        <v>45873</v>
      </c>
      <c r="C1967" t="s">
        <v>1425</v>
      </c>
      <c r="D1967" t="s">
        <v>35</v>
      </c>
      <c r="E1967" t="s">
        <v>30</v>
      </c>
      <c r="F1967" t="s">
        <v>76</v>
      </c>
      <c r="G1967" t="s">
        <v>77</v>
      </c>
      <c r="H1967" t="s">
        <v>38</v>
      </c>
      <c r="I1967" t="s">
        <v>24</v>
      </c>
      <c r="J1967" t="s">
        <v>72</v>
      </c>
      <c r="K1967">
        <v>3</v>
      </c>
      <c r="L1967">
        <v>15368</v>
      </c>
      <c r="M1967">
        <v>10</v>
      </c>
      <c r="N1967">
        <v>41493.599999999999</v>
      </c>
      <c r="O1967">
        <v>33000</v>
      </c>
      <c r="P1967">
        <v>8493.6</v>
      </c>
      <c r="Q1967" t="s">
        <v>55</v>
      </c>
      <c r="R1967" t="s">
        <v>27</v>
      </c>
      <c r="S1967" s="3" t="str">
        <f t="shared" si="150"/>
        <v>August</v>
      </c>
      <c r="T1967" t="str">
        <f t="shared" si="151"/>
        <v>Q3</v>
      </c>
      <c r="U1967">
        <f t="shared" si="152"/>
        <v>2025</v>
      </c>
      <c r="V1967" s="4">
        <f t="shared" si="153"/>
        <v>0.20469662791370238</v>
      </c>
      <c r="W1967" t="str">
        <f t="shared" si="154"/>
        <v>Medium</v>
      </c>
    </row>
    <row r="1968" spans="1:23" hidden="1" x14ac:dyDescent="0.3">
      <c r="A1968">
        <v>101563</v>
      </c>
      <c r="B1968" s="1">
        <v>45839</v>
      </c>
      <c r="C1968" t="s">
        <v>1699</v>
      </c>
      <c r="D1968" t="s">
        <v>35</v>
      </c>
      <c r="E1968" t="s">
        <v>52</v>
      </c>
      <c r="F1968" t="s">
        <v>53</v>
      </c>
      <c r="G1968" t="s">
        <v>54</v>
      </c>
      <c r="H1968" t="s">
        <v>23</v>
      </c>
      <c r="I1968" t="s">
        <v>60</v>
      </c>
      <c r="J1968" t="s">
        <v>78</v>
      </c>
      <c r="K1968">
        <v>2</v>
      </c>
      <c r="L1968">
        <v>21828</v>
      </c>
      <c r="M1968">
        <v>5</v>
      </c>
      <c r="N1968">
        <v>41473.199999999997</v>
      </c>
      <c r="O1968">
        <v>34000</v>
      </c>
      <c r="P1968">
        <v>7473.2</v>
      </c>
      <c r="Q1968" t="s">
        <v>66</v>
      </c>
      <c r="R1968" t="s">
        <v>56</v>
      </c>
      <c r="S1968" s="3" t="str">
        <f t="shared" si="150"/>
        <v>July</v>
      </c>
      <c r="T1968" t="str">
        <f t="shared" si="151"/>
        <v>Q3</v>
      </c>
      <c r="U1968">
        <f t="shared" si="152"/>
        <v>2025</v>
      </c>
      <c r="V1968" s="4">
        <f t="shared" si="153"/>
        <v>0.18019347434005575</v>
      </c>
      <c r="W1968" t="str">
        <f t="shared" si="154"/>
        <v>Medium</v>
      </c>
    </row>
    <row r="1969" spans="1:23" hidden="1" x14ac:dyDescent="0.3">
      <c r="A1969">
        <v>104502</v>
      </c>
      <c r="B1969" s="1">
        <v>45853</v>
      </c>
      <c r="C1969" t="s">
        <v>4638</v>
      </c>
      <c r="D1969" t="s">
        <v>192</v>
      </c>
      <c r="E1969" t="s">
        <v>52</v>
      </c>
      <c r="F1969" t="s">
        <v>69</v>
      </c>
      <c r="G1969" t="s">
        <v>70</v>
      </c>
      <c r="H1969" t="s">
        <v>38</v>
      </c>
      <c r="I1969" t="s">
        <v>24</v>
      </c>
      <c r="J1969" t="s">
        <v>25</v>
      </c>
      <c r="K1969">
        <v>6</v>
      </c>
      <c r="L1969">
        <v>8639</v>
      </c>
      <c r="M1969">
        <v>20</v>
      </c>
      <c r="N1969">
        <v>41467.199999999997</v>
      </c>
      <c r="O1969">
        <v>36000</v>
      </c>
      <c r="P1969">
        <v>5467.2</v>
      </c>
      <c r="Q1969" t="s">
        <v>66</v>
      </c>
      <c r="R1969" t="s">
        <v>73</v>
      </c>
      <c r="S1969" s="3" t="str">
        <f t="shared" si="150"/>
        <v>July</v>
      </c>
      <c r="T1969" t="str">
        <f t="shared" si="151"/>
        <v>Q3</v>
      </c>
      <c r="U1969">
        <f t="shared" si="152"/>
        <v>2025</v>
      </c>
      <c r="V1969" s="4">
        <f t="shared" si="153"/>
        <v>0.13184396342169233</v>
      </c>
      <c r="W1969" t="str">
        <f t="shared" si="154"/>
        <v>Medium</v>
      </c>
    </row>
    <row r="1970" spans="1:23" hidden="1" x14ac:dyDescent="0.3">
      <c r="A1970">
        <v>100496</v>
      </c>
      <c r="B1970" s="1">
        <v>45673</v>
      </c>
      <c r="C1970" t="s">
        <v>632</v>
      </c>
      <c r="D1970" t="s">
        <v>127</v>
      </c>
      <c r="E1970" t="s">
        <v>20</v>
      </c>
      <c r="F1970" t="s">
        <v>36</v>
      </c>
      <c r="G1970" t="s">
        <v>37</v>
      </c>
      <c r="H1970" t="s">
        <v>23</v>
      </c>
      <c r="I1970" t="s">
        <v>60</v>
      </c>
      <c r="J1970" t="s">
        <v>61</v>
      </c>
      <c r="K1970">
        <v>4</v>
      </c>
      <c r="L1970">
        <v>11518</v>
      </c>
      <c r="M1970">
        <v>10</v>
      </c>
      <c r="N1970">
        <v>41464.800000000003</v>
      </c>
      <c r="O1970">
        <v>36000</v>
      </c>
      <c r="P1970">
        <v>5464.8</v>
      </c>
      <c r="Q1970" t="s">
        <v>66</v>
      </c>
      <c r="R1970" t="s">
        <v>27</v>
      </c>
      <c r="S1970" s="3" t="str">
        <f t="shared" si="150"/>
        <v>January</v>
      </c>
      <c r="T1970" t="str">
        <f t="shared" si="151"/>
        <v>Q1</v>
      </c>
      <c r="U1970">
        <f t="shared" si="152"/>
        <v>2025</v>
      </c>
      <c r="V1970" s="4">
        <f t="shared" si="153"/>
        <v>0.13179371418649072</v>
      </c>
      <c r="W1970" t="str">
        <f t="shared" si="154"/>
        <v>Medium</v>
      </c>
    </row>
    <row r="1971" spans="1:23" hidden="1" x14ac:dyDescent="0.3">
      <c r="A1971">
        <v>102124</v>
      </c>
      <c r="B1971" s="1">
        <v>45703</v>
      </c>
      <c r="C1971" t="s">
        <v>2260</v>
      </c>
      <c r="D1971" t="s">
        <v>114</v>
      </c>
      <c r="E1971" t="s">
        <v>20</v>
      </c>
      <c r="F1971" t="s">
        <v>21</v>
      </c>
      <c r="G1971" t="s">
        <v>22</v>
      </c>
      <c r="H1971" t="s">
        <v>33</v>
      </c>
      <c r="I1971" t="s">
        <v>60</v>
      </c>
      <c r="J1971" t="s">
        <v>61</v>
      </c>
      <c r="K1971">
        <v>4</v>
      </c>
      <c r="L1971">
        <v>11515</v>
      </c>
      <c r="M1971">
        <v>10</v>
      </c>
      <c r="N1971">
        <v>41454</v>
      </c>
      <c r="O1971">
        <v>36000</v>
      </c>
      <c r="P1971">
        <v>5454</v>
      </c>
      <c r="Q1971" t="s">
        <v>55</v>
      </c>
      <c r="R1971" t="s">
        <v>56</v>
      </c>
      <c r="S1971" s="3" t="str">
        <f t="shared" si="150"/>
        <v>February</v>
      </c>
      <c r="T1971" t="str">
        <f t="shared" si="151"/>
        <v>Q1</v>
      </c>
      <c r="U1971">
        <f t="shared" si="152"/>
        <v>2025</v>
      </c>
      <c r="V1971" s="4">
        <f t="shared" si="153"/>
        <v>0.13156752062527138</v>
      </c>
      <c r="W1971" t="str">
        <f t="shared" si="154"/>
        <v>Medium</v>
      </c>
    </row>
    <row r="1972" spans="1:23" hidden="1" x14ac:dyDescent="0.3">
      <c r="A1972">
        <v>103193</v>
      </c>
      <c r="B1972" s="1">
        <v>45981</v>
      </c>
      <c r="C1972" t="s">
        <v>3329</v>
      </c>
      <c r="D1972" t="s">
        <v>94</v>
      </c>
      <c r="E1972" t="s">
        <v>44</v>
      </c>
      <c r="F1972" t="s">
        <v>64</v>
      </c>
      <c r="G1972" t="s">
        <v>65</v>
      </c>
      <c r="H1972" t="s">
        <v>83</v>
      </c>
      <c r="I1972" t="s">
        <v>60</v>
      </c>
      <c r="J1972" t="s">
        <v>61</v>
      </c>
      <c r="K1972">
        <v>4</v>
      </c>
      <c r="L1972">
        <v>11515</v>
      </c>
      <c r="M1972">
        <v>10</v>
      </c>
      <c r="N1972">
        <v>41454</v>
      </c>
      <c r="O1972">
        <v>36000</v>
      </c>
      <c r="P1972">
        <v>5454</v>
      </c>
      <c r="Q1972" t="s">
        <v>49</v>
      </c>
      <c r="R1972" t="s">
        <v>73</v>
      </c>
      <c r="S1972" s="3" t="str">
        <f t="shared" si="150"/>
        <v>November</v>
      </c>
      <c r="T1972" t="str">
        <f t="shared" si="151"/>
        <v>Q4</v>
      </c>
      <c r="U1972">
        <f t="shared" si="152"/>
        <v>2025</v>
      </c>
      <c r="V1972" s="4">
        <f t="shared" si="153"/>
        <v>0.13156752062527138</v>
      </c>
      <c r="W1972" t="str">
        <f t="shared" si="154"/>
        <v>Medium</v>
      </c>
    </row>
    <row r="1973" spans="1:23" hidden="1" x14ac:dyDescent="0.3">
      <c r="A1973">
        <v>102920</v>
      </c>
      <c r="B1973" s="1">
        <v>45866</v>
      </c>
      <c r="C1973" t="s">
        <v>3056</v>
      </c>
      <c r="D1973" t="s">
        <v>342</v>
      </c>
      <c r="E1973" t="s">
        <v>44</v>
      </c>
      <c r="F1973" t="s">
        <v>45</v>
      </c>
      <c r="G1973" t="s">
        <v>46</v>
      </c>
      <c r="H1973" t="s">
        <v>47</v>
      </c>
      <c r="I1973" t="s">
        <v>60</v>
      </c>
      <c r="J1973" t="s">
        <v>78</v>
      </c>
      <c r="K1973">
        <v>2</v>
      </c>
      <c r="L1973">
        <v>21814</v>
      </c>
      <c r="M1973">
        <v>5</v>
      </c>
      <c r="N1973">
        <v>41446.6</v>
      </c>
      <c r="O1973">
        <v>34000</v>
      </c>
      <c r="P1973">
        <v>7446.6</v>
      </c>
      <c r="Q1973" t="s">
        <v>49</v>
      </c>
      <c r="R1973" t="s">
        <v>56</v>
      </c>
      <c r="S1973" s="3" t="str">
        <f t="shared" si="150"/>
        <v>July</v>
      </c>
      <c r="T1973" t="str">
        <f t="shared" si="151"/>
        <v>Q3</v>
      </c>
      <c r="U1973">
        <f t="shared" si="152"/>
        <v>2025</v>
      </c>
      <c r="V1973" s="4">
        <f t="shared" si="153"/>
        <v>0.17966733097527904</v>
      </c>
      <c r="W1973" t="str">
        <f t="shared" si="154"/>
        <v>Medium</v>
      </c>
    </row>
    <row r="1974" spans="1:23" hidden="1" x14ac:dyDescent="0.3">
      <c r="A1974">
        <v>103028</v>
      </c>
      <c r="B1974" s="1">
        <v>45670</v>
      </c>
      <c r="C1974" t="s">
        <v>3164</v>
      </c>
      <c r="D1974" t="s">
        <v>140</v>
      </c>
      <c r="E1974" t="s">
        <v>20</v>
      </c>
      <c r="F1974" t="s">
        <v>36</v>
      </c>
      <c r="G1974" t="s">
        <v>37</v>
      </c>
      <c r="H1974" t="s">
        <v>59</v>
      </c>
      <c r="I1974" t="s">
        <v>24</v>
      </c>
      <c r="J1974" t="s">
        <v>72</v>
      </c>
      <c r="K1974">
        <v>3</v>
      </c>
      <c r="L1974">
        <v>14538</v>
      </c>
      <c r="M1974">
        <v>5</v>
      </c>
      <c r="N1974">
        <v>41433.300000000003</v>
      </c>
      <c r="O1974">
        <v>33000</v>
      </c>
      <c r="P1974">
        <v>8433.2999999999993</v>
      </c>
      <c r="Q1974" t="s">
        <v>26</v>
      </c>
      <c r="R1974" t="s">
        <v>73</v>
      </c>
      <c r="S1974" s="3" t="str">
        <f t="shared" si="150"/>
        <v>January</v>
      </c>
      <c r="T1974" t="str">
        <f t="shared" si="151"/>
        <v>Q1</v>
      </c>
      <c r="U1974">
        <f t="shared" si="152"/>
        <v>2025</v>
      </c>
      <c r="V1974" s="4">
        <f t="shared" si="153"/>
        <v>0.20353918225195672</v>
      </c>
      <c r="W1974" t="str">
        <f t="shared" si="154"/>
        <v>Medium</v>
      </c>
    </row>
    <row r="1975" spans="1:23" hidden="1" x14ac:dyDescent="0.3">
      <c r="A1975">
        <v>101776</v>
      </c>
      <c r="B1975" s="1">
        <v>45829</v>
      </c>
      <c r="C1975" t="s">
        <v>1912</v>
      </c>
      <c r="D1975" t="s">
        <v>207</v>
      </c>
      <c r="E1975" t="s">
        <v>20</v>
      </c>
      <c r="F1975" t="s">
        <v>36</v>
      </c>
      <c r="G1975" t="s">
        <v>37</v>
      </c>
      <c r="H1975" t="s">
        <v>33</v>
      </c>
      <c r="I1975" t="s">
        <v>24</v>
      </c>
      <c r="J1975" t="s">
        <v>72</v>
      </c>
      <c r="K1975">
        <v>3</v>
      </c>
      <c r="L1975">
        <v>15337</v>
      </c>
      <c r="M1975">
        <v>10</v>
      </c>
      <c r="N1975">
        <v>41409.9</v>
      </c>
      <c r="O1975">
        <v>33000</v>
      </c>
      <c r="P1975">
        <v>8409.9</v>
      </c>
      <c r="Q1975" t="s">
        <v>41</v>
      </c>
      <c r="R1975" t="s">
        <v>73</v>
      </c>
      <c r="S1975" s="3" t="str">
        <f t="shared" si="150"/>
        <v>June</v>
      </c>
      <c r="T1975" t="str">
        <f t="shared" si="151"/>
        <v>Q2</v>
      </c>
      <c r="U1975">
        <f t="shared" si="152"/>
        <v>2025</v>
      </c>
      <c r="V1975" s="4">
        <f t="shared" si="153"/>
        <v>0.20308911637072294</v>
      </c>
      <c r="W1975" t="str">
        <f t="shared" si="154"/>
        <v>Medium</v>
      </c>
    </row>
    <row r="1976" spans="1:23" hidden="1" x14ac:dyDescent="0.3">
      <c r="A1976">
        <v>104736</v>
      </c>
      <c r="B1976" s="1">
        <v>45813</v>
      </c>
      <c r="C1976" t="s">
        <v>4872</v>
      </c>
      <c r="D1976" t="s">
        <v>35</v>
      </c>
      <c r="E1976" t="s">
        <v>52</v>
      </c>
      <c r="F1976" t="s">
        <v>53</v>
      </c>
      <c r="G1976" t="s">
        <v>54</v>
      </c>
      <c r="H1976" t="s">
        <v>38</v>
      </c>
      <c r="I1976" t="s">
        <v>60</v>
      </c>
      <c r="J1976" t="s">
        <v>78</v>
      </c>
      <c r="K1976">
        <v>2</v>
      </c>
      <c r="L1976">
        <v>21794</v>
      </c>
      <c r="M1976">
        <v>5</v>
      </c>
      <c r="N1976">
        <v>41408.6</v>
      </c>
      <c r="O1976">
        <v>34000</v>
      </c>
      <c r="P1976">
        <v>7408.6</v>
      </c>
      <c r="Q1976" t="s">
        <v>41</v>
      </c>
      <c r="R1976" t="s">
        <v>27</v>
      </c>
      <c r="S1976" s="3" t="str">
        <f t="shared" si="150"/>
        <v>June</v>
      </c>
      <c r="T1976" t="str">
        <f t="shared" si="151"/>
        <v>Q2</v>
      </c>
      <c r="U1976">
        <f t="shared" si="152"/>
        <v>2025</v>
      </c>
      <c r="V1976" s="4">
        <f t="shared" si="153"/>
        <v>0.17891452500205274</v>
      </c>
      <c r="W1976" t="str">
        <f t="shared" si="154"/>
        <v>Medium</v>
      </c>
    </row>
    <row r="1977" spans="1:23" hidden="1" x14ac:dyDescent="0.3">
      <c r="A1977">
        <v>103962</v>
      </c>
      <c r="B1977" s="1">
        <v>45826</v>
      </c>
      <c r="C1977" t="s">
        <v>4098</v>
      </c>
      <c r="D1977" t="s">
        <v>207</v>
      </c>
      <c r="E1977" t="s">
        <v>20</v>
      </c>
      <c r="F1977" t="s">
        <v>21</v>
      </c>
      <c r="G1977" t="s">
        <v>22</v>
      </c>
      <c r="H1977" t="s">
        <v>33</v>
      </c>
      <c r="I1977" t="s">
        <v>24</v>
      </c>
      <c r="J1977" t="s">
        <v>72</v>
      </c>
      <c r="K1977">
        <v>3</v>
      </c>
      <c r="L1977">
        <v>14522</v>
      </c>
      <c r="M1977">
        <v>5</v>
      </c>
      <c r="N1977">
        <v>41387.699999999997</v>
      </c>
      <c r="O1977">
        <v>33000</v>
      </c>
      <c r="P1977">
        <v>8387.7000000000007</v>
      </c>
      <c r="Q1977" t="s">
        <v>55</v>
      </c>
      <c r="R1977" t="s">
        <v>27</v>
      </c>
      <c r="S1977" s="3" t="str">
        <f t="shared" si="150"/>
        <v>June</v>
      </c>
      <c r="T1977" t="str">
        <f t="shared" si="151"/>
        <v>Q2</v>
      </c>
      <c r="U1977">
        <f t="shared" si="152"/>
        <v>2025</v>
      </c>
      <c r="V1977" s="4">
        <f t="shared" si="153"/>
        <v>0.20266166034836441</v>
      </c>
      <c r="W1977" t="str">
        <f t="shared" si="154"/>
        <v>Medium</v>
      </c>
    </row>
    <row r="1978" spans="1:23" hidden="1" x14ac:dyDescent="0.3">
      <c r="A1978">
        <v>101871</v>
      </c>
      <c r="B1978" s="1">
        <v>45823</v>
      </c>
      <c r="C1978" t="s">
        <v>2007</v>
      </c>
      <c r="D1978" t="s">
        <v>147</v>
      </c>
      <c r="E1978" t="s">
        <v>44</v>
      </c>
      <c r="F1978" t="s">
        <v>45</v>
      </c>
      <c r="G1978" t="s">
        <v>46</v>
      </c>
      <c r="H1978" t="s">
        <v>71</v>
      </c>
      <c r="I1978" t="s">
        <v>24</v>
      </c>
      <c r="J1978" t="s">
        <v>72</v>
      </c>
      <c r="K1978">
        <v>3</v>
      </c>
      <c r="L1978">
        <v>15313</v>
      </c>
      <c r="M1978">
        <v>10</v>
      </c>
      <c r="N1978">
        <v>41345.1</v>
      </c>
      <c r="O1978">
        <v>33000</v>
      </c>
      <c r="P1978">
        <v>8345.1</v>
      </c>
      <c r="Q1978" t="s">
        <v>49</v>
      </c>
      <c r="R1978" t="s">
        <v>27</v>
      </c>
      <c r="S1978" s="3" t="str">
        <f t="shared" si="150"/>
        <v>June</v>
      </c>
      <c r="T1978" t="str">
        <f t="shared" si="151"/>
        <v>Q2</v>
      </c>
      <c r="U1978">
        <f t="shared" si="152"/>
        <v>2025</v>
      </c>
      <c r="V1978" s="4">
        <f t="shared" si="153"/>
        <v>0.20184012132030157</v>
      </c>
      <c r="W1978" t="str">
        <f t="shared" si="154"/>
        <v>Medium</v>
      </c>
    </row>
    <row r="1979" spans="1:23" hidden="1" x14ac:dyDescent="0.3">
      <c r="A1979">
        <v>102633</v>
      </c>
      <c r="B1979" s="1">
        <v>45676</v>
      </c>
      <c r="C1979" t="s">
        <v>2769</v>
      </c>
      <c r="D1979" t="s">
        <v>144</v>
      </c>
      <c r="E1979" t="s">
        <v>30</v>
      </c>
      <c r="F1979" t="s">
        <v>76</v>
      </c>
      <c r="G1979" t="s">
        <v>77</v>
      </c>
      <c r="H1979" t="s">
        <v>33</v>
      </c>
      <c r="I1979" t="s">
        <v>60</v>
      </c>
      <c r="J1979" t="s">
        <v>78</v>
      </c>
      <c r="K1979">
        <v>2</v>
      </c>
      <c r="L1979">
        <v>21758</v>
      </c>
      <c r="M1979">
        <v>5</v>
      </c>
      <c r="N1979">
        <v>41340.199999999997</v>
      </c>
      <c r="O1979">
        <v>34000</v>
      </c>
      <c r="P1979">
        <v>7340.2</v>
      </c>
      <c r="Q1979" t="s">
        <v>55</v>
      </c>
      <c r="R1979" t="s">
        <v>27</v>
      </c>
      <c r="S1979" s="3" t="str">
        <f t="shared" si="150"/>
        <v>January</v>
      </c>
      <c r="T1979" t="str">
        <f t="shared" si="151"/>
        <v>Q1</v>
      </c>
      <c r="U1979">
        <f t="shared" si="152"/>
        <v>2025</v>
      </c>
      <c r="V1979" s="4">
        <f t="shared" si="153"/>
        <v>0.17755598666673117</v>
      </c>
      <c r="W1979" t="str">
        <f t="shared" si="154"/>
        <v>Medium</v>
      </c>
    </row>
    <row r="1980" spans="1:23" hidden="1" x14ac:dyDescent="0.3">
      <c r="A1980">
        <v>104510</v>
      </c>
      <c r="B1980" s="1">
        <v>45762</v>
      </c>
      <c r="C1980" t="s">
        <v>4646</v>
      </c>
      <c r="D1980" t="s">
        <v>207</v>
      </c>
      <c r="E1980" t="s">
        <v>44</v>
      </c>
      <c r="F1980" t="s">
        <v>64</v>
      </c>
      <c r="G1980" t="s">
        <v>65</v>
      </c>
      <c r="H1980" t="s">
        <v>23</v>
      </c>
      <c r="I1980" t="s">
        <v>60</v>
      </c>
      <c r="J1980" t="s">
        <v>78</v>
      </c>
      <c r="K1980">
        <v>2</v>
      </c>
      <c r="L1980">
        <v>21753</v>
      </c>
      <c r="M1980">
        <v>5</v>
      </c>
      <c r="N1980">
        <v>41330.699999999997</v>
      </c>
      <c r="O1980">
        <v>34000</v>
      </c>
      <c r="P1980">
        <v>7330.7</v>
      </c>
      <c r="Q1980" t="s">
        <v>66</v>
      </c>
      <c r="R1980" t="s">
        <v>73</v>
      </c>
      <c r="S1980" s="3" t="str">
        <f t="shared" si="150"/>
        <v>April</v>
      </c>
      <c r="T1980" t="str">
        <f t="shared" si="151"/>
        <v>Q2</v>
      </c>
      <c r="U1980">
        <f t="shared" si="152"/>
        <v>2025</v>
      </c>
      <c r="V1980" s="4">
        <f t="shared" si="153"/>
        <v>0.17736694515215082</v>
      </c>
      <c r="W1980" t="str">
        <f t="shared" si="154"/>
        <v>Medium</v>
      </c>
    </row>
    <row r="1981" spans="1:23" hidden="1" x14ac:dyDescent="0.3">
      <c r="A1981">
        <v>100201</v>
      </c>
      <c r="B1981" s="1">
        <v>45995</v>
      </c>
      <c r="C1981" t="s">
        <v>334</v>
      </c>
      <c r="D1981" t="s">
        <v>199</v>
      </c>
      <c r="E1981" t="s">
        <v>30</v>
      </c>
      <c r="F1981" t="s">
        <v>31</v>
      </c>
      <c r="G1981" t="s">
        <v>32</v>
      </c>
      <c r="H1981" t="s">
        <v>23</v>
      </c>
      <c r="I1981" t="s">
        <v>60</v>
      </c>
      <c r="J1981" t="s">
        <v>61</v>
      </c>
      <c r="K1981">
        <v>4</v>
      </c>
      <c r="L1981">
        <v>12142</v>
      </c>
      <c r="M1981">
        <v>15</v>
      </c>
      <c r="N1981">
        <v>41282.800000000003</v>
      </c>
      <c r="O1981">
        <v>36000</v>
      </c>
      <c r="P1981">
        <v>5282.8</v>
      </c>
      <c r="Q1981" t="s">
        <v>66</v>
      </c>
      <c r="R1981" t="s">
        <v>27</v>
      </c>
      <c r="S1981" s="3" t="str">
        <f t="shared" si="150"/>
        <v>December</v>
      </c>
      <c r="T1981" t="str">
        <f t="shared" si="151"/>
        <v>Q4</v>
      </c>
      <c r="U1981">
        <f t="shared" si="152"/>
        <v>2025</v>
      </c>
      <c r="V1981" s="4">
        <f t="shared" si="153"/>
        <v>0.12796612632864049</v>
      </c>
      <c r="W1981" t="str">
        <f t="shared" si="154"/>
        <v>Medium</v>
      </c>
    </row>
    <row r="1982" spans="1:23" hidden="1" x14ac:dyDescent="0.3">
      <c r="A1982">
        <v>104492</v>
      </c>
      <c r="B1982" s="1">
        <v>45922</v>
      </c>
      <c r="C1982" t="s">
        <v>4628</v>
      </c>
      <c r="D1982" t="s">
        <v>202</v>
      </c>
      <c r="E1982" t="s">
        <v>52</v>
      </c>
      <c r="F1982" t="s">
        <v>53</v>
      </c>
      <c r="G1982" t="s">
        <v>54</v>
      </c>
      <c r="H1982" t="s">
        <v>23</v>
      </c>
      <c r="I1982" t="s">
        <v>60</v>
      </c>
      <c r="J1982" t="s">
        <v>61</v>
      </c>
      <c r="K1982">
        <v>4</v>
      </c>
      <c r="L1982">
        <v>12140</v>
      </c>
      <c r="M1982">
        <v>15</v>
      </c>
      <c r="N1982">
        <v>41276</v>
      </c>
      <c r="O1982">
        <v>36000</v>
      </c>
      <c r="P1982">
        <v>5276</v>
      </c>
      <c r="Q1982" t="s">
        <v>49</v>
      </c>
      <c r="R1982" t="s">
        <v>27</v>
      </c>
      <c r="S1982" s="3" t="str">
        <f t="shared" si="150"/>
        <v>September</v>
      </c>
      <c r="T1982" t="str">
        <f t="shared" si="151"/>
        <v>Q3</v>
      </c>
      <c r="U1982">
        <f t="shared" si="152"/>
        <v>2025</v>
      </c>
      <c r="V1982" s="4">
        <f t="shared" si="153"/>
        <v>0.12782246341699777</v>
      </c>
      <c r="W1982" t="str">
        <f t="shared" si="154"/>
        <v>Medium</v>
      </c>
    </row>
    <row r="1983" spans="1:23" hidden="1" x14ac:dyDescent="0.3">
      <c r="A1983">
        <v>102007</v>
      </c>
      <c r="B1983" s="1">
        <v>45953</v>
      </c>
      <c r="C1983" t="s">
        <v>2143</v>
      </c>
      <c r="D1983" t="s">
        <v>222</v>
      </c>
      <c r="E1983" t="s">
        <v>52</v>
      </c>
      <c r="F1983" t="s">
        <v>53</v>
      </c>
      <c r="G1983" t="s">
        <v>54</v>
      </c>
      <c r="H1983" t="s">
        <v>38</v>
      </c>
      <c r="I1983" t="s">
        <v>24</v>
      </c>
      <c r="J1983" t="s">
        <v>72</v>
      </c>
      <c r="K1983">
        <v>3</v>
      </c>
      <c r="L1983">
        <v>15285</v>
      </c>
      <c r="M1983">
        <v>10</v>
      </c>
      <c r="N1983">
        <v>41269.5</v>
      </c>
      <c r="O1983">
        <v>33000</v>
      </c>
      <c r="P1983">
        <v>8269.5</v>
      </c>
      <c r="Q1983" t="s">
        <v>49</v>
      </c>
      <c r="R1983" t="s">
        <v>73</v>
      </c>
      <c r="S1983" s="3" t="str">
        <f t="shared" si="150"/>
        <v>October</v>
      </c>
      <c r="T1983" t="str">
        <f t="shared" si="151"/>
        <v>Q4</v>
      </c>
      <c r="U1983">
        <f t="shared" si="152"/>
        <v>2025</v>
      </c>
      <c r="V1983" s="4">
        <f t="shared" si="153"/>
        <v>0.20037800312579507</v>
      </c>
      <c r="W1983" t="str">
        <f t="shared" si="154"/>
        <v>Medium</v>
      </c>
    </row>
    <row r="1984" spans="1:23" hidden="1" x14ac:dyDescent="0.3">
      <c r="A1984">
        <v>101616</v>
      </c>
      <c r="B1984" s="1">
        <v>45707</v>
      </c>
      <c r="C1984" t="s">
        <v>1752</v>
      </c>
      <c r="D1984" t="s">
        <v>189</v>
      </c>
      <c r="E1984" t="s">
        <v>52</v>
      </c>
      <c r="F1984" t="s">
        <v>69</v>
      </c>
      <c r="G1984" t="s">
        <v>70</v>
      </c>
      <c r="H1984" t="s">
        <v>59</v>
      </c>
      <c r="I1984" t="s">
        <v>60</v>
      </c>
      <c r="J1984" t="s">
        <v>78</v>
      </c>
      <c r="K1984">
        <v>2</v>
      </c>
      <c r="L1984">
        <v>21708</v>
      </c>
      <c r="M1984">
        <v>5</v>
      </c>
      <c r="N1984">
        <v>41245.199999999997</v>
      </c>
      <c r="O1984">
        <v>34000</v>
      </c>
      <c r="P1984">
        <v>7245.2</v>
      </c>
      <c r="Q1984" t="s">
        <v>55</v>
      </c>
      <c r="R1984" t="s">
        <v>56</v>
      </c>
      <c r="S1984" s="3" t="str">
        <f t="shared" si="150"/>
        <v>February</v>
      </c>
      <c r="T1984" t="str">
        <f t="shared" si="151"/>
        <v>Q1</v>
      </c>
      <c r="U1984">
        <f t="shared" si="152"/>
        <v>2025</v>
      </c>
      <c r="V1984" s="4">
        <f t="shared" si="153"/>
        <v>0.17566165274989576</v>
      </c>
      <c r="W1984" t="str">
        <f t="shared" si="154"/>
        <v>Medium</v>
      </c>
    </row>
    <row r="1985" spans="1:23" hidden="1" x14ac:dyDescent="0.3">
      <c r="A1985">
        <v>100827</v>
      </c>
      <c r="B1985" s="1">
        <v>45678</v>
      </c>
      <c r="C1985" t="s">
        <v>963</v>
      </c>
      <c r="D1985" t="s">
        <v>122</v>
      </c>
      <c r="E1985" t="s">
        <v>52</v>
      </c>
      <c r="F1985" t="s">
        <v>53</v>
      </c>
      <c r="G1985" t="s">
        <v>54</v>
      </c>
      <c r="H1985" t="s">
        <v>38</v>
      </c>
      <c r="I1985" t="s">
        <v>60</v>
      </c>
      <c r="J1985" t="s">
        <v>78</v>
      </c>
      <c r="K1985">
        <v>2</v>
      </c>
      <c r="L1985">
        <v>21666</v>
      </c>
      <c r="M1985">
        <v>5</v>
      </c>
      <c r="N1985">
        <v>41165.4</v>
      </c>
      <c r="O1985">
        <v>34000</v>
      </c>
      <c r="P1985">
        <v>7165.4</v>
      </c>
      <c r="Q1985" t="s">
        <v>49</v>
      </c>
      <c r="R1985" t="s">
        <v>73</v>
      </c>
      <c r="S1985" s="3" t="str">
        <f t="shared" si="150"/>
        <v>January</v>
      </c>
      <c r="T1985" t="str">
        <f t="shared" si="151"/>
        <v>Q1</v>
      </c>
      <c r="U1985">
        <f t="shared" si="152"/>
        <v>2025</v>
      </c>
      <c r="V1985" s="4">
        <f t="shared" si="153"/>
        <v>0.17406365539992322</v>
      </c>
      <c r="W1985" t="str">
        <f t="shared" si="154"/>
        <v>Medium</v>
      </c>
    </row>
    <row r="1986" spans="1:23" hidden="1" x14ac:dyDescent="0.3">
      <c r="A1986">
        <v>101766</v>
      </c>
      <c r="B1986" s="1">
        <v>45813</v>
      </c>
      <c r="C1986" t="s">
        <v>1902</v>
      </c>
      <c r="D1986" t="s">
        <v>207</v>
      </c>
      <c r="E1986" t="s">
        <v>20</v>
      </c>
      <c r="F1986" t="s">
        <v>36</v>
      </c>
      <c r="G1986" t="s">
        <v>37</v>
      </c>
      <c r="H1986" t="s">
        <v>108</v>
      </c>
      <c r="I1986" t="s">
        <v>60</v>
      </c>
      <c r="J1986" t="s">
        <v>78</v>
      </c>
      <c r="K1986">
        <v>2</v>
      </c>
      <c r="L1986">
        <v>21662</v>
      </c>
      <c r="M1986">
        <v>5</v>
      </c>
      <c r="N1986">
        <v>41157.800000000003</v>
      </c>
      <c r="O1986">
        <v>34000</v>
      </c>
      <c r="P1986">
        <v>7157.8</v>
      </c>
      <c r="Q1986" t="s">
        <v>26</v>
      </c>
      <c r="R1986" t="s">
        <v>27</v>
      </c>
      <c r="S1986" s="3" t="str">
        <f t="shared" ref="S1986:S2049" si="155">TEXT(B1986,"mmmm")</f>
        <v>June</v>
      </c>
      <c r="T1986" t="str">
        <f t="shared" ref="T1986:T2049" si="156">"Q"&amp;ROUNDUP(MONTH(B1986)/3,0)</f>
        <v>Q2</v>
      </c>
      <c r="U1986">
        <f t="shared" ref="U1986:U2049" si="157">YEAR(B1986)</f>
        <v>2025</v>
      </c>
      <c r="V1986" s="4">
        <f t="shared" ref="V1986:V2049" si="158">P1986/N1986</f>
        <v>0.173911141994956</v>
      </c>
      <c r="W1986" t="str">
        <f t="shared" ref="W1986:W2049" si="159">IF(N1986&lt;10000,"Low",IF(N1986&lt;=50000,"Medium","High"))</f>
        <v>Medium</v>
      </c>
    </row>
    <row r="1987" spans="1:23" hidden="1" x14ac:dyDescent="0.3">
      <c r="A1987">
        <v>100996</v>
      </c>
      <c r="B1987" s="1">
        <v>45855</v>
      </c>
      <c r="C1987" t="s">
        <v>1132</v>
      </c>
      <c r="D1987" t="s">
        <v>213</v>
      </c>
      <c r="E1987" t="s">
        <v>44</v>
      </c>
      <c r="F1987" t="s">
        <v>64</v>
      </c>
      <c r="G1987" t="s">
        <v>65</v>
      </c>
      <c r="H1987" t="s">
        <v>33</v>
      </c>
      <c r="I1987" t="s">
        <v>24</v>
      </c>
      <c r="J1987" t="s">
        <v>72</v>
      </c>
      <c r="K1987">
        <v>3</v>
      </c>
      <c r="L1987">
        <v>15242</v>
      </c>
      <c r="M1987">
        <v>10</v>
      </c>
      <c r="N1987">
        <v>41153.4</v>
      </c>
      <c r="O1987">
        <v>33000</v>
      </c>
      <c r="P1987">
        <v>8153.4</v>
      </c>
      <c r="Q1987" t="s">
        <v>66</v>
      </c>
      <c r="R1987" t="s">
        <v>73</v>
      </c>
      <c r="S1987" s="3" t="str">
        <f t="shared" si="155"/>
        <v>July</v>
      </c>
      <c r="T1987" t="str">
        <f t="shared" si="156"/>
        <v>Q3</v>
      </c>
      <c r="U1987">
        <f t="shared" si="157"/>
        <v>2025</v>
      </c>
      <c r="V1987" s="4">
        <f t="shared" si="158"/>
        <v>0.19812214786627591</v>
      </c>
      <c r="W1987" t="str">
        <f t="shared" si="159"/>
        <v>Medium</v>
      </c>
    </row>
    <row r="1988" spans="1:23" hidden="1" x14ac:dyDescent="0.3">
      <c r="A1988">
        <v>100189</v>
      </c>
      <c r="B1988" s="1">
        <v>45793</v>
      </c>
      <c r="C1988" t="s">
        <v>321</v>
      </c>
      <c r="D1988" t="s">
        <v>322</v>
      </c>
      <c r="E1988" t="s">
        <v>44</v>
      </c>
      <c r="F1988" t="s">
        <v>45</v>
      </c>
      <c r="G1988" t="s">
        <v>46</v>
      </c>
      <c r="H1988" t="s">
        <v>38</v>
      </c>
      <c r="I1988" t="s">
        <v>60</v>
      </c>
      <c r="J1988" t="s">
        <v>61</v>
      </c>
      <c r="K1988">
        <v>4</v>
      </c>
      <c r="L1988">
        <v>12096</v>
      </c>
      <c r="M1988">
        <v>15</v>
      </c>
      <c r="N1988">
        <v>41126.400000000001</v>
      </c>
      <c r="O1988">
        <v>36000</v>
      </c>
      <c r="P1988">
        <v>5126.3999999999996</v>
      </c>
      <c r="Q1988" t="s">
        <v>49</v>
      </c>
      <c r="R1988" t="s">
        <v>73</v>
      </c>
      <c r="S1988" s="3" t="str">
        <f t="shared" si="155"/>
        <v>May</v>
      </c>
      <c r="T1988" t="str">
        <f t="shared" si="156"/>
        <v>Q2</v>
      </c>
      <c r="U1988">
        <f t="shared" si="157"/>
        <v>2025</v>
      </c>
      <c r="V1988" s="4">
        <f t="shared" si="158"/>
        <v>0.12464985994397758</v>
      </c>
      <c r="W1988" t="str">
        <f t="shared" si="159"/>
        <v>Medium</v>
      </c>
    </row>
    <row r="1989" spans="1:23" hidden="1" x14ac:dyDescent="0.3">
      <c r="A1989">
        <v>103073</v>
      </c>
      <c r="B1989" s="1">
        <v>45809</v>
      </c>
      <c r="C1989" t="s">
        <v>3209</v>
      </c>
      <c r="D1989" t="s">
        <v>106</v>
      </c>
      <c r="E1989" t="s">
        <v>44</v>
      </c>
      <c r="F1989" t="s">
        <v>64</v>
      </c>
      <c r="G1989" t="s">
        <v>65</v>
      </c>
      <c r="H1989" t="s">
        <v>71</v>
      </c>
      <c r="I1989" t="s">
        <v>24</v>
      </c>
      <c r="J1989" t="s">
        <v>25</v>
      </c>
      <c r="K1989">
        <v>5</v>
      </c>
      <c r="L1989">
        <v>8637</v>
      </c>
      <c r="M1989">
        <v>5</v>
      </c>
      <c r="N1989">
        <v>41025.75</v>
      </c>
      <c r="O1989">
        <v>30000</v>
      </c>
      <c r="P1989">
        <v>11025.75</v>
      </c>
      <c r="Q1989" t="s">
        <v>55</v>
      </c>
      <c r="R1989" t="s">
        <v>27</v>
      </c>
      <c r="S1989" s="3" t="str">
        <f t="shared" si="155"/>
        <v>June</v>
      </c>
      <c r="T1989" t="str">
        <f t="shared" si="156"/>
        <v>Q2</v>
      </c>
      <c r="U1989">
        <f t="shared" si="157"/>
        <v>2025</v>
      </c>
      <c r="V1989" s="4">
        <f t="shared" si="158"/>
        <v>0.26875194237765304</v>
      </c>
      <c r="W1989" t="str">
        <f t="shared" si="159"/>
        <v>Medium</v>
      </c>
    </row>
    <row r="1990" spans="1:23" hidden="1" x14ac:dyDescent="0.3">
      <c r="A1990">
        <v>103061</v>
      </c>
      <c r="B1990" s="1">
        <v>45756</v>
      </c>
      <c r="C1990" t="s">
        <v>3197</v>
      </c>
      <c r="D1990" t="s">
        <v>375</v>
      </c>
      <c r="E1990" t="s">
        <v>52</v>
      </c>
      <c r="F1990" t="s">
        <v>53</v>
      </c>
      <c r="G1990" t="s">
        <v>54</v>
      </c>
      <c r="H1990" t="s">
        <v>47</v>
      </c>
      <c r="I1990" t="s">
        <v>60</v>
      </c>
      <c r="J1990" t="s">
        <v>78</v>
      </c>
      <c r="K1990">
        <v>2</v>
      </c>
      <c r="L1990">
        <v>21584</v>
      </c>
      <c r="M1990">
        <v>5</v>
      </c>
      <c r="N1990">
        <v>41009.599999999999</v>
      </c>
      <c r="O1990">
        <v>34000</v>
      </c>
      <c r="P1990">
        <v>7009.6</v>
      </c>
      <c r="Q1990" t="s">
        <v>49</v>
      </c>
      <c r="R1990" t="s">
        <v>27</v>
      </c>
      <c r="S1990" s="3" t="str">
        <f t="shared" si="155"/>
        <v>April</v>
      </c>
      <c r="T1990" t="str">
        <f t="shared" si="156"/>
        <v>Q2</v>
      </c>
      <c r="U1990">
        <f t="shared" si="157"/>
        <v>2025</v>
      </c>
      <c r="V1990" s="4">
        <f t="shared" si="158"/>
        <v>0.17092583200031214</v>
      </c>
      <c r="W1990" t="str">
        <f t="shared" si="159"/>
        <v>Medium</v>
      </c>
    </row>
    <row r="1991" spans="1:23" hidden="1" x14ac:dyDescent="0.3">
      <c r="A1991">
        <v>103492</v>
      </c>
      <c r="B1991" s="1">
        <v>45953</v>
      </c>
      <c r="C1991" t="s">
        <v>3628</v>
      </c>
      <c r="D1991" t="s">
        <v>80</v>
      </c>
      <c r="E1991" t="s">
        <v>30</v>
      </c>
      <c r="F1991" t="s">
        <v>76</v>
      </c>
      <c r="G1991" t="s">
        <v>77</v>
      </c>
      <c r="H1991" t="s">
        <v>83</v>
      </c>
      <c r="I1991" t="s">
        <v>60</v>
      </c>
      <c r="J1991" t="s">
        <v>61</v>
      </c>
      <c r="K1991">
        <v>4</v>
      </c>
      <c r="L1991">
        <v>12061</v>
      </c>
      <c r="M1991">
        <v>15</v>
      </c>
      <c r="N1991">
        <v>41007.4</v>
      </c>
      <c r="O1991">
        <v>36000</v>
      </c>
      <c r="P1991">
        <v>5007.3999999999996</v>
      </c>
      <c r="Q1991" t="s">
        <v>41</v>
      </c>
      <c r="R1991" t="s">
        <v>27</v>
      </c>
      <c r="S1991" s="3" t="str">
        <f t="shared" si="155"/>
        <v>October</v>
      </c>
      <c r="T1991" t="str">
        <f t="shared" si="156"/>
        <v>Q4</v>
      </c>
      <c r="U1991">
        <f t="shared" si="157"/>
        <v>2025</v>
      </c>
      <c r="V1991" s="4">
        <f t="shared" si="158"/>
        <v>0.12210966801113944</v>
      </c>
      <c r="W1991" t="str">
        <f t="shared" si="159"/>
        <v>Medium</v>
      </c>
    </row>
    <row r="1992" spans="1:23" hidden="1" x14ac:dyDescent="0.3">
      <c r="A1992">
        <v>100699</v>
      </c>
      <c r="B1992" s="1">
        <v>45671</v>
      </c>
      <c r="C1992" t="s">
        <v>835</v>
      </c>
      <c r="D1992" t="s">
        <v>110</v>
      </c>
      <c r="E1992" t="s">
        <v>44</v>
      </c>
      <c r="F1992" t="s">
        <v>45</v>
      </c>
      <c r="G1992" t="s">
        <v>46</v>
      </c>
      <c r="H1992" t="s">
        <v>83</v>
      </c>
      <c r="I1992" t="s">
        <v>24</v>
      </c>
      <c r="J1992" t="s">
        <v>72</v>
      </c>
      <c r="K1992">
        <v>3</v>
      </c>
      <c r="L1992">
        <v>15176</v>
      </c>
      <c r="M1992">
        <v>10</v>
      </c>
      <c r="N1992">
        <v>40975.199999999997</v>
      </c>
      <c r="O1992">
        <v>33000</v>
      </c>
      <c r="P1992">
        <v>7975.2</v>
      </c>
      <c r="Q1992" t="s">
        <v>26</v>
      </c>
      <c r="R1992" t="s">
        <v>73</v>
      </c>
      <c r="S1992" s="3" t="str">
        <f t="shared" si="155"/>
        <v>January</v>
      </c>
      <c r="T1992" t="str">
        <f t="shared" si="156"/>
        <v>Q1</v>
      </c>
      <c r="U1992">
        <f t="shared" si="157"/>
        <v>2025</v>
      </c>
      <c r="V1992" s="4">
        <f t="shared" si="158"/>
        <v>0.19463480349089207</v>
      </c>
      <c r="W1992" t="str">
        <f t="shared" si="159"/>
        <v>Medium</v>
      </c>
    </row>
    <row r="1993" spans="1:23" hidden="1" x14ac:dyDescent="0.3">
      <c r="A1993">
        <v>101441</v>
      </c>
      <c r="B1993" s="1">
        <v>45716</v>
      </c>
      <c r="C1993" t="s">
        <v>1577</v>
      </c>
      <c r="D1993" t="s">
        <v>179</v>
      </c>
      <c r="E1993" t="s">
        <v>20</v>
      </c>
      <c r="F1993" t="s">
        <v>36</v>
      </c>
      <c r="G1993" t="s">
        <v>37</v>
      </c>
      <c r="H1993" t="s">
        <v>23</v>
      </c>
      <c r="I1993" t="s">
        <v>60</v>
      </c>
      <c r="J1993" t="s">
        <v>78</v>
      </c>
      <c r="K1993">
        <v>2</v>
      </c>
      <c r="L1993">
        <v>21555</v>
      </c>
      <c r="M1993">
        <v>5</v>
      </c>
      <c r="N1993">
        <v>40954.5</v>
      </c>
      <c r="O1993">
        <v>34000</v>
      </c>
      <c r="P1993">
        <v>6954.5</v>
      </c>
      <c r="Q1993" t="s">
        <v>41</v>
      </c>
      <c r="R1993" t="s">
        <v>56</v>
      </c>
      <c r="S1993" s="3" t="str">
        <f t="shared" si="155"/>
        <v>February</v>
      </c>
      <c r="T1993" t="str">
        <f t="shared" si="156"/>
        <v>Q1</v>
      </c>
      <c r="U1993">
        <f t="shared" si="157"/>
        <v>2025</v>
      </c>
      <c r="V1993" s="4">
        <f t="shared" si="158"/>
        <v>0.16981039934561526</v>
      </c>
      <c r="W1993" t="str">
        <f t="shared" si="159"/>
        <v>Medium</v>
      </c>
    </row>
    <row r="1994" spans="1:23" hidden="1" x14ac:dyDescent="0.3">
      <c r="A1994">
        <v>100241</v>
      </c>
      <c r="B1994" s="1">
        <v>46000</v>
      </c>
      <c r="C1994" t="s">
        <v>376</v>
      </c>
      <c r="D1994" t="s">
        <v>35</v>
      </c>
      <c r="E1994" t="s">
        <v>20</v>
      </c>
      <c r="F1994" t="s">
        <v>36</v>
      </c>
      <c r="G1994" t="s">
        <v>37</v>
      </c>
      <c r="H1994" t="s">
        <v>38</v>
      </c>
      <c r="I1994" t="s">
        <v>60</v>
      </c>
      <c r="J1994" t="s">
        <v>61</v>
      </c>
      <c r="K1994">
        <v>4</v>
      </c>
      <c r="L1994">
        <v>12044</v>
      </c>
      <c r="M1994">
        <v>15</v>
      </c>
      <c r="N1994">
        <v>40949.599999999999</v>
      </c>
      <c r="O1994">
        <v>36000</v>
      </c>
      <c r="P1994">
        <v>4949.6000000000004</v>
      </c>
      <c r="Q1994" t="s">
        <v>26</v>
      </c>
      <c r="R1994" t="s">
        <v>27</v>
      </c>
      <c r="S1994" s="3" t="str">
        <f t="shared" si="155"/>
        <v>December</v>
      </c>
      <c r="T1994" t="str">
        <f t="shared" si="156"/>
        <v>Q4</v>
      </c>
      <c r="U1994">
        <f t="shared" si="157"/>
        <v>2025</v>
      </c>
      <c r="V1994" s="4">
        <f t="shared" si="158"/>
        <v>0.1208705335339051</v>
      </c>
      <c r="W1994" t="str">
        <f t="shared" si="159"/>
        <v>Medium</v>
      </c>
    </row>
    <row r="1995" spans="1:23" hidden="1" x14ac:dyDescent="0.3">
      <c r="A1995">
        <v>100615</v>
      </c>
      <c r="B1995" s="1">
        <v>45987</v>
      </c>
      <c r="C1995" t="s">
        <v>751</v>
      </c>
      <c r="D1995" t="s">
        <v>158</v>
      </c>
      <c r="E1995" t="s">
        <v>20</v>
      </c>
      <c r="F1995" t="s">
        <v>21</v>
      </c>
      <c r="G1995" t="s">
        <v>22</v>
      </c>
      <c r="H1995" t="s">
        <v>23</v>
      </c>
      <c r="I1995" t="s">
        <v>24</v>
      </c>
      <c r="J1995" t="s">
        <v>72</v>
      </c>
      <c r="K1995">
        <v>3</v>
      </c>
      <c r="L1995">
        <v>15165</v>
      </c>
      <c r="M1995">
        <v>10</v>
      </c>
      <c r="N1995">
        <v>40945.5</v>
      </c>
      <c r="O1995">
        <v>33000</v>
      </c>
      <c r="P1995">
        <v>7945.5</v>
      </c>
      <c r="Q1995" t="s">
        <v>41</v>
      </c>
      <c r="R1995" t="s">
        <v>27</v>
      </c>
      <c r="S1995" s="3" t="str">
        <f t="shared" si="155"/>
        <v>November</v>
      </c>
      <c r="T1995" t="str">
        <f t="shared" si="156"/>
        <v>Q4</v>
      </c>
      <c r="U1995">
        <f t="shared" si="157"/>
        <v>2025</v>
      </c>
      <c r="V1995" s="4">
        <f t="shared" si="158"/>
        <v>0.19405062827416933</v>
      </c>
      <c r="W1995" t="str">
        <f t="shared" si="159"/>
        <v>Medium</v>
      </c>
    </row>
    <row r="1996" spans="1:23" hidden="1" x14ac:dyDescent="0.3">
      <c r="A1996">
        <v>100281</v>
      </c>
      <c r="B1996" s="1">
        <v>45699</v>
      </c>
      <c r="C1996" t="s">
        <v>417</v>
      </c>
      <c r="D1996" t="s">
        <v>144</v>
      </c>
      <c r="E1996" t="s">
        <v>44</v>
      </c>
      <c r="F1996" t="s">
        <v>64</v>
      </c>
      <c r="G1996" t="s">
        <v>65</v>
      </c>
      <c r="H1996" t="s">
        <v>33</v>
      </c>
      <c r="I1996" t="s">
        <v>60</v>
      </c>
      <c r="J1996" t="s">
        <v>78</v>
      </c>
      <c r="K1996">
        <v>2</v>
      </c>
      <c r="L1996">
        <v>21517</v>
      </c>
      <c r="M1996">
        <v>5</v>
      </c>
      <c r="N1996">
        <v>40882.300000000003</v>
      </c>
      <c r="O1996">
        <v>34000</v>
      </c>
      <c r="P1996">
        <v>6882.3</v>
      </c>
      <c r="Q1996" t="s">
        <v>41</v>
      </c>
      <c r="R1996" t="s">
        <v>73</v>
      </c>
      <c r="S1996" s="3" t="str">
        <f t="shared" si="155"/>
        <v>February</v>
      </c>
      <c r="T1996" t="str">
        <f t="shared" si="156"/>
        <v>Q1</v>
      </c>
      <c r="U1996">
        <f t="shared" si="157"/>
        <v>2025</v>
      </c>
      <c r="V1996" s="4">
        <f t="shared" si="158"/>
        <v>0.16834424677672244</v>
      </c>
      <c r="W1996" t="str">
        <f t="shared" si="159"/>
        <v>Medium</v>
      </c>
    </row>
    <row r="1997" spans="1:23" hidden="1" x14ac:dyDescent="0.3">
      <c r="A1997">
        <v>103710</v>
      </c>
      <c r="B1997" s="1">
        <v>45972</v>
      </c>
      <c r="C1997" t="s">
        <v>3846</v>
      </c>
      <c r="D1997" t="s">
        <v>29</v>
      </c>
      <c r="E1997" t="s">
        <v>30</v>
      </c>
      <c r="F1997" t="s">
        <v>76</v>
      </c>
      <c r="G1997" t="s">
        <v>77</v>
      </c>
      <c r="H1997" t="s">
        <v>23</v>
      </c>
      <c r="I1997" t="s">
        <v>24</v>
      </c>
      <c r="J1997" t="s">
        <v>72</v>
      </c>
      <c r="K1997">
        <v>3</v>
      </c>
      <c r="L1997">
        <v>15135</v>
      </c>
      <c r="M1997">
        <v>10</v>
      </c>
      <c r="N1997">
        <v>40864.5</v>
      </c>
      <c r="O1997">
        <v>33000</v>
      </c>
      <c r="P1997">
        <v>7864.5</v>
      </c>
      <c r="Q1997" t="s">
        <v>55</v>
      </c>
      <c r="R1997" t="s">
        <v>27</v>
      </c>
      <c r="S1997" s="3" t="str">
        <f t="shared" si="155"/>
        <v>November</v>
      </c>
      <c r="T1997" t="str">
        <f t="shared" si="156"/>
        <v>Q4</v>
      </c>
      <c r="U1997">
        <f t="shared" si="157"/>
        <v>2025</v>
      </c>
      <c r="V1997" s="4">
        <f t="shared" si="158"/>
        <v>0.19245310722020337</v>
      </c>
      <c r="W1997" t="str">
        <f t="shared" si="159"/>
        <v>Medium</v>
      </c>
    </row>
    <row r="1998" spans="1:23" hidden="1" x14ac:dyDescent="0.3">
      <c r="A1998">
        <v>103144</v>
      </c>
      <c r="B1998" s="1">
        <v>46013</v>
      </c>
      <c r="C1998" t="s">
        <v>3280</v>
      </c>
      <c r="D1998" t="s">
        <v>160</v>
      </c>
      <c r="E1998" t="s">
        <v>30</v>
      </c>
      <c r="F1998" t="s">
        <v>31</v>
      </c>
      <c r="G1998" t="s">
        <v>32</v>
      </c>
      <c r="H1998" t="s">
        <v>47</v>
      </c>
      <c r="I1998" t="s">
        <v>24</v>
      </c>
      <c r="J1998" t="s">
        <v>25</v>
      </c>
      <c r="K1998">
        <v>6</v>
      </c>
      <c r="L1998">
        <v>8509</v>
      </c>
      <c r="M1998">
        <v>20</v>
      </c>
      <c r="N1998">
        <v>40843.199999999997</v>
      </c>
      <c r="O1998">
        <v>36000</v>
      </c>
      <c r="P1998">
        <v>4843.2</v>
      </c>
      <c r="Q1998" t="s">
        <v>55</v>
      </c>
      <c r="R1998" t="s">
        <v>73</v>
      </c>
      <c r="S1998" s="3" t="str">
        <f t="shared" si="155"/>
        <v>December</v>
      </c>
      <c r="T1998" t="str">
        <f t="shared" si="156"/>
        <v>Q4</v>
      </c>
      <c r="U1998">
        <f t="shared" si="157"/>
        <v>2025</v>
      </c>
      <c r="V1998" s="4">
        <f t="shared" si="158"/>
        <v>0.11858032671289223</v>
      </c>
      <c r="W1998" t="str">
        <f t="shared" si="159"/>
        <v>Medium</v>
      </c>
    </row>
    <row r="1999" spans="1:23" hidden="1" x14ac:dyDescent="0.3">
      <c r="A1999">
        <v>104012</v>
      </c>
      <c r="B1999" s="1">
        <v>45985</v>
      </c>
      <c r="C1999" t="s">
        <v>4148</v>
      </c>
      <c r="D1999" t="s">
        <v>85</v>
      </c>
      <c r="E1999" t="s">
        <v>20</v>
      </c>
      <c r="F1999" t="s">
        <v>21</v>
      </c>
      <c r="G1999" t="s">
        <v>22</v>
      </c>
      <c r="H1999" t="s">
        <v>108</v>
      </c>
      <c r="I1999" t="s">
        <v>24</v>
      </c>
      <c r="J1999" t="s">
        <v>25</v>
      </c>
      <c r="K1999">
        <v>5</v>
      </c>
      <c r="L1999">
        <v>8595</v>
      </c>
      <c r="M1999">
        <v>5</v>
      </c>
      <c r="N1999">
        <v>40826.25</v>
      </c>
      <c r="O1999">
        <v>30000</v>
      </c>
      <c r="P1999">
        <v>10826.25</v>
      </c>
      <c r="Q1999" t="s">
        <v>41</v>
      </c>
      <c r="R1999" t="s">
        <v>56</v>
      </c>
      <c r="S1999" s="3" t="str">
        <f t="shared" si="155"/>
        <v>November</v>
      </c>
      <c r="T1999" t="str">
        <f t="shared" si="156"/>
        <v>Q4</v>
      </c>
      <c r="U1999">
        <f t="shared" si="157"/>
        <v>2025</v>
      </c>
      <c r="V1999" s="4">
        <f t="shared" si="158"/>
        <v>0.26517865343988245</v>
      </c>
      <c r="W1999" t="str">
        <f t="shared" si="159"/>
        <v>Medium</v>
      </c>
    </row>
    <row r="2000" spans="1:23" hidden="1" x14ac:dyDescent="0.3">
      <c r="A2000">
        <v>101428</v>
      </c>
      <c r="B2000" s="1">
        <v>46009</v>
      </c>
      <c r="C2000" t="s">
        <v>1564</v>
      </c>
      <c r="D2000" t="s">
        <v>219</v>
      </c>
      <c r="E2000" t="s">
        <v>52</v>
      </c>
      <c r="F2000" t="s">
        <v>69</v>
      </c>
      <c r="G2000" t="s">
        <v>70</v>
      </c>
      <c r="H2000" t="s">
        <v>38</v>
      </c>
      <c r="I2000" t="s">
        <v>24</v>
      </c>
      <c r="J2000" t="s">
        <v>72</v>
      </c>
      <c r="K2000">
        <v>3</v>
      </c>
      <c r="L2000">
        <v>15112</v>
      </c>
      <c r="M2000">
        <v>10</v>
      </c>
      <c r="N2000">
        <v>40802.400000000001</v>
      </c>
      <c r="O2000">
        <v>33000</v>
      </c>
      <c r="P2000">
        <v>7802.4</v>
      </c>
      <c r="Q2000" t="s">
        <v>41</v>
      </c>
      <c r="R2000" t="s">
        <v>27</v>
      </c>
      <c r="S2000" s="3" t="str">
        <f t="shared" si="155"/>
        <v>December</v>
      </c>
      <c r="T2000" t="str">
        <f t="shared" si="156"/>
        <v>Q4</v>
      </c>
      <c r="U2000">
        <f t="shared" si="157"/>
        <v>2025</v>
      </c>
      <c r="V2000" s="4">
        <f t="shared" si="158"/>
        <v>0.19122404564437384</v>
      </c>
      <c r="W2000" t="str">
        <f t="shared" si="159"/>
        <v>Medium</v>
      </c>
    </row>
    <row r="2001" spans="1:23" hidden="1" x14ac:dyDescent="0.3">
      <c r="A2001">
        <v>103296</v>
      </c>
      <c r="B2001" s="1">
        <v>45971</v>
      </c>
      <c r="C2001" t="s">
        <v>3432</v>
      </c>
      <c r="D2001" t="s">
        <v>322</v>
      </c>
      <c r="E2001" t="s">
        <v>30</v>
      </c>
      <c r="F2001" t="s">
        <v>76</v>
      </c>
      <c r="G2001" t="s">
        <v>77</v>
      </c>
      <c r="H2001" t="s">
        <v>83</v>
      </c>
      <c r="I2001" t="s">
        <v>24</v>
      </c>
      <c r="J2001" t="s">
        <v>25</v>
      </c>
      <c r="K2001">
        <v>5</v>
      </c>
      <c r="L2001">
        <v>8589</v>
      </c>
      <c r="M2001">
        <v>5</v>
      </c>
      <c r="N2001">
        <v>40797.75</v>
      </c>
      <c r="O2001">
        <v>30000</v>
      </c>
      <c r="P2001">
        <v>10797.75</v>
      </c>
      <c r="Q2001" t="s">
        <v>41</v>
      </c>
      <c r="R2001" t="s">
        <v>27</v>
      </c>
      <c r="S2001" s="3" t="str">
        <f t="shared" si="155"/>
        <v>November</v>
      </c>
      <c r="T2001" t="str">
        <f t="shared" si="156"/>
        <v>Q4</v>
      </c>
      <c r="U2001">
        <f t="shared" si="157"/>
        <v>2025</v>
      </c>
      <c r="V2001" s="4">
        <f t="shared" si="158"/>
        <v>0.26466533080868432</v>
      </c>
      <c r="W2001" t="str">
        <f t="shared" si="159"/>
        <v>Medium</v>
      </c>
    </row>
    <row r="2002" spans="1:23" hidden="1" x14ac:dyDescent="0.3">
      <c r="A2002">
        <v>102135</v>
      </c>
      <c r="B2002" s="1">
        <v>46013</v>
      </c>
      <c r="C2002" t="s">
        <v>2271</v>
      </c>
      <c r="D2002" t="s">
        <v>87</v>
      </c>
      <c r="E2002" t="s">
        <v>52</v>
      </c>
      <c r="F2002" t="s">
        <v>53</v>
      </c>
      <c r="G2002" t="s">
        <v>54</v>
      </c>
      <c r="H2002" t="s">
        <v>33</v>
      </c>
      <c r="I2002" t="s">
        <v>24</v>
      </c>
      <c r="J2002" t="s">
        <v>25</v>
      </c>
      <c r="K2002">
        <v>5</v>
      </c>
      <c r="L2002">
        <v>8157</v>
      </c>
      <c r="M2002">
        <v>0</v>
      </c>
      <c r="N2002">
        <v>40785</v>
      </c>
      <c r="O2002">
        <v>30000</v>
      </c>
      <c r="P2002">
        <v>10785</v>
      </c>
      <c r="Q2002" t="s">
        <v>26</v>
      </c>
      <c r="R2002" t="s">
        <v>56</v>
      </c>
      <c r="S2002" s="3" t="str">
        <f t="shared" si="155"/>
        <v>December</v>
      </c>
      <c r="T2002" t="str">
        <f t="shared" si="156"/>
        <v>Q4</v>
      </c>
      <c r="U2002">
        <f t="shared" si="157"/>
        <v>2025</v>
      </c>
      <c r="V2002" s="4">
        <f t="shared" si="158"/>
        <v>0.26443545421110703</v>
      </c>
      <c r="W2002" t="str">
        <f t="shared" si="159"/>
        <v>Medium</v>
      </c>
    </row>
    <row r="2003" spans="1:23" hidden="1" x14ac:dyDescent="0.3">
      <c r="A2003">
        <v>101777</v>
      </c>
      <c r="B2003" s="1">
        <v>45794</v>
      </c>
      <c r="C2003" t="s">
        <v>1913</v>
      </c>
      <c r="D2003" t="s">
        <v>118</v>
      </c>
      <c r="E2003" t="s">
        <v>44</v>
      </c>
      <c r="F2003" t="s">
        <v>64</v>
      </c>
      <c r="G2003" t="s">
        <v>65</v>
      </c>
      <c r="H2003" t="s">
        <v>47</v>
      </c>
      <c r="I2003" t="s">
        <v>24</v>
      </c>
      <c r="J2003" t="s">
        <v>25</v>
      </c>
      <c r="K2003">
        <v>5</v>
      </c>
      <c r="L2003">
        <v>8153</v>
      </c>
      <c r="M2003">
        <v>0</v>
      </c>
      <c r="N2003">
        <v>40765</v>
      </c>
      <c r="O2003">
        <v>30000</v>
      </c>
      <c r="P2003">
        <v>10765</v>
      </c>
      <c r="Q2003" t="s">
        <v>66</v>
      </c>
      <c r="R2003" t="s">
        <v>27</v>
      </c>
      <c r="S2003" s="3" t="str">
        <f t="shared" si="155"/>
        <v>May</v>
      </c>
      <c r="T2003" t="str">
        <f t="shared" si="156"/>
        <v>Q2</v>
      </c>
      <c r="U2003">
        <f t="shared" si="157"/>
        <v>2025</v>
      </c>
      <c r="V2003" s="4">
        <f t="shared" si="158"/>
        <v>0.26407457377652399</v>
      </c>
      <c r="W2003" t="str">
        <f t="shared" si="159"/>
        <v>Medium</v>
      </c>
    </row>
    <row r="2004" spans="1:23" hidden="1" x14ac:dyDescent="0.3">
      <c r="A2004">
        <v>103360</v>
      </c>
      <c r="B2004" s="1">
        <v>45768</v>
      </c>
      <c r="C2004" t="s">
        <v>3496</v>
      </c>
      <c r="D2004" t="s">
        <v>226</v>
      </c>
      <c r="E2004" t="s">
        <v>20</v>
      </c>
      <c r="F2004" t="s">
        <v>36</v>
      </c>
      <c r="G2004" t="s">
        <v>37</v>
      </c>
      <c r="H2004" t="s">
        <v>83</v>
      </c>
      <c r="I2004" t="s">
        <v>24</v>
      </c>
      <c r="J2004" t="s">
        <v>25</v>
      </c>
      <c r="K2004">
        <v>5</v>
      </c>
      <c r="L2004">
        <v>8148</v>
      </c>
      <c r="M2004">
        <v>0</v>
      </c>
      <c r="N2004">
        <v>40740</v>
      </c>
      <c r="O2004">
        <v>30000</v>
      </c>
      <c r="P2004">
        <v>10740</v>
      </c>
      <c r="Q2004" t="s">
        <v>66</v>
      </c>
      <c r="R2004" t="s">
        <v>27</v>
      </c>
      <c r="S2004" s="3" t="str">
        <f t="shared" si="155"/>
        <v>April</v>
      </c>
      <c r="T2004" t="str">
        <f t="shared" si="156"/>
        <v>Q2</v>
      </c>
      <c r="U2004">
        <f t="shared" si="157"/>
        <v>2025</v>
      </c>
      <c r="V2004" s="4">
        <f t="shared" si="158"/>
        <v>0.26362297496318116</v>
      </c>
      <c r="W2004" t="str">
        <f t="shared" si="159"/>
        <v>Medium</v>
      </c>
    </row>
    <row r="2005" spans="1:23" hidden="1" x14ac:dyDescent="0.3">
      <c r="A2005">
        <v>103119</v>
      </c>
      <c r="B2005" s="1">
        <v>45724</v>
      </c>
      <c r="C2005" t="s">
        <v>3255</v>
      </c>
      <c r="D2005" t="s">
        <v>75</v>
      </c>
      <c r="E2005" t="s">
        <v>30</v>
      </c>
      <c r="F2005" t="s">
        <v>31</v>
      </c>
      <c r="G2005" t="s">
        <v>32</v>
      </c>
      <c r="H2005" t="s">
        <v>23</v>
      </c>
      <c r="I2005" t="s">
        <v>24</v>
      </c>
      <c r="J2005" t="s">
        <v>25</v>
      </c>
      <c r="K2005">
        <v>5</v>
      </c>
      <c r="L2005">
        <v>8573</v>
      </c>
      <c r="M2005">
        <v>5</v>
      </c>
      <c r="N2005">
        <v>40721.75</v>
      </c>
      <c r="O2005">
        <v>30000</v>
      </c>
      <c r="P2005">
        <v>10721.75</v>
      </c>
      <c r="Q2005" t="s">
        <v>66</v>
      </c>
      <c r="R2005" t="s">
        <v>73</v>
      </c>
      <c r="S2005" s="3" t="str">
        <f t="shared" si="155"/>
        <v>March</v>
      </c>
      <c r="T2005" t="str">
        <f t="shared" si="156"/>
        <v>Q1</v>
      </c>
      <c r="U2005">
        <f t="shared" si="157"/>
        <v>2025</v>
      </c>
      <c r="V2005" s="4">
        <f t="shared" si="158"/>
        <v>0.2632929576945981</v>
      </c>
      <c r="W2005" t="str">
        <f t="shared" si="159"/>
        <v>Medium</v>
      </c>
    </row>
    <row r="2006" spans="1:23" hidden="1" x14ac:dyDescent="0.3">
      <c r="A2006">
        <v>102505</v>
      </c>
      <c r="B2006" s="1">
        <v>45703</v>
      </c>
      <c r="C2006" t="s">
        <v>2641</v>
      </c>
      <c r="D2006" t="s">
        <v>134</v>
      </c>
      <c r="E2006" t="s">
        <v>20</v>
      </c>
      <c r="F2006" t="s">
        <v>36</v>
      </c>
      <c r="G2006" t="s">
        <v>37</v>
      </c>
      <c r="H2006" t="s">
        <v>23</v>
      </c>
      <c r="I2006" t="s">
        <v>60</v>
      </c>
      <c r="J2006" t="s">
        <v>61</v>
      </c>
      <c r="K2006">
        <v>4</v>
      </c>
      <c r="L2006">
        <v>11970</v>
      </c>
      <c r="M2006">
        <v>15</v>
      </c>
      <c r="N2006">
        <v>40698</v>
      </c>
      <c r="O2006">
        <v>36000</v>
      </c>
      <c r="P2006">
        <v>4698</v>
      </c>
      <c r="Q2006" t="s">
        <v>26</v>
      </c>
      <c r="R2006" t="s">
        <v>73</v>
      </c>
      <c r="S2006" s="3" t="str">
        <f t="shared" si="155"/>
        <v>February</v>
      </c>
      <c r="T2006" t="str">
        <f t="shared" si="156"/>
        <v>Q1</v>
      </c>
      <c r="U2006">
        <f t="shared" si="157"/>
        <v>2025</v>
      </c>
      <c r="V2006" s="4">
        <f t="shared" si="158"/>
        <v>0.11543564794338788</v>
      </c>
      <c r="W2006" t="str">
        <f t="shared" si="159"/>
        <v>Medium</v>
      </c>
    </row>
    <row r="2007" spans="1:23" hidden="1" x14ac:dyDescent="0.3">
      <c r="A2007">
        <v>104065</v>
      </c>
      <c r="B2007" s="1">
        <v>45836</v>
      </c>
      <c r="C2007" t="s">
        <v>4201</v>
      </c>
      <c r="D2007" t="s">
        <v>158</v>
      </c>
      <c r="E2007" t="s">
        <v>52</v>
      </c>
      <c r="F2007" t="s">
        <v>69</v>
      </c>
      <c r="G2007" t="s">
        <v>70</v>
      </c>
      <c r="H2007" t="s">
        <v>33</v>
      </c>
      <c r="I2007" t="s">
        <v>24</v>
      </c>
      <c r="J2007" t="s">
        <v>25</v>
      </c>
      <c r="K2007">
        <v>5</v>
      </c>
      <c r="L2007">
        <v>8568</v>
      </c>
      <c r="M2007">
        <v>5</v>
      </c>
      <c r="N2007">
        <v>40698</v>
      </c>
      <c r="O2007">
        <v>30000</v>
      </c>
      <c r="P2007">
        <v>10698</v>
      </c>
      <c r="Q2007" t="s">
        <v>55</v>
      </c>
      <c r="R2007" t="s">
        <v>73</v>
      </c>
      <c r="S2007" s="3" t="str">
        <f t="shared" si="155"/>
        <v>June</v>
      </c>
      <c r="T2007" t="str">
        <f t="shared" si="156"/>
        <v>Q2</v>
      </c>
      <c r="U2007">
        <f t="shared" si="157"/>
        <v>2025</v>
      </c>
      <c r="V2007" s="4">
        <f t="shared" si="158"/>
        <v>0.26286303995282323</v>
      </c>
      <c r="W2007" t="str">
        <f t="shared" si="159"/>
        <v>Medium</v>
      </c>
    </row>
    <row r="2008" spans="1:23" hidden="1" x14ac:dyDescent="0.3">
      <c r="A2008">
        <v>100504</v>
      </c>
      <c r="B2008" s="1">
        <v>45719</v>
      </c>
      <c r="C2008" t="s">
        <v>640</v>
      </c>
      <c r="D2008" t="s">
        <v>166</v>
      </c>
      <c r="E2008" t="s">
        <v>44</v>
      </c>
      <c r="F2008" t="s">
        <v>64</v>
      </c>
      <c r="G2008" t="s">
        <v>65</v>
      </c>
      <c r="H2008" t="s">
        <v>83</v>
      </c>
      <c r="I2008" t="s">
        <v>24</v>
      </c>
      <c r="J2008" t="s">
        <v>25</v>
      </c>
      <c r="K2008">
        <v>6</v>
      </c>
      <c r="L2008">
        <v>8476</v>
      </c>
      <c r="M2008">
        <v>20</v>
      </c>
      <c r="N2008">
        <v>40684.800000000003</v>
      </c>
      <c r="O2008">
        <v>36000</v>
      </c>
      <c r="P2008">
        <v>4684.8</v>
      </c>
      <c r="Q2008" t="s">
        <v>26</v>
      </c>
      <c r="R2008" t="s">
        <v>27</v>
      </c>
      <c r="S2008" s="3" t="str">
        <f t="shared" si="155"/>
        <v>March</v>
      </c>
      <c r="T2008" t="str">
        <f t="shared" si="156"/>
        <v>Q1</v>
      </c>
      <c r="U2008">
        <f t="shared" si="157"/>
        <v>2025</v>
      </c>
      <c r="V2008" s="4">
        <f t="shared" si="158"/>
        <v>0.11514865502595563</v>
      </c>
      <c r="W2008" t="str">
        <f t="shared" si="159"/>
        <v>Medium</v>
      </c>
    </row>
    <row r="2009" spans="1:23" hidden="1" x14ac:dyDescent="0.3">
      <c r="A2009">
        <v>103700</v>
      </c>
      <c r="B2009" s="1">
        <v>45905</v>
      </c>
      <c r="C2009" t="s">
        <v>3836</v>
      </c>
      <c r="D2009" t="s">
        <v>257</v>
      </c>
      <c r="E2009" t="s">
        <v>20</v>
      </c>
      <c r="F2009" t="s">
        <v>36</v>
      </c>
      <c r="G2009" t="s">
        <v>37</v>
      </c>
      <c r="H2009" t="s">
        <v>47</v>
      </c>
      <c r="I2009" t="s">
        <v>24</v>
      </c>
      <c r="J2009" t="s">
        <v>72</v>
      </c>
      <c r="K2009">
        <v>3</v>
      </c>
      <c r="L2009">
        <v>15043</v>
      </c>
      <c r="M2009">
        <v>10</v>
      </c>
      <c r="N2009">
        <v>40616.1</v>
      </c>
      <c r="O2009">
        <v>33000</v>
      </c>
      <c r="P2009">
        <v>7616.1</v>
      </c>
      <c r="Q2009" t="s">
        <v>66</v>
      </c>
      <c r="R2009" t="s">
        <v>56</v>
      </c>
      <c r="S2009" s="3" t="str">
        <f t="shared" si="155"/>
        <v>September</v>
      </c>
      <c r="T2009" t="str">
        <f t="shared" si="156"/>
        <v>Q3</v>
      </c>
      <c r="U2009">
        <f t="shared" si="157"/>
        <v>2025</v>
      </c>
      <c r="V2009" s="4">
        <f t="shared" si="158"/>
        <v>0.18751431082747977</v>
      </c>
      <c r="W2009" t="str">
        <f t="shared" si="159"/>
        <v>Medium</v>
      </c>
    </row>
    <row r="2010" spans="1:23" hidden="1" x14ac:dyDescent="0.3">
      <c r="A2010">
        <v>102056</v>
      </c>
      <c r="B2010" s="1">
        <v>45919</v>
      </c>
      <c r="C2010" t="s">
        <v>2192</v>
      </c>
      <c r="D2010" t="s">
        <v>160</v>
      </c>
      <c r="E2010" t="s">
        <v>20</v>
      </c>
      <c r="F2010" t="s">
        <v>36</v>
      </c>
      <c r="G2010" t="s">
        <v>37</v>
      </c>
      <c r="H2010" t="s">
        <v>59</v>
      </c>
      <c r="I2010" t="s">
        <v>24</v>
      </c>
      <c r="J2010" t="s">
        <v>25</v>
      </c>
      <c r="K2010">
        <v>6</v>
      </c>
      <c r="L2010">
        <v>8455</v>
      </c>
      <c r="M2010">
        <v>20</v>
      </c>
      <c r="N2010">
        <v>40584</v>
      </c>
      <c r="O2010">
        <v>36000</v>
      </c>
      <c r="P2010">
        <v>4584</v>
      </c>
      <c r="Q2010" t="s">
        <v>66</v>
      </c>
      <c r="R2010" t="s">
        <v>73</v>
      </c>
      <c r="S2010" s="3" t="str">
        <f t="shared" si="155"/>
        <v>September</v>
      </c>
      <c r="T2010" t="str">
        <f t="shared" si="156"/>
        <v>Q3</v>
      </c>
      <c r="U2010">
        <f t="shared" si="157"/>
        <v>2025</v>
      </c>
      <c r="V2010" s="4">
        <f t="shared" si="158"/>
        <v>0.11295091661738617</v>
      </c>
      <c r="W2010" t="str">
        <f t="shared" si="159"/>
        <v>Medium</v>
      </c>
    </row>
    <row r="2011" spans="1:23" hidden="1" x14ac:dyDescent="0.3">
      <c r="A2011">
        <v>103175</v>
      </c>
      <c r="B2011" s="1">
        <v>45725</v>
      </c>
      <c r="C2011" t="s">
        <v>3311</v>
      </c>
      <c r="D2011" t="s">
        <v>158</v>
      </c>
      <c r="E2011" t="s">
        <v>30</v>
      </c>
      <c r="F2011" t="s">
        <v>76</v>
      </c>
      <c r="G2011" t="s">
        <v>77</v>
      </c>
      <c r="H2011" t="s">
        <v>71</v>
      </c>
      <c r="I2011" t="s">
        <v>60</v>
      </c>
      <c r="J2011" t="s">
        <v>61</v>
      </c>
      <c r="K2011">
        <v>4</v>
      </c>
      <c r="L2011">
        <v>11920</v>
      </c>
      <c r="M2011">
        <v>15</v>
      </c>
      <c r="N2011">
        <v>40528</v>
      </c>
      <c r="O2011">
        <v>36000</v>
      </c>
      <c r="P2011">
        <v>4528</v>
      </c>
      <c r="Q2011" t="s">
        <v>41</v>
      </c>
      <c r="R2011" t="s">
        <v>27</v>
      </c>
      <c r="S2011" s="3" t="str">
        <f t="shared" si="155"/>
        <v>March</v>
      </c>
      <c r="T2011" t="str">
        <f t="shared" si="156"/>
        <v>Q1</v>
      </c>
      <c r="U2011">
        <f t="shared" si="157"/>
        <v>2025</v>
      </c>
      <c r="V2011" s="4">
        <f t="shared" si="158"/>
        <v>0.1117252270035531</v>
      </c>
      <c r="W2011" t="str">
        <f t="shared" si="159"/>
        <v>Medium</v>
      </c>
    </row>
    <row r="2012" spans="1:23" hidden="1" x14ac:dyDescent="0.3">
      <c r="A2012">
        <v>104773</v>
      </c>
      <c r="B2012" s="1">
        <v>45757</v>
      </c>
      <c r="C2012" t="s">
        <v>4909</v>
      </c>
      <c r="D2012" t="s">
        <v>68</v>
      </c>
      <c r="E2012" t="s">
        <v>44</v>
      </c>
      <c r="F2012" t="s">
        <v>64</v>
      </c>
      <c r="G2012" t="s">
        <v>65</v>
      </c>
      <c r="H2012" t="s">
        <v>108</v>
      </c>
      <c r="I2012" t="s">
        <v>24</v>
      </c>
      <c r="J2012" t="s">
        <v>25</v>
      </c>
      <c r="K2012">
        <v>5</v>
      </c>
      <c r="L2012">
        <v>8510</v>
      </c>
      <c r="M2012">
        <v>5</v>
      </c>
      <c r="N2012">
        <v>40422.5</v>
      </c>
      <c r="O2012">
        <v>30000</v>
      </c>
      <c r="P2012">
        <v>10422.5</v>
      </c>
      <c r="Q2012" t="s">
        <v>26</v>
      </c>
      <c r="R2012" t="s">
        <v>56</v>
      </c>
      <c r="S2012" s="3" t="str">
        <f t="shared" si="155"/>
        <v>April</v>
      </c>
      <c r="T2012" t="str">
        <f t="shared" si="156"/>
        <v>Q2</v>
      </c>
      <c r="U2012">
        <f t="shared" si="157"/>
        <v>2025</v>
      </c>
      <c r="V2012" s="4">
        <f t="shared" si="158"/>
        <v>0.25783907477271323</v>
      </c>
      <c r="W2012" t="str">
        <f t="shared" si="159"/>
        <v>Medium</v>
      </c>
    </row>
    <row r="2013" spans="1:23" hidden="1" x14ac:dyDescent="0.3">
      <c r="A2013">
        <v>101490</v>
      </c>
      <c r="B2013" s="1">
        <v>45720</v>
      </c>
      <c r="C2013" t="s">
        <v>1626</v>
      </c>
      <c r="D2013" t="s">
        <v>192</v>
      </c>
      <c r="E2013" t="s">
        <v>44</v>
      </c>
      <c r="F2013" t="s">
        <v>45</v>
      </c>
      <c r="G2013" t="s">
        <v>46</v>
      </c>
      <c r="H2013" t="s">
        <v>33</v>
      </c>
      <c r="I2013" t="s">
        <v>60</v>
      </c>
      <c r="J2013" t="s">
        <v>78</v>
      </c>
      <c r="K2013">
        <v>2</v>
      </c>
      <c r="L2013">
        <v>22448</v>
      </c>
      <c r="M2013">
        <v>10</v>
      </c>
      <c r="N2013">
        <v>40406.400000000001</v>
      </c>
      <c r="O2013">
        <v>34000</v>
      </c>
      <c r="P2013">
        <v>6406.4</v>
      </c>
      <c r="Q2013" t="s">
        <v>41</v>
      </c>
      <c r="R2013" t="s">
        <v>27</v>
      </c>
      <c r="S2013" s="3" t="str">
        <f t="shared" si="155"/>
        <v>March</v>
      </c>
      <c r="T2013" t="str">
        <f t="shared" si="156"/>
        <v>Q1</v>
      </c>
      <c r="U2013">
        <f t="shared" si="157"/>
        <v>2025</v>
      </c>
      <c r="V2013" s="4">
        <f t="shared" si="158"/>
        <v>0.15854914073018134</v>
      </c>
      <c r="W2013" t="str">
        <f t="shared" si="159"/>
        <v>Medium</v>
      </c>
    </row>
    <row r="2014" spans="1:23" hidden="1" x14ac:dyDescent="0.3">
      <c r="A2014">
        <v>104701</v>
      </c>
      <c r="B2014" s="1">
        <v>45722</v>
      </c>
      <c r="C2014" t="s">
        <v>4837</v>
      </c>
      <c r="D2014" t="s">
        <v>158</v>
      </c>
      <c r="E2014" t="s">
        <v>30</v>
      </c>
      <c r="F2014" t="s">
        <v>31</v>
      </c>
      <c r="G2014" t="s">
        <v>32</v>
      </c>
      <c r="H2014" t="s">
        <v>108</v>
      </c>
      <c r="I2014" t="s">
        <v>24</v>
      </c>
      <c r="J2014" t="s">
        <v>25</v>
      </c>
      <c r="K2014">
        <v>5</v>
      </c>
      <c r="L2014">
        <v>8977</v>
      </c>
      <c r="M2014">
        <v>10</v>
      </c>
      <c r="N2014">
        <v>40396.5</v>
      </c>
      <c r="O2014">
        <v>30000</v>
      </c>
      <c r="P2014">
        <v>10396.5</v>
      </c>
      <c r="Q2014" t="s">
        <v>55</v>
      </c>
      <c r="R2014" t="s">
        <v>27</v>
      </c>
      <c r="S2014" s="3" t="str">
        <f t="shared" si="155"/>
        <v>March</v>
      </c>
      <c r="T2014" t="str">
        <f t="shared" si="156"/>
        <v>Q1</v>
      </c>
      <c r="U2014">
        <f t="shared" si="157"/>
        <v>2025</v>
      </c>
      <c r="V2014" s="4">
        <f t="shared" si="158"/>
        <v>0.25736140507222161</v>
      </c>
      <c r="W2014" t="str">
        <f t="shared" si="159"/>
        <v>Medium</v>
      </c>
    </row>
    <row r="2015" spans="1:23" hidden="1" x14ac:dyDescent="0.3">
      <c r="A2015">
        <v>103418</v>
      </c>
      <c r="B2015" s="1">
        <v>45870</v>
      </c>
      <c r="C2015" t="s">
        <v>3554</v>
      </c>
      <c r="D2015" t="s">
        <v>85</v>
      </c>
      <c r="E2015" t="s">
        <v>44</v>
      </c>
      <c r="F2015" t="s">
        <v>64</v>
      </c>
      <c r="G2015" t="s">
        <v>65</v>
      </c>
      <c r="H2015" t="s">
        <v>38</v>
      </c>
      <c r="I2015" t="s">
        <v>60</v>
      </c>
      <c r="J2015" t="s">
        <v>61</v>
      </c>
      <c r="K2015">
        <v>4</v>
      </c>
      <c r="L2015">
        <v>11871</v>
      </c>
      <c r="M2015">
        <v>15</v>
      </c>
      <c r="N2015">
        <v>40361.4</v>
      </c>
      <c r="O2015">
        <v>36000</v>
      </c>
      <c r="P2015">
        <v>4361.3999999999996</v>
      </c>
      <c r="Q2015" t="s">
        <v>55</v>
      </c>
      <c r="R2015" t="s">
        <v>27</v>
      </c>
      <c r="S2015" s="3" t="str">
        <f t="shared" si="155"/>
        <v>August</v>
      </c>
      <c r="T2015" t="str">
        <f t="shared" si="156"/>
        <v>Q3</v>
      </c>
      <c r="U2015">
        <f t="shared" si="157"/>
        <v>2025</v>
      </c>
      <c r="V2015" s="4">
        <f t="shared" si="158"/>
        <v>0.10805868973821521</v>
      </c>
      <c r="W2015" t="str">
        <f t="shared" si="159"/>
        <v>Medium</v>
      </c>
    </row>
    <row r="2016" spans="1:23" hidden="1" x14ac:dyDescent="0.3">
      <c r="A2016">
        <v>100476</v>
      </c>
      <c r="B2016" s="1">
        <v>45854</v>
      </c>
      <c r="C2016" t="s">
        <v>612</v>
      </c>
      <c r="D2016" t="s">
        <v>186</v>
      </c>
      <c r="E2016" t="s">
        <v>44</v>
      </c>
      <c r="F2016" t="s">
        <v>45</v>
      </c>
      <c r="G2016" t="s">
        <v>46</v>
      </c>
      <c r="H2016" t="s">
        <v>33</v>
      </c>
      <c r="I2016" t="s">
        <v>60</v>
      </c>
      <c r="J2016" t="s">
        <v>61</v>
      </c>
      <c r="K2016">
        <v>4</v>
      </c>
      <c r="L2016">
        <v>11870</v>
      </c>
      <c r="M2016">
        <v>15</v>
      </c>
      <c r="N2016">
        <v>40358</v>
      </c>
      <c r="O2016">
        <v>36000</v>
      </c>
      <c r="P2016">
        <v>4358</v>
      </c>
      <c r="Q2016" t="s">
        <v>41</v>
      </c>
      <c r="R2016" t="s">
        <v>27</v>
      </c>
      <c r="S2016" s="3" t="str">
        <f t="shared" si="155"/>
        <v>July</v>
      </c>
      <c r="T2016" t="str">
        <f t="shared" si="156"/>
        <v>Q3</v>
      </c>
      <c r="U2016">
        <f t="shared" si="157"/>
        <v>2025</v>
      </c>
      <c r="V2016" s="4">
        <f t="shared" si="158"/>
        <v>0.10798354725209376</v>
      </c>
      <c r="W2016" t="str">
        <f t="shared" si="159"/>
        <v>Medium</v>
      </c>
    </row>
    <row r="2017" spans="1:23" hidden="1" x14ac:dyDescent="0.3">
      <c r="A2017">
        <v>101875</v>
      </c>
      <c r="B2017" s="1">
        <v>45727</v>
      </c>
      <c r="C2017" t="s">
        <v>2011</v>
      </c>
      <c r="D2017" t="s">
        <v>199</v>
      </c>
      <c r="E2017" t="s">
        <v>20</v>
      </c>
      <c r="F2017" t="s">
        <v>36</v>
      </c>
      <c r="G2017" t="s">
        <v>37</v>
      </c>
      <c r="H2017" t="s">
        <v>38</v>
      </c>
      <c r="I2017" t="s">
        <v>24</v>
      </c>
      <c r="J2017" t="s">
        <v>25</v>
      </c>
      <c r="K2017">
        <v>5</v>
      </c>
      <c r="L2017">
        <v>8968</v>
      </c>
      <c r="M2017">
        <v>10</v>
      </c>
      <c r="N2017">
        <v>40356</v>
      </c>
      <c r="O2017">
        <v>30000</v>
      </c>
      <c r="P2017">
        <v>10356</v>
      </c>
      <c r="Q2017" t="s">
        <v>41</v>
      </c>
      <c r="R2017" t="s">
        <v>27</v>
      </c>
      <c r="S2017" s="3" t="str">
        <f t="shared" si="155"/>
        <v>March</v>
      </c>
      <c r="T2017" t="str">
        <f t="shared" si="156"/>
        <v>Q1</v>
      </c>
      <c r="U2017">
        <f t="shared" si="157"/>
        <v>2025</v>
      </c>
      <c r="V2017" s="4">
        <f t="shared" si="158"/>
        <v>0.25661611656259292</v>
      </c>
      <c r="W2017" t="str">
        <f t="shared" si="159"/>
        <v>Medium</v>
      </c>
    </row>
    <row r="2018" spans="1:23" hidden="1" x14ac:dyDescent="0.3">
      <c r="A2018">
        <v>102316</v>
      </c>
      <c r="B2018" s="1">
        <v>45717</v>
      </c>
      <c r="C2018" t="s">
        <v>2452</v>
      </c>
      <c r="D2018" t="s">
        <v>102</v>
      </c>
      <c r="E2018" t="s">
        <v>52</v>
      </c>
      <c r="F2018" t="s">
        <v>69</v>
      </c>
      <c r="G2018" t="s">
        <v>70</v>
      </c>
      <c r="H2018" t="s">
        <v>83</v>
      </c>
      <c r="I2018" t="s">
        <v>60</v>
      </c>
      <c r="J2018" t="s">
        <v>78</v>
      </c>
      <c r="K2018">
        <v>2</v>
      </c>
      <c r="L2018">
        <v>22407</v>
      </c>
      <c r="M2018">
        <v>10</v>
      </c>
      <c r="N2018">
        <v>40332.6</v>
      </c>
      <c r="O2018">
        <v>34000</v>
      </c>
      <c r="P2018">
        <v>6332.6</v>
      </c>
      <c r="Q2018" t="s">
        <v>55</v>
      </c>
      <c r="R2018" t="s">
        <v>27</v>
      </c>
      <c r="S2018" s="3" t="str">
        <f t="shared" si="155"/>
        <v>March</v>
      </c>
      <c r="T2018" t="str">
        <f t="shared" si="156"/>
        <v>Q1</v>
      </c>
      <c r="U2018">
        <f t="shared" si="157"/>
        <v>2025</v>
      </c>
      <c r="V2018" s="4">
        <f t="shared" si="158"/>
        <v>0.15700946628781681</v>
      </c>
      <c r="W2018" t="str">
        <f t="shared" si="159"/>
        <v>Medium</v>
      </c>
    </row>
    <row r="2019" spans="1:23" hidden="1" x14ac:dyDescent="0.3">
      <c r="A2019">
        <v>103724</v>
      </c>
      <c r="B2019" s="1">
        <v>45803</v>
      </c>
      <c r="C2019" t="s">
        <v>3860</v>
      </c>
      <c r="D2019" t="s">
        <v>186</v>
      </c>
      <c r="E2019" t="s">
        <v>20</v>
      </c>
      <c r="F2019" t="s">
        <v>36</v>
      </c>
      <c r="G2019" t="s">
        <v>37</v>
      </c>
      <c r="H2019" t="s">
        <v>38</v>
      </c>
      <c r="I2019" t="s">
        <v>24</v>
      </c>
      <c r="J2019" t="s">
        <v>72</v>
      </c>
      <c r="K2019">
        <v>3</v>
      </c>
      <c r="L2019">
        <v>14934</v>
      </c>
      <c r="M2019">
        <v>10</v>
      </c>
      <c r="N2019">
        <v>40321.800000000003</v>
      </c>
      <c r="O2019">
        <v>33000</v>
      </c>
      <c r="P2019">
        <v>7321.8</v>
      </c>
      <c r="Q2019" t="s">
        <v>49</v>
      </c>
      <c r="R2019" t="s">
        <v>27</v>
      </c>
      <c r="S2019" s="3" t="str">
        <f t="shared" si="155"/>
        <v>May</v>
      </c>
      <c r="T2019" t="str">
        <f t="shared" si="156"/>
        <v>Q2</v>
      </c>
      <c r="U2019">
        <f t="shared" si="157"/>
        <v>2025</v>
      </c>
      <c r="V2019" s="4">
        <f t="shared" si="158"/>
        <v>0.18158415546924989</v>
      </c>
      <c r="W2019" t="str">
        <f t="shared" si="159"/>
        <v>Medium</v>
      </c>
    </row>
    <row r="2020" spans="1:23" hidden="1" x14ac:dyDescent="0.3">
      <c r="A2020">
        <v>100653</v>
      </c>
      <c r="B2020" s="1">
        <v>45797</v>
      </c>
      <c r="C2020" t="s">
        <v>789</v>
      </c>
      <c r="D2020" t="s">
        <v>158</v>
      </c>
      <c r="E2020" t="s">
        <v>44</v>
      </c>
      <c r="F2020" t="s">
        <v>45</v>
      </c>
      <c r="G2020" t="s">
        <v>46</v>
      </c>
      <c r="H2020" t="s">
        <v>71</v>
      </c>
      <c r="I2020" t="s">
        <v>24</v>
      </c>
      <c r="J2020" t="s">
        <v>25</v>
      </c>
      <c r="K2020">
        <v>6</v>
      </c>
      <c r="L2020">
        <v>8400</v>
      </c>
      <c r="M2020">
        <v>20</v>
      </c>
      <c r="N2020">
        <v>40320</v>
      </c>
      <c r="O2020">
        <v>36000</v>
      </c>
      <c r="P2020">
        <v>4320</v>
      </c>
      <c r="Q2020" t="s">
        <v>49</v>
      </c>
      <c r="R2020" t="s">
        <v>27</v>
      </c>
      <c r="S2020" s="3" t="str">
        <f t="shared" si="155"/>
        <v>May</v>
      </c>
      <c r="T2020" t="str">
        <f t="shared" si="156"/>
        <v>Q2</v>
      </c>
      <c r="U2020">
        <f t="shared" si="157"/>
        <v>2025</v>
      </c>
      <c r="V2020" s="4">
        <f t="shared" si="158"/>
        <v>0.10714285714285714</v>
      </c>
      <c r="W2020" t="str">
        <f t="shared" si="159"/>
        <v>Medium</v>
      </c>
    </row>
    <row r="2021" spans="1:23" hidden="1" x14ac:dyDescent="0.3">
      <c r="A2021">
        <v>102333</v>
      </c>
      <c r="B2021" s="1">
        <v>45805</v>
      </c>
      <c r="C2021" t="s">
        <v>2469</v>
      </c>
      <c r="D2021" t="s">
        <v>199</v>
      </c>
      <c r="E2021" t="s">
        <v>20</v>
      </c>
      <c r="F2021" t="s">
        <v>21</v>
      </c>
      <c r="G2021" t="s">
        <v>22</v>
      </c>
      <c r="H2021" t="s">
        <v>38</v>
      </c>
      <c r="I2021" t="s">
        <v>24</v>
      </c>
      <c r="J2021" t="s">
        <v>25</v>
      </c>
      <c r="K2021">
        <v>5</v>
      </c>
      <c r="L2021">
        <v>8954</v>
      </c>
      <c r="M2021">
        <v>10</v>
      </c>
      <c r="N2021">
        <v>40293</v>
      </c>
      <c r="O2021">
        <v>30000</v>
      </c>
      <c r="P2021">
        <v>10293</v>
      </c>
      <c r="Q2021" t="s">
        <v>55</v>
      </c>
      <c r="R2021" t="s">
        <v>27</v>
      </c>
      <c r="S2021" s="3" t="str">
        <f t="shared" si="155"/>
        <v>May</v>
      </c>
      <c r="T2021" t="str">
        <f t="shared" si="156"/>
        <v>Q2</v>
      </c>
      <c r="U2021">
        <f t="shared" si="157"/>
        <v>2025</v>
      </c>
      <c r="V2021" s="4">
        <f t="shared" si="158"/>
        <v>0.25545380090834635</v>
      </c>
      <c r="W2021" t="str">
        <f t="shared" si="159"/>
        <v>Medium</v>
      </c>
    </row>
    <row r="2022" spans="1:23" hidden="1" x14ac:dyDescent="0.3">
      <c r="A2022">
        <v>104324</v>
      </c>
      <c r="B2022" s="1">
        <v>45787</v>
      </c>
      <c r="C2022" t="s">
        <v>4460</v>
      </c>
      <c r="D2022" t="s">
        <v>239</v>
      </c>
      <c r="E2022" t="s">
        <v>44</v>
      </c>
      <c r="F2022" t="s">
        <v>45</v>
      </c>
      <c r="G2022" t="s">
        <v>46</v>
      </c>
      <c r="H2022" t="s">
        <v>83</v>
      </c>
      <c r="I2022" t="s">
        <v>24</v>
      </c>
      <c r="J2022" t="s">
        <v>25</v>
      </c>
      <c r="K2022">
        <v>5</v>
      </c>
      <c r="L2022">
        <v>8052</v>
      </c>
      <c r="M2022">
        <v>0</v>
      </c>
      <c r="N2022">
        <v>40260</v>
      </c>
      <c r="O2022">
        <v>30000</v>
      </c>
      <c r="P2022">
        <v>10260</v>
      </c>
      <c r="Q2022" t="s">
        <v>41</v>
      </c>
      <c r="R2022" t="s">
        <v>27</v>
      </c>
      <c r="S2022" s="3" t="str">
        <f t="shared" si="155"/>
        <v>May</v>
      </c>
      <c r="T2022" t="str">
        <f t="shared" si="156"/>
        <v>Q2</v>
      </c>
      <c r="U2022">
        <f t="shared" si="157"/>
        <v>2025</v>
      </c>
      <c r="V2022" s="4">
        <f t="shared" si="158"/>
        <v>0.2548435171385991</v>
      </c>
      <c r="W2022" t="str">
        <f t="shared" si="159"/>
        <v>Medium</v>
      </c>
    </row>
    <row r="2023" spans="1:23" hidden="1" x14ac:dyDescent="0.3">
      <c r="A2023">
        <v>103115</v>
      </c>
      <c r="B2023" s="1">
        <v>45908</v>
      </c>
      <c r="C2023" t="s">
        <v>3251</v>
      </c>
      <c r="D2023" t="s">
        <v>134</v>
      </c>
      <c r="E2023" t="s">
        <v>44</v>
      </c>
      <c r="F2023" t="s">
        <v>45</v>
      </c>
      <c r="G2023" t="s">
        <v>46</v>
      </c>
      <c r="H2023" t="s">
        <v>83</v>
      </c>
      <c r="I2023" t="s">
        <v>60</v>
      </c>
      <c r="J2023" t="s">
        <v>78</v>
      </c>
      <c r="K2023">
        <v>2</v>
      </c>
      <c r="L2023">
        <v>22358</v>
      </c>
      <c r="M2023">
        <v>10</v>
      </c>
      <c r="N2023">
        <v>40244.400000000001</v>
      </c>
      <c r="O2023">
        <v>34000</v>
      </c>
      <c r="P2023">
        <v>6244.4</v>
      </c>
      <c r="Q2023" t="s">
        <v>49</v>
      </c>
      <c r="R2023" t="s">
        <v>27</v>
      </c>
      <c r="S2023" s="3" t="str">
        <f t="shared" si="155"/>
        <v>September</v>
      </c>
      <c r="T2023" t="str">
        <f t="shared" si="156"/>
        <v>Q3</v>
      </c>
      <c r="U2023">
        <f t="shared" si="157"/>
        <v>2025</v>
      </c>
      <c r="V2023" s="4">
        <f t="shared" si="158"/>
        <v>0.15516196042182265</v>
      </c>
      <c r="W2023" t="str">
        <f t="shared" si="159"/>
        <v>Medium</v>
      </c>
    </row>
    <row r="2024" spans="1:23" hidden="1" x14ac:dyDescent="0.3">
      <c r="A2024">
        <v>103823</v>
      </c>
      <c r="B2024" s="1">
        <v>45703</v>
      </c>
      <c r="C2024" t="s">
        <v>3959</v>
      </c>
      <c r="D2024" t="s">
        <v>114</v>
      </c>
      <c r="E2024" t="s">
        <v>52</v>
      </c>
      <c r="F2024" t="s">
        <v>69</v>
      </c>
      <c r="G2024" t="s">
        <v>70</v>
      </c>
      <c r="H2024" t="s">
        <v>83</v>
      </c>
      <c r="I2024" t="s">
        <v>24</v>
      </c>
      <c r="J2024" t="s">
        <v>25</v>
      </c>
      <c r="K2024">
        <v>6</v>
      </c>
      <c r="L2024">
        <v>8384</v>
      </c>
      <c r="M2024">
        <v>20</v>
      </c>
      <c r="N2024">
        <v>40243.199999999997</v>
      </c>
      <c r="O2024">
        <v>36000</v>
      </c>
      <c r="P2024">
        <v>4243.2</v>
      </c>
      <c r="Q2024" t="s">
        <v>66</v>
      </c>
      <c r="R2024" t="s">
        <v>27</v>
      </c>
      <c r="S2024" s="3" t="str">
        <f t="shared" si="155"/>
        <v>February</v>
      </c>
      <c r="T2024" t="str">
        <f t="shared" si="156"/>
        <v>Q1</v>
      </c>
      <c r="U2024">
        <f t="shared" si="157"/>
        <v>2025</v>
      </c>
      <c r="V2024" s="4">
        <f t="shared" si="158"/>
        <v>0.10543893129770993</v>
      </c>
      <c r="W2024" t="str">
        <f t="shared" si="159"/>
        <v>Medium</v>
      </c>
    </row>
    <row r="2025" spans="1:23" hidden="1" x14ac:dyDescent="0.3">
      <c r="A2025">
        <v>102130</v>
      </c>
      <c r="B2025" s="1">
        <v>45737</v>
      </c>
      <c r="C2025" t="s">
        <v>2266</v>
      </c>
      <c r="D2025" t="s">
        <v>110</v>
      </c>
      <c r="E2025" t="s">
        <v>20</v>
      </c>
      <c r="F2025" t="s">
        <v>36</v>
      </c>
      <c r="G2025" t="s">
        <v>37</v>
      </c>
      <c r="H2025" t="s">
        <v>23</v>
      </c>
      <c r="I2025" t="s">
        <v>60</v>
      </c>
      <c r="J2025" t="s">
        <v>61</v>
      </c>
      <c r="K2025">
        <v>4</v>
      </c>
      <c r="L2025">
        <v>11834</v>
      </c>
      <c r="M2025">
        <v>15</v>
      </c>
      <c r="N2025">
        <v>40235.599999999999</v>
      </c>
      <c r="O2025">
        <v>36000</v>
      </c>
      <c r="P2025">
        <v>4235.6000000000004</v>
      </c>
      <c r="Q2025" t="s">
        <v>55</v>
      </c>
      <c r="R2025" t="s">
        <v>27</v>
      </c>
      <c r="S2025" s="3" t="str">
        <f t="shared" si="155"/>
        <v>March</v>
      </c>
      <c r="T2025" t="str">
        <f t="shared" si="156"/>
        <v>Q1</v>
      </c>
      <c r="U2025">
        <f t="shared" si="157"/>
        <v>2025</v>
      </c>
      <c r="V2025" s="4">
        <f t="shared" si="158"/>
        <v>0.10526995993597711</v>
      </c>
      <c r="W2025" t="str">
        <f t="shared" si="159"/>
        <v>Medium</v>
      </c>
    </row>
    <row r="2026" spans="1:23" hidden="1" x14ac:dyDescent="0.3">
      <c r="A2026">
        <v>100047</v>
      </c>
      <c r="B2026" s="1">
        <v>46003</v>
      </c>
      <c r="C2026" t="s">
        <v>148</v>
      </c>
      <c r="D2026" t="s">
        <v>149</v>
      </c>
      <c r="E2026" t="s">
        <v>20</v>
      </c>
      <c r="F2026" t="s">
        <v>36</v>
      </c>
      <c r="G2026" t="s">
        <v>37</v>
      </c>
      <c r="H2026" t="s">
        <v>47</v>
      </c>
      <c r="I2026" t="s">
        <v>24</v>
      </c>
      <c r="J2026" t="s">
        <v>72</v>
      </c>
      <c r="K2026">
        <v>3</v>
      </c>
      <c r="L2026">
        <v>14901</v>
      </c>
      <c r="M2026">
        <v>10</v>
      </c>
      <c r="N2026">
        <v>40232.699999999997</v>
      </c>
      <c r="O2026">
        <v>33000</v>
      </c>
      <c r="P2026">
        <v>7232.7</v>
      </c>
      <c r="Q2026" t="s">
        <v>55</v>
      </c>
      <c r="R2026" t="s">
        <v>27</v>
      </c>
      <c r="S2026" s="3" t="str">
        <f t="shared" si="155"/>
        <v>December</v>
      </c>
      <c r="T2026" t="str">
        <f t="shared" si="156"/>
        <v>Q4</v>
      </c>
      <c r="U2026">
        <f t="shared" si="157"/>
        <v>2025</v>
      </c>
      <c r="V2026" s="4">
        <f t="shared" si="158"/>
        <v>0.1797716782617125</v>
      </c>
      <c r="W2026" t="str">
        <f t="shared" si="159"/>
        <v>Medium</v>
      </c>
    </row>
    <row r="2027" spans="1:23" hidden="1" x14ac:dyDescent="0.3">
      <c r="A2027">
        <v>100839</v>
      </c>
      <c r="B2027" s="1">
        <v>45835</v>
      </c>
      <c r="C2027" t="s">
        <v>975</v>
      </c>
      <c r="D2027" t="s">
        <v>125</v>
      </c>
      <c r="E2027" t="s">
        <v>20</v>
      </c>
      <c r="F2027" t="s">
        <v>21</v>
      </c>
      <c r="G2027" t="s">
        <v>22</v>
      </c>
      <c r="H2027" t="s">
        <v>33</v>
      </c>
      <c r="I2027" t="s">
        <v>24</v>
      </c>
      <c r="J2027" t="s">
        <v>25</v>
      </c>
      <c r="K2027">
        <v>6</v>
      </c>
      <c r="L2027">
        <v>8381</v>
      </c>
      <c r="M2027">
        <v>20</v>
      </c>
      <c r="N2027">
        <v>40228.800000000003</v>
      </c>
      <c r="O2027">
        <v>36000</v>
      </c>
      <c r="P2027">
        <v>4228.8</v>
      </c>
      <c r="Q2027" t="s">
        <v>55</v>
      </c>
      <c r="R2027" t="s">
        <v>73</v>
      </c>
      <c r="S2027" s="3" t="str">
        <f t="shared" si="155"/>
        <v>June</v>
      </c>
      <c r="T2027" t="str">
        <f t="shared" si="156"/>
        <v>Q2</v>
      </c>
      <c r="U2027">
        <f t="shared" si="157"/>
        <v>2025</v>
      </c>
      <c r="V2027" s="4">
        <f t="shared" si="158"/>
        <v>0.10511872091635843</v>
      </c>
      <c r="W2027" t="str">
        <f t="shared" si="159"/>
        <v>Medium</v>
      </c>
    </row>
    <row r="2028" spans="1:23" hidden="1" x14ac:dyDescent="0.3">
      <c r="A2028">
        <v>103040</v>
      </c>
      <c r="B2028" s="1">
        <v>45839</v>
      </c>
      <c r="C2028" t="s">
        <v>3176</v>
      </c>
      <c r="D2028" t="s">
        <v>134</v>
      </c>
      <c r="E2028" t="s">
        <v>52</v>
      </c>
      <c r="F2028" t="s">
        <v>69</v>
      </c>
      <c r="G2028" t="s">
        <v>70</v>
      </c>
      <c r="H2028" t="s">
        <v>23</v>
      </c>
      <c r="I2028" t="s">
        <v>60</v>
      </c>
      <c r="J2028" t="s">
        <v>78</v>
      </c>
      <c r="K2028">
        <v>2</v>
      </c>
      <c r="L2028">
        <v>22341</v>
      </c>
      <c r="M2028">
        <v>10</v>
      </c>
      <c r="N2028">
        <v>40213.800000000003</v>
      </c>
      <c r="O2028">
        <v>34000</v>
      </c>
      <c r="P2028">
        <v>6213.8</v>
      </c>
      <c r="Q2028" t="s">
        <v>41</v>
      </c>
      <c r="R2028" t="s">
        <v>27</v>
      </c>
      <c r="S2028" s="3" t="str">
        <f t="shared" si="155"/>
        <v>July</v>
      </c>
      <c r="T2028" t="str">
        <f t="shared" si="156"/>
        <v>Q3</v>
      </c>
      <c r="U2028">
        <f t="shared" si="157"/>
        <v>2025</v>
      </c>
      <c r="V2028" s="4">
        <f t="shared" si="158"/>
        <v>0.15451909543490044</v>
      </c>
      <c r="W2028" t="str">
        <f t="shared" si="159"/>
        <v>Medium</v>
      </c>
    </row>
    <row r="2029" spans="1:23" hidden="1" x14ac:dyDescent="0.3">
      <c r="A2029">
        <v>101413</v>
      </c>
      <c r="B2029" s="1">
        <v>45925</v>
      </c>
      <c r="C2029" t="s">
        <v>1549</v>
      </c>
      <c r="D2029" t="s">
        <v>222</v>
      </c>
      <c r="E2029" t="s">
        <v>52</v>
      </c>
      <c r="F2029" t="s">
        <v>53</v>
      </c>
      <c r="G2029" t="s">
        <v>54</v>
      </c>
      <c r="H2029" t="s">
        <v>108</v>
      </c>
      <c r="I2029" t="s">
        <v>24</v>
      </c>
      <c r="J2029" t="s">
        <v>72</v>
      </c>
      <c r="K2029">
        <v>3</v>
      </c>
      <c r="L2029">
        <v>14883</v>
      </c>
      <c r="M2029">
        <v>10</v>
      </c>
      <c r="N2029">
        <v>40184.1</v>
      </c>
      <c r="O2029">
        <v>33000</v>
      </c>
      <c r="P2029">
        <v>7184.1</v>
      </c>
      <c r="Q2029" t="s">
        <v>26</v>
      </c>
      <c r="R2029" t="s">
        <v>56</v>
      </c>
      <c r="S2029" s="3" t="str">
        <f t="shared" si="155"/>
        <v>September</v>
      </c>
      <c r="T2029" t="str">
        <f t="shared" si="156"/>
        <v>Q3</v>
      </c>
      <c r="U2029">
        <f t="shared" si="157"/>
        <v>2025</v>
      </c>
      <c r="V2029" s="4">
        <f t="shared" si="158"/>
        <v>0.17877966658454464</v>
      </c>
      <c r="W2029" t="str">
        <f t="shared" si="159"/>
        <v>Medium</v>
      </c>
    </row>
    <row r="2030" spans="1:23" hidden="1" x14ac:dyDescent="0.3">
      <c r="A2030">
        <v>102202</v>
      </c>
      <c r="B2030" s="1">
        <v>45665</v>
      </c>
      <c r="C2030" t="s">
        <v>2338</v>
      </c>
      <c r="D2030" t="s">
        <v>153</v>
      </c>
      <c r="E2030" t="s">
        <v>52</v>
      </c>
      <c r="F2030" t="s">
        <v>53</v>
      </c>
      <c r="G2030" t="s">
        <v>54</v>
      </c>
      <c r="H2030" t="s">
        <v>71</v>
      </c>
      <c r="I2030" t="s">
        <v>24</v>
      </c>
      <c r="J2030" t="s">
        <v>25</v>
      </c>
      <c r="K2030">
        <v>6</v>
      </c>
      <c r="L2030">
        <v>8364</v>
      </c>
      <c r="M2030">
        <v>20</v>
      </c>
      <c r="N2030">
        <v>40147.199999999997</v>
      </c>
      <c r="O2030">
        <v>36000</v>
      </c>
      <c r="P2030">
        <v>4147.2</v>
      </c>
      <c r="Q2030" t="s">
        <v>55</v>
      </c>
      <c r="R2030" t="s">
        <v>27</v>
      </c>
      <c r="S2030" s="3" t="str">
        <f t="shared" si="155"/>
        <v>January</v>
      </c>
      <c r="T2030" t="str">
        <f t="shared" si="156"/>
        <v>Q1</v>
      </c>
      <c r="U2030">
        <f t="shared" si="157"/>
        <v>2025</v>
      </c>
      <c r="V2030" s="4">
        <f t="shared" si="158"/>
        <v>0.10329985652797705</v>
      </c>
      <c r="W2030" t="str">
        <f t="shared" si="159"/>
        <v>Medium</v>
      </c>
    </row>
    <row r="2031" spans="1:23" hidden="1" x14ac:dyDescent="0.3">
      <c r="A2031">
        <v>101439</v>
      </c>
      <c r="B2031" s="1">
        <v>45863</v>
      </c>
      <c r="C2031" t="s">
        <v>1575</v>
      </c>
      <c r="D2031" t="s">
        <v>82</v>
      </c>
      <c r="E2031" t="s">
        <v>20</v>
      </c>
      <c r="F2031" t="s">
        <v>36</v>
      </c>
      <c r="G2031" t="s">
        <v>37</v>
      </c>
      <c r="H2031" t="s">
        <v>108</v>
      </c>
      <c r="I2031" t="s">
        <v>60</v>
      </c>
      <c r="J2031" t="s">
        <v>78</v>
      </c>
      <c r="K2031">
        <v>2</v>
      </c>
      <c r="L2031">
        <v>22298</v>
      </c>
      <c r="M2031">
        <v>10</v>
      </c>
      <c r="N2031">
        <v>40136.400000000001</v>
      </c>
      <c r="O2031">
        <v>34000</v>
      </c>
      <c r="P2031">
        <v>6136.4</v>
      </c>
      <c r="Q2031" t="s">
        <v>41</v>
      </c>
      <c r="R2031" t="s">
        <v>27</v>
      </c>
      <c r="S2031" s="3" t="str">
        <f t="shared" si="155"/>
        <v>July</v>
      </c>
      <c r="T2031" t="str">
        <f t="shared" si="156"/>
        <v>Q3</v>
      </c>
      <c r="U2031">
        <f t="shared" si="157"/>
        <v>2025</v>
      </c>
      <c r="V2031" s="4">
        <f t="shared" si="158"/>
        <v>0.15288864970450761</v>
      </c>
      <c r="W2031" t="str">
        <f t="shared" si="159"/>
        <v>Medium</v>
      </c>
    </row>
    <row r="2032" spans="1:23" hidden="1" x14ac:dyDescent="0.3">
      <c r="A2032">
        <v>102216</v>
      </c>
      <c r="B2032" s="1">
        <v>45933</v>
      </c>
      <c r="C2032" t="s">
        <v>2352</v>
      </c>
      <c r="D2032" t="s">
        <v>408</v>
      </c>
      <c r="E2032" t="s">
        <v>20</v>
      </c>
      <c r="F2032" t="s">
        <v>36</v>
      </c>
      <c r="G2032" t="s">
        <v>37</v>
      </c>
      <c r="H2032" t="s">
        <v>59</v>
      </c>
      <c r="I2032" t="s">
        <v>24</v>
      </c>
      <c r="J2032" t="s">
        <v>25</v>
      </c>
      <c r="K2032">
        <v>5</v>
      </c>
      <c r="L2032">
        <v>8427</v>
      </c>
      <c r="M2032">
        <v>5</v>
      </c>
      <c r="N2032">
        <v>40028.25</v>
      </c>
      <c r="O2032">
        <v>30000</v>
      </c>
      <c r="P2032">
        <v>10028.25</v>
      </c>
      <c r="Q2032" t="s">
        <v>41</v>
      </c>
      <c r="R2032" t="s">
        <v>73</v>
      </c>
      <c r="S2032" s="3" t="str">
        <f t="shared" si="155"/>
        <v>October</v>
      </c>
      <c r="T2032" t="str">
        <f t="shared" si="156"/>
        <v>Q4</v>
      </c>
      <c r="U2032">
        <f t="shared" si="157"/>
        <v>2025</v>
      </c>
      <c r="V2032" s="4">
        <f t="shared" si="158"/>
        <v>0.25052931367221898</v>
      </c>
      <c r="W2032" t="str">
        <f t="shared" si="159"/>
        <v>Medium</v>
      </c>
    </row>
    <row r="2033" spans="1:23" hidden="1" x14ac:dyDescent="0.3">
      <c r="A2033">
        <v>103198</v>
      </c>
      <c r="B2033" s="1">
        <v>45665</v>
      </c>
      <c r="C2033" t="s">
        <v>3334</v>
      </c>
      <c r="D2033" t="s">
        <v>63</v>
      </c>
      <c r="E2033" t="s">
        <v>44</v>
      </c>
      <c r="F2033" t="s">
        <v>45</v>
      </c>
      <c r="G2033" t="s">
        <v>46</v>
      </c>
      <c r="H2033" t="s">
        <v>47</v>
      </c>
      <c r="I2033" t="s">
        <v>60</v>
      </c>
      <c r="J2033" t="s">
        <v>78</v>
      </c>
      <c r="K2033">
        <v>2</v>
      </c>
      <c r="L2033">
        <v>22235</v>
      </c>
      <c r="M2033">
        <v>10</v>
      </c>
      <c r="N2033">
        <v>40023</v>
      </c>
      <c r="O2033">
        <v>34000</v>
      </c>
      <c r="P2033">
        <v>6023</v>
      </c>
      <c r="Q2033" t="s">
        <v>49</v>
      </c>
      <c r="R2033" t="s">
        <v>73</v>
      </c>
      <c r="S2033" s="3" t="str">
        <f t="shared" si="155"/>
        <v>January</v>
      </c>
      <c r="T2033" t="str">
        <f t="shared" si="156"/>
        <v>Q1</v>
      </c>
      <c r="U2033">
        <f t="shared" si="157"/>
        <v>2025</v>
      </c>
      <c r="V2033" s="4">
        <f t="shared" si="158"/>
        <v>0.1504884691302501</v>
      </c>
      <c r="W2033" t="str">
        <f t="shared" si="159"/>
        <v>Medium</v>
      </c>
    </row>
    <row r="2034" spans="1:23" hidden="1" x14ac:dyDescent="0.3">
      <c r="A2034">
        <v>101842</v>
      </c>
      <c r="B2034" s="1">
        <v>45778</v>
      </c>
      <c r="C2034" t="s">
        <v>1978</v>
      </c>
      <c r="D2034" t="s">
        <v>129</v>
      </c>
      <c r="E2034" t="s">
        <v>52</v>
      </c>
      <c r="F2034" t="s">
        <v>69</v>
      </c>
      <c r="G2034" t="s">
        <v>70</v>
      </c>
      <c r="H2034" t="s">
        <v>108</v>
      </c>
      <c r="I2034" t="s">
        <v>60</v>
      </c>
      <c r="J2034" t="s">
        <v>61</v>
      </c>
      <c r="K2034">
        <v>4</v>
      </c>
      <c r="L2034">
        <v>11762</v>
      </c>
      <c r="M2034">
        <v>15</v>
      </c>
      <c r="N2034">
        <v>39990.800000000003</v>
      </c>
      <c r="O2034">
        <v>36000</v>
      </c>
      <c r="P2034">
        <v>3990.8</v>
      </c>
      <c r="Q2034" t="s">
        <v>49</v>
      </c>
      <c r="R2034" t="s">
        <v>27</v>
      </c>
      <c r="S2034" s="3" t="str">
        <f t="shared" si="155"/>
        <v>May</v>
      </c>
      <c r="T2034" t="str">
        <f t="shared" si="156"/>
        <v>Q2</v>
      </c>
      <c r="U2034">
        <f t="shared" si="157"/>
        <v>2025</v>
      </c>
      <c r="V2034" s="4">
        <f t="shared" si="158"/>
        <v>9.9792952379047173E-2</v>
      </c>
      <c r="W2034" t="str">
        <f t="shared" si="159"/>
        <v>Medium</v>
      </c>
    </row>
    <row r="2035" spans="1:23" hidden="1" x14ac:dyDescent="0.3">
      <c r="A2035">
        <v>104821</v>
      </c>
      <c r="B2035" s="1">
        <v>45786</v>
      </c>
      <c r="C2035" t="s">
        <v>4957</v>
      </c>
      <c r="D2035" t="s">
        <v>58</v>
      </c>
      <c r="E2035" t="s">
        <v>30</v>
      </c>
      <c r="F2035" t="s">
        <v>76</v>
      </c>
      <c r="G2035" t="s">
        <v>77</v>
      </c>
      <c r="H2035" t="s">
        <v>71</v>
      </c>
      <c r="I2035" t="s">
        <v>24</v>
      </c>
      <c r="J2035" t="s">
        <v>25</v>
      </c>
      <c r="K2035">
        <v>5</v>
      </c>
      <c r="L2035">
        <v>8878</v>
      </c>
      <c r="M2035">
        <v>10</v>
      </c>
      <c r="N2035">
        <v>39951</v>
      </c>
      <c r="O2035">
        <v>30000</v>
      </c>
      <c r="P2035">
        <v>9951</v>
      </c>
      <c r="Q2035" t="s">
        <v>49</v>
      </c>
      <c r="R2035" t="s">
        <v>27</v>
      </c>
      <c r="S2035" s="3" t="str">
        <f t="shared" si="155"/>
        <v>May</v>
      </c>
      <c r="T2035" t="str">
        <f t="shared" si="156"/>
        <v>Q2</v>
      </c>
      <c r="U2035">
        <f t="shared" si="157"/>
        <v>2025</v>
      </c>
      <c r="V2035" s="4">
        <f t="shared" si="158"/>
        <v>0.24908012315085981</v>
      </c>
      <c r="W2035" t="str">
        <f t="shared" si="159"/>
        <v>Medium</v>
      </c>
    </row>
    <row r="2036" spans="1:23" hidden="1" x14ac:dyDescent="0.3">
      <c r="A2036">
        <v>104043</v>
      </c>
      <c r="B2036" s="1">
        <v>45676</v>
      </c>
      <c r="C2036" t="s">
        <v>4179</v>
      </c>
      <c r="D2036" t="s">
        <v>217</v>
      </c>
      <c r="E2036" t="s">
        <v>52</v>
      </c>
      <c r="F2036" t="s">
        <v>69</v>
      </c>
      <c r="G2036" t="s">
        <v>70</v>
      </c>
      <c r="H2036" t="s">
        <v>59</v>
      </c>
      <c r="I2036" t="s">
        <v>60</v>
      </c>
      <c r="J2036" t="s">
        <v>78</v>
      </c>
      <c r="K2036">
        <v>2</v>
      </c>
      <c r="L2036">
        <v>22191</v>
      </c>
      <c r="M2036">
        <v>10</v>
      </c>
      <c r="N2036">
        <v>39943.800000000003</v>
      </c>
      <c r="O2036">
        <v>34000</v>
      </c>
      <c r="P2036">
        <v>5943.8</v>
      </c>
      <c r="Q2036" t="s">
        <v>41</v>
      </c>
      <c r="R2036" t="s">
        <v>27</v>
      </c>
      <c r="S2036" s="3" t="str">
        <f t="shared" si="155"/>
        <v>January</v>
      </c>
      <c r="T2036" t="str">
        <f t="shared" si="156"/>
        <v>Q1</v>
      </c>
      <c r="U2036">
        <f t="shared" si="157"/>
        <v>2025</v>
      </c>
      <c r="V2036" s="4">
        <f t="shared" si="158"/>
        <v>0.14880406971795371</v>
      </c>
      <c r="W2036" t="str">
        <f t="shared" si="159"/>
        <v>Medium</v>
      </c>
    </row>
    <row r="2037" spans="1:23" hidden="1" x14ac:dyDescent="0.3">
      <c r="A2037">
        <v>104738</v>
      </c>
      <c r="B2037" s="1">
        <v>45791</v>
      </c>
      <c r="C2037" t="s">
        <v>4874</v>
      </c>
      <c r="D2037" t="s">
        <v>207</v>
      </c>
      <c r="E2037" t="s">
        <v>20</v>
      </c>
      <c r="F2037" t="s">
        <v>36</v>
      </c>
      <c r="G2037" t="s">
        <v>37</v>
      </c>
      <c r="H2037" t="s">
        <v>71</v>
      </c>
      <c r="I2037" t="s">
        <v>60</v>
      </c>
      <c r="J2037" t="s">
        <v>78</v>
      </c>
      <c r="K2037">
        <v>2</v>
      </c>
      <c r="L2037">
        <v>22189</v>
      </c>
      <c r="M2037">
        <v>10</v>
      </c>
      <c r="N2037">
        <v>39940.199999999997</v>
      </c>
      <c r="O2037">
        <v>34000</v>
      </c>
      <c r="P2037">
        <v>5940.2</v>
      </c>
      <c r="Q2037" t="s">
        <v>49</v>
      </c>
      <c r="R2037" t="s">
        <v>56</v>
      </c>
      <c r="S2037" s="3" t="str">
        <f t="shared" si="155"/>
        <v>May</v>
      </c>
      <c r="T2037" t="str">
        <f t="shared" si="156"/>
        <v>Q2</v>
      </c>
      <c r="U2037">
        <f t="shared" si="157"/>
        <v>2025</v>
      </c>
      <c r="V2037" s="4">
        <f t="shared" si="158"/>
        <v>0.1487273473843396</v>
      </c>
      <c r="W2037" t="str">
        <f t="shared" si="159"/>
        <v>Medium</v>
      </c>
    </row>
    <row r="2038" spans="1:23" hidden="1" x14ac:dyDescent="0.3">
      <c r="A2038">
        <v>103863</v>
      </c>
      <c r="B2038" s="1">
        <v>45927</v>
      </c>
      <c r="C2038" t="s">
        <v>3999</v>
      </c>
      <c r="D2038" t="s">
        <v>90</v>
      </c>
      <c r="E2038" t="s">
        <v>44</v>
      </c>
      <c r="F2038" t="s">
        <v>64</v>
      </c>
      <c r="G2038" t="s">
        <v>65</v>
      </c>
      <c r="H2038" t="s">
        <v>33</v>
      </c>
      <c r="I2038" t="s">
        <v>24</v>
      </c>
      <c r="J2038" t="s">
        <v>25</v>
      </c>
      <c r="K2038">
        <v>6</v>
      </c>
      <c r="L2038">
        <v>8319</v>
      </c>
      <c r="M2038">
        <v>20</v>
      </c>
      <c r="N2038">
        <v>39931.199999999997</v>
      </c>
      <c r="O2038">
        <v>36000</v>
      </c>
      <c r="P2038">
        <v>3931.2</v>
      </c>
      <c r="Q2038" t="s">
        <v>49</v>
      </c>
      <c r="R2038" t="s">
        <v>73</v>
      </c>
      <c r="S2038" s="3" t="str">
        <f t="shared" si="155"/>
        <v>September</v>
      </c>
      <c r="T2038" t="str">
        <f t="shared" si="156"/>
        <v>Q3</v>
      </c>
      <c r="U2038">
        <f t="shared" si="157"/>
        <v>2025</v>
      </c>
      <c r="V2038" s="4">
        <f t="shared" si="158"/>
        <v>9.8449332852506316E-2</v>
      </c>
      <c r="W2038" t="str">
        <f t="shared" si="159"/>
        <v>Medium</v>
      </c>
    </row>
    <row r="2039" spans="1:23" hidden="1" x14ac:dyDescent="0.3">
      <c r="A2039">
        <v>104140</v>
      </c>
      <c r="B2039" s="1">
        <v>45824</v>
      </c>
      <c r="C2039" t="s">
        <v>4276</v>
      </c>
      <c r="D2039" t="s">
        <v>158</v>
      </c>
      <c r="E2039" t="s">
        <v>20</v>
      </c>
      <c r="F2039" t="s">
        <v>21</v>
      </c>
      <c r="G2039" t="s">
        <v>22</v>
      </c>
      <c r="H2039" t="s">
        <v>47</v>
      </c>
      <c r="I2039" t="s">
        <v>60</v>
      </c>
      <c r="J2039" t="s">
        <v>61</v>
      </c>
      <c r="K2039">
        <v>4</v>
      </c>
      <c r="L2039">
        <v>12466</v>
      </c>
      <c r="M2039">
        <v>20</v>
      </c>
      <c r="N2039">
        <v>39891.199999999997</v>
      </c>
      <c r="O2039">
        <v>36000</v>
      </c>
      <c r="P2039">
        <v>3891.2</v>
      </c>
      <c r="Q2039" t="s">
        <v>26</v>
      </c>
      <c r="R2039" t="s">
        <v>56</v>
      </c>
      <c r="S2039" s="3" t="str">
        <f t="shared" si="155"/>
        <v>June</v>
      </c>
      <c r="T2039" t="str">
        <f t="shared" si="156"/>
        <v>Q2</v>
      </c>
      <c r="U2039">
        <f t="shared" si="157"/>
        <v>2025</v>
      </c>
      <c r="V2039" s="4">
        <f t="shared" si="158"/>
        <v>9.7545323279319751E-2</v>
      </c>
      <c r="W2039" t="str">
        <f t="shared" si="159"/>
        <v>Medium</v>
      </c>
    </row>
    <row r="2040" spans="1:23" hidden="1" x14ac:dyDescent="0.3">
      <c r="A2040">
        <v>100286</v>
      </c>
      <c r="B2040" s="1">
        <v>45658</v>
      </c>
      <c r="C2040" t="s">
        <v>422</v>
      </c>
      <c r="D2040" t="s">
        <v>219</v>
      </c>
      <c r="E2040" t="s">
        <v>20</v>
      </c>
      <c r="F2040" t="s">
        <v>21</v>
      </c>
      <c r="G2040" t="s">
        <v>22</v>
      </c>
      <c r="H2040" t="s">
        <v>83</v>
      </c>
      <c r="I2040" t="s">
        <v>24</v>
      </c>
      <c r="J2040" t="s">
        <v>25</v>
      </c>
      <c r="K2040">
        <v>6</v>
      </c>
      <c r="L2040">
        <v>8305</v>
      </c>
      <c r="M2040">
        <v>20</v>
      </c>
      <c r="N2040">
        <v>39864</v>
      </c>
      <c r="O2040">
        <v>36000</v>
      </c>
      <c r="P2040">
        <v>3864</v>
      </c>
      <c r="Q2040" t="s">
        <v>49</v>
      </c>
      <c r="R2040" t="s">
        <v>27</v>
      </c>
      <c r="S2040" s="3" t="str">
        <f t="shared" si="155"/>
        <v>January</v>
      </c>
      <c r="T2040" t="str">
        <f t="shared" si="156"/>
        <v>Q1</v>
      </c>
      <c r="U2040">
        <f t="shared" si="157"/>
        <v>2025</v>
      </c>
      <c r="V2040" s="4">
        <f t="shared" si="158"/>
        <v>9.692956050571945E-2</v>
      </c>
      <c r="W2040" t="str">
        <f t="shared" si="159"/>
        <v>Medium</v>
      </c>
    </row>
    <row r="2041" spans="1:23" hidden="1" x14ac:dyDescent="0.3">
      <c r="A2041">
        <v>101940</v>
      </c>
      <c r="B2041" s="1">
        <v>46019</v>
      </c>
      <c r="C2041" t="s">
        <v>2076</v>
      </c>
      <c r="D2041" t="s">
        <v>210</v>
      </c>
      <c r="E2041" t="s">
        <v>52</v>
      </c>
      <c r="F2041" t="s">
        <v>53</v>
      </c>
      <c r="G2041" t="s">
        <v>54</v>
      </c>
      <c r="H2041" t="s">
        <v>83</v>
      </c>
      <c r="I2041" t="s">
        <v>24</v>
      </c>
      <c r="J2041" t="s">
        <v>25</v>
      </c>
      <c r="K2041">
        <v>5</v>
      </c>
      <c r="L2041">
        <v>8390</v>
      </c>
      <c r="M2041">
        <v>5</v>
      </c>
      <c r="N2041">
        <v>39852.5</v>
      </c>
      <c r="O2041">
        <v>30000</v>
      </c>
      <c r="P2041">
        <v>9852.5</v>
      </c>
      <c r="Q2041" t="s">
        <v>41</v>
      </c>
      <c r="R2041" t="s">
        <v>73</v>
      </c>
      <c r="S2041" s="3" t="str">
        <f t="shared" si="155"/>
        <v>December</v>
      </c>
      <c r="T2041" t="str">
        <f t="shared" si="156"/>
        <v>Q4</v>
      </c>
      <c r="U2041">
        <f t="shared" si="157"/>
        <v>2025</v>
      </c>
      <c r="V2041" s="4">
        <f t="shared" si="158"/>
        <v>0.24722413901260901</v>
      </c>
      <c r="W2041" t="str">
        <f t="shared" si="159"/>
        <v>Medium</v>
      </c>
    </row>
    <row r="2042" spans="1:23" hidden="1" x14ac:dyDescent="0.3">
      <c r="A2042">
        <v>100164</v>
      </c>
      <c r="B2042" s="1">
        <v>45931</v>
      </c>
      <c r="C2042" t="s">
        <v>295</v>
      </c>
      <c r="D2042" t="s">
        <v>134</v>
      </c>
      <c r="E2042" t="s">
        <v>44</v>
      </c>
      <c r="F2042" t="s">
        <v>64</v>
      </c>
      <c r="G2042" t="s">
        <v>65</v>
      </c>
      <c r="H2042" t="s">
        <v>47</v>
      </c>
      <c r="I2042" t="s">
        <v>60</v>
      </c>
      <c r="J2042" t="s">
        <v>61</v>
      </c>
      <c r="K2042">
        <v>4</v>
      </c>
      <c r="L2042">
        <v>12452</v>
      </c>
      <c r="M2042">
        <v>20</v>
      </c>
      <c r="N2042">
        <v>39846.400000000001</v>
      </c>
      <c r="O2042">
        <v>36000</v>
      </c>
      <c r="P2042">
        <v>3846.4</v>
      </c>
      <c r="Q2042" t="s">
        <v>55</v>
      </c>
      <c r="R2042" t="s">
        <v>27</v>
      </c>
      <c r="S2042" s="3" t="str">
        <f t="shared" si="155"/>
        <v>October</v>
      </c>
      <c r="T2042" t="str">
        <f t="shared" si="156"/>
        <v>Q4</v>
      </c>
      <c r="U2042">
        <f t="shared" si="157"/>
        <v>2025</v>
      </c>
      <c r="V2042" s="4">
        <f t="shared" si="158"/>
        <v>9.6530677802762602E-2</v>
      </c>
      <c r="W2042" t="str">
        <f t="shared" si="159"/>
        <v>Medium</v>
      </c>
    </row>
    <row r="2043" spans="1:23" hidden="1" x14ac:dyDescent="0.3">
      <c r="A2043">
        <v>104382</v>
      </c>
      <c r="B2043" s="1">
        <v>45778</v>
      </c>
      <c r="C2043" t="s">
        <v>4518</v>
      </c>
      <c r="D2043" t="s">
        <v>90</v>
      </c>
      <c r="E2043" t="s">
        <v>30</v>
      </c>
      <c r="F2043" t="s">
        <v>76</v>
      </c>
      <c r="G2043" t="s">
        <v>77</v>
      </c>
      <c r="H2043" t="s">
        <v>71</v>
      </c>
      <c r="I2043" t="s">
        <v>60</v>
      </c>
      <c r="J2043" t="s">
        <v>61</v>
      </c>
      <c r="K2043">
        <v>4</v>
      </c>
      <c r="L2043">
        <v>12451</v>
      </c>
      <c r="M2043">
        <v>20</v>
      </c>
      <c r="N2043">
        <v>39843.199999999997</v>
      </c>
      <c r="O2043">
        <v>36000</v>
      </c>
      <c r="P2043">
        <v>3843.2</v>
      </c>
      <c r="Q2043" t="s">
        <v>55</v>
      </c>
      <c r="R2043" t="s">
        <v>73</v>
      </c>
      <c r="S2043" s="3" t="str">
        <f t="shared" si="155"/>
        <v>May</v>
      </c>
      <c r="T2043" t="str">
        <f t="shared" si="156"/>
        <v>Q2</v>
      </c>
      <c r="U2043">
        <f t="shared" si="157"/>
        <v>2025</v>
      </c>
      <c r="V2043" s="4">
        <f t="shared" si="158"/>
        <v>9.6458115813990844E-2</v>
      </c>
      <c r="W2043" t="str">
        <f t="shared" si="159"/>
        <v>Medium</v>
      </c>
    </row>
    <row r="2044" spans="1:23" hidden="1" x14ac:dyDescent="0.3">
      <c r="A2044">
        <v>100252</v>
      </c>
      <c r="B2044" s="1">
        <v>45966</v>
      </c>
      <c r="C2044" t="s">
        <v>387</v>
      </c>
      <c r="D2044" t="s">
        <v>116</v>
      </c>
      <c r="E2044" t="s">
        <v>20</v>
      </c>
      <c r="F2044" t="s">
        <v>21</v>
      </c>
      <c r="G2044" t="s">
        <v>22</v>
      </c>
      <c r="H2044" t="s">
        <v>108</v>
      </c>
      <c r="I2044" t="s">
        <v>60</v>
      </c>
      <c r="J2044" t="s">
        <v>61</v>
      </c>
      <c r="K2044">
        <v>4</v>
      </c>
      <c r="L2044">
        <v>11685</v>
      </c>
      <c r="M2044">
        <v>15</v>
      </c>
      <c r="N2044">
        <v>39729</v>
      </c>
      <c r="O2044">
        <v>36000</v>
      </c>
      <c r="P2044">
        <v>3729</v>
      </c>
      <c r="Q2044" t="s">
        <v>49</v>
      </c>
      <c r="R2044" t="s">
        <v>27</v>
      </c>
      <c r="S2044" s="3" t="str">
        <f t="shared" si="155"/>
        <v>November</v>
      </c>
      <c r="T2044" t="str">
        <f t="shared" si="156"/>
        <v>Q4</v>
      </c>
      <c r="U2044">
        <f t="shared" si="157"/>
        <v>2025</v>
      </c>
      <c r="V2044" s="4">
        <f t="shared" si="158"/>
        <v>9.3860907649324171E-2</v>
      </c>
      <c r="W2044" t="str">
        <f t="shared" si="159"/>
        <v>Medium</v>
      </c>
    </row>
    <row r="2045" spans="1:23" hidden="1" x14ac:dyDescent="0.3">
      <c r="A2045">
        <v>104870</v>
      </c>
      <c r="B2045" s="1">
        <v>45667</v>
      </c>
      <c r="C2045" t="s">
        <v>5006</v>
      </c>
      <c r="D2045" t="s">
        <v>257</v>
      </c>
      <c r="E2045" t="s">
        <v>20</v>
      </c>
      <c r="F2045" t="s">
        <v>36</v>
      </c>
      <c r="G2045" t="s">
        <v>37</v>
      </c>
      <c r="H2045" t="s">
        <v>23</v>
      </c>
      <c r="I2045" t="s">
        <v>60</v>
      </c>
      <c r="J2045" t="s">
        <v>61</v>
      </c>
      <c r="K2045">
        <v>4</v>
      </c>
      <c r="L2045">
        <v>11677</v>
      </c>
      <c r="M2045">
        <v>15</v>
      </c>
      <c r="N2045">
        <v>39701.800000000003</v>
      </c>
      <c r="O2045">
        <v>36000</v>
      </c>
      <c r="P2045">
        <v>3701.8</v>
      </c>
      <c r="Q2045" t="s">
        <v>55</v>
      </c>
      <c r="R2045" t="s">
        <v>73</v>
      </c>
      <c r="S2045" s="3" t="str">
        <f t="shared" si="155"/>
        <v>January</v>
      </c>
      <c r="T2045" t="str">
        <f t="shared" si="156"/>
        <v>Q1</v>
      </c>
      <c r="U2045">
        <f t="shared" si="157"/>
        <v>2025</v>
      </c>
      <c r="V2045" s="4">
        <f t="shared" si="158"/>
        <v>9.3240104982645622E-2</v>
      </c>
      <c r="W2045" t="str">
        <f t="shared" si="159"/>
        <v>Medium</v>
      </c>
    </row>
    <row r="2046" spans="1:23" hidden="1" x14ac:dyDescent="0.3">
      <c r="A2046">
        <v>102298</v>
      </c>
      <c r="B2046" s="1">
        <v>45768</v>
      </c>
      <c r="C2046" t="s">
        <v>2434</v>
      </c>
      <c r="D2046" t="s">
        <v>118</v>
      </c>
      <c r="E2046" t="s">
        <v>30</v>
      </c>
      <c r="F2046" t="s">
        <v>31</v>
      </c>
      <c r="G2046" t="s">
        <v>32</v>
      </c>
      <c r="H2046" t="s">
        <v>71</v>
      </c>
      <c r="I2046" t="s">
        <v>60</v>
      </c>
      <c r="J2046" t="s">
        <v>61</v>
      </c>
      <c r="K2046">
        <v>4</v>
      </c>
      <c r="L2046">
        <v>12405</v>
      </c>
      <c r="M2046">
        <v>20</v>
      </c>
      <c r="N2046">
        <v>39696</v>
      </c>
      <c r="O2046">
        <v>36000</v>
      </c>
      <c r="P2046">
        <v>3696</v>
      </c>
      <c r="Q2046" t="s">
        <v>26</v>
      </c>
      <c r="R2046" t="s">
        <v>27</v>
      </c>
      <c r="S2046" s="3" t="str">
        <f t="shared" si="155"/>
        <v>April</v>
      </c>
      <c r="T2046" t="str">
        <f t="shared" si="156"/>
        <v>Q2</v>
      </c>
      <c r="U2046">
        <f t="shared" si="157"/>
        <v>2025</v>
      </c>
      <c r="V2046" s="4">
        <f t="shared" si="158"/>
        <v>9.3107617896009673E-2</v>
      </c>
      <c r="W2046" t="str">
        <f t="shared" si="159"/>
        <v>Medium</v>
      </c>
    </row>
    <row r="2047" spans="1:23" hidden="1" x14ac:dyDescent="0.3">
      <c r="A2047">
        <v>102088</v>
      </c>
      <c r="B2047" s="1">
        <v>46004</v>
      </c>
      <c r="C2047" t="s">
        <v>2224</v>
      </c>
      <c r="D2047" t="s">
        <v>192</v>
      </c>
      <c r="E2047" t="s">
        <v>44</v>
      </c>
      <c r="F2047" t="s">
        <v>64</v>
      </c>
      <c r="G2047" t="s">
        <v>65</v>
      </c>
      <c r="H2047" t="s">
        <v>33</v>
      </c>
      <c r="I2047" t="s">
        <v>24</v>
      </c>
      <c r="J2047" t="s">
        <v>72</v>
      </c>
      <c r="K2047">
        <v>3</v>
      </c>
      <c r="L2047">
        <v>14698</v>
      </c>
      <c r="M2047">
        <v>10</v>
      </c>
      <c r="N2047">
        <v>39684.6</v>
      </c>
      <c r="O2047">
        <v>33000</v>
      </c>
      <c r="P2047">
        <v>6684.6</v>
      </c>
      <c r="Q2047" t="s">
        <v>26</v>
      </c>
      <c r="R2047" t="s">
        <v>27</v>
      </c>
      <c r="S2047" s="3" t="str">
        <f t="shared" si="155"/>
        <v>December</v>
      </c>
      <c r="T2047" t="str">
        <f t="shared" si="156"/>
        <v>Q4</v>
      </c>
      <c r="U2047">
        <f t="shared" si="157"/>
        <v>2025</v>
      </c>
      <c r="V2047" s="4">
        <f t="shared" si="158"/>
        <v>0.16844317443038359</v>
      </c>
      <c r="W2047" t="str">
        <f t="shared" si="159"/>
        <v>Medium</v>
      </c>
    </row>
    <row r="2048" spans="1:23" hidden="1" x14ac:dyDescent="0.3">
      <c r="A2048">
        <v>102495</v>
      </c>
      <c r="B2048" s="1">
        <v>45751</v>
      </c>
      <c r="C2048" t="s">
        <v>2631</v>
      </c>
      <c r="D2048" t="s">
        <v>213</v>
      </c>
      <c r="E2048" t="s">
        <v>20</v>
      </c>
      <c r="F2048" t="s">
        <v>21</v>
      </c>
      <c r="G2048" t="s">
        <v>22</v>
      </c>
      <c r="H2048" t="s">
        <v>83</v>
      </c>
      <c r="I2048" t="s">
        <v>24</v>
      </c>
      <c r="J2048" t="s">
        <v>25</v>
      </c>
      <c r="K2048">
        <v>6</v>
      </c>
      <c r="L2048">
        <v>8267</v>
      </c>
      <c r="M2048">
        <v>20</v>
      </c>
      <c r="N2048">
        <v>39681.599999999999</v>
      </c>
      <c r="O2048">
        <v>36000</v>
      </c>
      <c r="P2048">
        <v>3681.6</v>
      </c>
      <c r="Q2048" t="s">
        <v>49</v>
      </c>
      <c r="R2048" t="s">
        <v>27</v>
      </c>
      <c r="S2048" s="3" t="str">
        <f t="shared" si="155"/>
        <v>April</v>
      </c>
      <c r="T2048" t="str">
        <f t="shared" si="156"/>
        <v>Q2</v>
      </c>
      <c r="U2048">
        <f t="shared" si="157"/>
        <v>2025</v>
      </c>
      <c r="V2048" s="4">
        <f t="shared" si="158"/>
        <v>9.2778516995282445E-2</v>
      </c>
      <c r="W2048" t="str">
        <f t="shared" si="159"/>
        <v>Medium</v>
      </c>
    </row>
    <row r="2049" spans="1:23" hidden="1" x14ac:dyDescent="0.3">
      <c r="A2049">
        <v>102263</v>
      </c>
      <c r="B2049" s="1">
        <v>46007</v>
      </c>
      <c r="C2049" t="s">
        <v>2399</v>
      </c>
      <c r="D2049" t="s">
        <v>239</v>
      </c>
      <c r="E2049" t="s">
        <v>52</v>
      </c>
      <c r="F2049" t="s">
        <v>69</v>
      </c>
      <c r="G2049" t="s">
        <v>70</v>
      </c>
      <c r="H2049" t="s">
        <v>23</v>
      </c>
      <c r="I2049" t="s">
        <v>24</v>
      </c>
      <c r="J2049" t="s">
        <v>25</v>
      </c>
      <c r="K2049">
        <v>6</v>
      </c>
      <c r="L2049">
        <v>8265</v>
      </c>
      <c r="M2049">
        <v>20</v>
      </c>
      <c r="N2049">
        <v>39672</v>
      </c>
      <c r="O2049">
        <v>36000</v>
      </c>
      <c r="P2049">
        <v>3672</v>
      </c>
      <c r="Q2049" t="s">
        <v>41</v>
      </c>
      <c r="R2049" t="s">
        <v>27</v>
      </c>
      <c r="S2049" s="3" t="str">
        <f t="shared" si="155"/>
        <v>December</v>
      </c>
      <c r="T2049" t="str">
        <f t="shared" si="156"/>
        <v>Q4</v>
      </c>
      <c r="U2049">
        <f t="shared" si="157"/>
        <v>2025</v>
      </c>
      <c r="V2049" s="4">
        <f t="shared" si="158"/>
        <v>9.2558983666061703E-2</v>
      </c>
      <c r="W2049" t="str">
        <f t="shared" si="159"/>
        <v>Medium</v>
      </c>
    </row>
    <row r="2050" spans="1:23" hidden="1" x14ac:dyDescent="0.3">
      <c r="A2050">
        <v>100710</v>
      </c>
      <c r="B2050" s="1">
        <v>45696</v>
      </c>
      <c r="C2050" t="s">
        <v>846</v>
      </c>
      <c r="D2050" t="s">
        <v>51</v>
      </c>
      <c r="E2050" t="s">
        <v>20</v>
      </c>
      <c r="F2050" t="s">
        <v>21</v>
      </c>
      <c r="G2050" t="s">
        <v>22</v>
      </c>
      <c r="H2050" t="s">
        <v>33</v>
      </c>
      <c r="I2050" t="s">
        <v>60</v>
      </c>
      <c r="J2050" t="s">
        <v>78</v>
      </c>
      <c r="K2050">
        <v>2</v>
      </c>
      <c r="L2050">
        <v>22021</v>
      </c>
      <c r="M2050">
        <v>10</v>
      </c>
      <c r="N2050">
        <v>39637.800000000003</v>
      </c>
      <c r="O2050">
        <v>34000</v>
      </c>
      <c r="P2050">
        <v>5637.8</v>
      </c>
      <c r="Q2050" t="s">
        <v>55</v>
      </c>
      <c r="R2050" t="s">
        <v>27</v>
      </c>
      <c r="S2050" s="3" t="str">
        <f t="shared" ref="S2050:S2113" si="160">TEXT(B2050,"mmmm")</f>
        <v>February</v>
      </c>
      <c r="T2050" t="str">
        <f t="shared" ref="T2050:T2113" si="161">"Q"&amp;ROUNDUP(MONTH(B2050)/3,0)</f>
        <v>Q1</v>
      </c>
      <c r="U2050">
        <f t="shared" ref="U2050:U2113" si="162">YEAR(B2050)</f>
        <v>2025</v>
      </c>
      <c r="V2050" s="4">
        <f t="shared" ref="V2050:V2113" si="163">P2050/N2050</f>
        <v>0.14223291908229013</v>
      </c>
      <c r="W2050" t="str">
        <f t="shared" ref="W2050:W2113" si="164">IF(N2050&lt;10000,"Low",IF(N2050&lt;=50000,"Medium","High"))</f>
        <v>Medium</v>
      </c>
    </row>
    <row r="2051" spans="1:23" hidden="1" x14ac:dyDescent="0.3">
      <c r="A2051">
        <v>103218</v>
      </c>
      <c r="B2051" s="1">
        <v>45925</v>
      </c>
      <c r="C2051" t="s">
        <v>3354</v>
      </c>
      <c r="D2051" t="s">
        <v>199</v>
      </c>
      <c r="E2051" t="s">
        <v>52</v>
      </c>
      <c r="F2051" t="s">
        <v>53</v>
      </c>
      <c r="G2051" t="s">
        <v>54</v>
      </c>
      <c r="H2051" t="s">
        <v>47</v>
      </c>
      <c r="I2051" t="s">
        <v>60</v>
      </c>
      <c r="J2051" t="s">
        <v>61</v>
      </c>
      <c r="K2051">
        <v>4</v>
      </c>
      <c r="L2051">
        <v>12362</v>
      </c>
      <c r="M2051">
        <v>20</v>
      </c>
      <c r="N2051">
        <v>39558.400000000001</v>
      </c>
      <c r="O2051">
        <v>36000</v>
      </c>
      <c r="P2051">
        <v>3558.4</v>
      </c>
      <c r="Q2051" t="s">
        <v>55</v>
      </c>
      <c r="R2051" t="s">
        <v>73</v>
      </c>
      <c r="S2051" s="3" t="str">
        <f t="shared" si="160"/>
        <v>September</v>
      </c>
      <c r="T2051" t="str">
        <f t="shared" si="161"/>
        <v>Q3</v>
      </c>
      <c r="U2051">
        <f t="shared" si="162"/>
        <v>2025</v>
      </c>
      <c r="V2051" s="4">
        <f t="shared" si="163"/>
        <v>8.9953082025562209E-2</v>
      </c>
      <c r="W2051" t="str">
        <f t="shared" si="164"/>
        <v>Medium</v>
      </c>
    </row>
    <row r="2052" spans="1:23" hidden="1" x14ac:dyDescent="0.3">
      <c r="A2052">
        <v>104339</v>
      </c>
      <c r="B2052" s="1">
        <v>45832</v>
      </c>
      <c r="C2052" t="s">
        <v>4475</v>
      </c>
      <c r="D2052" t="s">
        <v>127</v>
      </c>
      <c r="E2052" t="s">
        <v>30</v>
      </c>
      <c r="F2052" t="s">
        <v>76</v>
      </c>
      <c r="G2052" t="s">
        <v>77</v>
      </c>
      <c r="H2052" t="s">
        <v>59</v>
      </c>
      <c r="I2052" t="s">
        <v>24</v>
      </c>
      <c r="J2052" t="s">
        <v>25</v>
      </c>
      <c r="K2052">
        <v>6</v>
      </c>
      <c r="L2052">
        <v>8236</v>
      </c>
      <c r="M2052">
        <v>20</v>
      </c>
      <c r="N2052">
        <v>39532.800000000003</v>
      </c>
      <c r="O2052">
        <v>36000</v>
      </c>
      <c r="P2052">
        <v>3532.8</v>
      </c>
      <c r="Q2052" t="s">
        <v>49</v>
      </c>
      <c r="R2052" t="s">
        <v>27</v>
      </c>
      <c r="S2052" s="3" t="str">
        <f t="shared" si="160"/>
        <v>June</v>
      </c>
      <c r="T2052" t="str">
        <f t="shared" si="161"/>
        <v>Q2</v>
      </c>
      <c r="U2052">
        <f t="shared" si="162"/>
        <v>2025</v>
      </c>
      <c r="V2052" s="4">
        <f t="shared" si="163"/>
        <v>8.9363768819815448E-2</v>
      </c>
      <c r="W2052" t="str">
        <f t="shared" si="164"/>
        <v>Medium</v>
      </c>
    </row>
    <row r="2053" spans="1:23" hidden="1" x14ac:dyDescent="0.3">
      <c r="A2053">
        <v>102142</v>
      </c>
      <c r="B2053" s="1">
        <v>45901</v>
      </c>
      <c r="C2053" t="s">
        <v>2278</v>
      </c>
      <c r="D2053" t="s">
        <v>58</v>
      </c>
      <c r="E2053" t="s">
        <v>30</v>
      </c>
      <c r="F2053" t="s">
        <v>76</v>
      </c>
      <c r="G2053" t="s">
        <v>77</v>
      </c>
      <c r="H2053" t="s">
        <v>71</v>
      </c>
      <c r="I2053" t="s">
        <v>60</v>
      </c>
      <c r="J2053" t="s">
        <v>61</v>
      </c>
      <c r="K2053">
        <v>4</v>
      </c>
      <c r="L2053">
        <v>12352</v>
      </c>
      <c r="M2053">
        <v>20</v>
      </c>
      <c r="N2053">
        <v>39526.400000000001</v>
      </c>
      <c r="O2053">
        <v>36000</v>
      </c>
      <c r="P2053">
        <v>3526.4</v>
      </c>
      <c r="Q2053" t="s">
        <v>55</v>
      </c>
      <c r="R2053" t="s">
        <v>73</v>
      </c>
      <c r="S2053" s="3" t="str">
        <f t="shared" si="160"/>
        <v>September</v>
      </c>
      <c r="T2053" t="str">
        <f t="shared" si="161"/>
        <v>Q3</v>
      </c>
      <c r="U2053">
        <f t="shared" si="162"/>
        <v>2025</v>
      </c>
      <c r="V2053" s="4">
        <f t="shared" si="163"/>
        <v>8.9216321243523314E-2</v>
      </c>
      <c r="W2053" t="str">
        <f t="shared" si="164"/>
        <v>Medium</v>
      </c>
    </row>
    <row r="2054" spans="1:23" hidden="1" x14ac:dyDescent="0.3">
      <c r="A2054">
        <v>103375</v>
      </c>
      <c r="B2054" s="1">
        <v>45884</v>
      </c>
      <c r="C2054" t="s">
        <v>3511</v>
      </c>
      <c r="D2054" t="s">
        <v>142</v>
      </c>
      <c r="E2054" t="s">
        <v>20</v>
      </c>
      <c r="F2054" t="s">
        <v>21</v>
      </c>
      <c r="G2054" t="s">
        <v>22</v>
      </c>
      <c r="H2054" t="s">
        <v>23</v>
      </c>
      <c r="I2054" t="s">
        <v>60</v>
      </c>
      <c r="J2054" t="s">
        <v>61</v>
      </c>
      <c r="K2054">
        <v>4</v>
      </c>
      <c r="L2054">
        <v>11618</v>
      </c>
      <c r="M2054">
        <v>15</v>
      </c>
      <c r="N2054">
        <v>39501.199999999997</v>
      </c>
      <c r="O2054">
        <v>36000</v>
      </c>
      <c r="P2054">
        <v>3501.2</v>
      </c>
      <c r="Q2054" t="s">
        <v>49</v>
      </c>
      <c r="R2054" t="s">
        <v>73</v>
      </c>
      <c r="S2054" s="3" t="str">
        <f t="shared" si="160"/>
        <v>August</v>
      </c>
      <c r="T2054" t="str">
        <f t="shared" si="161"/>
        <v>Q3</v>
      </c>
      <c r="U2054">
        <f t="shared" si="162"/>
        <v>2025</v>
      </c>
      <c r="V2054" s="4">
        <f t="shared" si="163"/>
        <v>8.8635281966117488E-2</v>
      </c>
      <c r="W2054" t="str">
        <f t="shared" si="164"/>
        <v>Medium</v>
      </c>
    </row>
    <row r="2055" spans="1:23" hidden="1" x14ac:dyDescent="0.3">
      <c r="A2055">
        <v>103005</v>
      </c>
      <c r="B2055" s="1">
        <v>45948</v>
      </c>
      <c r="C2055" t="s">
        <v>3141</v>
      </c>
      <c r="D2055" t="s">
        <v>179</v>
      </c>
      <c r="E2055" t="s">
        <v>44</v>
      </c>
      <c r="F2055" t="s">
        <v>45</v>
      </c>
      <c r="G2055" t="s">
        <v>46</v>
      </c>
      <c r="H2055" t="s">
        <v>83</v>
      </c>
      <c r="I2055" t="s">
        <v>60</v>
      </c>
      <c r="J2055" t="s">
        <v>61</v>
      </c>
      <c r="K2055">
        <v>4</v>
      </c>
      <c r="L2055">
        <v>11613</v>
      </c>
      <c r="M2055">
        <v>15</v>
      </c>
      <c r="N2055">
        <v>39484.199999999997</v>
      </c>
      <c r="O2055">
        <v>36000</v>
      </c>
      <c r="P2055">
        <v>3484.2</v>
      </c>
      <c r="Q2055" t="s">
        <v>66</v>
      </c>
      <c r="R2055" t="s">
        <v>27</v>
      </c>
      <c r="S2055" s="3" t="str">
        <f t="shared" si="160"/>
        <v>October</v>
      </c>
      <c r="T2055" t="str">
        <f t="shared" si="161"/>
        <v>Q4</v>
      </c>
      <c r="U2055">
        <f t="shared" si="162"/>
        <v>2025</v>
      </c>
      <c r="V2055" s="4">
        <f t="shared" si="163"/>
        <v>8.8242892093546285E-2</v>
      </c>
      <c r="W2055" t="str">
        <f t="shared" si="164"/>
        <v>Medium</v>
      </c>
    </row>
    <row r="2056" spans="1:23" hidden="1" x14ac:dyDescent="0.3">
      <c r="A2056">
        <v>104940</v>
      </c>
      <c r="B2056" s="1">
        <v>45823</v>
      </c>
      <c r="C2056" t="s">
        <v>5076</v>
      </c>
      <c r="D2056" t="s">
        <v>257</v>
      </c>
      <c r="E2056" t="s">
        <v>52</v>
      </c>
      <c r="F2056" t="s">
        <v>69</v>
      </c>
      <c r="G2056" t="s">
        <v>70</v>
      </c>
      <c r="H2056" t="s">
        <v>59</v>
      </c>
      <c r="I2056" t="s">
        <v>60</v>
      </c>
      <c r="J2056" t="s">
        <v>61</v>
      </c>
      <c r="K2056">
        <v>4</v>
      </c>
      <c r="L2056">
        <v>11611</v>
      </c>
      <c r="M2056">
        <v>15</v>
      </c>
      <c r="N2056">
        <v>39477.4</v>
      </c>
      <c r="O2056">
        <v>36000</v>
      </c>
      <c r="P2056">
        <v>3477.4</v>
      </c>
      <c r="Q2056" t="s">
        <v>26</v>
      </c>
      <c r="R2056" t="s">
        <v>27</v>
      </c>
      <c r="S2056" s="3" t="str">
        <f t="shared" si="160"/>
        <v>June</v>
      </c>
      <c r="T2056" t="str">
        <f t="shared" si="161"/>
        <v>Q2</v>
      </c>
      <c r="U2056">
        <f t="shared" si="162"/>
        <v>2025</v>
      </c>
      <c r="V2056" s="4">
        <f t="shared" si="163"/>
        <v>8.8085841519451633E-2</v>
      </c>
      <c r="W2056" t="str">
        <f t="shared" si="164"/>
        <v>Medium</v>
      </c>
    </row>
    <row r="2057" spans="1:23" hidden="1" x14ac:dyDescent="0.3">
      <c r="A2057">
        <v>103800</v>
      </c>
      <c r="B2057" s="1">
        <v>45839</v>
      </c>
      <c r="C2057" t="s">
        <v>3936</v>
      </c>
      <c r="D2057" t="s">
        <v>75</v>
      </c>
      <c r="E2057" t="s">
        <v>52</v>
      </c>
      <c r="F2057" t="s">
        <v>53</v>
      </c>
      <c r="G2057" t="s">
        <v>54</v>
      </c>
      <c r="H2057" t="s">
        <v>83</v>
      </c>
      <c r="I2057" t="s">
        <v>60</v>
      </c>
      <c r="J2057" t="s">
        <v>61</v>
      </c>
      <c r="K2057">
        <v>4</v>
      </c>
      <c r="L2057">
        <v>12334</v>
      </c>
      <c r="M2057">
        <v>20</v>
      </c>
      <c r="N2057">
        <v>39468.800000000003</v>
      </c>
      <c r="O2057">
        <v>36000</v>
      </c>
      <c r="P2057">
        <v>3468.8</v>
      </c>
      <c r="Q2057" t="s">
        <v>55</v>
      </c>
      <c r="R2057" t="s">
        <v>73</v>
      </c>
      <c r="S2057" s="3" t="str">
        <f t="shared" si="160"/>
        <v>July</v>
      </c>
      <c r="T2057" t="str">
        <f t="shared" si="161"/>
        <v>Q3</v>
      </c>
      <c r="U2057">
        <f t="shared" si="162"/>
        <v>2025</v>
      </c>
      <c r="V2057" s="4">
        <f t="shared" si="163"/>
        <v>8.7887141235608882E-2</v>
      </c>
      <c r="W2057" t="str">
        <f t="shared" si="164"/>
        <v>Medium</v>
      </c>
    </row>
    <row r="2058" spans="1:23" hidden="1" x14ac:dyDescent="0.3">
      <c r="A2058">
        <v>100776</v>
      </c>
      <c r="B2058" s="1">
        <v>45762</v>
      </c>
      <c r="C2058" t="s">
        <v>912</v>
      </c>
      <c r="D2058" t="s">
        <v>219</v>
      </c>
      <c r="E2058" t="s">
        <v>30</v>
      </c>
      <c r="F2058" t="s">
        <v>76</v>
      </c>
      <c r="G2058" t="s">
        <v>77</v>
      </c>
      <c r="H2058" t="s">
        <v>47</v>
      </c>
      <c r="I2058" t="s">
        <v>60</v>
      </c>
      <c r="J2058" t="s">
        <v>78</v>
      </c>
      <c r="K2058">
        <v>2</v>
      </c>
      <c r="L2058">
        <v>21926</v>
      </c>
      <c r="M2058">
        <v>10</v>
      </c>
      <c r="N2058">
        <v>39466.800000000003</v>
      </c>
      <c r="O2058">
        <v>34000</v>
      </c>
      <c r="P2058">
        <v>5466.8</v>
      </c>
      <c r="Q2058" t="s">
        <v>49</v>
      </c>
      <c r="R2058" t="s">
        <v>27</v>
      </c>
      <c r="S2058" s="3" t="str">
        <f t="shared" si="160"/>
        <v>April</v>
      </c>
      <c r="T2058" t="str">
        <f t="shared" si="161"/>
        <v>Q2</v>
      </c>
      <c r="U2058">
        <f t="shared" si="162"/>
        <v>2025</v>
      </c>
      <c r="V2058" s="4">
        <f t="shared" si="163"/>
        <v>0.13851642393100022</v>
      </c>
      <c r="W2058" t="str">
        <f t="shared" si="164"/>
        <v>Medium</v>
      </c>
    </row>
    <row r="2059" spans="1:23" hidden="1" x14ac:dyDescent="0.3">
      <c r="A2059">
        <v>103902</v>
      </c>
      <c r="B2059" s="1">
        <v>45992</v>
      </c>
      <c r="C2059" t="s">
        <v>4038</v>
      </c>
      <c r="D2059" t="s">
        <v>149</v>
      </c>
      <c r="E2059" t="s">
        <v>20</v>
      </c>
      <c r="F2059" t="s">
        <v>21</v>
      </c>
      <c r="G2059" t="s">
        <v>22</v>
      </c>
      <c r="H2059" t="s">
        <v>71</v>
      </c>
      <c r="I2059" t="s">
        <v>24</v>
      </c>
      <c r="J2059" t="s">
        <v>25</v>
      </c>
      <c r="K2059">
        <v>5</v>
      </c>
      <c r="L2059">
        <v>8307</v>
      </c>
      <c r="M2059">
        <v>5</v>
      </c>
      <c r="N2059">
        <v>39458.25</v>
      </c>
      <c r="O2059">
        <v>30000</v>
      </c>
      <c r="P2059">
        <v>9458.25</v>
      </c>
      <c r="Q2059" t="s">
        <v>55</v>
      </c>
      <c r="R2059" t="s">
        <v>56</v>
      </c>
      <c r="S2059" s="3" t="str">
        <f t="shared" si="160"/>
        <v>December</v>
      </c>
      <c r="T2059" t="str">
        <f t="shared" si="161"/>
        <v>Q4</v>
      </c>
      <c r="U2059">
        <f t="shared" si="162"/>
        <v>2025</v>
      </c>
      <c r="V2059" s="4">
        <f t="shared" si="163"/>
        <v>0.2397027237649921</v>
      </c>
      <c r="W2059" t="str">
        <f t="shared" si="164"/>
        <v>Medium</v>
      </c>
    </row>
    <row r="2060" spans="1:23" hidden="1" x14ac:dyDescent="0.3">
      <c r="A2060">
        <v>101761</v>
      </c>
      <c r="B2060" s="1">
        <v>45774</v>
      </c>
      <c r="C2060" t="s">
        <v>1897</v>
      </c>
      <c r="D2060" t="s">
        <v>194</v>
      </c>
      <c r="E2060" t="s">
        <v>30</v>
      </c>
      <c r="F2060" t="s">
        <v>76</v>
      </c>
      <c r="G2060" t="s">
        <v>77</v>
      </c>
      <c r="H2060" t="s">
        <v>59</v>
      </c>
      <c r="I2060" t="s">
        <v>60</v>
      </c>
      <c r="J2060" t="s">
        <v>61</v>
      </c>
      <c r="K2060">
        <v>4</v>
      </c>
      <c r="L2060">
        <v>11605</v>
      </c>
      <c r="M2060">
        <v>15</v>
      </c>
      <c r="N2060">
        <v>39457</v>
      </c>
      <c r="O2060">
        <v>36000</v>
      </c>
      <c r="P2060">
        <v>3457</v>
      </c>
      <c r="Q2060" t="s">
        <v>49</v>
      </c>
      <c r="R2060" t="s">
        <v>73</v>
      </c>
      <c r="S2060" s="3" t="str">
        <f t="shared" si="160"/>
        <v>April</v>
      </c>
      <c r="T2060" t="str">
        <f t="shared" si="161"/>
        <v>Q2</v>
      </c>
      <c r="U2060">
        <f t="shared" si="162"/>
        <v>2025</v>
      </c>
      <c r="V2060" s="4">
        <f t="shared" si="163"/>
        <v>8.7614365004942088E-2</v>
      </c>
      <c r="W2060" t="str">
        <f t="shared" si="164"/>
        <v>Medium</v>
      </c>
    </row>
    <row r="2061" spans="1:23" hidden="1" x14ac:dyDescent="0.3">
      <c r="A2061">
        <v>104742</v>
      </c>
      <c r="B2061" s="1">
        <v>45730</v>
      </c>
      <c r="C2061" t="s">
        <v>4878</v>
      </c>
      <c r="D2061" t="s">
        <v>134</v>
      </c>
      <c r="E2061" t="s">
        <v>52</v>
      </c>
      <c r="F2061" t="s">
        <v>53</v>
      </c>
      <c r="G2061" t="s">
        <v>54</v>
      </c>
      <c r="H2061" t="s">
        <v>38</v>
      </c>
      <c r="I2061" t="s">
        <v>24</v>
      </c>
      <c r="J2061" t="s">
        <v>72</v>
      </c>
      <c r="K2061">
        <v>3</v>
      </c>
      <c r="L2061">
        <v>14609</v>
      </c>
      <c r="M2061">
        <v>10</v>
      </c>
      <c r="N2061">
        <v>39444.300000000003</v>
      </c>
      <c r="O2061">
        <v>33000</v>
      </c>
      <c r="P2061">
        <v>6444.3</v>
      </c>
      <c r="Q2061" t="s">
        <v>41</v>
      </c>
      <c r="R2061" t="s">
        <v>56</v>
      </c>
      <c r="S2061" s="3" t="str">
        <f t="shared" si="160"/>
        <v>March</v>
      </c>
      <c r="T2061" t="str">
        <f t="shared" si="161"/>
        <v>Q1</v>
      </c>
      <c r="U2061">
        <f t="shared" si="162"/>
        <v>2025</v>
      </c>
      <c r="V2061" s="4">
        <f t="shared" si="163"/>
        <v>0.16337721800107999</v>
      </c>
      <c r="W2061" t="str">
        <f t="shared" si="164"/>
        <v>Medium</v>
      </c>
    </row>
    <row r="2062" spans="1:23" hidden="1" x14ac:dyDescent="0.3">
      <c r="A2062">
        <v>104687</v>
      </c>
      <c r="B2062" s="1">
        <v>45773</v>
      </c>
      <c r="C2062" t="s">
        <v>4823</v>
      </c>
      <c r="D2062" t="s">
        <v>153</v>
      </c>
      <c r="E2062" t="s">
        <v>20</v>
      </c>
      <c r="F2062" t="s">
        <v>21</v>
      </c>
      <c r="G2062" t="s">
        <v>22</v>
      </c>
      <c r="H2062" t="s">
        <v>59</v>
      </c>
      <c r="I2062" t="s">
        <v>60</v>
      </c>
      <c r="J2062" t="s">
        <v>61</v>
      </c>
      <c r="K2062">
        <v>4</v>
      </c>
      <c r="L2062">
        <v>11601</v>
      </c>
      <c r="M2062">
        <v>15</v>
      </c>
      <c r="N2062">
        <v>39443.4</v>
      </c>
      <c r="O2062">
        <v>36000</v>
      </c>
      <c r="P2062">
        <v>3443.4</v>
      </c>
      <c r="Q2062" t="s">
        <v>41</v>
      </c>
      <c r="R2062" t="s">
        <v>27</v>
      </c>
      <c r="S2062" s="3" t="str">
        <f t="shared" si="160"/>
        <v>April</v>
      </c>
      <c r="T2062" t="str">
        <f t="shared" si="161"/>
        <v>Q2</v>
      </c>
      <c r="U2062">
        <f t="shared" si="162"/>
        <v>2025</v>
      </c>
      <c r="V2062" s="4">
        <f t="shared" si="163"/>
        <v>8.7299776388445216E-2</v>
      </c>
      <c r="W2062" t="str">
        <f t="shared" si="164"/>
        <v>Medium</v>
      </c>
    </row>
    <row r="2063" spans="1:23" hidden="1" x14ac:dyDescent="0.3">
      <c r="A2063">
        <v>100645</v>
      </c>
      <c r="B2063" s="1">
        <v>45762</v>
      </c>
      <c r="C2063" t="s">
        <v>781</v>
      </c>
      <c r="D2063" t="s">
        <v>82</v>
      </c>
      <c r="E2063" t="s">
        <v>20</v>
      </c>
      <c r="F2063" t="s">
        <v>21</v>
      </c>
      <c r="G2063" t="s">
        <v>22</v>
      </c>
      <c r="H2063" t="s">
        <v>38</v>
      </c>
      <c r="I2063" t="s">
        <v>24</v>
      </c>
      <c r="J2063" t="s">
        <v>25</v>
      </c>
      <c r="K2063">
        <v>5</v>
      </c>
      <c r="L2063">
        <v>8760</v>
      </c>
      <c r="M2063">
        <v>10</v>
      </c>
      <c r="N2063">
        <v>39420</v>
      </c>
      <c r="O2063">
        <v>30000</v>
      </c>
      <c r="P2063">
        <v>9420</v>
      </c>
      <c r="Q2063" t="s">
        <v>66</v>
      </c>
      <c r="R2063" t="s">
        <v>73</v>
      </c>
      <c r="S2063" s="3" t="str">
        <f t="shared" si="160"/>
        <v>April</v>
      </c>
      <c r="T2063" t="str">
        <f t="shared" si="161"/>
        <v>Q2</v>
      </c>
      <c r="U2063">
        <f t="shared" si="162"/>
        <v>2025</v>
      </c>
      <c r="V2063" s="4">
        <f t="shared" si="163"/>
        <v>0.23896499238964991</v>
      </c>
      <c r="W2063" t="str">
        <f t="shared" si="164"/>
        <v>Medium</v>
      </c>
    </row>
    <row r="2064" spans="1:23" hidden="1" x14ac:dyDescent="0.3">
      <c r="A2064">
        <v>103373</v>
      </c>
      <c r="B2064" s="1">
        <v>45824</v>
      </c>
      <c r="C2064" t="s">
        <v>3509</v>
      </c>
      <c r="D2064" t="s">
        <v>82</v>
      </c>
      <c r="E2064" t="s">
        <v>20</v>
      </c>
      <c r="F2064" t="s">
        <v>21</v>
      </c>
      <c r="G2064" t="s">
        <v>22</v>
      </c>
      <c r="H2064" t="s">
        <v>23</v>
      </c>
      <c r="I2064" t="s">
        <v>60</v>
      </c>
      <c r="J2064" t="s">
        <v>78</v>
      </c>
      <c r="K2064">
        <v>2</v>
      </c>
      <c r="L2064">
        <v>21889</v>
      </c>
      <c r="M2064">
        <v>10</v>
      </c>
      <c r="N2064">
        <v>39400.199999999997</v>
      </c>
      <c r="O2064">
        <v>34000</v>
      </c>
      <c r="P2064">
        <v>5400.2</v>
      </c>
      <c r="Q2064" t="s">
        <v>26</v>
      </c>
      <c r="R2064" t="s">
        <v>27</v>
      </c>
      <c r="S2064" s="3" t="str">
        <f t="shared" si="160"/>
        <v>June</v>
      </c>
      <c r="T2064" t="str">
        <f t="shared" si="161"/>
        <v>Q2</v>
      </c>
      <c r="U2064">
        <f t="shared" si="162"/>
        <v>2025</v>
      </c>
      <c r="V2064" s="4">
        <f t="shared" si="163"/>
        <v>0.1370602179684367</v>
      </c>
      <c r="W2064" t="str">
        <f t="shared" si="164"/>
        <v>Medium</v>
      </c>
    </row>
    <row r="2065" spans="1:23" hidden="1" x14ac:dyDescent="0.3">
      <c r="A2065">
        <v>101480</v>
      </c>
      <c r="B2065" s="1">
        <v>45668</v>
      </c>
      <c r="C2065" t="s">
        <v>1616</v>
      </c>
      <c r="D2065" t="s">
        <v>158</v>
      </c>
      <c r="E2065" t="s">
        <v>30</v>
      </c>
      <c r="F2065" t="s">
        <v>76</v>
      </c>
      <c r="G2065" t="s">
        <v>77</v>
      </c>
      <c r="H2065" t="s">
        <v>59</v>
      </c>
      <c r="I2065" t="s">
        <v>24</v>
      </c>
      <c r="J2065" t="s">
        <v>25</v>
      </c>
      <c r="K2065">
        <v>5</v>
      </c>
      <c r="L2065">
        <v>8745</v>
      </c>
      <c r="M2065">
        <v>10</v>
      </c>
      <c r="N2065">
        <v>39352.5</v>
      </c>
      <c r="O2065">
        <v>30000</v>
      </c>
      <c r="P2065">
        <v>9352.5</v>
      </c>
      <c r="Q2065" t="s">
        <v>41</v>
      </c>
      <c r="R2065" t="s">
        <v>27</v>
      </c>
      <c r="S2065" s="3" t="str">
        <f t="shared" si="160"/>
        <v>January</v>
      </c>
      <c r="T2065" t="str">
        <f t="shared" si="161"/>
        <v>Q1</v>
      </c>
      <c r="U2065">
        <f t="shared" si="162"/>
        <v>2025</v>
      </c>
      <c r="V2065" s="4">
        <f t="shared" si="163"/>
        <v>0.23765961501810559</v>
      </c>
      <c r="W2065" t="str">
        <f t="shared" si="164"/>
        <v>Medium</v>
      </c>
    </row>
    <row r="2066" spans="1:23" hidden="1" x14ac:dyDescent="0.3">
      <c r="A2066">
        <v>103147</v>
      </c>
      <c r="B2066" s="1">
        <v>45851</v>
      </c>
      <c r="C2066" t="s">
        <v>3283</v>
      </c>
      <c r="D2066" t="s">
        <v>147</v>
      </c>
      <c r="E2066" t="s">
        <v>52</v>
      </c>
      <c r="F2066" t="s">
        <v>53</v>
      </c>
      <c r="G2066" t="s">
        <v>54</v>
      </c>
      <c r="H2066" t="s">
        <v>38</v>
      </c>
      <c r="I2066" t="s">
        <v>24</v>
      </c>
      <c r="J2066" t="s">
        <v>25</v>
      </c>
      <c r="K2066">
        <v>6</v>
      </c>
      <c r="L2066">
        <v>8189</v>
      </c>
      <c r="M2066">
        <v>20</v>
      </c>
      <c r="N2066">
        <v>39307.199999999997</v>
      </c>
      <c r="O2066">
        <v>36000</v>
      </c>
      <c r="P2066">
        <v>3307.2</v>
      </c>
      <c r="Q2066" t="s">
        <v>41</v>
      </c>
      <c r="R2066" t="s">
        <v>27</v>
      </c>
      <c r="S2066" s="3" t="str">
        <f t="shared" si="160"/>
        <v>July</v>
      </c>
      <c r="T2066" t="str">
        <f t="shared" si="161"/>
        <v>Q3</v>
      </c>
      <c r="U2066">
        <f t="shared" si="162"/>
        <v>2025</v>
      </c>
      <c r="V2066" s="4">
        <f t="shared" si="163"/>
        <v>8.4137257296373183E-2</v>
      </c>
      <c r="W2066" t="str">
        <f t="shared" si="164"/>
        <v>Medium</v>
      </c>
    </row>
    <row r="2067" spans="1:23" hidden="1" x14ac:dyDescent="0.3">
      <c r="A2067">
        <v>103972</v>
      </c>
      <c r="B2067" s="1">
        <v>45792</v>
      </c>
      <c r="C2067" t="s">
        <v>4108</v>
      </c>
      <c r="D2067" t="s">
        <v>322</v>
      </c>
      <c r="E2067" t="s">
        <v>44</v>
      </c>
      <c r="F2067" t="s">
        <v>45</v>
      </c>
      <c r="G2067" t="s">
        <v>46</v>
      </c>
      <c r="H2067" t="s">
        <v>71</v>
      </c>
      <c r="I2067" t="s">
        <v>60</v>
      </c>
      <c r="J2067" t="s">
        <v>78</v>
      </c>
      <c r="K2067">
        <v>2</v>
      </c>
      <c r="L2067">
        <v>21835</v>
      </c>
      <c r="M2067">
        <v>10</v>
      </c>
      <c r="N2067">
        <v>39303</v>
      </c>
      <c r="O2067">
        <v>34000</v>
      </c>
      <c r="P2067">
        <v>5303</v>
      </c>
      <c r="Q2067" t="s">
        <v>26</v>
      </c>
      <c r="R2067" t="s">
        <v>27</v>
      </c>
      <c r="S2067" s="3" t="str">
        <f t="shared" si="160"/>
        <v>May</v>
      </c>
      <c r="T2067" t="str">
        <f t="shared" si="161"/>
        <v>Q2</v>
      </c>
      <c r="U2067">
        <f t="shared" si="162"/>
        <v>2025</v>
      </c>
      <c r="V2067" s="4">
        <f t="shared" si="163"/>
        <v>0.13492608706714501</v>
      </c>
      <c r="W2067" t="str">
        <f t="shared" si="164"/>
        <v>Medium</v>
      </c>
    </row>
    <row r="2068" spans="1:23" hidden="1" x14ac:dyDescent="0.3">
      <c r="A2068">
        <v>101665</v>
      </c>
      <c r="B2068" s="1">
        <v>45828</v>
      </c>
      <c r="C2068" t="s">
        <v>1801</v>
      </c>
      <c r="D2068" t="s">
        <v>63</v>
      </c>
      <c r="E2068" t="s">
        <v>30</v>
      </c>
      <c r="F2068" t="s">
        <v>31</v>
      </c>
      <c r="G2068" t="s">
        <v>32</v>
      </c>
      <c r="H2068" t="s">
        <v>71</v>
      </c>
      <c r="I2068" t="s">
        <v>60</v>
      </c>
      <c r="J2068" t="s">
        <v>61</v>
      </c>
      <c r="K2068">
        <v>4</v>
      </c>
      <c r="L2068">
        <v>12276</v>
      </c>
      <c r="M2068">
        <v>20</v>
      </c>
      <c r="N2068">
        <v>39283.199999999997</v>
      </c>
      <c r="O2068">
        <v>36000</v>
      </c>
      <c r="P2068">
        <v>3283.2</v>
      </c>
      <c r="Q2068" t="s">
        <v>66</v>
      </c>
      <c r="R2068" t="s">
        <v>27</v>
      </c>
      <c r="S2068" s="3" t="str">
        <f t="shared" si="160"/>
        <v>June</v>
      </c>
      <c r="T2068" t="str">
        <f t="shared" si="161"/>
        <v>Q2</v>
      </c>
      <c r="U2068">
        <f t="shared" si="162"/>
        <v>2025</v>
      </c>
      <c r="V2068" s="4">
        <f t="shared" si="163"/>
        <v>8.357771260997067E-2</v>
      </c>
      <c r="W2068" t="str">
        <f t="shared" si="164"/>
        <v>Medium</v>
      </c>
    </row>
    <row r="2069" spans="1:23" hidden="1" x14ac:dyDescent="0.3">
      <c r="A2069">
        <v>103871</v>
      </c>
      <c r="B2069" s="1">
        <v>45721</v>
      </c>
      <c r="C2069" t="s">
        <v>4007</v>
      </c>
      <c r="D2069" t="s">
        <v>219</v>
      </c>
      <c r="E2069" t="s">
        <v>44</v>
      </c>
      <c r="F2069" t="s">
        <v>45</v>
      </c>
      <c r="G2069" t="s">
        <v>46</v>
      </c>
      <c r="H2069" t="s">
        <v>108</v>
      </c>
      <c r="I2069" t="s">
        <v>60</v>
      </c>
      <c r="J2069" t="s">
        <v>61</v>
      </c>
      <c r="K2069">
        <v>4</v>
      </c>
      <c r="L2069">
        <v>11553</v>
      </c>
      <c r="M2069">
        <v>15</v>
      </c>
      <c r="N2069">
        <v>39280.199999999997</v>
      </c>
      <c r="O2069">
        <v>36000</v>
      </c>
      <c r="P2069">
        <v>3280.2</v>
      </c>
      <c r="Q2069" t="s">
        <v>49</v>
      </c>
      <c r="R2069" t="s">
        <v>56</v>
      </c>
      <c r="S2069" s="3" t="str">
        <f t="shared" si="160"/>
        <v>March</v>
      </c>
      <c r="T2069" t="str">
        <f t="shared" si="161"/>
        <v>Q1</v>
      </c>
      <c r="U2069">
        <f t="shared" si="162"/>
        <v>2025</v>
      </c>
      <c r="V2069" s="4">
        <f t="shared" si="163"/>
        <v>8.3507721447446809E-2</v>
      </c>
      <c r="W2069" t="str">
        <f t="shared" si="164"/>
        <v>Medium</v>
      </c>
    </row>
    <row r="2070" spans="1:23" hidden="1" x14ac:dyDescent="0.3">
      <c r="A2070">
        <v>102649</v>
      </c>
      <c r="B2070" s="1">
        <v>45909</v>
      </c>
      <c r="C2070" t="s">
        <v>2785</v>
      </c>
      <c r="D2070" t="s">
        <v>96</v>
      </c>
      <c r="E2070" t="s">
        <v>52</v>
      </c>
      <c r="F2070" t="s">
        <v>53</v>
      </c>
      <c r="G2070" t="s">
        <v>54</v>
      </c>
      <c r="H2070" t="s">
        <v>71</v>
      </c>
      <c r="I2070" t="s">
        <v>24</v>
      </c>
      <c r="J2070" t="s">
        <v>72</v>
      </c>
      <c r="K2070">
        <v>3</v>
      </c>
      <c r="L2070">
        <v>15369</v>
      </c>
      <c r="M2070">
        <v>15</v>
      </c>
      <c r="N2070">
        <v>39190.949999999997</v>
      </c>
      <c r="O2070">
        <v>33000</v>
      </c>
      <c r="P2070">
        <v>6190.95</v>
      </c>
      <c r="Q2070" t="s">
        <v>49</v>
      </c>
      <c r="R2070" t="s">
        <v>27</v>
      </c>
      <c r="S2070" s="3" t="str">
        <f t="shared" si="160"/>
        <v>September</v>
      </c>
      <c r="T2070" t="str">
        <f t="shared" si="161"/>
        <v>Q3</v>
      </c>
      <c r="U2070">
        <f t="shared" si="162"/>
        <v>2025</v>
      </c>
      <c r="V2070" s="4">
        <f t="shared" si="163"/>
        <v>0.1579688678125945</v>
      </c>
      <c r="W2070" t="str">
        <f t="shared" si="164"/>
        <v>Medium</v>
      </c>
    </row>
    <row r="2071" spans="1:23" hidden="1" x14ac:dyDescent="0.3">
      <c r="A2071">
        <v>100093</v>
      </c>
      <c r="B2071" s="1">
        <v>45866</v>
      </c>
      <c r="C2071" t="s">
        <v>214</v>
      </c>
      <c r="D2071" t="s">
        <v>90</v>
      </c>
      <c r="E2071" t="s">
        <v>20</v>
      </c>
      <c r="F2071" t="s">
        <v>36</v>
      </c>
      <c r="G2071" t="s">
        <v>37</v>
      </c>
      <c r="H2071" t="s">
        <v>33</v>
      </c>
      <c r="I2071" t="s">
        <v>60</v>
      </c>
      <c r="J2071" t="s">
        <v>61</v>
      </c>
      <c r="K2071">
        <v>4</v>
      </c>
      <c r="L2071">
        <v>11526</v>
      </c>
      <c r="M2071">
        <v>15</v>
      </c>
      <c r="N2071">
        <v>39188.400000000001</v>
      </c>
      <c r="O2071">
        <v>36000</v>
      </c>
      <c r="P2071">
        <v>3188.4</v>
      </c>
      <c r="Q2071" t="s">
        <v>41</v>
      </c>
      <c r="R2071" t="s">
        <v>27</v>
      </c>
      <c r="S2071" s="3" t="str">
        <f t="shared" si="160"/>
        <v>July</v>
      </c>
      <c r="T2071" t="str">
        <f t="shared" si="161"/>
        <v>Q3</v>
      </c>
      <c r="U2071">
        <f t="shared" si="162"/>
        <v>2025</v>
      </c>
      <c r="V2071" s="4">
        <f t="shared" si="163"/>
        <v>8.1360810852190948E-2</v>
      </c>
      <c r="W2071" t="str">
        <f t="shared" si="164"/>
        <v>Medium</v>
      </c>
    </row>
    <row r="2072" spans="1:23" hidden="1" x14ac:dyDescent="0.3">
      <c r="A2072">
        <v>103687</v>
      </c>
      <c r="B2072" s="1">
        <v>45889</v>
      </c>
      <c r="C2072" t="s">
        <v>3823</v>
      </c>
      <c r="D2072" t="s">
        <v>299</v>
      </c>
      <c r="E2072" t="s">
        <v>20</v>
      </c>
      <c r="F2072" t="s">
        <v>21</v>
      </c>
      <c r="G2072" t="s">
        <v>22</v>
      </c>
      <c r="H2072" t="s">
        <v>38</v>
      </c>
      <c r="I2072" t="s">
        <v>24</v>
      </c>
      <c r="J2072" t="s">
        <v>72</v>
      </c>
      <c r="K2072">
        <v>3</v>
      </c>
      <c r="L2072">
        <v>14503</v>
      </c>
      <c r="M2072">
        <v>10</v>
      </c>
      <c r="N2072">
        <v>39158.1</v>
      </c>
      <c r="O2072">
        <v>33000</v>
      </c>
      <c r="P2072">
        <v>6158.1</v>
      </c>
      <c r="Q2072" t="s">
        <v>41</v>
      </c>
      <c r="R2072" t="s">
        <v>27</v>
      </c>
      <c r="S2072" s="3" t="str">
        <f t="shared" si="160"/>
        <v>August</v>
      </c>
      <c r="T2072" t="str">
        <f t="shared" si="161"/>
        <v>Q3</v>
      </c>
      <c r="U2072">
        <f t="shared" si="162"/>
        <v>2025</v>
      </c>
      <c r="V2072" s="4">
        <f t="shared" si="163"/>
        <v>0.15726248209182775</v>
      </c>
      <c r="W2072" t="str">
        <f t="shared" si="164"/>
        <v>Medium</v>
      </c>
    </row>
    <row r="2073" spans="1:23" hidden="1" x14ac:dyDescent="0.3">
      <c r="A2073">
        <v>104634</v>
      </c>
      <c r="B2073" s="1">
        <v>45831</v>
      </c>
      <c r="C2073" t="s">
        <v>4770</v>
      </c>
      <c r="D2073" t="s">
        <v>158</v>
      </c>
      <c r="E2073" t="s">
        <v>44</v>
      </c>
      <c r="F2073" t="s">
        <v>64</v>
      </c>
      <c r="G2073" t="s">
        <v>65</v>
      </c>
      <c r="H2073" t="s">
        <v>71</v>
      </c>
      <c r="I2073" t="s">
        <v>24</v>
      </c>
      <c r="J2073" t="s">
        <v>25</v>
      </c>
      <c r="K2073">
        <v>5</v>
      </c>
      <c r="L2073">
        <v>8697</v>
      </c>
      <c r="M2073">
        <v>10</v>
      </c>
      <c r="N2073">
        <v>39136.5</v>
      </c>
      <c r="O2073">
        <v>30000</v>
      </c>
      <c r="P2073">
        <v>9136.5</v>
      </c>
      <c r="Q2073" t="s">
        <v>55</v>
      </c>
      <c r="R2073" t="s">
        <v>56</v>
      </c>
      <c r="S2073" s="3" t="str">
        <f t="shared" si="160"/>
        <v>June</v>
      </c>
      <c r="T2073" t="str">
        <f t="shared" si="161"/>
        <v>Q2</v>
      </c>
      <c r="U2073">
        <f t="shared" si="162"/>
        <v>2025</v>
      </c>
      <c r="V2073" s="4">
        <f t="shared" si="163"/>
        <v>0.23345214825035454</v>
      </c>
      <c r="W2073" t="str">
        <f t="shared" si="164"/>
        <v>Medium</v>
      </c>
    </row>
    <row r="2074" spans="1:23" hidden="1" x14ac:dyDescent="0.3">
      <c r="A2074">
        <v>100870</v>
      </c>
      <c r="B2074" s="1">
        <v>45805</v>
      </c>
      <c r="C2074" t="s">
        <v>1006</v>
      </c>
      <c r="D2074" t="s">
        <v>100</v>
      </c>
      <c r="E2074" t="s">
        <v>20</v>
      </c>
      <c r="F2074" t="s">
        <v>21</v>
      </c>
      <c r="G2074" t="s">
        <v>22</v>
      </c>
      <c r="H2074" t="s">
        <v>23</v>
      </c>
      <c r="I2074" t="s">
        <v>24</v>
      </c>
      <c r="J2074" t="s">
        <v>72</v>
      </c>
      <c r="K2074">
        <v>3</v>
      </c>
      <c r="L2074">
        <v>15341</v>
      </c>
      <c r="M2074">
        <v>15</v>
      </c>
      <c r="N2074">
        <v>39119.550000000003</v>
      </c>
      <c r="O2074">
        <v>33000</v>
      </c>
      <c r="P2074">
        <v>6119.55</v>
      </c>
      <c r="Q2074" t="s">
        <v>26</v>
      </c>
      <c r="R2074" t="s">
        <v>27</v>
      </c>
      <c r="S2074" s="3" t="str">
        <f t="shared" si="160"/>
        <v>May</v>
      </c>
      <c r="T2074" t="str">
        <f t="shared" si="161"/>
        <v>Q2</v>
      </c>
      <c r="U2074">
        <f t="shared" si="162"/>
        <v>2025</v>
      </c>
      <c r="V2074" s="4">
        <f t="shared" si="163"/>
        <v>0.15643201417194216</v>
      </c>
      <c r="W2074" t="str">
        <f t="shared" si="164"/>
        <v>Medium</v>
      </c>
    </row>
    <row r="2075" spans="1:23" hidden="1" x14ac:dyDescent="0.3">
      <c r="A2075">
        <v>102514</v>
      </c>
      <c r="B2075" s="1">
        <v>45705</v>
      </c>
      <c r="C2075" t="s">
        <v>2650</v>
      </c>
      <c r="D2075" t="s">
        <v>250</v>
      </c>
      <c r="E2075" t="s">
        <v>30</v>
      </c>
      <c r="F2075" t="s">
        <v>31</v>
      </c>
      <c r="G2075" t="s">
        <v>32</v>
      </c>
      <c r="H2075" t="s">
        <v>23</v>
      </c>
      <c r="I2075" t="s">
        <v>24</v>
      </c>
      <c r="J2075" t="s">
        <v>72</v>
      </c>
      <c r="K2075">
        <v>3</v>
      </c>
      <c r="L2075">
        <v>15322</v>
      </c>
      <c r="M2075">
        <v>15</v>
      </c>
      <c r="N2075">
        <v>39071.1</v>
      </c>
      <c r="O2075">
        <v>33000</v>
      </c>
      <c r="P2075">
        <v>6071.1</v>
      </c>
      <c r="Q2075" t="s">
        <v>41</v>
      </c>
      <c r="R2075" t="s">
        <v>27</v>
      </c>
      <c r="S2075" s="3" t="str">
        <f t="shared" si="160"/>
        <v>February</v>
      </c>
      <c r="T2075" t="str">
        <f t="shared" si="161"/>
        <v>Q1</v>
      </c>
      <c r="U2075">
        <f t="shared" si="162"/>
        <v>2025</v>
      </c>
      <c r="V2075" s="4">
        <f t="shared" si="163"/>
        <v>0.15538595022919754</v>
      </c>
      <c r="W2075" t="str">
        <f t="shared" si="164"/>
        <v>Medium</v>
      </c>
    </row>
    <row r="2076" spans="1:23" hidden="1" x14ac:dyDescent="0.3">
      <c r="A2076">
        <v>102969</v>
      </c>
      <c r="B2076" s="1">
        <v>45708</v>
      </c>
      <c r="C2076" t="s">
        <v>3105</v>
      </c>
      <c r="D2076" t="s">
        <v>85</v>
      </c>
      <c r="E2076" t="s">
        <v>44</v>
      </c>
      <c r="F2076" t="s">
        <v>64</v>
      </c>
      <c r="G2076" t="s">
        <v>65</v>
      </c>
      <c r="H2076" t="s">
        <v>47</v>
      </c>
      <c r="I2076" t="s">
        <v>60</v>
      </c>
      <c r="J2076" t="s">
        <v>78</v>
      </c>
      <c r="K2076">
        <v>2</v>
      </c>
      <c r="L2076">
        <v>21702</v>
      </c>
      <c r="M2076">
        <v>10</v>
      </c>
      <c r="N2076">
        <v>39063.599999999999</v>
      </c>
      <c r="O2076">
        <v>34000</v>
      </c>
      <c r="P2076">
        <v>5063.6000000000004</v>
      </c>
      <c r="Q2076" t="s">
        <v>55</v>
      </c>
      <c r="R2076" t="s">
        <v>73</v>
      </c>
      <c r="S2076" s="3" t="str">
        <f t="shared" si="160"/>
        <v>February</v>
      </c>
      <c r="T2076" t="str">
        <f t="shared" si="161"/>
        <v>Q1</v>
      </c>
      <c r="U2076">
        <f t="shared" si="162"/>
        <v>2025</v>
      </c>
      <c r="V2076" s="4">
        <f t="shared" si="163"/>
        <v>0.1296245097738048</v>
      </c>
      <c r="W2076" t="str">
        <f t="shared" si="164"/>
        <v>Medium</v>
      </c>
    </row>
    <row r="2077" spans="1:23" hidden="1" x14ac:dyDescent="0.3">
      <c r="A2077">
        <v>100633</v>
      </c>
      <c r="B2077" s="1">
        <v>45711</v>
      </c>
      <c r="C2077" t="s">
        <v>769</v>
      </c>
      <c r="D2077" t="s">
        <v>342</v>
      </c>
      <c r="E2077" t="s">
        <v>44</v>
      </c>
      <c r="F2077" t="s">
        <v>64</v>
      </c>
      <c r="G2077" t="s">
        <v>65</v>
      </c>
      <c r="H2077" t="s">
        <v>38</v>
      </c>
      <c r="I2077" t="s">
        <v>24</v>
      </c>
      <c r="J2077" t="s">
        <v>72</v>
      </c>
      <c r="K2077">
        <v>3</v>
      </c>
      <c r="L2077">
        <v>15302</v>
      </c>
      <c r="M2077">
        <v>15</v>
      </c>
      <c r="N2077">
        <v>39020.1</v>
      </c>
      <c r="O2077">
        <v>33000</v>
      </c>
      <c r="P2077">
        <v>6020.1</v>
      </c>
      <c r="Q2077" t="s">
        <v>26</v>
      </c>
      <c r="R2077" t="s">
        <v>27</v>
      </c>
      <c r="S2077" s="3" t="str">
        <f t="shared" si="160"/>
        <v>February</v>
      </c>
      <c r="T2077" t="str">
        <f t="shared" si="161"/>
        <v>Q1</v>
      </c>
      <c r="U2077">
        <f t="shared" si="162"/>
        <v>2025</v>
      </c>
      <c r="V2077" s="4">
        <f t="shared" si="163"/>
        <v>0.15428202388000031</v>
      </c>
      <c r="W2077" t="str">
        <f t="shared" si="164"/>
        <v>Medium</v>
      </c>
    </row>
    <row r="2078" spans="1:23" hidden="1" x14ac:dyDescent="0.3">
      <c r="A2078">
        <v>104873</v>
      </c>
      <c r="B2078" s="1">
        <v>45791</v>
      </c>
      <c r="C2078" t="s">
        <v>5009</v>
      </c>
      <c r="D2078" t="s">
        <v>80</v>
      </c>
      <c r="E2078" t="s">
        <v>30</v>
      </c>
      <c r="F2078" t="s">
        <v>31</v>
      </c>
      <c r="G2078" t="s">
        <v>32</v>
      </c>
      <c r="H2078" t="s">
        <v>83</v>
      </c>
      <c r="I2078" t="s">
        <v>60</v>
      </c>
      <c r="J2078" t="s">
        <v>78</v>
      </c>
      <c r="K2078">
        <v>2</v>
      </c>
      <c r="L2078">
        <v>21664</v>
      </c>
      <c r="M2078">
        <v>10</v>
      </c>
      <c r="N2078">
        <v>38995.199999999997</v>
      </c>
      <c r="O2078">
        <v>34000</v>
      </c>
      <c r="P2078">
        <v>4995.2</v>
      </c>
      <c r="Q2078" t="s">
        <v>66</v>
      </c>
      <c r="R2078" t="s">
        <v>27</v>
      </c>
      <c r="S2078" s="3" t="str">
        <f t="shared" si="160"/>
        <v>May</v>
      </c>
      <c r="T2078" t="str">
        <f t="shared" si="161"/>
        <v>Q2</v>
      </c>
      <c r="U2078">
        <f t="shared" si="162"/>
        <v>2025</v>
      </c>
      <c r="V2078" s="4">
        <f t="shared" si="163"/>
        <v>0.12809781716724111</v>
      </c>
      <c r="W2078" t="str">
        <f t="shared" si="164"/>
        <v>Medium</v>
      </c>
    </row>
    <row r="2079" spans="1:23" hidden="1" x14ac:dyDescent="0.3">
      <c r="A2079">
        <v>103475</v>
      </c>
      <c r="B2079" s="1">
        <v>45716</v>
      </c>
      <c r="C2079" t="s">
        <v>3611</v>
      </c>
      <c r="D2079" t="s">
        <v>102</v>
      </c>
      <c r="E2079" t="s">
        <v>52</v>
      </c>
      <c r="F2079" t="s">
        <v>69</v>
      </c>
      <c r="G2079" t="s">
        <v>70</v>
      </c>
      <c r="H2079" t="s">
        <v>83</v>
      </c>
      <c r="I2079" t="s">
        <v>24</v>
      </c>
      <c r="J2079" t="s">
        <v>72</v>
      </c>
      <c r="K2079">
        <v>3</v>
      </c>
      <c r="L2079">
        <v>15279</v>
      </c>
      <c r="M2079">
        <v>15</v>
      </c>
      <c r="N2079">
        <v>38961.449999999997</v>
      </c>
      <c r="O2079">
        <v>33000</v>
      </c>
      <c r="P2079">
        <v>5961.45</v>
      </c>
      <c r="Q2079" t="s">
        <v>55</v>
      </c>
      <c r="R2079" t="s">
        <v>27</v>
      </c>
      <c r="S2079" s="3" t="str">
        <f t="shared" si="160"/>
        <v>February</v>
      </c>
      <c r="T2079" t="str">
        <f t="shared" si="161"/>
        <v>Q1</v>
      </c>
      <c r="U2079">
        <f t="shared" si="162"/>
        <v>2025</v>
      </c>
      <c r="V2079" s="4">
        <f t="shared" si="163"/>
        <v>0.15300893575572777</v>
      </c>
      <c r="W2079" t="str">
        <f t="shared" si="164"/>
        <v>Medium</v>
      </c>
    </row>
    <row r="2080" spans="1:23" hidden="1" x14ac:dyDescent="0.3">
      <c r="A2080">
        <v>104840</v>
      </c>
      <c r="B2080" s="1">
        <v>45753</v>
      </c>
      <c r="C2080" t="s">
        <v>4976</v>
      </c>
      <c r="D2080" t="s">
        <v>87</v>
      </c>
      <c r="E2080" t="s">
        <v>52</v>
      </c>
      <c r="F2080" t="s">
        <v>69</v>
      </c>
      <c r="G2080" t="s">
        <v>70</v>
      </c>
      <c r="H2080" t="s">
        <v>23</v>
      </c>
      <c r="I2080" t="s">
        <v>60</v>
      </c>
      <c r="J2080" t="s">
        <v>78</v>
      </c>
      <c r="K2080">
        <v>2</v>
      </c>
      <c r="L2080">
        <v>21644</v>
      </c>
      <c r="M2080">
        <v>10</v>
      </c>
      <c r="N2080">
        <v>38959.199999999997</v>
      </c>
      <c r="O2080">
        <v>34000</v>
      </c>
      <c r="P2080">
        <v>4959.2</v>
      </c>
      <c r="Q2080" t="s">
        <v>41</v>
      </c>
      <c r="R2080" t="s">
        <v>73</v>
      </c>
      <c r="S2080" s="3" t="str">
        <f t="shared" si="160"/>
        <v>April</v>
      </c>
      <c r="T2080" t="str">
        <f t="shared" si="161"/>
        <v>Q2</v>
      </c>
      <c r="U2080">
        <f t="shared" si="162"/>
        <v>2025</v>
      </c>
      <c r="V2080" s="4">
        <f t="shared" si="163"/>
        <v>0.12729214152241319</v>
      </c>
      <c r="W2080" t="str">
        <f t="shared" si="164"/>
        <v>Medium</v>
      </c>
    </row>
    <row r="2081" spans="1:23" hidden="1" x14ac:dyDescent="0.3">
      <c r="A2081">
        <v>104322</v>
      </c>
      <c r="B2081" s="1">
        <v>45875</v>
      </c>
      <c r="C2081" t="s">
        <v>4458</v>
      </c>
      <c r="D2081" t="s">
        <v>226</v>
      </c>
      <c r="E2081" t="s">
        <v>52</v>
      </c>
      <c r="F2081" t="s">
        <v>69</v>
      </c>
      <c r="G2081" t="s">
        <v>70</v>
      </c>
      <c r="H2081" t="s">
        <v>108</v>
      </c>
      <c r="I2081" t="s">
        <v>60</v>
      </c>
      <c r="J2081" t="s">
        <v>61</v>
      </c>
      <c r="K2081">
        <v>4</v>
      </c>
      <c r="L2081">
        <v>12172</v>
      </c>
      <c r="M2081">
        <v>20</v>
      </c>
      <c r="N2081">
        <v>38950.400000000001</v>
      </c>
      <c r="O2081">
        <v>36000</v>
      </c>
      <c r="P2081">
        <v>2950.4</v>
      </c>
      <c r="Q2081" t="s">
        <v>41</v>
      </c>
      <c r="R2081" t="s">
        <v>56</v>
      </c>
      <c r="S2081" s="3" t="str">
        <f t="shared" si="160"/>
        <v>August</v>
      </c>
      <c r="T2081" t="str">
        <f t="shared" si="161"/>
        <v>Q3</v>
      </c>
      <c r="U2081">
        <f t="shared" si="162"/>
        <v>2025</v>
      </c>
      <c r="V2081" s="4">
        <f t="shared" si="163"/>
        <v>7.574761748274729E-2</v>
      </c>
      <c r="W2081" t="str">
        <f t="shared" si="164"/>
        <v>Medium</v>
      </c>
    </row>
    <row r="2082" spans="1:23" hidden="1" x14ac:dyDescent="0.3">
      <c r="A2082">
        <v>103164</v>
      </c>
      <c r="B2082" s="1">
        <v>45896</v>
      </c>
      <c r="C2082" t="s">
        <v>3300</v>
      </c>
      <c r="D2082" t="s">
        <v>43</v>
      </c>
      <c r="E2082" t="s">
        <v>30</v>
      </c>
      <c r="F2082" t="s">
        <v>76</v>
      </c>
      <c r="G2082" t="s">
        <v>77</v>
      </c>
      <c r="H2082" t="s">
        <v>71</v>
      </c>
      <c r="I2082" t="s">
        <v>24</v>
      </c>
      <c r="J2082" t="s">
        <v>25</v>
      </c>
      <c r="K2082">
        <v>5</v>
      </c>
      <c r="L2082">
        <v>8194</v>
      </c>
      <c r="M2082">
        <v>5</v>
      </c>
      <c r="N2082">
        <v>38921.5</v>
      </c>
      <c r="O2082">
        <v>30000</v>
      </c>
      <c r="P2082">
        <v>8921.5</v>
      </c>
      <c r="Q2082" t="s">
        <v>49</v>
      </c>
      <c r="R2082" t="s">
        <v>56</v>
      </c>
      <c r="S2082" s="3" t="str">
        <f t="shared" si="160"/>
        <v>August</v>
      </c>
      <c r="T2082" t="str">
        <f t="shared" si="161"/>
        <v>Q3</v>
      </c>
      <c r="U2082">
        <f t="shared" si="162"/>
        <v>2025</v>
      </c>
      <c r="V2082" s="4">
        <f t="shared" si="163"/>
        <v>0.22921778451498528</v>
      </c>
      <c r="W2082" t="str">
        <f t="shared" si="164"/>
        <v>Medium</v>
      </c>
    </row>
    <row r="2083" spans="1:23" hidden="1" x14ac:dyDescent="0.3">
      <c r="A2083">
        <v>100869</v>
      </c>
      <c r="B2083" s="1">
        <v>45911</v>
      </c>
      <c r="C2083" t="s">
        <v>1005</v>
      </c>
      <c r="D2083" t="s">
        <v>184</v>
      </c>
      <c r="E2083" t="s">
        <v>44</v>
      </c>
      <c r="F2083" t="s">
        <v>64</v>
      </c>
      <c r="G2083" t="s">
        <v>65</v>
      </c>
      <c r="H2083" t="s">
        <v>59</v>
      </c>
      <c r="I2083" t="s">
        <v>60</v>
      </c>
      <c r="J2083" t="s">
        <v>78</v>
      </c>
      <c r="K2083">
        <v>2</v>
      </c>
      <c r="L2083">
        <v>21609</v>
      </c>
      <c r="M2083">
        <v>10</v>
      </c>
      <c r="N2083">
        <v>38896.199999999997</v>
      </c>
      <c r="O2083">
        <v>34000</v>
      </c>
      <c r="P2083">
        <v>4896.2</v>
      </c>
      <c r="Q2083" t="s">
        <v>49</v>
      </c>
      <c r="R2083" t="s">
        <v>27</v>
      </c>
      <c r="S2083" s="3" t="str">
        <f t="shared" si="160"/>
        <v>September</v>
      </c>
      <c r="T2083" t="str">
        <f t="shared" si="161"/>
        <v>Q3</v>
      </c>
      <c r="U2083">
        <f t="shared" si="162"/>
        <v>2025</v>
      </c>
      <c r="V2083" s="4">
        <f t="shared" si="163"/>
        <v>0.12587862053362539</v>
      </c>
      <c r="W2083" t="str">
        <f t="shared" si="164"/>
        <v>Medium</v>
      </c>
    </row>
    <row r="2084" spans="1:23" hidden="1" x14ac:dyDescent="0.3">
      <c r="A2084">
        <v>103747</v>
      </c>
      <c r="B2084" s="1">
        <v>45907</v>
      </c>
      <c r="C2084" t="s">
        <v>3883</v>
      </c>
      <c r="D2084" t="s">
        <v>98</v>
      </c>
      <c r="E2084" t="s">
        <v>30</v>
      </c>
      <c r="F2084" t="s">
        <v>76</v>
      </c>
      <c r="G2084" t="s">
        <v>77</v>
      </c>
      <c r="H2084" t="s">
        <v>33</v>
      </c>
      <c r="I2084" t="s">
        <v>60</v>
      </c>
      <c r="J2084" t="s">
        <v>78</v>
      </c>
      <c r="K2084">
        <v>2</v>
      </c>
      <c r="L2084">
        <v>21601</v>
      </c>
      <c r="M2084">
        <v>10</v>
      </c>
      <c r="N2084">
        <v>38881.800000000003</v>
      </c>
      <c r="O2084">
        <v>34000</v>
      </c>
      <c r="P2084">
        <v>4881.8</v>
      </c>
      <c r="Q2084" t="s">
        <v>26</v>
      </c>
      <c r="R2084" t="s">
        <v>56</v>
      </c>
      <c r="S2084" s="3" t="str">
        <f t="shared" si="160"/>
        <v>September</v>
      </c>
      <c r="T2084" t="str">
        <f t="shared" si="161"/>
        <v>Q3</v>
      </c>
      <c r="U2084">
        <f t="shared" si="162"/>
        <v>2025</v>
      </c>
      <c r="V2084" s="4">
        <f t="shared" si="163"/>
        <v>0.12555488686223373</v>
      </c>
      <c r="W2084" t="str">
        <f t="shared" si="164"/>
        <v>Medium</v>
      </c>
    </row>
    <row r="2085" spans="1:23" hidden="1" x14ac:dyDescent="0.3">
      <c r="A2085">
        <v>103873</v>
      </c>
      <c r="B2085" s="1">
        <v>45917</v>
      </c>
      <c r="C2085" t="s">
        <v>4009</v>
      </c>
      <c r="D2085" t="s">
        <v>102</v>
      </c>
      <c r="E2085" t="s">
        <v>44</v>
      </c>
      <c r="F2085" t="s">
        <v>64</v>
      </c>
      <c r="G2085" t="s">
        <v>65</v>
      </c>
      <c r="H2085" t="s">
        <v>83</v>
      </c>
      <c r="I2085" t="s">
        <v>60</v>
      </c>
      <c r="J2085" t="s">
        <v>61</v>
      </c>
      <c r="K2085">
        <v>4</v>
      </c>
      <c r="L2085">
        <v>12149</v>
      </c>
      <c r="M2085">
        <v>20</v>
      </c>
      <c r="N2085">
        <v>38876.800000000003</v>
      </c>
      <c r="O2085">
        <v>36000</v>
      </c>
      <c r="P2085">
        <v>2876.8</v>
      </c>
      <c r="Q2085" t="s">
        <v>55</v>
      </c>
      <c r="R2085" t="s">
        <v>27</v>
      </c>
      <c r="S2085" s="3" t="str">
        <f t="shared" si="160"/>
        <v>September</v>
      </c>
      <c r="T2085" t="str">
        <f t="shared" si="161"/>
        <v>Q3</v>
      </c>
      <c r="U2085">
        <f t="shared" si="162"/>
        <v>2025</v>
      </c>
      <c r="V2085" s="4">
        <f t="shared" si="163"/>
        <v>7.3997859906165114E-2</v>
      </c>
      <c r="W2085" t="str">
        <f t="shared" si="164"/>
        <v>Medium</v>
      </c>
    </row>
    <row r="2086" spans="1:23" hidden="1" x14ac:dyDescent="0.3">
      <c r="A2086">
        <v>102843</v>
      </c>
      <c r="B2086" s="1">
        <v>45970</v>
      </c>
      <c r="C2086" t="s">
        <v>2979</v>
      </c>
      <c r="D2086" t="s">
        <v>96</v>
      </c>
      <c r="E2086" t="s">
        <v>52</v>
      </c>
      <c r="F2086" t="s">
        <v>69</v>
      </c>
      <c r="G2086" t="s">
        <v>70</v>
      </c>
      <c r="H2086" t="s">
        <v>71</v>
      </c>
      <c r="I2086" t="s">
        <v>24</v>
      </c>
      <c r="J2086" t="s">
        <v>25</v>
      </c>
      <c r="K2086">
        <v>5</v>
      </c>
      <c r="L2086">
        <v>8178</v>
      </c>
      <c r="M2086">
        <v>5</v>
      </c>
      <c r="N2086">
        <v>38845.5</v>
      </c>
      <c r="O2086">
        <v>30000</v>
      </c>
      <c r="P2086">
        <v>8845.5</v>
      </c>
      <c r="Q2086" t="s">
        <v>49</v>
      </c>
      <c r="R2086" t="s">
        <v>27</v>
      </c>
      <c r="S2086" s="3" t="str">
        <f t="shared" si="160"/>
        <v>November</v>
      </c>
      <c r="T2086" t="str">
        <f t="shared" si="161"/>
        <v>Q4</v>
      </c>
      <c r="U2086">
        <f t="shared" si="162"/>
        <v>2025</v>
      </c>
      <c r="V2086" s="4">
        <f t="shared" si="163"/>
        <v>0.22770977333281847</v>
      </c>
      <c r="W2086" t="str">
        <f t="shared" si="164"/>
        <v>Medium</v>
      </c>
    </row>
    <row r="2087" spans="1:23" hidden="1" x14ac:dyDescent="0.3">
      <c r="A2087">
        <v>101080</v>
      </c>
      <c r="B2087" s="1">
        <v>45871</v>
      </c>
      <c r="C2087" t="s">
        <v>1216</v>
      </c>
      <c r="D2087" t="s">
        <v>228</v>
      </c>
      <c r="E2087" t="s">
        <v>44</v>
      </c>
      <c r="F2087" t="s">
        <v>64</v>
      </c>
      <c r="G2087" t="s">
        <v>65</v>
      </c>
      <c r="H2087" t="s">
        <v>47</v>
      </c>
      <c r="I2087" t="s">
        <v>24</v>
      </c>
      <c r="J2087" t="s">
        <v>25</v>
      </c>
      <c r="K2087">
        <v>5</v>
      </c>
      <c r="L2087">
        <v>8631</v>
      </c>
      <c r="M2087">
        <v>10</v>
      </c>
      <c r="N2087">
        <v>38839.5</v>
      </c>
      <c r="O2087">
        <v>30000</v>
      </c>
      <c r="P2087">
        <v>8839.5</v>
      </c>
      <c r="Q2087" t="s">
        <v>66</v>
      </c>
      <c r="R2087" t="s">
        <v>27</v>
      </c>
      <c r="S2087" s="3" t="str">
        <f t="shared" si="160"/>
        <v>August</v>
      </c>
      <c r="T2087" t="str">
        <f t="shared" si="161"/>
        <v>Q3</v>
      </c>
      <c r="U2087">
        <f t="shared" si="162"/>
        <v>2025</v>
      </c>
      <c r="V2087" s="4">
        <f t="shared" si="163"/>
        <v>0.22759046846638087</v>
      </c>
      <c r="W2087" t="str">
        <f t="shared" si="164"/>
        <v>Medium</v>
      </c>
    </row>
    <row r="2088" spans="1:23" hidden="1" x14ac:dyDescent="0.3">
      <c r="A2088">
        <v>103356</v>
      </c>
      <c r="B2088" s="1">
        <v>45926</v>
      </c>
      <c r="C2088" t="s">
        <v>3492</v>
      </c>
      <c r="D2088" t="s">
        <v>110</v>
      </c>
      <c r="E2088" t="s">
        <v>44</v>
      </c>
      <c r="F2088" t="s">
        <v>64</v>
      </c>
      <c r="G2088" t="s">
        <v>65</v>
      </c>
      <c r="H2088" t="s">
        <v>71</v>
      </c>
      <c r="I2088" t="s">
        <v>60</v>
      </c>
      <c r="J2088" t="s">
        <v>78</v>
      </c>
      <c r="K2088">
        <v>2</v>
      </c>
      <c r="L2088">
        <v>21573</v>
      </c>
      <c r="M2088">
        <v>10</v>
      </c>
      <c r="N2088">
        <v>38831.4</v>
      </c>
      <c r="O2088">
        <v>34000</v>
      </c>
      <c r="P2088">
        <v>4831.3999999999996</v>
      </c>
      <c r="Q2088" t="s">
        <v>49</v>
      </c>
      <c r="R2088" t="s">
        <v>27</v>
      </c>
      <c r="S2088" s="3" t="str">
        <f t="shared" si="160"/>
        <v>September</v>
      </c>
      <c r="T2088" t="str">
        <f t="shared" si="161"/>
        <v>Q3</v>
      </c>
      <c r="U2088">
        <f t="shared" si="162"/>
        <v>2025</v>
      </c>
      <c r="V2088" s="4">
        <f t="shared" si="163"/>
        <v>0.1244199282024341</v>
      </c>
      <c r="W2088" t="str">
        <f t="shared" si="164"/>
        <v>Medium</v>
      </c>
    </row>
    <row r="2089" spans="1:23" hidden="1" x14ac:dyDescent="0.3">
      <c r="A2089">
        <v>101023</v>
      </c>
      <c r="B2089" s="1">
        <v>45815</v>
      </c>
      <c r="C2089" t="s">
        <v>1159</v>
      </c>
      <c r="D2089" t="s">
        <v>192</v>
      </c>
      <c r="E2089" t="s">
        <v>44</v>
      </c>
      <c r="F2089" t="s">
        <v>45</v>
      </c>
      <c r="G2089" t="s">
        <v>46</v>
      </c>
      <c r="H2089" t="s">
        <v>47</v>
      </c>
      <c r="I2089" t="s">
        <v>24</v>
      </c>
      <c r="J2089" t="s">
        <v>25</v>
      </c>
      <c r="K2089">
        <v>5</v>
      </c>
      <c r="L2089">
        <v>8172</v>
      </c>
      <c r="M2089">
        <v>5</v>
      </c>
      <c r="N2089">
        <v>38817</v>
      </c>
      <c r="O2089">
        <v>30000</v>
      </c>
      <c r="P2089">
        <v>8817</v>
      </c>
      <c r="Q2089" t="s">
        <v>49</v>
      </c>
      <c r="R2089" t="s">
        <v>27</v>
      </c>
      <c r="S2089" s="3" t="str">
        <f t="shared" si="160"/>
        <v>June</v>
      </c>
      <c r="T2089" t="str">
        <f t="shared" si="161"/>
        <v>Q2</v>
      </c>
      <c r="U2089">
        <f t="shared" si="162"/>
        <v>2025</v>
      </c>
      <c r="V2089" s="4">
        <f t="shared" si="163"/>
        <v>0.2271427467346781</v>
      </c>
      <c r="W2089" t="str">
        <f t="shared" si="164"/>
        <v>Medium</v>
      </c>
    </row>
    <row r="2090" spans="1:23" hidden="1" x14ac:dyDescent="0.3">
      <c r="A2090">
        <v>101926</v>
      </c>
      <c r="B2090" s="1">
        <v>45822</v>
      </c>
      <c r="C2090" t="s">
        <v>2062</v>
      </c>
      <c r="D2090" t="s">
        <v>110</v>
      </c>
      <c r="E2090" t="s">
        <v>20</v>
      </c>
      <c r="F2090" t="s">
        <v>36</v>
      </c>
      <c r="G2090" t="s">
        <v>37</v>
      </c>
      <c r="H2090" t="s">
        <v>33</v>
      </c>
      <c r="I2090" t="s">
        <v>24</v>
      </c>
      <c r="J2090" t="s">
        <v>72</v>
      </c>
      <c r="K2090">
        <v>3</v>
      </c>
      <c r="L2090">
        <v>15221</v>
      </c>
      <c r="M2090">
        <v>15</v>
      </c>
      <c r="N2090">
        <v>38813.550000000003</v>
      </c>
      <c r="O2090">
        <v>33000</v>
      </c>
      <c r="P2090">
        <v>5813.55</v>
      </c>
      <c r="Q2090" t="s">
        <v>55</v>
      </c>
      <c r="R2090" t="s">
        <v>27</v>
      </c>
      <c r="S2090" s="3" t="str">
        <f t="shared" si="160"/>
        <v>June</v>
      </c>
      <c r="T2090" t="str">
        <f t="shared" si="161"/>
        <v>Q2</v>
      </c>
      <c r="U2090">
        <f t="shared" si="162"/>
        <v>2025</v>
      </c>
      <c r="V2090" s="4">
        <f t="shared" si="163"/>
        <v>0.14978145518768574</v>
      </c>
      <c r="W2090" t="str">
        <f t="shared" si="164"/>
        <v>Medium</v>
      </c>
    </row>
    <row r="2091" spans="1:23" hidden="1" x14ac:dyDescent="0.3">
      <c r="A2091">
        <v>104943</v>
      </c>
      <c r="B2091" s="1">
        <v>45904</v>
      </c>
      <c r="C2091" t="s">
        <v>5079</v>
      </c>
      <c r="D2091" t="s">
        <v>228</v>
      </c>
      <c r="E2091" t="s">
        <v>52</v>
      </c>
      <c r="F2091" t="s">
        <v>69</v>
      </c>
      <c r="G2091" t="s">
        <v>70</v>
      </c>
      <c r="H2091" t="s">
        <v>47</v>
      </c>
      <c r="I2091" t="s">
        <v>24</v>
      </c>
      <c r="J2091" t="s">
        <v>72</v>
      </c>
      <c r="K2091">
        <v>3</v>
      </c>
      <c r="L2091">
        <v>15221</v>
      </c>
      <c r="M2091">
        <v>15</v>
      </c>
      <c r="N2091">
        <v>38813.550000000003</v>
      </c>
      <c r="O2091">
        <v>33000</v>
      </c>
      <c r="P2091">
        <v>5813.55</v>
      </c>
      <c r="Q2091" t="s">
        <v>26</v>
      </c>
      <c r="R2091" t="s">
        <v>27</v>
      </c>
      <c r="S2091" s="3" t="str">
        <f t="shared" si="160"/>
        <v>September</v>
      </c>
      <c r="T2091" t="str">
        <f t="shared" si="161"/>
        <v>Q3</v>
      </c>
      <c r="U2091">
        <f t="shared" si="162"/>
        <v>2025</v>
      </c>
      <c r="V2091" s="4">
        <f t="shared" si="163"/>
        <v>0.14978145518768574</v>
      </c>
      <c r="W2091" t="str">
        <f t="shared" si="164"/>
        <v>Medium</v>
      </c>
    </row>
    <row r="2092" spans="1:23" hidden="1" x14ac:dyDescent="0.3">
      <c r="A2092">
        <v>100348</v>
      </c>
      <c r="B2092" s="1">
        <v>45752</v>
      </c>
      <c r="C2092" t="s">
        <v>484</v>
      </c>
      <c r="D2092" t="s">
        <v>153</v>
      </c>
      <c r="E2092" t="s">
        <v>20</v>
      </c>
      <c r="F2092" t="s">
        <v>21</v>
      </c>
      <c r="G2092" t="s">
        <v>22</v>
      </c>
      <c r="H2092" t="s">
        <v>23</v>
      </c>
      <c r="I2092" t="s">
        <v>24</v>
      </c>
      <c r="J2092" t="s">
        <v>72</v>
      </c>
      <c r="K2092">
        <v>3</v>
      </c>
      <c r="L2092">
        <v>15210</v>
      </c>
      <c r="M2092">
        <v>15</v>
      </c>
      <c r="N2092">
        <v>38785.5</v>
      </c>
      <c r="O2092">
        <v>33000</v>
      </c>
      <c r="P2092">
        <v>5785.5</v>
      </c>
      <c r="Q2092" t="s">
        <v>49</v>
      </c>
      <c r="R2092" t="s">
        <v>73</v>
      </c>
      <c r="S2092" s="3" t="str">
        <f t="shared" si="160"/>
        <v>April</v>
      </c>
      <c r="T2092" t="str">
        <f t="shared" si="161"/>
        <v>Q2</v>
      </c>
      <c r="U2092">
        <f t="shared" si="162"/>
        <v>2025</v>
      </c>
      <c r="V2092" s="4">
        <f t="shared" si="163"/>
        <v>0.14916656998104963</v>
      </c>
      <c r="W2092" t="str">
        <f t="shared" si="164"/>
        <v>Medium</v>
      </c>
    </row>
    <row r="2093" spans="1:23" hidden="1" x14ac:dyDescent="0.3">
      <c r="A2093">
        <v>101664</v>
      </c>
      <c r="B2093" s="1">
        <v>45784</v>
      </c>
      <c r="C2093" t="s">
        <v>1800</v>
      </c>
      <c r="D2093" t="s">
        <v>58</v>
      </c>
      <c r="E2093" t="s">
        <v>44</v>
      </c>
      <c r="F2093" t="s">
        <v>45</v>
      </c>
      <c r="G2093" t="s">
        <v>46</v>
      </c>
      <c r="H2093" t="s">
        <v>38</v>
      </c>
      <c r="I2093" t="s">
        <v>60</v>
      </c>
      <c r="J2093" t="s">
        <v>78</v>
      </c>
      <c r="K2093">
        <v>2</v>
      </c>
      <c r="L2093">
        <v>21517</v>
      </c>
      <c r="M2093">
        <v>10</v>
      </c>
      <c r="N2093">
        <v>38730.6</v>
      </c>
      <c r="O2093">
        <v>34000</v>
      </c>
      <c r="P2093">
        <v>4730.6000000000004</v>
      </c>
      <c r="Q2093" t="s">
        <v>26</v>
      </c>
      <c r="R2093" t="s">
        <v>27</v>
      </c>
      <c r="S2093" s="3" t="str">
        <f t="shared" si="160"/>
        <v>May</v>
      </c>
      <c r="T2093" t="str">
        <f t="shared" si="161"/>
        <v>Q2</v>
      </c>
      <c r="U2093">
        <f t="shared" si="162"/>
        <v>2025</v>
      </c>
      <c r="V2093" s="4">
        <f t="shared" si="163"/>
        <v>0.12214114937542926</v>
      </c>
      <c r="W2093" t="str">
        <f t="shared" si="164"/>
        <v>Medium</v>
      </c>
    </row>
    <row r="2094" spans="1:23" hidden="1" x14ac:dyDescent="0.3">
      <c r="A2094">
        <v>102782</v>
      </c>
      <c r="B2094" s="1">
        <v>45942</v>
      </c>
      <c r="C2094" t="s">
        <v>2918</v>
      </c>
      <c r="D2094" t="s">
        <v>68</v>
      </c>
      <c r="E2094" t="s">
        <v>52</v>
      </c>
      <c r="F2094" t="s">
        <v>69</v>
      </c>
      <c r="G2094" t="s">
        <v>70</v>
      </c>
      <c r="H2094" t="s">
        <v>83</v>
      </c>
      <c r="I2094" t="s">
        <v>24</v>
      </c>
      <c r="J2094" t="s">
        <v>25</v>
      </c>
      <c r="K2094">
        <v>5</v>
      </c>
      <c r="L2094">
        <v>8149</v>
      </c>
      <c r="M2094">
        <v>5</v>
      </c>
      <c r="N2094">
        <v>38707.75</v>
      </c>
      <c r="O2094">
        <v>30000</v>
      </c>
      <c r="P2094">
        <v>8707.75</v>
      </c>
      <c r="Q2094" t="s">
        <v>49</v>
      </c>
      <c r="R2094" t="s">
        <v>73</v>
      </c>
      <c r="S2094" s="3" t="str">
        <f t="shared" si="160"/>
        <v>October</v>
      </c>
      <c r="T2094" t="str">
        <f t="shared" si="161"/>
        <v>Q4</v>
      </c>
      <c r="U2094">
        <f t="shared" si="162"/>
        <v>2025</v>
      </c>
      <c r="V2094" s="4">
        <f t="shared" si="163"/>
        <v>0.22496140953684984</v>
      </c>
      <c r="W2094" t="str">
        <f t="shared" si="164"/>
        <v>Medium</v>
      </c>
    </row>
    <row r="2095" spans="1:23" hidden="1" x14ac:dyDescent="0.3">
      <c r="A2095">
        <v>102859</v>
      </c>
      <c r="B2095" s="1">
        <v>45698</v>
      </c>
      <c r="C2095" t="s">
        <v>2995</v>
      </c>
      <c r="D2095" t="s">
        <v>90</v>
      </c>
      <c r="E2095" t="s">
        <v>20</v>
      </c>
      <c r="F2095" t="s">
        <v>21</v>
      </c>
      <c r="G2095" t="s">
        <v>22</v>
      </c>
      <c r="H2095" t="s">
        <v>108</v>
      </c>
      <c r="I2095" t="s">
        <v>60</v>
      </c>
      <c r="J2095" t="s">
        <v>61</v>
      </c>
      <c r="K2095">
        <v>4</v>
      </c>
      <c r="L2095">
        <v>12094</v>
      </c>
      <c r="M2095">
        <v>20</v>
      </c>
      <c r="N2095">
        <v>38700.800000000003</v>
      </c>
      <c r="O2095">
        <v>36000</v>
      </c>
      <c r="P2095">
        <v>2700.8</v>
      </c>
      <c r="Q2095" t="s">
        <v>66</v>
      </c>
      <c r="R2095" t="s">
        <v>73</v>
      </c>
      <c r="S2095" s="3" t="str">
        <f t="shared" si="160"/>
        <v>February</v>
      </c>
      <c r="T2095" t="str">
        <f t="shared" si="161"/>
        <v>Q1</v>
      </c>
      <c r="U2095">
        <f t="shared" si="162"/>
        <v>2025</v>
      </c>
      <c r="V2095" s="4">
        <f t="shared" si="163"/>
        <v>6.9786671076566886E-2</v>
      </c>
      <c r="W2095" t="str">
        <f t="shared" si="164"/>
        <v>Medium</v>
      </c>
    </row>
    <row r="2096" spans="1:23" hidden="1" x14ac:dyDescent="0.3">
      <c r="A2096">
        <v>100930</v>
      </c>
      <c r="B2096" s="1">
        <v>45803</v>
      </c>
      <c r="C2096" t="s">
        <v>1066</v>
      </c>
      <c r="D2096" t="s">
        <v>250</v>
      </c>
      <c r="E2096" t="s">
        <v>30</v>
      </c>
      <c r="F2096" t="s">
        <v>76</v>
      </c>
      <c r="G2096" t="s">
        <v>77</v>
      </c>
      <c r="H2096" t="s">
        <v>83</v>
      </c>
      <c r="I2096" t="s">
        <v>24</v>
      </c>
      <c r="J2096" t="s">
        <v>25</v>
      </c>
      <c r="K2096">
        <v>5</v>
      </c>
      <c r="L2096">
        <v>8586</v>
      </c>
      <c r="M2096">
        <v>10</v>
      </c>
      <c r="N2096">
        <v>38637</v>
      </c>
      <c r="O2096">
        <v>30000</v>
      </c>
      <c r="P2096">
        <v>8637</v>
      </c>
      <c r="Q2096" t="s">
        <v>49</v>
      </c>
      <c r="R2096" t="s">
        <v>73</v>
      </c>
      <c r="S2096" s="3" t="str">
        <f t="shared" si="160"/>
        <v>May</v>
      </c>
      <c r="T2096" t="str">
        <f t="shared" si="161"/>
        <v>Q2</v>
      </c>
      <c r="U2096">
        <f t="shared" si="162"/>
        <v>2025</v>
      </c>
      <c r="V2096" s="4">
        <f t="shared" si="163"/>
        <v>0.22354220048140383</v>
      </c>
      <c r="W2096" t="str">
        <f t="shared" si="164"/>
        <v>Medium</v>
      </c>
    </row>
    <row r="2097" spans="1:23" hidden="1" x14ac:dyDescent="0.3">
      <c r="A2097">
        <v>103445</v>
      </c>
      <c r="B2097" s="1">
        <v>45795</v>
      </c>
      <c r="C2097" t="s">
        <v>3581</v>
      </c>
      <c r="D2097" t="s">
        <v>129</v>
      </c>
      <c r="E2097" t="s">
        <v>52</v>
      </c>
      <c r="F2097" t="s">
        <v>53</v>
      </c>
      <c r="G2097" t="s">
        <v>54</v>
      </c>
      <c r="H2097" t="s">
        <v>59</v>
      </c>
      <c r="I2097" t="s">
        <v>60</v>
      </c>
      <c r="J2097" t="s">
        <v>61</v>
      </c>
      <c r="K2097">
        <v>4</v>
      </c>
      <c r="L2097">
        <v>12072</v>
      </c>
      <c r="M2097">
        <v>20</v>
      </c>
      <c r="N2097">
        <v>38630.400000000001</v>
      </c>
      <c r="O2097">
        <v>36000</v>
      </c>
      <c r="P2097">
        <v>2630.4</v>
      </c>
      <c r="Q2097" t="s">
        <v>66</v>
      </c>
      <c r="R2097" t="s">
        <v>27</v>
      </c>
      <c r="S2097" s="3" t="str">
        <f t="shared" si="160"/>
        <v>May</v>
      </c>
      <c r="T2097" t="str">
        <f t="shared" si="161"/>
        <v>Q2</v>
      </c>
      <c r="U2097">
        <f t="shared" si="162"/>
        <v>2025</v>
      </c>
      <c r="V2097" s="4">
        <f t="shared" si="163"/>
        <v>6.8091451292246516E-2</v>
      </c>
      <c r="W2097" t="str">
        <f t="shared" si="164"/>
        <v>Medium</v>
      </c>
    </row>
    <row r="2098" spans="1:23" hidden="1" x14ac:dyDescent="0.3">
      <c r="A2098">
        <v>102302</v>
      </c>
      <c r="B2098" s="1">
        <v>45864</v>
      </c>
      <c r="C2098" t="s">
        <v>2438</v>
      </c>
      <c r="D2098" t="s">
        <v>202</v>
      </c>
      <c r="E2098" t="s">
        <v>30</v>
      </c>
      <c r="F2098" t="s">
        <v>76</v>
      </c>
      <c r="G2098" t="s">
        <v>77</v>
      </c>
      <c r="H2098" t="s">
        <v>71</v>
      </c>
      <c r="I2098" t="s">
        <v>24</v>
      </c>
      <c r="J2098" t="s">
        <v>25</v>
      </c>
      <c r="K2098">
        <v>6</v>
      </c>
      <c r="L2098">
        <v>8040</v>
      </c>
      <c r="M2098">
        <v>20</v>
      </c>
      <c r="N2098">
        <v>38592</v>
      </c>
      <c r="O2098">
        <v>36000</v>
      </c>
      <c r="P2098">
        <v>2592</v>
      </c>
      <c r="Q2098" t="s">
        <v>49</v>
      </c>
      <c r="R2098" t="s">
        <v>56</v>
      </c>
      <c r="S2098" s="3" t="str">
        <f t="shared" si="160"/>
        <v>July</v>
      </c>
      <c r="T2098" t="str">
        <f t="shared" si="161"/>
        <v>Q3</v>
      </c>
      <c r="U2098">
        <f t="shared" si="162"/>
        <v>2025</v>
      </c>
      <c r="V2098" s="4">
        <f t="shared" si="163"/>
        <v>6.7164179104477612E-2</v>
      </c>
      <c r="W2098" t="str">
        <f t="shared" si="164"/>
        <v>Medium</v>
      </c>
    </row>
    <row r="2099" spans="1:23" hidden="1" x14ac:dyDescent="0.3">
      <c r="A2099">
        <v>102168</v>
      </c>
      <c r="B2099" s="1">
        <v>45830</v>
      </c>
      <c r="C2099" t="s">
        <v>2304</v>
      </c>
      <c r="D2099" t="s">
        <v>408</v>
      </c>
      <c r="E2099" t="s">
        <v>20</v>
      </c>
      <c r="F2099" t="s">
        <v>21</v>
      </c>
      <c r="G2099" t="s">
        <v>22</v>
      </c>
      <c r="H2099" t="s">
        <v>71</v>
      </c>
      <c r="I2099" t="s">
        <v>24</v>
      </c>
      <c r="J2099" t="s">
        <v>72</v>
      </c>
      <c r="K2099">
        <v>3</v>
      </c>
      <c r="L2099">
        <v>15134</v>
      </c>
      <c r="M2099">
        <v>15</v>
      </c>
      <c r="N2099">
        <v>38591.699999999997</v>
      </c>
      <c r="O2099">
        <v>33000</v>
      </c>
      <c r="P2099">
        <v>5591.7</v>
      </c>
      <c r="Q2099" t="s">
        <v>26</v>
      </c>
      <c r="R2099" t="s">
        <v>27</v>
      </c>
      <c r="S2099" s="3" t="str">
        <f t="shared" si="160"/>
        <v>June</v>
      </c>
      <c r="T2099" t="str">
        <f t="shared" si="161"/>
        <v>Q2</v>
      </c>
      <c r="U2099">
        <f t="shared" si="162"/>
        <v>2025</v>
      </c>
      <c r="V2099" s="4">
        <f t="shared" si="163"/>
        <v>0.14489385023204471</v>
      </c>
      <c r="W2099" t="str">
        <f t="shared" si="164"/>
        <v>Medium</v>
      </c>
    </row>
    <row r="2100" spans="1:23" hidden="1" x14ac:dyDescent="0.3">
      <c r="A2100">
        <v>102218</v>
      </c>
      <c r="B2100" s="1">
        <v>45975</v>
      </c>
      <c r="C2100" t="s">
        <v>2354</v>
      </c>
      <c r="D2100" t="s">
        <v>281</v>
      </c>
      <c r="E2100" t="s">
        <v>52</v>
      </c>
      <c r="F2100" t="s">
        <v>53</v>
      </c>
      <c r="G2100" t="s">
        <v>54</v>
      </c>
      <c r="H2100" t="s">
        <v>83</v>
      </c>
      <c r="I2100" t="s">
        <v>60</v>
      </c>
      <c r="J2100" t="s">
        <v>61</v>
      </c>
      <c r="K2100">
        <v>4</v>
      </c>
      <c r="L2100">
        <v>12040</v>
      </c>
      <c r="M2100">
        <v>20</v>
      </c>
      <c r="N2100">
        <v>38528</v>
      </c>
      <c r="O2100">
        <v>36000</v>
      </c>
      <c r="P2100">
        <v>2528</v>
      </c>
      <c r="Q2100" t="s">
        <v>66</v>
      </c>
      <c r="R2100" t="s">
        <v>73</v>
      </c>
      <c r="S2100" s="3" t="str">
        <f t="shared" si="160"/>
        <v>November</v>
      </c>
      <c r="T2100" t="str">
        <f t="shared" si="161"/>
        <v>Q4</v>
      </c>
      <c r="U2100">
        <f t="shared" si="162"/>
        <v>2025</v>
      </c>
      <c r="V2100" s="4">
        <f t="shared" si="163"/>
        <v>6.5614617940199335E-2</v>
      </c>
      <c r="W2100" t="str">
        <f t="shared" si="164"/>
        <v>Medium</v>
      </c>
    </row>
    <row r="2101" spans="1:23" hidden="1" x14ac:dyDescent="0.3">
      <c r="A2101">
        <v>103337</v>
      </c>
      <c r="B2101" s="1">
        <v>45843</v>
      </c>
      <c r="C2101" t="s">
        <v>3473</v>
      </c>
      <c r="D2101" t="s">
        <v>129</v>
      </c>
      <c r="E2101" t="s">
        <v>20</v>
      </c>
      <c r="F2101" t="s">
        <v>36</v>
      </c>
      <c r="G2101" t="s">
        <v>37</v>
      </c>
      <c r="H2101" t="s">
        <v>33</v>
      </c>
      <c r="I2101" t="s">
        <v>24</v>
      </c>
      <c r="J2101" t="s">
        <v>72</v>
      </c>
      <c r="K2101">
        <v>3</v>
      </c>
      <c r="L2101">
        <v>15108</v>
      </c>
      <c r="M2101">
        <v>15</v>
      </c>
      <c r="N2101">
        <v>38525.4</v>
      </c>
      <c r="O2101">
        <v>33000</v>
      </c>
      <c r="P2101">
        <v>5525.4</v>
      </c>
      <c r="Q2101" t="s">
        <v>41</v>
      </c>
      <c r="R2101" t="s">
        <v>56</v>
      </c>
      <c r="S2101" s="3" t="str">
        <f t="shared" si="160"/>
        <v>July</v>
      </c>
      <c r="T2101" t="str">
        <f t="shared" si="161"/>
        <v>Q3</v>
      </c>
      <c r="U2101">
        <f t="shared" si="162"/>
        <v>2025</v>
      </c>
      <c r="V2101" s="4">
        <f t="shared" si="163"/>
        <v>0.14342226167671196</v>
      </c>
      <c r="W2101" t="str">
        <f t="shared" si="164"/>
        <v>Medium</v>
      </c>
    </row>
    <row r="2102" spans="1:23" hidden="1" x14ac:dyDescent="0.3">
      <c r="A2102">
        <v>100990</v>
      </c>
      <c r="B2102" s="1">
        <v>45810</v>
      </c>
      <c r="C2102" t="s">
        <v>1126</v>
      </c>
      <c r="D2102" t="s">
        <v>132</v>
      </c>
      <c r="E2102" t="s">
        <v>44</v>
      </c>
      <c r="F2102" t="s">
        <v>64</v>
      </c>
      <c r="G2102" t="s">
        <v>65</v>
      </c>
      <c r="H2102" t="s">
        <v>33</v>
      </c>
      <c r="I2102" t="s">
        <v>24</v>
      </c>
      <c r="J2102" t="s">
        <v>25</v>
      </c>
      <c r="K2102">
        <v>5</v>
      </c>
      <c r="L2102">
        <v>8086</v>
      </c>
      <c r="M2102">
        <v>5</v>
      </c>
      <c r="N2102">
        <v>38408.5</v>
      </c>
      <c r="O2102">
        <v>30000</v>
      </c>
      <c r="P2102">
        <v>8408.5</v>
      </c>
      <c r="Q2102" t="s">
        <v>41</v>
      </c>
      <c r="R2102" t="s">
        <v>56</v>
      </c>
      <c r="S2102" s="3" t="str">
        <f t="shared" si="160"/>
        <v>June</v>
      </c>
      <c r="T2102" t="str">
        <f t="shared" si="161"/>
        <v>Q2</v>
      </c>
      <c r="U2102">
        <f t="shared" si="162"/>
        <v>2025</v>
      </c>
      <c r="V2102" s="4">
        <f t="shared" si="163"/>
        <v>0.21892289467175235</v>
      </c>
      <c r="W2102" t="str">
        <f t="shared" si="164"/>
        <v>Medium</v>
      </c>
    </row>
    <row r="2103" spans="1:23" hidden="1" x14ac:dyDescent="0.3">
      <c r="A2103">
        <v>100983</v>
      </c>
      <c r="B2103" s="1">
        <v>45763</v>
      </c>
      <c r="C2103" t="s">
        <v>1119</v>
      </c>
      <c r="D2103" t="s">
        <v>35</v>
      </c>
      <c r="E2103" t="s">
        <v>20</v>
      </c>
      <c r="F2103" t="s">
        <v>36</v>
      </c>
      <c r="G2103" t="s">
        <v>37</v>
      </c>
      <c r="H2103" t="s">
        <v>71</v>
      </c>
      <c r="I2103" t="s">
        <v>24</v>
      </c>
      <c r="J2103" t="s">
        <v>72</v>
      </c>
      <c r="K2103">
        <v>3</v>
      </c>
      <c r="L2103">
        <v>15058</v>
      </c>
      <c r="M2103">
        <v>15</v>
      </c>
      <c r="N2103">
        <v>38397.9</v>
      </c>
      <c r="O2103">
        <v>33000</v>
      </c>
      <c r="P2103">
        <v>5397.9</v>
      </c>
      <c r="Q2103" t="s">
        <v>55</v>
      </c>
      <c r="R2103" t="s">
        <v>27</v>
      </c>
      <c r="S2103" s="3" t="str">
        <f t="shared" si="160"/>
        <v>April</v>
      </c>
      <c r="T2103" t="str">
        <f t="shared" si="161"/>
        <v>Q2</v>
      </c>
      <c r="U2103">
        <f t="shared" si="162"/>
        <v>2025</v>
      </c>
      <c r="V2103" s="4">
        <f t="shared" si="163"/>
        <v>0.14057800035939463</v>
      </c>
      <c r="W2103" t="str">
        <f t="shared" si="164"/>
        <v>Medium</v>
      </c>
    </row>
    <row r="2104" spans="1:23" hidden="1" x14ac:dyDescent="0.3">
      <c r="A2104">
        <v>104275</v>
      </c>
      <c r="B2104" s="1">
        <v>45909</v>
      </c>
      <c r="C2104" t="s">
        <v>4411</v>
      </c>
      <c r="D2104" t="s">
        <v>160</v>
      </c>
      <c r="E2104" t="s">
        <v>30</v>
      </c>
      <c r="F2104" t="s">
        <v>31</v>
      </c>
      <c r="G2104" t="s">
        <v>32</v>
      </c>
      <c r="H2104" t="s">
        <v>23</v>
      </c>
      <c r="I2104" t="s">
        <v>24</v>
      </c>
      <c r="J2104" t="s">
        <v>72</v>
      </c>
      <c r="K2104">
        <v>3</v>
      </c>
      <c r="L2104">
        <v>15029</v>
      </c>
      <c r="M2104">
        <v>15</v>
      </c>
      <c r="N2104">
        <v>38323.949999999997</v>
      </c>
      <c r="O2104">
        <v>33000</v>
      </c>
      <c r="P2104">
        <v>5323.95</v>
      </c>
      <c r="Q2104" t="s">
        <v>26</v>
      </c>
      <c r="R2104" t="s">
        <v>27</v>
      </c>
      <c r="S2104" s="3" t="str">
        <f t="shared" si="160"/>
        <v>September</v>
      </c>
      <c r="T2104" t="str">
        <f t="shared" si="161"/>
        <v>Q3</v>
      </c>
      <c r="U2104">
        <f t="shared" si="162"/>
        <v>2025</v>
      </c>
      <c r="V2104" s="4">
        <f t="shared" si="163"/>
        <v>0.13891965729002362</v>
      </c>
      <c r="W2104" t="str">
        <f t="shared" si="164"/>
        <v>Medium</v>
      </c>
    </row>
    <row r="2105" spans="1:23" hidden="1" x14ac:dyDescent="0.3">
      <c r="A2105">
        <v>103082</v>
      </c>
      <c r="B2105" s="1">
        <v>45996</v>
      </c>
      <c r="C2105" t="s">
        <v>3218</v>
      </c>
      <c r="D2105" t="s">
        <v>87</v>
      </c>
      <c r="E2105" t="s">
        <v>30</v>
      </c>
      <c r="F2105" t="s">
        <v>76</v>
      </c>
      <c r="G2105" t="s">
        <v>77</v>
      </c>
      <c r="H2105" t="s">
        <v>23</v>
      </c>
      <c r="I2105" t="s">
        <v>60</v>
      </c>
      <c r="J2105" t="s">
        <v>61</v>
      </c>
      <c r="K2105">
        <v>4</v>
      </c>
      <c r="L2105">
        <v>11968</v>
      </c>
      <c r="M2105">
        <v>20</v>
      </c>
      <c r="N2105">
        <v>38297.599999999999</v>
      </c>
      <c r="O2105">
        <v>36000</v>
      </c>
      <c r="P2105">
        <v>2297.6</v>
      </c>
      <c r="Q2105" t="s">
        <v>41</v>
      </c>
      <c r="R2105" t="s">
        <v>27</v>
      </c>
      <c r="S2105" s="3" t="str">
        <f t="shared" si="160"/>
        <v>December</v>
      </c>
      <c r="T2105" t="str">
        <f t="shared" si="161"/>
        <v>Q4</v>
      </c>
      <c r="U2105">
        <f t="shared" si="162"/>
        <v>2025</v>
      </c>
      <c r="V2105" s="4">
        <f t="shared" si="163"/>
        <v>5.9993315508021387E-2</v>
      </c>
      <c r="W2105" t="str">
        <f t="shared" si="164"/>
        <v>Medium</v>
      </c>
    </row>
    <row r="2106" spans="1:23" hidden="1" x14ac:dyDescent="0.3">
      <c r="A2106">
        <v>100800</v>
      </c>
      <c r="B2106" s="1">
        <v>45672</v>
      </c>
      <c r="C2106" t="s">
        <v>936</v>
      </c>
      <c r="D2106" t="s">
        <v>98</v>
      </c>
      <c r="E2106" t="s">
        <v>44</v>
      </c>
      <c r="F2106" t="s">
        <v>45</v>
      </c>
      <c r="G2106" t="s">
        <v>46</v>
      </c>
      <c r="H2106" t="s">
        <v>71</v>
      </c>
      <c r="I2106" t="s">
        <v>60</v>
      </c>
      <c r="J2106" t="s">
        <v>61</v>
      </c>
      <c r="K2106">
        <v>4</v>
      </c>
      <c r="L2106">
        <v>11956</v>
      </c>
      <c r="M2106">
        <v>20</v>
      </c>
      <c r="N2106">
        <v>38259.199999999997</v>
      </c>
      <c r="O2106">
        <v>36000</v>
      </c>
      <c r="P2106">
        <v>2259.1999999999998</v>
      </c>
      <c r="Q2106" t="s">
        <v>26</v>
      </c>
      <c r="R2106" t="s">
        <v>73</v>
      </c>
      <c r="S2106" s="3" t="str">
        <f t="shared" si="160"/>
        <v>January</v>
      </c>
      <c r="T2106" t="str">
        <f t="shared" si="161"/>
        <v>Q1</v>
      </c>
      <c r="U2106">
        <f t="shared" si="162"/>
        <v>2025</v>
      </c>
      <c r="V2106" s="4">
        <f t="shared" si="163"/>
        <v>5.9049849447975915E-2</v>
      </c>
      <c r="W2106" t="str">
        <f t="shared" si="164"/>
        <v>Medium</v>
      </c>
    </row>
    <row r="2107" spans="1:23" hidden="1" x14ac:dyDescent="0.3">
      <c r="A2107">
        <v>101302</v>
      </c>
      <c r="B2107" s="1">
        <v>45974</v>
      </c>
      <c r="C2107" t="s">
        <v>1438</v>
      </c>
      <c r="D2107" t="s">
        <v>58</v>
      </c>
      <c r="E2107" t="s">
        <v>52</v>
      </c>
      <c r="F2107" t="s">
        <v>69</v>
      </c>
      <c r="G2107" t="s">
        <v>70</v>
      </c>
      <c r="H2107" t="s">
        <v>83</v>
      </c>
      <c r="I2107" t="s">
        <v>24</v>
      </c>
      <c r="J2107" t="s">
        <v>25</v>
      </c>
      <c r="K2107">
        <v>5</v>
      </c>
      <c r="L2107">
        <v>8052</v>
      </c>
      <c r="M2107">
        <v>5</v>
      </c>
      <c r="N2107">
        <v>38247</v>
      </c>
      <c r="O2107">
        <v>30000</v>
      </c>
      <c r="P2107">
        <v>8247</v>
      </c>
      <c r="Q2107" t="s">
        <v>66</v>
      </c>
      <c r="R2107" t="s">
        <v>27</v>
      </c>
      <c r="S2107" s="3" t="str">
        <f t="shared" si="160"/>
        <v>November</v>
      </c>
      <c r="T2107" t="str">
        <f t="shared" si="161"/>
        <v>Q4</v>
      </c>
      <c r="U2107">
        <f t="shared" si="162"/>
        <v>2025</v>
      </c>
      <c r="V2107" s="4">
        <f t="shared" si="163"/>
        <v>0.21562475488273591</v>
      </c>
      <c r="W2107" t="str">
        <f t="shared" si="164"/>
        <v>Medium</v>
      </c>
    </row>
    <row r="2108" spans="1:23" hidden="1" x14ac:dyDescent="0.3">
      <c r="A2108">
        <v>104059</v>
      </c>
      <c r="B2108" s="1">
        <v>45763</v>
      </c>
      <c r="C2108" t="s">
        <v>4195</v>
      </c>
      <c r="D2108" t="s">
        <v>127</v>
      </c>
      <c r="E2108" t="s">
        <v>44</v>
      </c>
      <c r="F2108" t="s">
        <v>45</v>
      </c>
      <c r="G2108" t="s">
        <v>46</v>
      </c>
      <c r="H2108" t="s">
        <v>47</v>
      </c>
      <c r="I2108" t="s">
        <v>24</v>
      </c>
      <c r="J2108" t="s">
        <v>25</v>
      </c>
      <c r="K2108">
        <v>5</v>
      </c>
      <c r="L2108">
        <v>8495</v>
      </c>
      <c r="M2108">
        <v>10</v>
      </c>
      <c r="N2108">
        <v>38227.5</v>
      </c>
      <c r="O2108">
        <v>30000</v>
      </c>
      <c r="P2108">
        <v>8227.5</v>
      </c>
      <c r="Q2108" t="s">
        <v>41</v>
      </c>
      <c r="R2108" t="s">
        <v>27</v>
      </c>
      <c r="S2108" s="3" t="str">
        <f t="shared" si="160"/>
        <v>April</v>
      </c>
      <c r="T2108" t="str">
        <f t="shared" si="161"/>
        <v>Q2</v>
      </c>
      <c r="U2108">
        <f t="shared" si="162"/>
        <v>2025</v>
      </c>
      <c r="V2108" s="4">
        <f t="shared" si="163"/>
        <v>0.21522464194624288</v>
      </c>
      <c r="W2108" t="str">
        <f t="shared" si="164"/>
        <v>Medium</v>
      </c>
    </row>
    <row r="2109" spans="1:23" hidden="1" x14ac:dyDescent="0.3">
      <c r="A2109">
        <v>100296</v>
      </c>
      <c r="B2109" s="1">
        <v>45716</v>
      </c>
      <c r="C2109" t="s">
        <v>432</v>
      </c>
      <c r="D2109" t="s">
        <v>134</v>
      </c>
      <c r="E2109" t="s">
        <v>20</v>
      </c>
      <c r="F2109" t="s">
        <v>21</v>
      </c>
      <c r="G2109" t="s">
        <v>22</v>
      </c>
      <c r="H2109" t="s">
        <v>47</v>
      </c>
      <c r="I2109" t="s">
        <v>24</v>
      </c>
      <c r="J2109" t="s">
        <v>72</v>
      </c>
      <c r="K2109">
        <v>3</v>
      </c>
      <c r="L2109">
        <v>14979</v>
      </c>
      <c r="M2109">
        <v>15</v>
      </c>
      <c r="N2109">
        <v>38196.449999999997</v>
      </c>
      <c r="O2109">
        <v>33000</v>
      </c>
      <c r="P2109">
        <v>5196.45</v>
      </c>
      <c r="Q2109" t="s">
        <v>66</v>
      </c>
      <c r="R2109" t="s">
        <v>27</v>
      </c>
      <c r="S2109" s="3" t="str">
        <f t="shared" si="160"/>
        <v>February</v>
      </c>
      <c r="T2109" t="str">
        <f t="shared" si="161"/>
        <v>Q1</v>
      </c>
      <c r="U2109">
        <f t="shared" si="162"/>
        <v>2025</v>
      </c>
      <c r="V2109" s="4">
        <f t="shared" si="163"/>
        <v>0.13604536547244575</v>
      </c>
      <c r="W2109" t="str">
        <f t="shared" si="164"/>
        <v>Medium</v>
      </c>
    </row>
    <row r="2110" spans="1:23" hidden="1" x14ac:dyDescent="0.3">
      <c r="A2110">
        <v>100761</v>
      </c>
      <c r="B2110" s="1">
        <v>45670</v>
      </c>
      <c r="C2110" t="s">
        <v>897</v>
      </c>
      <c r="D2110" t="s">
        <v>144</v>
      </c>
      <c r="E2110" t="s">
        <v>20</v>
      </c>
      <c r="F2110" t="s">
        <v>21</v>
      </c>
      <c r="G2110" t="s">
        <v>22</v>
      </c>
      <c r="H2110" t="s">
        <v>71</v>
      </c>
      <c r="I2110" t="s">
        <v>24</v>
      </c>
      <c r="J2110" t="s">
        <v>72</v>
      </c>
      <c r="K2110">
        <v>3</v>
      </c>
      <c r="L2110">
        <v>14970</v>
      </c>
      <c r="M2110">
        <v>15</v>
      </c>
      <c r="N2110">
        <v>38173.5</v>
      </c>
      <c r="O2110">
        <v>33000</v>
      </c>
      <c r="P2110">
        <v>5173.5</v>
      </c>
      <c r="Q2110" t="s">
        <v>41</v>
      </c>
      <c r="R2110" t="s">
        <v>73</v>
      </c>
      <c r="S2110" s="3" t="str">
        <f t="shared" si="160"/>
        <v>January</v>
      </c>
      <c r="T2110" t="str">
        <f t="shared" si="161"/>
        <v>Q1</v>
      </c>
      <c r="U2110">
        <f t="shared" si="162"/>
        <v>2025</v>
      </c>
      <c r="V2110" s="4">
        <f t="shared" si="163"/>
        <v>0.13552595386852134</v>
      </c>
      <c r="W2110" t="str">
        <f t="shared" si="164"/>
        <v>Medium</v>
      </c>
    </row>
    <row r="2111" spans="1:23" hidden="1" x14ac:dyDescent="0.3">
      <c r="A2111">
        <v>100376</v>
      </c>
      <c r="B2111" s="1">
        <v>45803</v>
      </c>
      <c r="C2111" t="s">
        <v>512</v>
      </c>
      <c r="D2111" t="s">
        <v>153</v>
      </c>
      <c r="E2111" t="s">
        <v>30</v>
      </c>
      <c r="F2111" t="s">
        <v>31</v>
      </c>
      <c r="G2111" t="s">
        <v>32</v>
      </c>
      <c r="H2111" t="s">
        <v>38</v>
      </c>
      <c r="I2111" t="s">
        <v>60</v>
      </c>
      <c r="J2111" t="s">
        <v>78</v>
      </c>
      <c r="K2111">
        <v>2</v>
      </c>
      <c r="L2111">
        <v>22450</v>
      </c>
      <c r="M2111">
        <v>15</v>
      </c>
      <c r="N2111">
        <v>38165</v>
      </c>
      <c r="O2111">
        <v>34000</v>
      </c>
      <c r="P2111">
        <v>4165</v>
      </c>
      <c r="Q2111" t="s">
        <v>66</v>
      </c>
      <c r="R2111" t="s">
        <v>27</v>
      </c>
      <c r="S2111" s="3" t="str">
        <f t="shared" si="160"/>
        <v>May</v>
      </c>
      <c r="T2111" t="str">
        <f t="shared" si="161"/>
        <v>Q2</v>
      </c>
      <c r="U2111">
        <f t="shared" si="162"/>
        <v>2025</v>
      </c>
      <c r="V2111" s="4">
        <f t="shared" si="163"/>
        <v>0.10913140311804009</v>
      </c>
      <c r="W2111" t="str">
        <f t="shared" si="164"/>
        <v>Medium</v>
      </c>
    </row>
    <row r="2112" spans="1:23" hidden="1" x14ac:dyDescent="0.3">
      <c r="A2112">
        <v>101402</v>
      </c>
      <c r="B2112" s="1">
        <v>45876</v>
      </c>
      <c r="C2112" t="s">
        <v>1538</v>
      </c>
      <c r="D2112" t="s">
        <v>153</v>
      </c>
      <c r="E2112" t="s">
        <v>44</v>
      </c>
      <c r="F2112" t="s">
        <v>64</v>
      </c>
      <c r="G2112" t="s">
        <v>65</v>
      </c>
      <c r="H2112" t="s">
        <v>23</v>
      </c>
      <c r="I2112" t="s">
        <v>24</v>
      </c>
      <c r="J2112" t="s">
        <v>72</v>
      </c>
      <c r="K2112">
        <v>3</v>
      </c>
      <c r="L2112">
        <v>14964</v>
      </c>
      <c r="M2112">
        <v>15</v>
      </c>
      <c r="N2112">
        <v>38158.199999999997</v>
      </c>
      <c r="O2112">
        <v>33000</v>
      </c>
      <c r="P2112">
        <v>5158.2</v>
      </c>
      <c r="Q2112" t="s">
        <v>26</v>
      </c>
      <c r="R2112" t="s">
        <v>27</v>
      </c>
      <c r="S2112" s="3" t="str">
        <f t="shared" si="160"/>
        <v>August</v>
      </c>
      <c r="T2112" t="str">
        <f t="shared" si="161"/>
        <v>Q3</v>
      </c>
      <c r="U2112">
        <f t="shared" si="162"/>
        <v>2025</v>
      </c>
      <c r="V2112" s="4">
        <f t="shared" si="163"/>
        <v>0.13517933235844459</v>
      </c>
      <c r="W2112" t="str">
        <f t="shared" si="164"/>
        <v>Medium</v>
      </c>
    </row>
    <row r="2113" spans="1:23" hidden="1" x14ac:dyDescent="0.3">
      <c r="A2113">
        <v>104049</v>
      </c>
      <c r="B2113" s="1">
        <v>45889</v>
      </c>
      <c r="C2113" t="s">
        <v>4185</v>
      </c>
      <c r="D2113" t="s">
        <v>322</v>
      </c>
      <c r="E2113" t="s">
        <v>44</v>
      </c>
      <c r="F2113" t="s">
        <v>64</v>
      </c>
      <c r="G2113" t="s">
        <v>65</v>
      </c>
      <c r="H2113" t="s">
        <v>33</v>
      </c>
      <c r="I2113" t="s">
        <v>60</v>
      </c>
      <c r="J2113" t="s">
        <v>78</v>
      </c>
      <c r="K2113">
        <v>2</v>
      </c>
      <c r="L2113">
        <v>22436</v>
      </c>
      <c r="M2113">
        <v>15</v>
      </c>
      <c r="N2113">
        <v>38141.199999999997</v>
      </c>
      <c r="O2113">
        <v>34000</v>
      </c>
      <c r="P2113">
        <v>4141.2</v>
      </c>
      <c r="Q2113" t="s">
        <v>66</v>
      </c>
      <c r="R2113" t="s">
        <v>27</v>
      </c>
      <c r="S2113" s="3" t="str">
        <f t="shared" si="160"/>
        <v>August</v>
      </c>
      <c r="T2113" t="str">
        <f t="shared" si="161"/>
        <v>Q3</v>
      </c>
      <c r="U2113">
        <f t="shared" si="162"/>
        <v>2025</v>
      </c>
      <c r="V2113" s="4">
        <f t="shared" si="163"/>
        <v>0.10857550365484044</v>
      </c>
      <c r="W2113" t="str">
        <f t="shared" si="164"/>
        <v>Medium</v>
      </c>
    </row>
    <row r="2114" spans="1:23" hidden="1" x14ac:dyDescent="0.3">
      <c r="A2114">
        <v>104973</v>
      </c>
      <c r="B2114" s="1">
        <v>45800</v>
      </c>
      <c r="C2114" t="s">
        <v>5109</v>
      </c>
      <c r="D2114" t="s">
        <v>210</v>
      </c>
      <c r="E2114" t="s">
        <v>30</v>
      </c>
      <c r="F2114" t="s">
        <v>76</v>
      </c>
      <c r="G2114" t="s">
        <v>77</v>
      </c>
      <c r="H2114" t="s">
        <v>38</v>
      </c>
      <c r="I2114" t="s">
        <v>24</v>
      </c>
      <c r="J2114" t="s">
        <v>25</v>
      </c>
      <c r="K2114">
        <v>5</v>
      </c>
      <c r="L2114">
        <v>8028</v>
      </c>
      <c r="M2114">
        <v>5</v>
      </c>
      <c r="N2114">
        <v>38133</v>
      </c>
      <c r="O2114">
        <v>30000</v>
      </c>
      <c r="P2114">
        <v>8133</v>
      </c>
      <c r="Q2114" t="s">
        <v>49</v>
      </c>
      <c r="R2114" t="s">
        <v>27</v>
      </c>
      <c r="S2114" s="3" t="str">
        <f t="shared" ref="S2114:S2177" si="165">TEXT(B2114,"mmmm")</f>
        <v>May</v>
      </c>
      <c r="T2114" t="str">
        <f t="shared" ref="T2114:T2177" si="166">"Q"&amp;ROUNDUP(MONTH(B2114)/3,0)</f>
        <v>Q2</v>
      </c>
      <c r="U2114">
        <f t="shared" ref="U2114:U2177" si="167">YEAR(B2114)</f>
        <v>2025</v>
      </c>
      <c r="V2114" s="4">
        <f t="shared" ref="V2114:V2177" si="168">P2114/N2114</f>
        <v>0.21327983636220596</v>
      </c>
      <c r="W2114" t="str">
        <f t="shared" ref="W2114:W2177" si="169">IF(N2114&lt;10000,"Low",IF(N2114&lt;=50000,"Medium","High"))</f>
        <v>Medium</v>
      </c>
    </row>
    <row r="2115" spans="1:23" hidden="1" x14ac:dyDescent="0.3">
      <c r="A2115">
        <v>102249</v>
      </c>
      <c r="B2115" s="1">
        <v>45931</v>
      </c>
      <c r="C2115" t="s">
        <v>2385</v>
      </c>
      <c r="D2115" t="s">
        <v>90</v>
      </c>
      <c r="E2115" t="s">
        <v>44</v>
      </c>
      <c r="F2115" t="s">
        <v>45</v>
      </c>
      <c r="G2115" t="s">
        <v>46</v>
      </c>
      <c r="H2115" t="s">
        <v>47</v>
      </c>
      <c r="I2115" t="s">
        <v>24</v>
      </c>
      <c r="J2115" t="s">
        <v>25</v>
      </c>
      <c r="K2115">
        <v>5</v>
      </c>
      <c r="L2115">
        <v>8004</v>
      </c>
      <c r="M2115">
        <v>5</v>
      </c>
      <c r="N2115">
        <v>38019</v>
      </c>
      <c r="O2115">
        <v>30000</v>
      </c>
      <c r="P2115">
        <v>8019</v>
      </c>
      <c r="Q2115" t="s">
        <v>26</v>
      </c>
      <c r="R2115" t="s">
        <v>27</v>
      </c>
      <c r="S2115" s="3" t="str">
        <f t="shared" si="165"/>
        <v>October</v>
      </c>
      <c r="T2115" t="str">
        <f t="shared" si="166"/>
        <v>Q4</v>
      </c>
      <c r="U2115">
        <f t="shared" si="167"/>
        <v>2025</v>
      </c>
      <c r="V2115" s="4">
        <f t="shared" si="168"/>
        <v>0.21092085536179278</v>
      </c>
      <c r="W2115" t="str">
        <f t="shared" si="169"/>
        <v>Medium</v>
      </c>
    </row>
    <row r="2116" spans="1:23" hidden="1" x14ac:dyDescent="0.3">
      <c r="A2116">
        <v>101164</v>
      </c>
      <c r="B2116" s="1">
        <v>45827</v>
      </c>
      <c r="C2116" t="s">
        <v>1300</v>
      </c>
      <c r="D2116" t="s">
        <v>408</v>
      </c>
      <c r="E2116" t="s">
        <v>20</v>
      </c>
      <c r="F2116" t="s">
        <v>36</v>
      </c>
      <c r="G2116" t="s">
        <v>37</v>
      </c>
      <c r="H2116" t="s">
        <v>108</v>
      </c>
      <c r="I2116" t="s">
        <v>60</v>
      </c>
      <c r="J2116" t="s">
        <v>78</v>
      </c>
      <c r="K2116">
        <v>2</v>
      </c>
      <c r="L2116">
        <v>22364</v>
      </c>
      <c r="M2116">
        <v>15</v>
      </c>
      <c r="N2116">
        <v>38018.800000000003</v>
      </c>
      <c r="O2116">
        <v>34000</v>
      </c>
      <c r="P2116">
        <v>4018.8</v>
      </c>
      <c r="Q2116" t="s">
        <v>41</v>
      </c>
      <c r="R2116" t="s">
        <v>56</v>
      </c>
      <c r="S2116" s="3" t="str">
        <f t="shared" si="165"/>
        <v>June</v>
      </c>
      <c r="T2116" t="str">
        <f t="shared" si="166"/>
        <v>Q2</v>
      </c>
      <c r="U2116">
        <f t="shared" si="167"/>
        <v>2025</v>
      </c>
      <c r="V2116" s="4">
        <f t="shared" si="168"/>
        <v>0.10570559828295474</v>
      </c>
      <c r="W2116" t="str">
        <f t="shared" si="169"/>
        <v>Medium</v>
      </c>
    </row>
    <row r="2117" spans="1:23" hidden="1" x14ac:dyDescent="0.3">
      <c r="A2117">
        <v>102557</v>
      </c>
      <c r="B2117" s="1">
        <v>45975</v>
      </c>
      <c r="C2117" t="s">
        <v>2693</v>
      </c>
      <c r="D2117" t="s">
        <v>144</v>
      </c>
      <c r="E2117" t="s">
        <v>44</v>
      </c>
      <c r="F2117" t="s">
        <v>45</v>
      </c>
      <c r="G2117" t="s">
        <v>46</v>
      </c>
      <c r="H2117" t="s">
        <v>71</v>
      </c>
      <c r="I2117" t="s">
        <v>60</v>
      </c>
      <c r="J2117" t="s">
        <v>61</v>
      </c>
      <c r="K2117">
        <v>4</v>
      </c>
      <c r="L2117">
        <v>11877</v>
      </c>
      <c r="M2117">
        <v>20</v>
      </c>
      <c r="N2117">
        <v>38006.400000000001</v>
      </c>
      <c r="O2117">
        <v>36000</v>
      </c>
      <c r="P2117">
        <v>2006.4</v>
      </c>
      <c r="Q2117" t="s">
        <v>55</v>
      </c>
      <c r="R2117" t="s">
        <v>27</v>
      </c>
      <c r="S2117" s="3" t="str">
        <f t="shared" si="165"/>
        <v>November</v>
      </c>
      <c r="T2117" t="str">
        <f t="shared" si="166"/>
        <v>Q4</v>
      </c>
      <c r="U2117">
        <f t="shared" si="167"/>
        <v>2025</v>
      </c>
      <c r="V2117" s="4">
        <f t="shared" si="168"/>
        <v>5.2791108865875222E-2</v>
      </c>
      <c r="W2117" t="str">
        <f t="shared" si="169"/>
        <v>Medium</v>
      </c>
    </row>
    <row r="2118" spans="1:23" hidden="1" x14ac:dyDescent="0.3">
      <c r="A2118">
        <v>102879</v>
      </c>
      <c r="B2118" s="1">
        <v>45723</v>
      </c>
      <c r="C2118" t="s">
        <v>3015</v>
      </c>
      <c r="D2118" t="s">
        <v>125</v>
      </c>
      <c r="E2118" t="s">
        <v>30</v>
      </c>
      <c r="F2118" t="s">
        <v>76</v>
      </c>
      <c r="G2118" t="s">
        <v>77</v>
      </c>
      <c r="H2118" t="s">
        <v>33</v>
      </c>
      <c r="I2118" t="s">
        <v>24</v>
      </c>
      <c r="J2118" t="s">
        <v>72</v>
      </c>
      <c r="K2118">
        <v>3</v>
      </c>
      <c r="L2118">
        <v>14902</v>
      </c>
      <c r="M2118">
        <v>15</v>
      </c>
      <c r="N2118">
        <v>38000.1</v>
      </c>
      <c r="O2118">
        <v>33000</v>
      </c>
      <c r="P2118">
        <v>5000.1000000000004</v>
      </c>
      <c r="Q2118" t="s">
        <v>41</v>
      </c>
      <c r="R2118" t="s">
        <v>27</v>
      </c>
      <c r="S2118" s="3" t="str">
        <f t="shared" si="165"/>
        <v>March</v>
      </c>
      <c r="T2118" t="str">
        <f t="shared" si="166"/>
        <v>Q1</v>
      </c>
      <c r="U2118">
        <f t="shared" si="167"/>
        <v>2025</v>
      </c>
      <c r="V2118" s="4">
        <f t="shared" si="168"/>
        <v>0.13158123268096664</v>
      </c>
      <c r="W2118" t="str">
        <f t="shared" si="169"/>
        <v>Medium</v>
      </c>
    </row>
    <row r="2119" spans="1:23" hidden="1" x14ac:dyDescent="0.3">
      <c r="A2119">
        <v>104030</v>
      </c>
      <c r="B2119" s="1">
        <v>45673</v>
      </c>
      <c r="C2119" t="s">
        <v>4166</v>
      </c>
      <c r="D2119" t="s">
        <v>153</v>
      </c>
      <c r="E2119" t="s">
        <v>30</v>
      </c>
      <c r="F2119" t="s">
        <v>76</v>
      </c>
      <c r="G2119" t="s">
        <v>77</v>
      </c>
      <c r="H2119" t="s">
        <v>38</v>
      </c>
      <c r="I2119" t="s">
        <v>60</v>
      </c>
      <c r="J2119" t="s">
        <v>78</v>
      </c>
      <c r="K2119">
        <v>2</v>
      </c>
      <c r="L2119">
        <v>22342</v>
      </c>
      <c r="M2119">
        <v>15</v>
      </c>
      <c r="N2119">
        <v>37981.4</v>
      </c>
      <c r="O2119">
        <v>34000</v>
      </c>
      <c r="P2119">
        <v>3981.4</v>
      </c>
      <c r="Q2119" t="s">
        <v>55</v>
      </c>
      <c r="R2119" t="s">
        <v>27</v>
      </c>
      <c r="S2119" s="3" t="str">
        <f t="shared" si="165"/>
        <v>January</v>
      </c>
      <c r="T2119" t="str">
        <f t="shared" si="166"/>
        <v>Q1</v>
      </c>
      <c r="U2119">
        <f t="shared" si="167"/>
        <v>2025</v>
      </c>
      <c r="V2119" s="4">
        <f t="shared" si="168"/>
        <v>0.10482499328618745</v>
      </c>
      <c r="W2119" t="str">
        <f t="shared" si="169"/>
        <v>Medium</v>
      </c>
    </row>
    <row r="2120" spans="1:23" hidden="1" x14ac:dyDescent="0.3">
      <c r="A2120">
        <v>103701</v>
      </c>
      <c r="B2120" s="1">
        <v>45667</v>
      </c>
      <c r="C2120" t="s">
        <v>3837</v>
      </c>
      <c r="D2120" t="s">
        <v>68</v>
      </c>
      <c r="E2120" t="s">
        <v>44</v>
      </c>
      <c r="F2120" t="s">
        <v>45</v>
      </c>
      <c r="G2120" t="s">
        <v>46</v>
      </c>
      <c r="H2120" t="s">
        <v>83</v>
      </c>
      <c r="I2120" t="s">
        <v>60</v>
      </c>
      <c r="J2120" t="s">
        <v>78</v>
      </c>
      <c r="K2120">
        <v>2</v>
      </c>
      <c r="L2120">
        <v>22308</v>
      </c>
      <c r="M2120">
        <v>15</v>
      </c>
      <c r="N2120">
        <v>37923.599999999999</v>
      </c>
      <c r="O2120">
        <v>34000</v>
      </c>
      <c r="P2120">
        <v>3923.6</v>
      </c>
      <c r="Q2120" t="s">
        <v>41</v>
      </c>
      <c r="R2120" t="s">
        <v>73</v>
      </c>
      <c r="S2120" s="3" t="str">
        <f t="shared" si="165"/>
        <v>January</v>
      </c>
      <c r="T2120" t="str">
        <f t="shared" si="166"/>
        <v>Q1</v>
      </c>
      <c r="U2120">
        <f t="shared" si="167"/>
        <v>2025</v>
      </c>
      <c r="V2120" s="4">
        <f t="shared" si="168"/>
        <v>0.10346064192218038</v>
      </c>
      <c r="W2120" t="str">
        <f t="shared" si="169"/>
        <v>Medium</v>
      </c>
    </row>
    <row r="2121" spans="1:23" hidden="1" x14ac:dyDescent="0.3">
      <c r="A2121">
        <v>103780</v>
      </c>
      <c r="B2121" s="1">
        <v>45729</v>
      </c>
      <c r="C2121" t="s">
        <v>3916</v>
      </c>
      <c r="D2121" t="s">
        <v>151</v>
      </c>
      <c r="E2121" t="s">
        <v>30</v>
      </c>
      <c r="F2121" t="s">
        <v>76</v>
      </c>
      <c r="G2121" t="s">
        <v>77</v>
      </c>
      <c r="H2121" t="s">
        <v>83</v>
      </c>
      <c r="I2121" t="s">
        <v>60</v>
      </c>
      <c r="J2121" t="s">
        <v>78</v>
      </c>
      <c r="K2121">
        <v>2</v>
      </c>
      <c r="L2121">
        <v>22289</v>
      </c>
      <c r="M2121">
        <v>15</v>
      </c>
      <c r="N2121">
        <v>37891.300000000003</v>
      </c>
      <c r="O2121">
        <v>34000</v>
      </c>
      <c r="P2121">
        <v>3891.3</v>
      </c>
      <c r="Q2121" t="s">
        <v>66</v>
      </c>
      <c r="R2121" t="s">
        <v>27</v>
      </c>
      <c r="S2121" s="3" t="str">
        <f t="shared" si="165"/>
        <v>March</v>
      </c>
      <c r="T2121" t="str">
        <f t="shared" si="166"/>
        <v>Q1</v>
      </c>
      <c r="U2121">
        <f t="shared" si="167"/>
        <v>2025</v>
      </c>
      <c r="V2121" s="4">
        <f t="shared" si="168"/>
        <v>0.10269639732603526</v>
      </c>
      <c r="W2121" t="str">
        <f t="shared" si="169"/>
        <v>Medium</v>
      </c>
    </row>
    <row r="2122" spans="1:23" hidden="1" x14ac:dyDescent="0.3">
      <c r="A2122">
        <v>101972</v>
      </c>
      <c r="B2122" s="1">
        <v>45773</v>
      </c>
      <c r="C2122" t="s">
        <v>2108</v>
      </c>
      <c r="D2122" t="s">
        <v>96</v>
      </c>
      <c r="E2122" t="s">
        <v>44</v>
      </c>
      <c r="F2122" t="s">
        <v>64</v>
      </c>
      <c r="G2122" t="s">
        <v>65</v>
      </c>
      <c r="H2122" t="s">
        <v>47</v>
      </c>
      <c r="I2122" t="s">
        <v>24</v>
      </c>
      <c r="J2122" t="s">
        <v>25</v>
      </c>
      <c r="K2122">
        <v>5</v>
      </c>
      <c r="L2122">
        <v>8910</v>
      </c>
      <c r="M2122">
        <v>15</v>
      </c>
      <c r="N2122">
        <v>37867.5</v>
      </c>
      <c r="O2122">
        <v>30000</v>
      </c>
      <c r="P2122">
        <v>7867.5</v>
      </c>
      <c r="Q2122" t="s">
        <v>55</v>
      </c>
      <c r="R2122" t="s">
        <v>56</v>
      </c>
      <c r="S2122" s="3" t="str">
        <f t="shared" si="165"/>
        <v>April</v>
      </c>
      <c r="T2122" t="str">
        <f t="shared" si="166"/>
        <v>Q2</v>
      </c>
      <c r="U2122">
        <f t="shared" si="167"/>
        <v>2025</v>
      </c>
      <c r="V2122" s="4">
        <f t="shared" si="168"/>
        <v>0.20776391364626659</v>
      </c>
      <c r="W2122" t="str">
        <f t="shared" si="169"/>
        <v>Medium</v>
      </c>
    </row>
    <row r="2123" spans="1:23" hidden="1" x14ac:dyDescent="0.3">
      <c r="A2123">
        <v>100826</v>
      </c>
      <c r="B2123" s="1">
        <v>45748</v>
      </c>
      <c r="C2123" t="s">
        <v>962</v>
      </c>
      <c r="D2123" t="s">
        <v>175</v>
      </c>
      <c r="E2123" t="s">
        <v>30</v>
      </c>
      <c r="F2123" t="s">
        <v>31</v>
      </c>
      <c r="G2123" t="s">
        <v>32</v>
      </c>
      <c r="H2123" t="s">
        <v>33</v>
      </c>
      <c r="I2123" t="s">
        <v>24</v>
      </c>
      <c r="J2123" t="s">
        <v>25</v>
      </c>
      <c r="K2123">
        <v>5</v>
      </c>
      <c r="L2123">
        <v>8384</v>
      </c>
      <c r="M2123">
        <v>10</v>
      </c>
      <c r="N2123">
        <v>37728</v>
      </c>
      <c r="O2123">
        <v>30000</v>
      </c>
      <c r="P2123">
        <v>7728</v>
      </c>
      <c r="Q2123" t="s">
        <v>66</v>
      </c>
      <c r="R2123" t="s">
        <v>27</v>
      </c>
      <c r="S2123" s="3" t="str">
        <f t="shared" si="165"/>
        <v>April</v>
      </c>
      <c r="T2123" t="str">
        <f t="shared" si="166"/>
        <v>Q2</v>
      </c>
      <c r="U2123">
        <f t="shared" si="167"/>
        <v>2025</v>
      </c>
      <c r="V2123" s="4">
        <f t="shared" si="168"/>
        <v>0.20483460559796438</v>
      </c>
      <c r="W2123" t="str">
        <f t="shared" si="169"/>
        <v>Medium</v>
      </c>
    </row>
    <row r="2124" spans="1:23" hidden="1" x14ac:dyDescent="0.3">
      <c r="A2124">
        <v>103569</v>
      </c>
      <c r="B2124" s="1">
        <v>45946</v>
      </c>
      <c r="C2124" t="s">
        <v>3705</v>
      </c>
      <c r="D2124" t="s">
        <v>192</v>
      </c>
      <c r="E2124" t="s">
        <v>44</v>
      </c>
      <c r="F2124" t="s">
        <v>64</v>
      </c>
      <c r="G2124" t="s">
        <v>65</v>
      </c>
      <c r="H2124" t="s">
        <v>33</v>
      </c>
      <c r="I2124" t="s">
        <v>24</v>
      </c>
      <c r="J2124" t="s">
        <v>72</v>
      </c>
      <c r="K2124">
        <v>3</v>
      </c>
      <c r="L2124">
        <v>14776</v>
      </c>
      <c r="M2124">
        <v>15</v>
      </c>
      <c r="N2124">
        <v>37678.800000000003</v>
      </c>
      <c r="O2124">
        <v>33000</v>
      </c>
      <c r="P2124">
        <v>4678.8</v>
      </c>
      <c r="Q2124" t="s">
        <v>55</v>
      </c>
      <c r="R2124" t="s">
        <v>73</v>
      </c>
      <c r="S2124" s="3" t="str">
        <f t="shared" si="165"/>
        <v>October</v>
      </c>
      <c r="T2124" t="str">
        <f t="shared" si="166"/>
        <v>Q4</v>
      </c>
      <c r="U2124">
        <f t="shared" si="167"/>
        <v>2025</v>
      </c>
      <c r="V2124" s="4">
        <f t="shared" si="168"/>
        <v>0.12417592916971877</v>
      </c>
      <c r="W2124" t="str">
        <f t="shared" si="169"/>
        <v>Medium</v>
      </c>
    </row>
    <row r="2125" spans="1:23" hidden="1" x14ac:dyDescent="0.3">
      <c r="A2125">
        <v>102341</v>
      </c>
      <c r="B2125" s="1">
        <v>45992</v>
      </c>
      <c r="C2125" t="s">
        <v>2477</v>
      </c>
      <c r="D2125" t="s">
        <v>110</v>
      </c>
      <c r="E2125" t="s">
        <v>20</v>
      </c>
      <c r="F2125" t="s">
        <v>21</v>
      </c>
      <c r="G2125" t="s">
        <v>22</v>
      </c>
      <c r="H2125" t="s">
        <v>23</v>
      </c>
      <c r="I2125" t="s">
        <v>24</v>
      </c>
      <c r="J2125" t="s">
        <v>72</v>
      </c>
      <c r="K2125">
        <v>3</v>
      </c>
      <c r="L2125">
        <v>14755</v>
      </c>
      <c r="M2125">
        <v>15</v>
      </c>
      <c r="N2125">
        <v>37625.25</v>
      </c>
      <c r="O2125">
        <v>33000</v>
      </c>
      <c r="P2125">
        <v>4625.25</v>
      </c>
      <c r="Q2125" t="s">
        <v>66</v>
      </c>
      <c r="R2125" t="s">
        <v>27</v>
      </c>
      <c r="S2125" s="3" t="str">
        <f t="shared" si="165"/>
        <v>December</v>
      </c>
      <c r="T2125" t="str">
        <f t="shared" si="166"/>
        <v>Q4</v>
      </c>
      <c r="U2125">
        <f t="shared" si="167"/>
        <v>2025</v>
      </c>
      <c r="V2125" s="4">
        <f t="shared" si="168"/>
        <v>0.12292941575139035</v>
      </c>
      <c r="W2125" t="str">
        <f t="shared" si="169"/>
        <v>Medium</v>
      </c>
    </row>
    <row r="2126" spans="1:23" hidden="1" x14ac:dyDescent="0.3">
      <c r="A2126">
        <v>103025</v>
      </c>
      <c r="B2126" s="1">
        <v>45689</v>
      </c>
      <c r="C2126" t="s">
        <v>3161</v>
      </c>
      <c r="D2126" t="s">
        <v>138</v>
      </c>
      <c r="E2126" t="s">
        <v>30</v>
      </c>
      <c r="F2126" t="s">
        <v>31</v>
      </c>
      <c r="G2126" t="s">
        <v>32</v>
      </c>
      <c r="H2126" t="s">
        <v>83</v>
      </c>
      <c r="I2126" t="s">
        <v>24</v>
      </c>
      <c r="J2126" t="s">
        <v>25</v>
      </c>
      <c r="K2126">
        <v>5</v>
      </c>
      <c r="L2126">
        <v>8838</v>
      </c>
      <c r="M2126">
        <v>15</v>
      </c>
      <c r="N2126">
        <v>37561.5</v>
      </c>
      <c r="O2126">
        <v>30000</v>
      </c>
      <c r="P2126">
        <v>7561.5</v>
      </c>
      <c r="Q2126" t="s">
        <v>41</v>
      </c>
      <c r="R2126" t="s">
        <v>27</v>
      </c>
      <c r="S2126" s="3" t="str">
        <f t="shared" si="165"/>
        <v>February</v>
      </c>
      <c r="T2126" t="str">
        <f t="shared" si="166"/>
        <v>Q1</v>
      </c>
      <c r="U2126">
        <f t="shared" si="167"/>
        <v>2025</v>
      </c>
      <c r="V2126" s="4">
        <f t="shared" si="168"/>
        <v>0.20130985184297751</v>
      </c>
      <c r="W2126" t="str">
        <f t="shared" si="169"/>
        <v>Medium</v>
      </c>
    </row>
    <row r="2127" spans="1:23" hidden="1" x14ac:dyDescent="0.3">
      <c r="A2127">
        <v>104960</v>
      </c>
      <c r="B2127" s="1">
        <v>45831</v>
      </c>
      <c r="C2127" t="s">
        <v>5096</v>
      </c>
      <c r="D2127" t="s">
        <v>149</v>
      </c>
      <c r="E2127" t="s">
        <v>52</v>
      </c>
      <c r="F2127" t="s">
        <v>53</v>
      </c>
      <c r="G2127" t="s">
        <v>54</v>
      </c>
      <c r="H2127" t="s">
        <v>71</v>
      </c>
      <c r="I2127" t="s">
        <v>60</v>
      </c>
      <c r="J2127" t="s">
        <v>78</v>
      </c>
      <c r="K2127">
        <v>2</v>
      </c>
      <c r="L2127">
        <v>22065</v>
      </c>
      <c r="M2127">
        <v>15</v>
      </c>
      <c r="N2127">
        <v>37510.5</v>
      </c>
      <c r="O2127">
        <v>34000</v>
      </c>
      <c r="P2127">
        <v>3510.5</v>
      </c>
      <c r="Q2127" t="s">
        <v>41</v>
      </c>
      <c r="R2127" t="s">
        <v>27</v>
      </c>
      <c r="S2127" s="3" t="str">
        <f t="shared" si="165"/>
        <v>June</v>
      </c>
      <c r="T2127" t="str">
        <f t="shared" si="166"/>
        <v>Q2</v>
      </c>
      <c r="U2127">
        <f t="shared" si="167"/>
        <v>2025</v>
      </c>
      <c r="V2127" s="4">
        <f t="shared" si="168"/>
        <v>9.358712893723091E-2</v>
      </c>
      <c r="W2127" t="str">
        <f t="shared" si="169"/>
        <v>Medium</v>
      </c>
    </row>
    <row r="2128" spans="1:23" hidden="1" x14ac:dyDescent="0.3">
      <c r="A2128">
        <v>102367</v>
      </c>
      <c r="B2128" s="1">
        <v>45784</v>
      </c>
      <c r="C2128" t="s">
        <v>2503</v>
      </c>
      <c r="D2128" t="s">
        <v>116</v>
      </c>
      <c r="E2128" t="s">
        <v>44</v>
      </c>
      <c r="F2128" t="s">
        <v>45</v>
      </c>
      <c r="G2128" t="s">
        <v>46</v>
      </c>
      <c r="H2128" t="s">
        <v>33</v>
      </c>
      <c r="I2128" t="s">
        <v>24</v>
      </c>
      <c r="J2128" t="s">
        <v>72</v>
      </c>
      <c r="K2128">
        <v>3</v>
      </c>
      <c r="L2128">
        <v>14698</v>
      </c>
      <c r="M2128">
        <v>15</v>
      </c>
      <c r="N2128">
        <v>37479.9</v>
      </c>
      <c r="O2128">
        <v>33000</v>
      </c>
      <c r="P2128">
        <v>4479.8999999999996</v>
      </c>
      <c r="Q2128" t="s">
        <v>55</v>
      </c>
      <c r="R2128" t="s">
        <v>56</v>
      </c>
      <c r="S2128" s="3" t="str">
        <f t="shared" si="165"/>
        <v>May</v>
      </c>
      <c r="T2128" t="str">
        <f t="shared" si="166"/>
        <v>Q2</v>
      </c>
      <c r="U2128">
        <f t="shared" si="167"/>
        <v>2025</v>
      </c>
      <c r="V2128" s="4">
        <f t="shared" si="168"/>
        <v>0.11952806704393554</v>
      </c>
      <c r="W2128" t="str">
        <f t="shared" si="169"/>
        <v>Medium</v>
      </c>
    </row>
    <row r="2129" spans="1:23" hidden="1" x14ac:dyDescent="0.3">
      <c r="A2129">
        <v>104861</v>
      </c>
      <c r="B2129" s="1">
        <v>45758</v>
      </c>
      <c r="C2129" t="s">
        <v>4997</v>
      </c>
      <c r="D2129" t="s">
        <v>68</v>
      </c>
      <c r="E2129" t="s">
        <v>52</v>
      </c>
      <c r="F2129" t="s">
        <v>69</v>
      </c>
      <c r="G2129" t="s">
        <v>70</v>
      </c>
      <c r="H2129" t="s">
        <v>83</v>
      </c>
      <c r="I2129" t="s">
        <v>60</v>
      </c>
      <c r="J2129" t="s">
        <v>61</v>
      </c>
      <c r="K2129">
        <v>4</v>
      </c>
      <c r="L2129">
        <v>11712</v>
      </c>
      <c r="M2129">
        <v>20</v>
      </c>
      <c r="N2129">
        <v>37478.400000000001</v>
      </c>
      <c r="O2129">
        <v>36000</v>
      </c>
      <c r="P2129">
        <v>1478.4</v>
      </c>
      <c r="Q2129" t="s">
        <v>49</v>
      </c>
      <c r="R2129" t="s">
        <v>27</v>
      </c>
      <c r="S2129" s="3" t="str">
        <f t="shared" si="165"/>
        <v>April</v>
      </c>
      <c r="T2129" t="str">
        <f t="shared" si="166"/>
        <v>Q2</v>
      </c>
      <c r="U2129">
        <f t="shared" si="167"/>
        <v>2025</v>
      </c>
      <c r="V2129" s="4">
        <f t="shared" si="168"/>
        <v>3.9446721311475412E-2</v>
      </c>
      <c r="W2129" t="str">
        <f t="shared" si="169"/>
        <v>Medium</v>
      </c>
    </row>
    <row r="2130" spans="1:23" hidden="1" x14ac:dyDescent="0.3">
      <c r="A2130">
        <v>104895</v>
      </c>
      <c r="B2130" s="1">
        <v>45958</v>
      </c>
      <c r="C2130" t="s">
        <v>5031</v>
      </c>
      <c r="D2130" t="s">
        <v>257</v>
      </c>
      <c r="E2130" t="s">
        <v>52</v>
      </c>
      <c r="F2130" t="s">
        <v>53</v>
      </c>
      <c r="G2130" t="s">
        <v>54</v>
      </c>
      <c r="H2130" t="s">
        <v>108</v>
      </c>
      <c r="I2130" t="s">
        <v>60</v>
      </c>
      <c r="J2130" t="s">
        <v>61</v>
      </c>
      <c r="K2130">
        <v>4</v>
      </c>
      <c r="L2130">
        <v>11709</v>
      </c>
      <c r="M2130">
        <v>20</v>
      </c>
      <c r="N2130">
        <v>37468.800000000003</v>
      </c>
      <c r="O2130">
        <v>36000</v>
      </c>
      <c r="P2130">
        <v>1468.8</v>
      </c>
      <c r="Q2130" t="s">
        <v>49</v>
      </c>
      <c r="R2130" t="s">
        <v>27</v>
      </c>
      <c r="S2130" s="3" t="str">
        <f t="shared" si="165"/>
        <v>October</v>
      </c>
      <c r="T2130" t="str">
        <f t="shared" si="166"/>
        <v>Q4</v>
      </c>
      <c r="U2130">
        <f t="shared" si="167"/>
        <v>2025</v>
      </c>
      <c r="V2130" s="4">
        <f t="shared" si="168"/>
        <v>3.9200614911606452E-2</v>
      </c>
      <c r="W2130" t="str">
        <f t="shared" si="169"/>
        <v>Medium</v>
      </c>
    </row>
    <row r="2131" spans="1:23" hidden="1" x14ac:dyDescent="0.3">
      <c r="A2131">
        <v>100941</v>
      </c>
      <c r="B2131" s="1">
        <v>45834</v>
      </c>
      <c r="C2131" t="s">
        <v>1077</v>
      </c>
      <c r="D2131" t="s">
        <v>96</v>
      </c>
      <c r="E2131" t="s">
        <v>20</v>
      </c>
      <c r="F2131" t="s">
        <v>21</v>
      </c>
      <c r="G2131" t="s">
        <v>22</v>
      </c>
      <c r="H2131" t="s">
        <v>59</v>
      </c>
      <c r="I2131" t="s">
        <v>60</v>
      </c>
      <c r="J2131" t="s">
        <v>78</v>
      </c>
      <c r="K2131">
        <v>2</v>
      </c>
      <c r="L2131">
        <v>22017</v>
      </c>
      <c r="M2131">
        <v>15</v>
      </c>
      <c r="N2131">
        <v>37428.9</v>
      </c>
      <c r="O2131">
        <v>34000</v>
      </c>
      <c r="P2131">
        <v>3428.9</v>
      </c>
      <c r="Q2131" t="s">
        <v>49</v>
      </c>
      <c r="R2131" t="s">
        <v>73</v>
      </c>
      <c r="S2131" s="3" t="str">
        <f t="shared" si="165"/>
        <v>June</v>
      </c>
      <c r="T2131" t="str">
        <f t="shared" si="166"/>
        <v>Q2</v>
      </c>
      <c r="U2131">
        <f t="shared" si="167"/>
        <v>2025</v>
      </c>
      <c r="V2131" s="4">
        <f t="shared" si="168"/>
        <v>9.1611027842121995E-2</v>
      </c>
      <c r="W2131" t="str">
        <f t="shared" si="169"/>
        <v>Medium</v>
      </c>
    </row>
    <row r="2132" spans="1:23" hidden="1" x14ac:dyDescent="0.3">
      <c r="A2132">
        <v>100435</v>
      </c>
      <c r="B2132" s="1">
        <v>45765</v>
      </c>
      <c r="C2132" t="s">
        <v>571</v>
      </c>
      <c r="D2132" t="s">
        <v>160</v>
      </c>
      <c r="E2132" t="s">
        <v>20</v>
      </c>
      <c r="F2132" t="s">
        <v>21</v>
      </c>
      <c r="G2132" t="s">
        <v>22</v>
      </c>
      <c r="H2132" t="s">
        <v>33</v>
      </c>
      <c r="I2132" t="s">
        <v>24</v>
      </c>
      <c r="J2132" t="s">
        <v>25</v>
      </c>
      <c r="K2132">
        <v>5</v>
      </c>
      <c r="L2132">
        <v>8805</v>
      </c>
      <c r="M2132">
        <v>15</v>
      </c>
      <c r="N2132">
        <v>37421.25</v>
      </c>
      <c r="O2132">
        <v>30000</v>
      </c>
      <c r="P2132">
        <v>7421.25</v>
      </c>
      <c r="Q2132" t="s">
        <v>26</v>
      </c>
      <c r="R2132" t="s">
        <v>27</v>
      </c>
      <c r="S2132" s="3" t="str">
        <f t="shared" si="165"/>
        <v>April</v>
      </c>
      <c r="T2132" t="str">
        <f t="shared" si="166"/>
        <v>Q2</v>
      </c>
      <c r="U2132">
        <f t="shared" si="167"/>
        <v>2025</v>
      </c>
      <c r="V2132" s="4">
        <f t="shared" si="168"/>
        <v>0.19831646457560878</v>
      </c>
      <c r="W2132" t="str">
        <f t="shared" si="169"/>
        <v>Medium</v>
      </c>
    </row>
    <row r="2133" spans="1:23" hidden="1" x14ac:dyDescent="0.3">
      <c r="A2133">
        <v>104375</v>
      </c>
      <c r="B2133" s="1">
        <v>45872</v>
      </c>
      <c r="C2133" t="s">
        <v>4511</v>
      </c>
      <c r="D2133" t="s">
        <v>94</v>
      </c>
      <c r="E2133" t="s">
        <v>44</v>
      </c>
      <c r="F2133" t="s">
        <v>64</v>
      </c>
      <c r="G2133" t="s">
        <v>65</v>
      </c>
      <c r="H2133" t="s">
        <v>47</v>
      </c>
      <c r="I2133" t="s">
        <v>60</v>
      </c>
      <c r="J2133" t="s">
        <v>61</v>
      </c>
      <c r="K2133">
        <v>3</v>
      </c>
      <c r="L2133">
        <v>12448</v>
      </c>
      <c r="M2133">
        <v>0</v>
      </c>
      <c r="N2133">
        <v>37344</v>
      </c>
      <c r="O2133">
        <v>27000</v>
      </c>
      <c r="P2133">
        <v>10344</v>
      </c>
      <c r="Q2133" t="s">
        <v>66</v>
      </c>
      <c r="R2133" t="s">
        <v>56</v>
      </c>
      <c r="S2133" s="3" t="str">
        <f t="shared" si="165"/>
        <v>August</v>
      </c>
      <c r="T2133" t="str">
        <f t="shared" si="166"/>
        <v>Q3</v>
      </c>
      <c r="U2133">
        <f t="shared" si="167"/>
        <v>2025</v>
      </c>
      <c r="V2133" s="4">
        <f t="shared" si="168"/>
        <v>0.27699228791773778</v>
      </c>
      <c r="W2133" t="str">
        <f t="shared" si="169"/>
        <v>Medium</v>
      </c>
    </row>
    <row r="2134" spans="1:23" hidden="1" x14ac:dyDescent="0.3">
      <c r="A2134">
        <v>102475</v>
      </c>
      <c r="B2134" s="1">
        <v>45754</v>
      </c>
      <c r="C2134" t="s">
        <v>2611</v>
      </c>
      <c r="D2134" t="s">
        <v>114</v>
      </c>
      <c r="E2134" t="s">
        <v>30</v>
      </c>
      <c r="F2134" t="s">
        <v>31</v>
      </c>
      <c r="G2134" t="s">
        <v>32</v>
      </c>
      <c r="H2134" t="s">
        <v>108</v>
      </c>
      <c r="I2134" t="s">
        <v>24</v>
      </c>
      <c r="J2134" t="s">
        <v>25</v>
      </c>
      <c r="K2134">
        <v>5</v>
      </c>
      <c r="L2134">
        <v>8298</v>
      </c>
      <c r="M2134">
        <v>10</v>
      </c>
      <c r="N2134">
        <v>37341</v>
      </c>
      <c r="O2134">
        <v>30000</v>
      </c>
      <c r="P2134">
        <v>7341</v>
      </c>
      <c r="Q2134" t="s">
        <v>26</v>
      </c>
      <c r="R2134" t="s">
        <v>27</v>
      </c>
      <c r="S2134" s="3" t="str">
        <f t="shared" si="165"/>
        <v>April</v>
      </c>
      <c r="T2134" t="str">
        <f t="shared" si="166"/>
        <v>Q2</v>
      </c>
      <c r="U2134">
        <f t="shared" si="167"/>
        <v>2025</v>
      </c>
      <c r="V2134" s="4">
        <f t="shared" si="168"/>
        <v>0.19659355668032458</v>
      </c>
      <c r="W2134" t="str">
        <f t="shared" si="169"/>
        <v>Medium</v>
      </c>
    </row>
    <row r="2135" spans="1:23" hidden="1" x14ac:dyDescent="0.3">
      <c r="A2135">
        <v>101737</v>
      </c>
      <c r="B2135" s="1">
        <v>45767</v>
      </c>
      <c r="C2135" t="s">
        <v>1873</v>
      </c>
      <c r="D2135" t="s">
        <v>58</v>
      </c>
      <c r="E2135" t="s">
        <v>30</v>
      </c>
      <c r="F2135" t="s">
        <v>31</v>
      </c>
      <c r="G2135" t="s">
        <v>32</v>
      </c>
      <c r="H2135" t="s">
        <v>83</v>
      </c>
      <c r="I2135" t="s">
        <v>24</v>
      </c>
      <c r="J2135" t="s">
        <v>72</v>
      </c>
      <c r="K2135">
        <v>3</v>
      </c>
      <c r="L2135">
        <v>14623</v>
      </c>
      <c r="M2135">
        <v>15</v>
      </c>
      <c r="N2135">
        <v>37288.65</v>
      </c>
      <c r="O2135">
        <v>33000</v>
      </c>
      <c r="P2135">
        <v>4288.6499999999996</v>
      </c>
      <c r="Q2135" t="s">
        <v>55</v>
      </c>
      <c r="R2135" t="s">
        <v>56</v>
      </c>
      <c r="S2135" s="3" t="str">
        <f t="shared" si="165"/>
        <v>April</v>
      </c>
      <c r="T2135" t="str">
        <f t="shared" si="166"/>
        <v>Q2</v>
      </c>
      <c r="U2135">
        <f t="shared" si="167"/>
        <v>2025</v>
      </c>
      <c r="V2135" s="4">
        <f t="shared" si="168"/>
        <v>0.11501220880884665</v>
      </c>
      <c r="W2135" t="str">
        <f t="shared" si="169"/>
        <v>Medium</v>
      </c>
    </row>
    <row r="2136" spans="1:23" hidden="1" x14ac:dyDescent="0.3">
      <c r="A2136">
        <v>103169</v>
      </c>
      <c r="B2136" s="1">
        <v>45728</v>
      </c>
      <c r="C2136" t="s">
        <v>3305</v>
      </c>
      <c r="D2136" t="s">
        <v>219</v>
      </c>
      <c r="E2136" t="s">
        <v>52</v>
      </c>
      <c r="F2136" t="s">
        <v>53</v>
      </c>
      <c r="G2136" t="s">
        <v>54</v>
      </c>
      <c r="H2136" t="s">
        <v>38</v>
      </c>
      <c r="I2136" t="s">
        <v>24</v>
      </c>
      <c r="J2136" t="s">
        <v>25</v>
      </c>
      <c r="K2136">
        <v>5</v>
      </c>
      <c r="L2136">
        <v>8773</v>
      </c>
      <c r="M2136">
        <v>15</v>
      </c>
      <c r="N2136">
        <v>37285.25</v>
      </c>
      <c r="O2136">
        <v>30000</v>
      </c>
      <c r="P2136">
        <v>7285.25</v>
      </c>
      <c r="Q2136" t="s">
        <v>55</v>
      </c>
      <c r="R2136" t="s">
        <v>27</v>
      </c>
      <c r="S2136" s="3" t="str">
        <f t="shared" si="165"/>
        <v>March</v>
      </c>
      <c r="T2136" t="str">
        <f t="shared" si="166"/>
        <v>Q1</v>
      </c>
      <c r="U2136">
        <f t="shared" si="167"/>
        <v>2025</v>
      </c>
      <c r="V2136" s="4">
        <f t="shared" si="168"/>
        <v>0.19539227978892457</v>
      </c>
      <c r="W2136" t="str">
        <f t="shared" si="169"/>
        <v>Medium</v>
      </c>
    </row>
    <row r="2137" spans="1:23" hidden="1" x14ac:dyDescent="0.3">
      <c r="A2137">
        <v>104479</v>
      </c>
      <c r="B2137" s="1">
        <v>45834</v>
      </c>
      <c r="C2137" t="s">
        <v>4615</v>
      </c>
      <c r="D2137" t="s">
        <v>110</v>
      </c>
      <c r="E2137" t="s">
        <v>20</v>
      </c>
      <c r="F2137" t="s">
        <v>36</v>
      </c>
      <c r="G2137" t="s">
        <v>37</v>
      </c>
      <c r="H2137" t="s">
        <v>59</v>
      </c>
      <c r="I2137" t="s">
        <v>60</v>
      </c>
      <c r="J2137" t="s">
        <v>78</v>
      </c>
      <c r="K2137">
        <v>2</v>
      </c>
      <c r="L2137">
        <v>21925</v>
      </c>
      <c r="M2137">
        <v>15</v>
      </c>
      <c r="N2137">
        <v>37272.5</v>
      </c>
      <c r="O2137">
        <v>34000</v>
      </c>
      <c r="P2137">
        <v>3272.5</v>
      </c>
      <c r="Q2137" t="s">
        <v>41</v>
      </c>
      <c r="R2137" t="s">
        <v>27</v>
      </c>
      <c r="S2137" s="3" t="str">
        <f t="shared" si="165"/>
        <v>June</v>
      </c>
      <c r="T2137" t="str">
        <f t="shared" si="166"/>
        <v>Q2</v>
      </c>
      <c r="U2137">
        <f t="shared" si="167"/>
        <v>2025</v>
      </c>
      <c r="V2137" s="4">
        <f t="shared" si="168"/>
        <v>8.7799315849486886E-2</v>
      </c>
      <c r="W2137" t="str">
        <f t="shared" si="169"/>
        <v>Medium</v>
      </c>
    </row>
    <row r="2138" spans="1:23" hidden="1" x14ac:dyDescent="0.3">
      <c r="A2138">
        <v>102520</v>
      </c>
      <c r="B2138" s="1">
        <v>45796</v>
      </c>
      <c r="C2138" t="s">
        <v>2656</v>
      </c>
      <c r="D2138" t="s">
        <v>87</v>
      </c>
      <c r="E2138" t="s">
        <v>52</v>
      </c>
      <c r="F2138" t="s">
        <v>53</v>
      </c>
      <c r="G2138" t="s">
        <v>54</v>
      </c>
      <c r="H2138" t="s">
        <v>71</v>
      </c>
      <c r="I2138" t="s">
        <v>60</v>
      </c>
      <c r="J2138" t="s">
        <v>78</v>
      </c>
      <c r="K2138">
        <v>2</v>
      </c>
      <c r="L2138">
        <v>21910</v>
      </c>
      <c r="M2138">
        <v>15</v>
      </c>
      <c r="N2138">
        <v>37247</v>
      </c>
      <c r="O2138">
        <v>34000</v>
      </c>
      <c r="P2138">
        <v>3247</v>
      </c>
      <c r="Q2138" t="s">
        <v>26</v>
      </c>
      <c r="R2138" t="s">
        <v>27</v>
      </c>
      <c r="S2138" s="3" t="str">
        <f t="shared" si="165"/>
        <v>May</v>
      </c>
      <c r="T2138" t="str">
        <f t="shared" si="166"/>
        <v>Q2</v>
      </c>
      <c r="U2138">
        <f t="shared" si="167"/>
        <v>2025</v>
      </c>
      <c r="V2138" s="4">
        <f t="shared" si="168"/>
        <v>8.7174806024646279E-2</v>
      </c>
      <c r="W2138" t="str">
        <f t="shared" si="169"/>
        <v>Medium</v>
      </c>
    </row>
    <row r="2139" spans="1:23" hidden="1" x14ac:dyDescent="0.3">
      <c r="A2139">
        <v>100681</v>
      </c>
      <c r="B2139" s="1">
        <v>45973</v>
      </c>
      <c r="C2139" t="s">
        <v>817</v>
      </c>
      <c r="D2139" t="s">
        <v>51</v>
      </c>
      <c r="E2139" t="s">
        <v>20</v>
      </c>
      <c r="F2139" t="s">
        <v>21</v>
      </c>
      <c r="G2139" t="s">
        <v>22</v>
      </c>
      <c r="H2139" t="s">
        <v>33</v>
      </c>
      <c r="I2139" t="s">
        <v>60</v>
      </c>
      <c r="J2139" t="s">
        <v>61</v>
      </c>
      <c r="K2139">
        <v>3</v>
      </c>
      <c r="L2139">
        <v>12412</v>
      </c>
      <c r="M2139">
        <v>0</v>
      </c>
      <c r="N2139">
        <v>37236</v>
      </c>
      <c r="O2139">
        <v>27000</v>
      </c>
      <c r="P2139">
        <v>10236</v>
      </c>
      <c r="Q2139" t="s">
        <v>55</v>
      </c>
      <c r="R2139" t="s">
        <v>27</v>
      </c>
      <c r="S2139" s="3" t="str">
        <f t="shared" si="165"/>
        <v>November</v>
      </c>
      <c r="T2139" t="str">
        <f t="shared" si="166"/>
        <v>Q4</v>
      </c>
      <c r="U2139">
        <f t="shared" si="167"/>
        <v>2025</v>
      </c>
      <c r="V2139" s="4">
        <f t="shared" si="168"/>
        <v>0.27489526264904929</v>
      </c>
      <c r="W2139" t="str">
        <f t="shared" si="169"/>
        <v>Medium</v>
      </c>
    </row>
    <row r="2140" spans="1:23" hidden="1" x14ac:dyDescent="0.3">
      <c r="A2140">
        <v>101663</v>
      </c>
      <c r="B2140" s="1">
        <v>45859</v>
      </c>
      <c r="C2140" t="s">
        <v>1799</v>
      </c>
      <c r="D2140" t="s">
        <v>106</v>
      </c>
      <c r="E2140" t="s">
        <v>30</v>
      </c>
      <c r="F2140" t="s">
        <v>76</v>
      </c>
      <c r="G2140" t="s">
        <v>77</v>
      </c>
      <c r="H2140" t="s">
        <v>83</v>
      </c>
      <c r="I2140" t="s">
        <v>24</v>
      </c>
      <c r="J2140" t="s">
        <v>72</v>
      </c>
      <c r="K2140">
        <v>3</v>
      </c>
      <c r="L2140">
        <v>14595</v>
      </c>
      <c r="M2140">
        <v>15</v>
      </c>
      <c r="N2140">
        <v>37217.25</v>
      </c>
      <c r="O2140">
        <v>33000</v>
      </c>
      <c r="P2140">
        <v>4217.25</v>
      </c>
      <c r="Q2140" t="s">
        <v>49</v>
      </c>
      <c r="R2140" t="s">
        <v>27</v>
      </c>
      <c r="S2140" s="3" t="str">
        <f t="shared" si="165"/>
        <v>July</v>
      </c>
      <c r="T2140" t="str">
        <f t="shared" si="166"/>
        <v>Q3</v>
      </c>
      <c r="U2140">
        <f t="shared" si="167"/>
        <v>2025</v>
      </c>
      <c r="V2140" s="4">
        <f t="shared" si="168"/>
        <v>0.1133143905044032</v>
      </c>
      <c r="W2140" t="str">
        <f t="shared" si="169"/>
        <v>Medium</v>
      </c>
    </row>
    <row r="2141" spans="1:23" hidden="1" x14ac:dyDescent="0.3">
      <c r="A2141">
        <v>100066</v>
      </c>
      <c r="B2141" s="1">
        <v>45697</v>
      </c>
      <c r="C2141" t="s">
        <v>173</v>
      </c>
      <c r="D2141" t="s">
        <v>80</v>
      </c>
      <c r="E2141" t="s">
        <v>30</v>
      </c>
      <c r="F2141" t="s">
        <v>76</v>
      </c>
      <c r="G2141" t="s">
        <v>77</v>
      </c>
      <c r="H2141" t="s">
        <v>23</v>
      </c>
      <c r="I2141" t="s">
        <v>60</v>
      </c>
      <c r="J2141" t="s">
        <v>61</v>
      </c>
      <c r="K2141">
        <v>3</v>
      </c>
      <c r="L2141">
        <v>12399</v>
      </c>
      <c r="M2141">
        <v>0</v>
      </c>
      <c r="N2141">
        <v>37197</v>
      </c>
      <c r="O2141">
        <v>27000</v>
      </c>
      <c r="P2141">
        <v>10197</v>
      </c>
      <c r="Q2141" t="s">
        <v>49</v>
      </c>
      <c r="R2141" t="s">
        <v>27</v>
      </c>
      <c r="S2141" s="3" t="str">
        <f t="shared" si="165"/>
        <v>February</v>
      </c>
      <c r="T2141" t="str">
        <f t="shared" si="166"/>
        <v>Q1</v>
      </c>
      <c r="U2141">
        <f t="shared" si="167"/>
        <v>2025</v>
      </c>
      <c r="V2141" s="4">
        <f t="shared" si="168"/>
        <v>0.27413501088797482</v>
      </c>
      <c r="W2141" t="str">
        <f t="shared" si="169"/>
        <v>Medium</v>
      </c>
    </row>
    <row r="2142" spans="1:23" hidden="1" x14ac:dyDescent="0.3">
      <c r="A2142">
        <v>101180</v>
      </c>
      <c r="B2142" s="1">
        <v>45821</v>
      </c>
      <c r="C2142" t="s">
        <v>1316</v>
      </c>
      <c r="D2142" t="s">
        <v>151</v>
      </c>
      <c r="E2142" t="s">
        <v>20</v>
      </c>
      <c r="F2142" t="s">
        <v>21</v>
      </c>
      <c r="G2142" t="s">
        <v>22</v>
      </c>
      <c r="H2142" t="s">
        <v>108</v>
      </c>
      <c r="I2142" t="s">
        <v>60</v>
      </c>
      <c r="J2142" t="s">
        <v>61</v>
      </c>
      <c r="K2142">
        <v>3</v>
      </c>
      <c r="L2142">
        <v>12391</v>
      </c>
      <c r="M2142">
        <v>0</v>
      </c>
      <c r="N2142">
        <v>37173</v>
      </c>
      <c r="O2142">
        <v>27000</v>
      </c>
      <c r="P2142">
        <v>10173</v>
      </c>
      <c r="Q2142" t="s">
        <v>66</v>
      </c>
      <c r="R2142" t="s">
        <v>27</v>
      </c>
      <c r="S2142" s="3" t="str">
        <f t="shared" si="165"/>
        <v>June</v>
      </c>
      <c r="T2142" t="str">
        <f t="shared" si="166"/>
        <v>Q2</v>
      </c>
      <c r="U2142">
        <f t="shared" si="167"/>
        <v>2025</v>
      </c>
      <c r="V2142" s="4">
        <f t="shared" si="168"/>
        <v>0.27366637075296585</v>
      </c>
      <c r="W2142" t="str">
        <f t="shared" si="169"/>
        <v>Medium</v>
      </c>
    </row>
    <row r="2143" spans="1:23" hidden="1" x14ac:dyDescent="0.3">
      <c r="A2143">
        <v>101334</v>
      </c>
      <c r="B2143" s="1">
        <v>45970</v>
      </c>
      <c r="C2143" t="s">
        <v>1470</v>
      </c>
      <c r="D2143" t="s">
        <v>222</v>
      </c>
      <c r="E2143" t="s">
        <v>30</v>
      </c>
      <c r="F2143" t="s">
        <v>76</v>
      </c>
      <c r="G2143" t="s">
        <v>77</v>
      </c>
      <c r="H2143" t="s">
        <v>71</v>
      </c>
      <c r="I2143" t="s">
        <v>24</v>
      </c>
      <c r="J2143" t="s">
        <v>72</v>
      </c>
      <c r="K2143">
        <v>3</v>
      </c>
      <c r="L2143">
        <v>14575</v>
      </c>
      <c r="M2143">
        <v>15</v>
      </c>
      <c r="N2143">
        <v>37166.25</v>
      </c>
      <c r="O2143">
        <v>33000</v>
      </c>
      <c r="P2143">
        <v>4166.25</v>
      </c>
      <c r="Q2143" t="s">
        <v>49</v>
      </c>
      <c r="R2143" t="s">
        <v>56</v>
      </c>
      <c r="S2143" s="3" t="str">
        <f t="shared" si="165"/>
        <v>November</v>
      </c>
      <c r="T2143" t="str">
        <f t="shared" si="166"/>
        <v>Q4</v>
      </c>
      <c r="U2143">
        <f t="shared" si="167"/>
        <v>2025</v>
      </c>
      <c r="V2143" s="4">
        <f t="shared" si="168"/>
        <v>0.1120976692563818</v>
      </c>
      <c r="W2143" t="str">
        <f t="shared" si="169"/>
        <v>Medium</v>
      </c>
    </row>
    <row r="2144" spans="1:23" hidden="1" x14ac:dyDescent="0.3">
      <c r="A2144">
        <v>102466</v>
      </c>
      <c r="B2144" s="1">
        <v>45865</v>
      </c>
      <c r="C2144" t="s">
        <v>2602</v>
      </c>
      <c r="D2144" t="s">
        <v>132</v>
      </c>
      <c r="E2144" t="s">
        <v>20</v>
      </c>
      <c r="F2144" t="s">
        <v>21</v>
      </c>
      <c r="G2144" t="s">
        <v>22</v>
      </c>
      <c r="H2144" t="s">
        <v>47</v>
      </c>
      <c r="I2144" t="s">
        <v>60</v>
      </c>
      <c r="J2144" t="s">
        <v>78</v>
      </c>
      <c r="K2144">
        <v>2</v>
      </c>
      <c r="L2144">
        <v>21855</v>
      </c>
      <c r="M2144">
        <v>15</v>
      </c>
      <c r="N2144">
        <v>37153.5</v>
      </c>
      <c r="O2144">
        <v>34000</v>
      </c>
      <c r="P2144">
        <v>3153.5</v>
      </c>
      <c r="Q2144" t="s">
        <v>66</v>
      </c>
      <c r="R2144" t="s">
        <v>27</v>
      </c>
      <c r="S2144" s="3" t="str">
        <f t="shared" si="165"/>
        <v>July</v>
      </c>
      <c r="T2144" t="str">
        <f t="shared" si="166"/>
        <v>Q3</v>
      </c>
      <c r="U2144">
        <f t="shared" si="167"/>
        <v>2025</v>
      </c>
      <c r="V2144" s="4">
        <f t="shared" si="168"/>
        <v>8.487760237931824E-2</v>
      </c>
      <c r="W2144" t="str">
        <f t="shared" si="169"/>
        <v>Medium</v>
      </c>
    </row>
    <row r="2145" spans="1:23" hidden="1" x14ac:dyDescent="0.3">
      <c r="A2145">
        <v>104465</v>
      </c>
      <c r="B2145" s="1">
        <v>45886</v>
      </c>
      <c r="C2145" t="s">
        <v>4601</v>
      </c>
      <c r="D2145" t="s">
        <v>100</v>
      </c>
      <c r="E2145" t="s">
        <v>44</v>
      </c>
      <c r="F2145" t="s">
        <v>64</v>
      </c>
      <c r="G2145" t="s">
        <v>65</v>
      </c>
      <c r="H2145" t="s">
        <v>47</v>
      </c>
      <c r="I2145" t="s">
        <v>24</v>
      </c>
      <c r="J2145" t="s">
        <v>25</v>
      </c>
      <c r="K2145">
        <v>5</v>
      </c>
      <c r="L2145">
        <v>8742</v>
      </c>
      <c r="M2145">
        <v>15</v>
      </c>
      <c r="N2145">
        <v>37153.5</v>
      </c>
      <c r="O2145">
        <v>30000</v>
      </c>
      <c r="P2145">
        <v>7153.5</v>
      </c>
      <c r="Q2145" t="s">
        <v>66</v>
      </c>
      <c r="R2145" t="s">
        <v>27</v>
      </c>
      <c r="S2145" s="3" t="str">
        <f t="shared" si="165"/>
        <v>August</v>
      </c>
      <c r="T2145" t="str">
        <f t="shared" si="166"/>
        <v>Q3</v>
      </c>
      <c r="U2145">
        <f t="shared" si="167"/>
        <v>2025</v>
      </c>
      <c r="V2145" s="4">
        <f t="shared" si="168"/>
        <v>0.19253906092292786</v>
      </c>
      <c r="W2145" t="str">
        <f t="shared" si="169"/>
        <v>Medium</v>
      </c>
    </row>
    <row r="2146" spans="1:23" hidden="1" x14ac:dyDescent="0.3">
      <c r="A2146">
        <v>101880</v>
      </c>
      <c r="B2146" s="1">
        <v>45860</v>
      </c>
      <c r="C2146" t="s">
        <v>2016</v>
      </c>
      <c r="D2146" t="s">
        <v>110</v>
      </c>
      <c r="E2146" t="s">
        <v>20</v>
      </c>
      <c r="F2146" t="s">
        <v>21</v>
      </c>
      <c r="G2146" t="s">
        <v>22</v>
      </c>
      <c r="H2146" t="s">
        <v>71</v>
      </c>
      <c r="I2146" t="s">
        <v>24</v>
      </c>
      <c r="J2146" t="s">
        <v>25</v>
      </c>
      <c r="K2146">
        <v>5</v>
      </c>
      <c r="L2146">
        <v>8741</v>
      </c>
      <c r="M2146">
        <v>15</v>
      </c>
      <c r="N2146">
        <v>37149.25</v>
      </c>
      <c r="O2146">
        <v>30000</v>
      </c>
      <c r="P2146">
        <v>7149.25</v>
      </c>
      <c r="Q2146" t="s">
        <v>55</v>
      </c>
      <c r="R2146" t="s">
        <v>27</v>
      </c>
      <c r="S2146" s="3" t="str">
        <f t="shared" si="165"/>
        <v>July</v>
      </c>
      <c r="T2146" t="str">
        <f t="shared" si="166"/>
        <v>Q3</v>
      </c>
      <c r="U2146">
        <f t="shared" si="167"/>
        <v>2025</v>
      </c>
      <c r="V2146" s="4">
        <f t="shared" si="168"/>
        <v>0.19244668465715997</v>
      </c>
      <c r="W2146" t="str">
        <f t="shared" si="169"/>
        <v>Medium</v>
      </c>
    </row>
    <row r="2147" spans="1:23" hidden="1" x14ac:dyDescent="0.3">
      <c r="A2147">
        <v>100395</v>
      </c>
      <c r="B2147" s="1">
        <v>45924</v>
      </c>
      <c r="C2147" t="s">
        <v>531</v>
      </c>
      <c r="D2147" t="s">
        <v>207</v>
      </c>
      <c r="E2147" t="s">
        <v>20</v>
      </c>
      <c r="F2147" t="s">
        <v>21</v>
      </c>
      <c r="G2147" t="s">
        <v>22</v>
      </c>
      <c r="H2147" t="s">
        <v>71</v>
      </c>
      <c r="I2147" t="s">
        <v>60</v>
      </c>
      <c r="J2147" t="s">
        <v>78</v>
      </c>
      <c r="K2147">
        <v>2</v>
      </c>
      <c r="L2147">
        <v>21847</v>
      </c>
      <c r="M2147">
        <v>15</v>
      </c>
      <c r="N2147">
        <v>37139.9</v>
      </c>
      <c r="O2147">
        <v>34000</v>
      </c>
      <c r="P2147">
        <v>3139.9</v>
      </c>
      <c r="Q2147" t="s">
        <v>26</v>
      </c>
      <c r="R2147" t="s">
        <v>27</v>
      </c>
      <c r="S2147" s="3" t="str">
        <f t="shared" si="165"/>
        <v>September</v>
      </c>
      <c r="T2147" t="str">
        <f t="shared" si="166"/>
        <v>Q3</v>
      </c>
      <c r="U2147">
        <f t="shared" si="167"/>
        <v>2025</v>
      </c>
      <c r="V2147" s="4">
        <f t="shared" si="168"/>
        <v>8.4542500114432192E-2</v>
      </c>
      <c r="W2147" t="str">
        <f t="shared" si="169"/>
        <v>Medium</v>
      </c>
    </row>
    <row r="2148" spans="1:23" hidden="1" x14ac:dyDescent="0.3">
      <c r="A2148">
        <v>100318</v>
      </c>
      <c r="B2148" s="1">
        <v>45710</v>
      </c>
      <c r="C2148" t="s">
        <v>454</v>
      </c>
      <c r="D2148" t="s">
        <v>142</v>
      </c>
      <c r="E2148" t="s">
        <v>30</v>
      </c>
      <c r="F2148" t="s">
        <v>31</v>
      </c>
      <c r="G2148" t="s">
        <v>32</v>
      </c>
      <c r="H2148" t="s">
        <v>38</v>
      </c>
      <c r="I2148" t="s">
        <v>60</v>
      </c>
      <c r="J2148" t="s">
        <v>78</v>
      </c>
      <c r="K2148">
        <v>2</v>
      </c>
      <c r="L2148">
        <v>21846</v>
      </c>
      <c r="M2148">
        <v>15</v>
      </c>
      <c r="N2148">
        <v>37138.199999999997</v>
      </c>
      <c r="O2148">
        <v>34000</v>
      </c>
      <c r="P2148">
        <v>3138.2</v>
      </c>
      <c r="Q2148" t="s">
        <v>55</v>
      </c>
      <c r="R2148" t="s">
        <v>27</v>
      </c>
      <c r="S2148" s="3" t="str">
        <f t="shared" si="165"/>
        <v>February</v>
      </c>
      <c r="T2148" t="str">
        <f t="shared" si="166"/>
        <v>Q1</v>
      </c>
      <c r="U2148">
        <f t="shared" si="167"/>
        <v>2025</v>
      </c>
      <c r="V2148" s="4">
        <f t="shared" si="168"/>
        <v>8.4500595074613202E-2</v>
      </c>
      <c r="W2148" t="str">
        <f t="shared" si="169"/>
        <v>Medium</v>
      </c>
    </row>
    <row r="2149" spans="1:23" hidden="1" x14ac:dyDescent="0.3">
      <c r="A2149">
        <v>102714</v>
      </c>
      <c r="B2149" s="1">
        <v>45764</v>
      </c>
      <c r="C2149" t="s">
        <v>2850</v>
      </c>
      <c r="D2149" t="s">
        <v>228</v>
      </c>
      <c r="E2149" t="s">
        <v>44</v>
      </c>
      <c r="F2149" t="s">
        <v>45</v>
      </c>
      <c r="G2149" t="s">
        <v>46</v>
      </c>
      <c r="H2149" t="s">
        <v>33</v>
      </c>
      <c r="I2149" t="s">
        <v>60</v>
      </c>
      <c r="J2149" t="s">
        <v>61</v>
      </c>
      <c r="K2149">
        <v>3</v>
      </c>
      <c r="L2149">
        <v>12374</v>
      </c>
      <c r="M2149">
        <v>0</v>
      </c>
      <c r="N2149">
        <v>37122</v>
      </c>
      <c r="O2149">
        <v>27000</v>
      </c>
      <c r="P2149">
        <v>10122</v>
      </c>
      <c r="Q2149" t="s">
        <v>55</v>
      </c>
      <c r="R2149" t="s">
        <v>27</v>
      </c>
      <c r="S2149" s="3" t="str">
        <f t="shared" si="165"/>
        <v>April</v>
      </c>
      <c r="T2149" t="str">
        <f t="shared" si="166"/>
        <v>Q2</v>
      </c>
      <c r="U2149">
        <f t="shared" si="167"/>
        <v>2025</v>
      </c>
      <c r="V2149" s="4">
        <f t="shared" si="168"/>
        <v>0.2726684984645224</v>
      </c>
      <c r="W2149" t="str">
        <f t="shared" si="169"/>
        <v>Medium</v>
      </c>
    </row>
    <row r="2150" spans="1:23" hidden="1" x14ac:dyDescent="0.3">
      <c r="A2150">
        <v>103309</v>
      </c>
      <c r="B2150" s="1">
        <v>45916</v>
      </c>
      <c r="C2150" t="s">
        <v>3445</v>
      </c>
      <c r="D2150" t="s">
        <v>250</v>
      </c>
      <c r="E2150" t="s">
        <v>20</v>
      </c>
      <c r="F2150" t="s">
        <v>36</v>
      </c>
      <c r="G2150" t="s">
        <v>37</v>
      </c>
      <c r="H2150" t="s">
        <v>59</v>
      </c>
      <c r="I2150" t="s">
        <v>24</v>
      </c>
      <c r="J2150" t="s">
        <v>72</v>
      </c>
      <c r="K2150">
        <v>3</v>
      </c>
      <c r="L2150">
        <v>14548</v>
      </c>
      <c r="M2150">
        <v>15</v>
      </c>
      <c r="N2150">
        <v>37097.4</v>
      </c>
      <c r="O2150">
        <v>33000</v>
      </c>
      <c r="P2150">
        <v>4097.3999999999996</v>
      </c>
      <c r="Q2150" t="s">
        <v>26</v>
      </c>
      <c r="R2150" t="s">
        <v>27</v>
      </c>
      <c r="S2150" s="3" t="str">
        <f t="shared" si="165"/>
        <v>September</v>
      </c>
      <c r="T2150" t="str">
        <f t="shared" si="166"/>
        <v>Q3</v>
      </c>
      <c r="U2150">
        <f t="shared" si="167"/>
        <v>2025</v>
      </c>
      <c r="V2150" s="4">
        <f t="shared" si="168"/>
        <v>0.11044978893399536</v>
      </c>
      <c r="W2150" t="str">
        <f t="shared" si="169"/>
        <v>Medium</v>
      </c>
    </row>
    <row r="2151" spans="1:23" hidden="1" x14ac:dyDescent="0.3">
      <c r="A2151">
        <v>104374</v>
      </c>
      <c r="B2151" s="1">
        <v>45866</v>
      </c>
      <c r="C2151" t="s">
        <v>4510</v>
      </c>
      <c r="D2151" t="s">
        <v>114</v>
      </c>
      <c r="E2151" t="s">
        <v>44</v>
      </c>
      <c r="F2151" t="s">
        <v>45</v>
      </c>
      <c r="G2151" t="s">
        <v>46</v>
      </c>
      <c r="H2151" t="s">
        <v>83</v>
      </c>
      <c r="I2151" t="s">
        <v>24</v>
      </c>
      <c r="J2151" t="s">
        <v>25</v>
      </c>
      <c r="K2151">
        <v>5</v>
      </c>
      <c r="L2151">
        <v>8725</v>
      </c>
      <c r="M2151">
        <v>15</v>
      </c>
      <c r="N2151">
        <v>37081.25</v>
      </c>
      <c r="O2151">
        <v>30000</v>
      </c>
      <c r="P2151">
        <v>7081.25</v>
      </c>
      <c r="Q2151" t="s">
        <v>41</v>
      </c>
      <c r="R2151" t="s">
        <v>73</v>
      </c>
      <c r="S2151" s="3" t="str">
        <f t="shared" si="165"/>
        <v>July</v>
      </c>
      <c r="T2151" t="str">
        <f t="shared" si="166"/>
        <v>Q3</v>
      </c>
      <c r="U2151">
        <f t="shared" si="167"/>
        <v>2025</v>
      </c>
      <c r="V2151" s="4">
        <f t="shared" si="168"/>
        <v>0.19096578459464014</v>
      </c>
      <c r="W2151" t="str">
        <f t="shared" si="169"/>
        <v>Medium</v>
      </c>
    </row>
    <row r="2152" spans="1:23" hidden="1" x14ac:dyDescent="0.3">
      <c r="A2152">
        <v>100971</v>
      </c>
      <c r="B2152" s="1">
        <v>45886</v>
      </c>
      <c r="C2152" t="s">
        <v>1107</v>
      </c>
      <c r="D2152" t="s">
        <v>199</v>
      </c>
      <c r="E2152" t="s">
        <v>52</v>
      </c>
      <c r="F2152" t="s">
        <v>69</v>
      </c>
      <c r="G2152" t="s">
        <v>70</v>
      </c>
      <c r="H2152" t="s">
        <v>23</v>
      </c>
      <c r="I2152" t="s">
        <v>60</v>
      </c>
      <c r="J2152" t="s">
        <v>61</v>
      </c>
      <c r="K2152">
        <v>4</v>
      </c>
      <c r="L2152">
        <v>11587</v>
      </c>
      <c r="M2152">
        <v>20</v>
      </c>
      <c r="N2152">
        <v>37078.400000000001</v>
      </c>
      <c r="O2152">
        <v>36000</v>
      </c>
      <c r="P2152">
        <v>1078.4000000000001</v>
      </c>
      <c r="Q2152" t="s">
        <v>49</v>
      </c>
      <c r="R2152" t="s">
        <v>27</v>
      </c>
      <c r="S2152" s="3" t="str">
        <f t="shared" si="165"/>
        <v>August</v>
      </c>
      <c r="T2152" t="str">
        <f t="shared" si="166"/>
        <v>Q3</v>
      </c>
      <c r="U2152">
        <f t="shared" si="167"/>
        <v>2025</v>
      </c>
      <c r="V2152" s="4">
        <f t="shared" si="168"/>
        <v>2.9084318632950721E-2</v>
      </c>
      <c r="W2152" t="str">
        <f t="shared" si="169"/>
        <v>Medium</v>
      </c>
    </row>
    <row r="2153" spans="1:23" hidden="1" x14ac:dyDescent="0.3">
      <c r="A2153">
        <v>102120</v>
      </c>
      <c r="B2153" s="1">
        <v>45734</v>
      </c>
      <c r="C2153" t="s">
        <v>2256</v>
      </c>
      <c r="D2153" t="s">
        <v>35</v>
      </c>
      <c r="E2153" t="s">
        <v>30</v>
      </c>
      <c r="F2153" t="s">
        <v>31</v>
      </c>
      <c r="G2153" t="s">
        <v>32</v>
      </c>
      <c r="H2153" t="s">
        <v>33</v>
      </c>
      <c r="I2153" t="s">
        <v>60</v>
      </c>
      <c r="J2153" t="s">
        <v>78</v>
      </c>
      <c r="K2153">
        <v>2</v>
      </c>
      <c r="L2153">
        <v>21810</v>
      </c>
      <c r="M2153">
        <v>15</v>
      </c>
      <c r="N2153">
        <v>37077</v>
      </c>
      <c r="O2153">
        <v>34000</v>
      </c>
      <c r="P2153">
        <v>3077</v>
      </c>
      <c r="Q2153" t="s">
        <v>66</v>
      </c>
      <c r="R2153" t="s">
        <v>27</v>
      </c>
      <c r="S2153" s="3" t="str">
        <f t="shared" si="165"/>
        <v>March</v>
      </c>
      <c r="T2153" t="str">
        <f t="shared" si="166"/>
        <v>Q1</v>
      </c>
      <c r="U2153">
        <f t="shared" si="167"/>
        <v>2025</v>
      </c>
      <c r="V2153" s="4">
        <f t="shared" si="168"/>
        <v>8.2989454378725361E-2</v>
      </c>
      <c r="W2153" t="str">
        <f t="shared" si="169"/>
        <v>Medium</v>
      </c>
    </row>
    <row r="2154" spans="1:23" hidden="1" x14ac:dyDescent="0.3">
      <c r="A2154">
        <v>104876</v>
      </c>
      <c r="B2154" s="1">
        <v>45819</v>
      </c>
      <c r="C2154" t="s">
        <v>5012</v>
      </c>
      <c r="D2154" t="s">
        <v>96</v>
      </c>
      <c r="E2154" t="s">
        <v>44</v>
      </c>
      <c r="F2154" t="s">
        <v>64</v>
      </c>
      <c r="G2154" t="s">
        <v>65</v>
      </c>
      <c r="H2154" t="s">
        <v>108</v>
      </c>
      <c r="I2154" t="s">
        <v>60</v>
      </c>
      <c r="J2154" t="s">
        <v>78</v>
      </c>
      <c r="K2154">
        <v>2</v>
      </c>
      <c r="L2154">
        <v>21796</v>
      </c>
      <c r="M2154">
        <v>15</v>
      </c>
      <c r="N2154">
        <v>37053.199999999997</v>
      </c>
      <c r="O2154">
        <v>34000</v>
      </c>
      <c r="P2154">
        <v>3053.2</v>
      </c>
      <c r="Q2154" t="s">
        <v>66</v>
      </c>
      <c r="R2154" t="s">
        <v>27</v>
      </c>
      <c r="S2154" s="3" t="str">
        <f t="shared" si="165"/>
        <v>June</v>
      </c>
      <c r="T2154" t="str">
        <f t="shared" si="166"/>
        <v>Q2</v>
      </c>
      <c r="U2154">
        <f t="shared" si="167"/>
        <v>2025</v>
      </c>
      <c r="V2154" s="4">
        <f t="shared" si="168"/>
        <v>8.2400440447788589E-2</v>
      </c>
      <c r="W2154" t="str">
        <f t="shared" si="169"/>
        <v>Medium</v>
      </c>
    </row>
    <row r="2155" spans="1:23" hidden="1" x14ac:dyDescent="0.3">
      <c r="A2155">
        <v>101463</v>
      </c>
      <c r="B2155" s="1">
        <v>45803</v>
      </c>
      <c r="C2155" t="s">
        <v>1599</v>
      </c>
      <c r="D2155" t="s">
        <v>112</v>
      </c>
      <c r="E2155" t="s">
        <v>20</v>
      </c>
      <c r="F2155" t="s">
        <v>36</v>
      </c>
      <c r="G2155" t="s">
        <v>37</v>
      </c>
      <c r="H2155" t="s">
        <v>38</v>
      </c>
      <c r="I2155" t="s">
        <v>60</v>
      </c>
      <c r="J2155" t="s">
        <v>61</v>
      </c>
      <c r="K2155">
        <v>3</v>
      </c>
      <c r="L2155">
        <v>12351</v>
      </c>
      <c r="M2155">
        <v>0</v>
      </c>
      <c r="N2155">
        <v>37053</v>
      </c>
      <c r="O2155">
        <v>27000</v>
      </c>
      <c r="P2155">
        <v>10053</v>
      </c>
      <c r="Q2155" t="s">
        <v>66</v>
      </c>
      <c r="R2155" t="s">
        <v>56</v>
      </c>
      <c r="S2155" s="3" t="str">
        <f t="shared" si="165"/>
        <v>May</v>
      </c>
      <c r="T2155" t="str">
        <f t="shared" si="166"/>
        <v>Q2</v>
      </c>
      <c r="U2155">
        <f t="shared" si="167"/>
        <v>2025</v>
      </c>
      <c r="V2155" s="4">
        <f t="shared" si="168"/>
        <v>0.2713140636385718</v>
      </c>
      <c r="W2155" t="str">
        <f t="shared" si="169"/>
        <v>Medium</v>
      </c>
    </row>
    <row r="2156" spans="1:23" hidden="1" x14ac:dyDescent="0.3">
      <c r="A2156">
        <v>103872</v>
      </c>
      <c r="B2156" s="1">
        <v>45955</v>
      </c>
      <c r="C2156" t="s">
        <v>4008</v>
      </c>
      <c r="D2156" t="s">
        <v>63</v>
      </c>
      <c r="E2156" t="s">
        <v>30</v>
      </c>
      <c r="F2156" t="s">
        <v>76</v>
      </c>
      <c r="G2156" t="s">
        <v>77</v>
      </c>
      <c r="H2156" t="s">
        <v>71</v>
      </c>
      <c r="I2156" t="s">
        <v>24</v>
      </c>
      <c r="J2156" t="s">
        <v>25</v>
      </c>
      <c r="K2156">
        <v>5</v>
      </c>
      <c r="L2156">
        <v>8709</v>
      </c>
      <c r="M2156">
        <v>15</v>
      </c>
      <c r="N2156">
        <v>37013.25</v>
      </c>
      <c r="O2156">
        <v>30000</v>
      </c>
      <c r="P2156">
        <v>7013.25</v>
      </c>
      <c r="Q2156" t="s">
        <v>49</v>
      </c>
      <c r="R2156" t="s">
        <v>73</v>
      </c>
      <c r="S2156" s="3" t="str">
        <f t="shared" si="165"/>
        <v>October</v>
      </c>
      <c r="T2156" t="str">
        <f t="shared" si="166"/>
        <v>Q4</v>
      </c>
      <c r="U2156">
        <f t="shared" si="167"/>
        <v>2025</v>
      </c>
      <c r="V2156" s="4">
        <f t="shared" si="168"/>
        <v>0.18947944317237747</v>
      </c>
      <c r="W2156" t="str">
        <f t="shared" si="169"/>
        <v>Medium</v>
      </c>
    </row>
    <row r="2157" spans="1:23" hidden="1" x14ac:dyDescent="0.3">
      <c r="A2157">
        <v>102390</v>
      </c>
      <c r="B2157" s="1">
        <v>45728</v>
      </c>
      <c r="C2157" t="s">
        <v>2526</v>
      </c>
      <c r="D2157" t="s">
        <v>222</v>
      </c>
      <c r="E2157" t="s">
        <v>20</v>
      </c>
      <c r="F2157" t="s">
        <v>21</v>
      </c>
      <c r="G2157" t="s">
        <v>22</v>
      </c>
      <c r="H2157" t="s">
        <v>33</v>
      </c>
      <c r="I2157" t="s">
        <v>60</v>
      </c>
      <c r="J2157" t="s">
        <v>61</v>
      </c>
      <c r="K2157">
        <v>4</v>
      </c>
      <c r="L2157">
        <v>11559</v>
      </c>
      <c r="M2157">
        <v>20</v>
      </c>
      <c r="N2157">
        <v>36988.800000000003</v>
      </c>
      <c r="O2157">
        <v>36000</v>
      </c>
      <c r="P2157">
        <v>988.8</v>
      </c>
      <c r="Q2157" t="s">
        <v>55</v>
      </c>
      <c r="R2157" t="s">
        <v>56</v>
      </c>
      <c r="S2157" s="3" t="str">
        <f t="shared" si="165"/>
        <v>March</v>
      </c>
      <c r="T2157" t="str">
        <f t="shared" si="166"/>
        <v>Q1</v>
      </c>
      <c r="U2157">
        <f t="shared" si="167"/>
        <v>2025</v>
      </c>
      <c r="V2157" s="4">
        <f t="shared" si="168"/>
        <v>2.6732416298987798E-2</v>
      </c>
      <c r="W2157" t="str">
        <f t="shared" si="169"/>
        <v>Medium</v>
      </c>
    </row>
    <row r="2158" spans="1:23" hidden="1" x14ac:dyDescent="0.3">
      <c r="A2158">
        <v>103664</v>
      </c>
      <c r="B2158" s="1">
        <v>45998</v>
      </c>
      <c r="C2158" t="s">
        <v>3800</v>
      </c>
      <c r="D2158" t="s">
        <v>158</v>
      </c>
      <c r="E2158" t="s">
        <v>20</v>
      </c>
      <c r="F2158" t="s">
        <v>21</v>
      </c>
      <c r="G2158" t="s">
        <v>22</v>
      </c>
      <c r="H2158" t="s">
        <v>108</v>
      </c>
      <c r="I2158" t="s">
        <v>24</v>
      </c>
      <c r="J2158" t="s">
        <v>72</v>
      </c>
      <c r="K2158">
        <v>3</v>
      </c>
      <c r="L2158">
        <v>15381</v>
      </c>
      <c r="M2158">
        <v>20</v>
      </c>
      <c r="N2158">
        <v>36914.400000000001</v>
      </c>
      <c r="O2158">
        <v>33000</v>
      </c>
      <c r="P2158">
        <v>3914.4</v>
      </c>
      <c r="Q2158" t="s">
        <v>66</v>
      </c>
      <c r="R2158" t="s">
        <v>27</v>
      </c>
      <c r="S2158" s="3" t="str">
        <f t="shared" si="165"/>
        <v>December</v>
      </c>
      <c r="T2158" t="str">
        <f t="shared" si="166"/>
        <v>Q4</v>
      </c>
      <c r="U2158">
        <f t="shared" si="167"/>
        <v>2025</v>
      </c>
      <c r="V2158" s="4">
        <f t="shared" si="168"/>
        <v>0.10603991938105455</v>
      </c>
      <c r="W2158" t="str">
        <f t="shared" si="169"/>
        <v>Medium</v>
      </c>
    </row>
    <row r="2159" spans="1:23" hidden="1" x14ac:dyDescent="0.3">
      <c r="A2159">
        <v>103239</v>
      </c>
      <c r="B2159" s="1">
        <v>45661</v>
      </c>
      <c r="C2159" t="s">
        <v>3375</v>
      </c>
      <c r="D2159" t="s">
        <v>226</v>
      </c>
      <c r="E2159" t="s">
        <v>52</v>
      </c>
      <c r="F2159" t="s">
        <v>53</v>
      </c>
      <c r="G2159" t="s">
        <v>54</v>
      </c>
      <c r="H2159" t="s">
        <v>59</v>
      </c>
      <c r="I2159" t="s">
        <v>24</v>
      </c>
      <c r="J2159" t="s">
        <v>25</v>
      </c>
      <c r="K2159">
        <v>5</v>
      </c>
      <c r="L2159">
        <v>8198</v>
      </c>
      <c r="M2159">
        <v>10</v>
      </c>
      <c r="N2159">
        <v>36891</v>
      </c>
      <c r="O2159">
        <v>30000</v>
      </c>
      <c r="P2159">
        <v>6891</v>
      </c>
      <c r="Q2159" t="s">
        <v>41</v>
      </c>
      <c r="R2159" t="s">
        <v>73</v>
      </c>
      <c r="S2159" s="3" t="str">
        <f t="shared" si="165"/>
        <v>January</v>
      </c>
      <c r="T2159" t="str">
        <f t="shared" si="166"/>
        <v>Q1</v>
      </c>
      <c r="U2159">
        <f t="shared" si="167"/>
        <v>2025</v>
      </c>
      <c r="V2159" s="4">
        <f t="shared" si="168"/>
        <v>0.18679352687647394</v>
      </c>
      <c r="W2159" t="str">
        <f t="shared" si="169"/>
        <v>Medium</v>
      </c>
    </row>
    <row r="2160" spans="1:23" hidden="1" x14ac:dyDescent="0.3">
      <c r="A2160">
        <v>104005</v>
      </c>
      <c r="B2160" s="1">
        <v>45695</v>
      </c>
      <c r="C2160" t="s">
        <v>4141</v>
      </c>
      <c r="D2160" t="s">
        <v>82</v>
      </c>
      <c r="E2160" t="s">
        <v>52</v>
      </c>
      <c r="F2160" t="s">
        <v>69</v>
      </c>
      <c r="G2160" t="s">
        <v>70</v>
      </c>
      <c r="H2160" t="s">
        <v>47</v>
      </c>
      <c r="I2160" t="s">
        <v>60</v>
      </c>
      <c r="J2160" t="s">
        <v>61</v>
      </c>
      <c r="K2160">
        <v>3</v>
      </c>
      <c r="L2160">
        <v>12293</v>
      </c>
      <c r="M2160">
        <v>0</v>
      </c>
      <c r="N2160">
        <v>36879</v>
      </c>
      <c r="O2160">
        <v>27000</v>
      </c>
      <c r="P2160">
        <v>9879</v>
      </c>
      <c r="Q2160" t="s">
        <v>41</v>
      </c>
      <c r="R2160" t="s">
        <v>27</v>
      </c>
      <c r="S2160" s="3" t="str">
        <f t="shared" si="165"/>
        <v>February</v>
      </c>
      <c r="T2160" t="str">
        <f t="shared" si="166"/>
        <v>Q1</v>
      </c>
      <c r="U2160">
        <f t="shared" si="167"/>
        <v>2025</v>
      </c>
      <c r="V2160" s="4">
        <f t="shared" si="168"/>
        <v>0.26787602700723989</v>
      </c>
      <c r="W2160" t="str">
        <f t="shared" si="169"/>
        <v>Medium</v>
      </c>
    </row>
    <row r="2161" spans="1:23" hidden="1" x14ac:dyDescent="0.3">
      <c r="A2161">
        <v>102766</v>
      </c>
      <c r="B2161" s="1">
        <v>45955</v>
      </c>
      <c r="C2161" t="s">
        <v>2902</v>
      </c>
      <c r="D2161" t="s">
        <v>19</v>
      </c>
      <c r="E2161" t="s">
        <v>44</v>
      </c>
      <c r="F2161" t="s">
        <v>45</v>
      </c>
      <c r="G2161" t="s">
        <v>46</v>
      </c>
      <c r="H2161" t="s">
        <v>47</v>
      </c>
      <c r="I2161" t="s">
        <v>24</v>
      </c>
      <c r="J2161" t="s">
        <v>25</v>
      </c>
      <c r="K2161">
        <v>5</v>
      </c>
      <c r="L2161">
        <v>8674</v>
      </c>
      <c r="M2161">
        <v>15</v>
      </c>
      <c r="N2161">
        <v>36864.5</v>
      </c>
      <c r="O2161">
        <v>30000</v>
      </c>
      <c r="P2161">
        <v>6864.5</v>
      </c>
      <c r="Q2161" t="s">
        <v>66</v>
      </c>
      <c r="R2161" t="s">
        <v>27</v>
      </c>
      <c r="S2161" s="3" t="str">
        <f t="shared" si="165"/>
        <v>October</v>
      </c>
      <c r="T2161" t="str">
        <f t="shared" si="166"/>
        <v>Q4</v>
      </c>
      <c r="U2161">
        <f t="shared" si="167"/>
        <v>2025</v>
      </c>
      <c r="V2161" s="4">
        <f t="shared" si="168"/>
        <v>0.18620895441413826</v>
      </c>
      <c r="W2161" t="str">
        <f t="shared" si="169"/>
        <v>Medium</v>
      </c>
    </row>
    <row r="2162" spans="1:23" hidden="1" x14ac:dyDescent="0.3">
      <c r="A2162">
        <v>102996</v>
      </c>
      <c r="B2162" s="1">
        <v>45858</v>
      </c>
      <c r="C2162" t="s">
        <v>3132</v>
      </c>
      <c r="D2162" t="s">
        <v>68</v>
      </c>
      <c r="E2162" t="s">
        <v>52</v>
      </c>
      <c r="F2162" t="s">
        <v>69</v>
      </c>
      <c r="G2162" t="s">
        <v>70</v>
      </c>
      <c r="H2162" t="s">
        <v>108</v>
      </c>
      <c r="I2162" t="s">
        <v>60</v>
      </c>
      <c r="J2162" t="s">
        <v>61</v>
      </c>
      <c r="K2162">
        <v>4</v>
      </c>
      <c r="L2162">
        <v>11513</v>
      </c>
      <c r="M2162">
        <v>20</v>
      </c>
      <c r="N2162">
        <v>36841.599999999999</v>
      </c>
      <c r="O2162">
        <v>36000</v>
      </c>
      <c r="P2162">
        <v>841.6</v>
      </c>
      <c r="Q2162" t="s">
        <v>66</v>
      </c>
      <c r="R2162" t="s">
        <v>27</v>
      </c>
      <c r="S2162" s="3" t="str">
        <f t="shared" si="165"/>
        <v>July</v>
      </c>
      <c r="T2162" t="str">
        <f t="shared" si="166"/>
        <v>Q3</v>
      </c>
      <c r="U2162">
        <f t="shared" si="167"/>
        <v>2025</v>
      </c>
      <c r="V2162" s="4">
        <f t="shared" si="168"/>
        <v>2.2843741857031183E-2</v>
      </c>
      <c r="W2162" t="str">
        <f t="shared" si="169"/>
        <v>Medium</v>
      </c>
    </row>
    <row r="2163" spans="1:23" hidden="1" x14ac:dyDescent="0.3">
      <c r="A2163">
        <v>103658</v>
      </c>
      <c r="B2163" s="1">
        <v>45709</v>
      </c>
      <c r="C2163" t="s">
        <v>3794</v>
      </c>
      <c r="D2163" t="s">
        <v>58</v>
      </c>
      <c r="E2163" t="s">
        <v>20</v>
      </c>
      <c r="F2163" t="s">
        <v>36</v>
      </c>
      <c r="G2163" t="s">
        <v>37</v>
      </c>
      <c r="H2163" t="s">
        <v>23</v>
      </c>
      <c r="I2163" t="s">
        <v>24</v>
      </c>
      <c r="J2163" t="s">
        <v>72</v>
      </c>
      <c r="K2163">
        <v>3</v>
      </c>
      <c r="L2163">
        <v>15345</v>
      </c>
      <c r="M2163">
        <v>20</v>
      </c>
      <c r="N2163">
        <v>36828</v>
      </c>
      <c r="O2163">
        <v>33000</v>
      </c>
      <c r="P2163">
        <v>3828</v>
      </c>
      <c r="Q2163" t="s">
        <v>66</v>
      </c>
      <c r="R2163" t="s">
        <v>56</v>
      </c>
      <c r="S2163" s="3" t="str">
        <f t="shared" si="165"/>
        <v>February</v>
      </c>
      <c r="T2163" t="str">
        <f t="shared" si="166"/>
        <v>Q1</v>
      </c>
      <c r="U2163">
        <f t="shared" si="167"/>
        <v>2025</v>
      </c>
      <c r="V2163" s="4">
        <f t="shared" si="168"/>
        <v>0.1039426523297491</v>
      </c>
      <c r="W2163" t="str">
        <f t="shared" si="169"/>
        <v>Medium</v>
      </c>
    </row>
    <row r="2164" spans="1:23" hidden="1" x14ac:dyDescent="0.3">
      <c r="A2164">
        <v>100258</v>
      </c>
      <c r="B2164" s="1">
        <v>45664</v>
      </c>
      <c r="C2164" t="s">
        <v>393</v>
      </c>
      <c r="D2164" t="s">
        <v>118</v>
      </c>
      <c r="E2164" t="s">
        <v>20</v>
      </c>
      <c r="F2164" t="s">
        <v>36</v>
      </c>
      <c r="G2164" t="s">
        <v>37</v>
      </c>
      <c r="H2164" t="s">
        <v>59</v>
      </c>
      <c r="I2164" t="s">
        <v>60</v>
      </c>
      <c r="J2164" t="s">
        <v>61</v>
      </c>
      <c r="K2164">
        <v>3</v>
      </c>
      <c r="L2164">
        <v>12265</v>
      </c>
      <c r="M2164">
        <v>0</v>
      </c>
      <c r="N2164">
        <v>36795</v>
      </c>
      <c r="O2164">
        <v>27000</v>
      </c>
      <c r="P2164">
        <v>9795</v>
      </c>
      <c r="Q2164" t="s">
        <v>26</v>
      </c>
      <c r="R2164" t="s">
        <v>73</v>
      </c>
      <c r="S2164" s="3" t="str">
        <f t="shared" si="165"/>
        <v>January</v>
      </c>
      <c r="T2164" t="str">
        <f t="shared" si="166"/>
        <v>Q1</v>
      </c>
      <c r="U2164">
        <f t="shared" si="167"/>
        <v>2025</v>
      </c>
      <c r="V2164" s="4">
        <f t="shared" si="168"/>
        <v>0.26620464737056665</v>
      </c>
      <c r="W2164" t="str">
        <f t="shared" si="169"/>
        <v>Medium</v>
      </c>
    </row>
    <row r="2165" spans="1:23" hidden="1" x14ac:dyDescent="0.3">
      <c r="A2165">
        <v>100733</v>
      </c>
      <c r="B2165" s="1">
        <v>45738</v>
      </c>
      <c r="C2165" t="s">
        <v>869</v>
      </c>
      <c r="D2165" t="s">
        <v>138</v>
      </c>
      <c r="E2165" t="s">
        <v>20</v>
      </c>
      <c r="F2165" t="s">
        <v>21</v>
      </c>
      <c r="G2165" t="s">
        <v>22</v>
      </c>
      <c r="H2165" t="s">
        <v>33</v>
      </c>
      <c r="I2165" t="s">
        <v>60</v>
      </c>
      <c r="J2165" t="s">
        <v>61</v>
      </c>
      <c r="K2165">
        <v>3</v>
      </c>
      <c r="L2165">
        <v>12250</v>
      </c>
      <c r="M2165">
        <v>0</v>
      </c>
      <c r="N2165">
        <v>36750</v>
      </c>
      <c r="O2165">
        <v>27000</v>
      </c>
      <c r="P2165">
        <v>9750</v>
      </c>
      <c r="Q2165" t="s">
        <v>26</v>
      </c>
      <c r="R2165" t="s">
        <v>27</v>
      </c>
      <c r="S2165" s="3" t="str">
        <f t="shared" si="165"/>
        <v>March</v>
      </c>
      <c r="T2165" t="str">
        <f t="shared" si="166"/>
        <v>Q1</v>
      </c>
      <c r="U2165">
        <f t="shared" si="167"/>
        <v>2025</v>
      </c>
      <c r="V2165" s="4">
        <f t="shared" si="168"/>
        <v>0.26530612244897961</v>
      </c>
      <c r="W2165" t="str">
        <f t="shared" si="169"/>
        <v>Medium</v>
      </c>
    </row>
    <row r="2166" spans="1:23" hidden="1" x14ac:dyDescent="0.3">
      <c r="A2166">
        <v>102793</v>
      </c>
      <c r="B2166" s="1">
        <v>45911</v>
      </c>
      <c r="C2166" t="s">
        <v>2929</v>
      </c>
      <c r="D2166" t="s">
        <v>299</v>
      </c>
      <c r="E2166" t="s">
        <v>30</v>
      </c>
      <c r="F2166" t="s">
        <v>31</v>
      </c>
      <c r="G2166" t="s">
        <v>32</v>
      </c>
      <c r="H2166" t="s">
        <v>59</v>
      </c>
      <c r="I2166" t="s">
        <v>24</v>
      </c>
      <c r="J2166" t="s">
        <v>72</v>
      </c>
      <c r="K2166">
        <v>3</v>
      </c>
      <c r="L2166">
        <v>15303</v>
      </c>
      <c r="M2166">
        <v>20</v>
      </c>
      <c r="N2166">
        <v>36727.199999999997</v>
      </c>
      <c r="O2166">
        <v>33000</v>
      </c>
      <c r="P2166">
        <v>3727.2</v>
      </c>
      <c r="Q2166" t="s">
        <v>49</v>
      </c>
      <c r="R2166" t="s">
        <v>73</v>
      </c>
      <c r="S2166" s="3" t="str">
        <f t="shared" si="165"/>
        <v>September</v>
      </c>
      <c r="T2166" t="str">
        <f t="shared" si="166"/>
        <v>Q3</v>
      </c>
      <c r="U2166">
        <f t="shared" si="167"/>
        <v>2025</v>
      </c>
      <c r="V2166" s="4">
        <f t="shared" si="168"/>
        <v>0.10148336927399856</v>
      </c>
      <c r="W2166" t="str">
        <f t="shared" si="169"/>
        <v>Medium</v>
      </c>
    </row>
    <row r="2167" spans="1:23" hidden="1" x14ac:dyDescent="0.3">
      <c r="A2167">
        <v>101957</v>
      </c>
      <c r="B2167" s="1">
        <v>45918</v>
      </c>
      <c r="C2167" t="s">
        <v>2093</v>
      </c>
      <c r="D2167" t="s">
        <v>51</v>
      </c>
      <c r="E2167" t="s">
        <v>52</v>
      </c>
      <c r="F2167" t="s">
        <v>69</v>
      </c>
      <c r="G2167" t="s">
        <v>70</v>
      </c>
      <c r="H2167" t="s">
        <v>83</v>
      </c>
      <c r="I2167" t="s">
        <v>24</v>
      </c>
      <c r="J2167" t="s">
        <v>25</v>
      </c>
      <c r="K2167">
        <v>5</v>
      </c>
      <c r="L2167">
        <v>8158</v>
      </c>
      <c r="M2167">
        <v>10</v>
      </c>
      <c r="N2167">
        <v>36711</v>
      </c>
      <c r="O2167">
        <v>30000</v>
      </c>
      <c r="P2167">
        <v>6711</v>
      </c>
      <c r="Q2167" t="s">
        <v>26</v>
      </c>
      <c r="R2167" t="s">
        <v>27</v>
      </c>
      <c r="S2167" s="3" t="str">
        <f t="shared" si="165"/>
        <v>September</v>
      </c>
      <c r="T2167" t="str">
        <f t="shared" si="166"/>
        <v>Q3</v>
      </c>
      <c r="U2167">
        <f t="shared" si="167"/>
        <v>2025</v>
      </c>
      <c r="V2167" s="4">
        <f t="shared" si="168"/>
        <v>0.18280624336030074</v>
      </c>
      <c r="W2167" t="str">
        <f t="shared" si="169"/>
        <v>Medium</v>
      </c>
    </row>
    <row r="2168" spans="1:23" hidden="1" x14ac:dyDescent="0.3">
      <c r="A2168">
        <v>104407</v>
      </c>
      <c r="B2168" s="1">
        <v>45856</v>
      </c>
      <c r="C2168" t="s">
        <v>4543</v>
      </c>
      <c r="D2168" t="s">
        <v>226</v>
      </c>
      <c r="E2168" t="s">
        <v>44</v>
      </c>
      <c r="F2168" t="s">
        <v>45</v>
      </c>
      <c r="G2168" t="s">
        <v>46</v>
      </c>
      <c r="H2168" t="s">
        <v>83</v>
      </c>
      <c r="I2168" t="s">
        <v>60</v>
      </c>
      <c r="J2168" t="s">
        <v>61</v>
      </c>
      <c r="K2168">
        <v>3</v>
      </c>
      <c r="L2168">
        <v>12215</v>
      </c>
      <c r="M2168">
        <v>0</v>
      </c>
      <c r="N2168">
        <v>36645</v>
      </c>
      <c r="O2168">
        <v>27000</v>
      </c>
      <c r="P2168">
        <v>9645</v>
      </c>
      <c r="Q2168" t="s">
        <v>66</v>
      </c>
      <c r="R2168" t="s">
        <v>73</v>
      </c>
      <c r="S2168" s="3" t="str">
        <f t="shared" si="165"/>
        <v>July</v>
      </c>
      <c r="T2168" t="str">
        <f t="shared" si="166"/>
        <v>Q3</v>
      </c>
      <c r="U2168">
        <f t="shared" si="167"/>
        <v>2025</v>
      </c>
      <c r="V2168" s="4">
        <f t="shared" si="168"/>
        <v>0.26320098239869011</v>
      </c>
      <c r="W2168" t="str">
        <f t="shared" si="169"/>
        <v>Medium</v>
      </c>
    </row>
    <row r="2169" spans="1:23" hidden="1" x14ac:dyDescent="0.3">
      <c r="A2169">
        <v>104425</v>
      </c>
      <c r="B2169" s="1">
        <v>45932</v>
      </c>
      <c r="C2169" t="s">
        <v>4561</v>
      </c>
      <c r="D2169" t="s">
        <v>112</v>
      </c>
      <c r="E2169" t="s">
        <v>20</v>
      </c>
      <c r="F2169" t="s">
        <v>21</v>
      </c>
      <c r="G2169" t="s">
        <v>22</v>
      </c>
      <c r="H2169" t="s">
        <v>83</v>
      </c>
      <c r="I2169" t="s">
        <v>60</v>
      </c>
      <c r="J2169" t="s">
        <v>61</v>
      </c>
      <c r="K2169">
        <v>3</v>
      </c>
      <c r="L2169">
        <v>12198</v>
      </c>
      <c r="M2169">
        <v>0</v>
      </c>
      <c r="N2169">
        <v>36594</v>
      </c>
      <c r="O2169">
        <v>27000</v>
      </c>
      <c r="P2169">
        <v>9594</v>
      </c>
      <c r="Q2169" t="s">
        <v>26</v>
      </c>
      <c r="R2169" t="s">
        <v>73</v>
      </c>
      <c r="S2169" s="3" t="str">
        <f t="shared" si="165"/>
        <v>October</v>
      </c>
      <c r="T2169" t="str">
        <f t="shared" si="166"/>
        <v>Q4</v>
      </c>
      <c r="U2169">
        <f t="shared" si="167"/>
        <v>2025</v>
      </c>
      <c r="V2169" s="4">
        <f t="shared" si="168"/>
        <v>0.26217412690605019</v>
      </c>
      <c r="W2169" t="str">
        <f t="shared" si="169"/>
        <v>Medium</v>
      </c>
    </row>
    <row r="2170" spans="1:23" hidden="1" x14ac:dyDescent="0.3">
      <c r="A2170">
        <v>103718</v>
      </c>
      <c r="B2170" s="1">
        <v>45677</v>
      </c>
      <c r="C2170" t="s">
        <v>3854</v>
      </c>
      <c r="D2170" t="s">
        <v>63</v>
      </c>
      <c r="E2170" t="s">
        <v>44</v>
      </c>
      <c r="F2170" t="s">
        <v>64</v>
      </c>
      <c r="G2170" t="s">
        <v>65</v>
      </c>
      <c r="H2170" t="s">
        <v>47</v>
      </c>
      <c r="I2170" t="s">
        <v>24</v>
      </c>
      <c r="J2170" t="s">
        <v>72</v>
      </c>
      <c r="K2170">
        <v>3</v>
      </c>
      <c r="L2170">
        <v>15245</v>
      </c>
      <c r="M2170">
        <v>20</v>
      </c>
      <c r="N2170">
        <v>36588</v>
      </c>
      <c r="O2170">
        <v>33000</v>
      </c>
      <c r="P2170">
        <v>3588</v>
      </c>
      <c r="Q2170" t="s">
        <v>66</v>
      </c>
      <c r="R2170" t="s">
        <v>73</v>
      </c>
      <c r="S2170" s="3" t="str">
        <f t="shared" si="165"/>
        <v>January</v>
      </c>
      <c r="T2170" t="str">
        <f t="shared" si="166"/>
        <v>Q1</v>
      </c>
      <c r="U2170">
        <f t="shared" si="167"/>
        <v>2025</v>
      </c>
      <c r="V2170" s="4">
        <f t="shared" si="168"/>
        <v>9.8064939324368647E-2</v>
      </c>
      <c r="W2170" t="str">
        <f t="shared" si="169"/>
        <v>Medium</v>
      </c>
    </row>
    <row r="2171" spans="1:23" hidden="1" x14ac:dyDescent="0.3">
      <c r="A2171">
        <v>102896</v>
      </c>
      <c r="B2171" s="1">
        <v>45757</v>
      </c>
      <c r="C2171" t="s">
        <v>3032</v>
      </c>
      <c r="D2171" t="s">
        <v>134</v>
      </c>
      <c r="E2171" t="s">
        <v>52</v>
      </c>
      <c r="F2171" t="s">
        <v>69</v>
      </c>
      <c r="G2171" t="s">
        <v>70</v>
      </c>
      <c r="H2171" t="s">
        <v>47</v>
      </c>
      <c r="I2171" t="s">
        <v>60</v>
      </c>
      <c r="J2171" t="s">
        <v>61</v>
      </c>
      <c r="K2171">
        <v>3</v>
      </c>
      <c r="L2171">
        <v>12195</v>
      </c>
      <c r="M2171">
        <v>0</v>
      </c>
      <c r="N2171">
        <v>36585</v>
      </c>
      <c r="O2171">
        <v>27000</v>
      </c>
      <c r="P2171">
        <v>9585</v>
      </c>
      <c r="Q2171" t="s">
        <v>26</v>
      </c>
      <c r="R2171" t="s">
        <v>27</v>
      </c>
      <c r="S2171" s="3" t="str">
        <f t="shared" si="165"/>
        <v>April</v>
      </c>
      <c r="T2171" t="str">
        <f t="shared" si="166"/>
        <v>Q2</v>
      </c>
      <c r="U2171">
        <f t="shared" si="167"/>
        <v>2025</v>
      </c>
      <c r="V2171" s="4">
        <f t="shared" si="168"/>
        <v>0.26199261992619927</v>
      </c>
      <c r="W2171" t="str">
        <f t="shared" si="169"/>
        <v>Medium</v>
      </c>
    </row>
    <row r="2172" spans="1:23" hidden="1" x14ac:dyDescent="0.3">
      <c r="A2172">
        <v>104076</v>
      </c>
      <c r="B2172" s="1">
        <v>46006</v>
      </c>
      <c r="C2172" t="s">
        <v>4212</v>
      </c>
      <c r="D2172" t="s">
        <v>102</v>
      </c>
      <c r="E2172" t="s">
        <v>20</v>
      </c>
      <c r="F2172" t="s">
        <v>21</v>
      </c>
      <c r="G2172" t="s">
        <v>22</v>
      </c>
      <c r="H2172" t="s">
        <v>108</v>
      </c>
      <c r="I2172" t="s">
        <v>60</v>
      </c>
      <c r="J2172" t="s">
        <v>61</v>
      </c>
      <c r="K2172">
        <v>3</v>
      </c>
      <c r="L2172">
        <v>12191</v>
      </c>
      <c r="M2172">
        <v>0</v>
      </c>
      <c r="N2172">
        <v>36573</v>
      </c>
      <c r="O2172">
        <v>27000</v>
      </c>
      <c r="P2172">
        <v>9573</v>
      </c>
      <c r="Q2172" t="s">
        <v>26</v>
      </c>
      <c r="R2172" t="s">
        <v>27</v>
      </c>
      <c r="S2172" s="3" t="str">
        <f t="shared" si="165"/>
        <v>December</v>
      </c>
      <c r="T2172" t="str">
        <f t="shared" si="166"/>
        <v>Q4</v>
      </c>
      <c r="U2172">
        <f t="shared" si="167"/>
        <v>2025</v>
      </c>
      <c r="V2172" s="4">
        <f t="shared" si="168"/>
        <v>0.26175047165942089</v>
      </c>
      <c r="W2172" t="str">
        <f t="shared" si="169"/>
        <v>Medium</v>
      </c>
    </row>
    <row r="2173" spans="1:23" hidden="1" x14ac:dyDescent="0.3">
      <c r="A2173">
        <v>104149</v>
      </c>
      <c r="B2173" s="1">
        <v>45987</v>
      </c>
      <c r="C2173" t="s">
        <v>4285</v>
      </c>
      <c r="D2173" t="s">
        <v>281</v>
      </c>
      <c r="E2173" t="s">
        <v>52</v>
      </c>
      <c r="F2173" t="s">
        <v>53</v>
      </c>
      <c r="G2173" t="s">
        <v>54</v>
      </c>
      <c r="H2173" t="s">
        <v>23</v>
      </c>
      <c r="I2173" t="s">
        <v>24</v>
      </c>
      <c r="J2173" t="s">
        <v>25</v>
      </c>
      <c r="K2173">
        <v>5</v>
      </c>
      <c r="L2173">
        <v>8602</v>
      </c>
      <c r="M2173">
        <v>15</v>
      </c>
      <c r="N2173">
        <v>36558.5</v>
      </c>
      <c r="O2173">
        <v>30000</v>
      </c>
      <c r="P2173">
        <v>6558.5</v>
      </c>
      <c r="Q2173" t="s">
        <v>66</v>
      </c>
      <c r="R2173" t="s">
        <v>27</v>
      </c>
      <c r="S2173" s="3" t="str">
        <f t="shared" si="165"/>
        <v>November</v>
      </c>
      <c r="T2173" t="str">
        <f t="shared" si="166"/>
        <v>Q4</v>
      </c>
      <c r="U2173">
        <f t="shared" si="167"/>
        <v>2025</v>
      </c>
      <c r="V2173" s="4">
        <f t="shared" si="168"/>
        <v>0.17939740416045516</v>
      </c>
      <c r="W2173" t="str">
        <f t="shared" si="169"/>
        <v>Medium</v>
      </c>
    </row>
    <row r="2174" spans="1:23" hidden="1" x14ac:dyDescent="0.3">
      <c r="A2174">
        <v>101460</v>
      </c>
      <c r="B2174" s="1">
        <v>45790</v>
      </c>
      <c r="C2174" t="s">
        <v>1596</v>
      </c>
      <c r="D2174" t="s">
        <v>58</v>
      </c>
      <c r="E2174" t="s">
        <v>52</v>
      </c>
      <c r="F2174" t="s">
        <v>53</v>
      </c>
      <c r="G2174" t="s">
        <v>54</v>
      </c>
      <c r="H2174" t="s">
        <v>108</v>
      </c>
      <c r="I2174" t="s">
        <v>24</v>
      </c>
      <c r="J2174" t="s">
        <v>25</v>
      </c>
      <c r="K2174">
        <v>5</v>
      </c>
      <c r="L2174">
        <v>8566</v>
      </c>
      <c r="M2174">
        <v>15</v>
      </c>
      <c r="N2174">
        <v>36405.5</v>
      </c>
      <c r="O2174">
        <v>30000</v>
      </c>
      <c r="P2174">
        <v>6405.5</v>
      </c>
      <c r="Q2174" t="s">
        <v>49</v>
      </c>
      <c r="R2174" t="s">
        <v>27</v>
      </c>
      <c r="S2174" s="3" t="str">
        <f t="shared" si="165"/>
        <v>May</v>
      </c>
      <c r="T2174" t="str">
        <f t="shared" si="166"/>
        <v>Q2</v>
      </c>
      <c r="U2174">
        <f t="shared" si="167"/>
        <v>2025</v>
      </c>
      <c r="V2174" s="4">
        <f t="shared" si="168"/>
        <v>0.17594868907170619</v>
      </c>
      <c r="W2174" t="str">
        <f t="shared" si="169"/>
        <v>Medium</v>
      </c>
    </row>
    <row r="2175" spans="1:23" hidden="1" x14ac:dyDescent="0.3">
      <c r="A2175">
        <v>102716</v>
      </c>
      <c r="B2175" s="1">
        <v>45850</v>
      </c>
      <c r="C2175" t="s">
        <v>2852</v>
      </c>
      <c r="D2175" t="s">
        <v>342</v>
      </c>
      <c r="E2175" t="s">
        <v>44</v>
      </c>
      <c r="F2175" t="s">
        <v>45</v>
      </c>
      <c r="G2175" t="s">
        <v>46</v>
      </c>
      <c r="H2175" t="s">
        <v>33</v>
      </c>
      <c r="I2175" t="s">
        <v>24</v>
      </c>
      <c r="J2175" t="s">
        <v>72</v>
      </c>
      <c r="K2175">
        <v>3</v>
      </c>
      <c r="L2175">
        <v>15152</v>
      </c>
      <c r="M2175">
        <v>20</v>
      </c>
      <c r="N2175">
        <v>36364.800000000003</v>
      </c>
      <c r="O2175">
        <v>33000</v>
      </c>
      <c r="P2175">
        <v>3364.8</v>
      </c>
      <c r="Q2175" t="s">
        <v>26</v>
      </c>
      <c r="R2175" t="s">
        <v>56</v>
      </c>
      <c r="S2175" s="3" t="str">
        <f t="shared" si="165"/>
        <v>July</v>
      </c>
      <c r="T2175" t="str">
        <f t="shared" si="166"/>
        <v>Q3</v>
      </c>
      <c r="U2175">
        <f t="shared" si="167"/>
        <v>2025</v>
      </c>
      <c r="V2175" s="4">
        <f t="shared" si="168"/>
        <v>9.2529039070749733E-2</v>
      </c>
      <c r="W2175" t="str">
        <f t="shared" si="169"/>
        <v>Medium</v>
      </c>
    </row>
    <row r="2176" spans="1:23" hidden="1" x14ac:dyDescent="0.3">
      <c r="A2176">
        <v>104639</v>
      </c>
      <c r="B2176" s="1">
        <v>45925</v>
      </c>
      <c r="C2176" t="s">
        <v>4775</v>
      </c>
      <c r="D2176" t="s">
        <v>51</v>
      </c>
      <c r="E2176" t="s">
        <v>30</v>
      </c>
      <c r="F2176" t="s">
        <v>31</v>
      </c>
      <c r="G2176" t="s">
        <v>32</v>
      </c>
      <c r="H2176" t="s">
        <v>23</v>
      </c>
      <c r="I2176" t="s">
        <v>60</v>
      </c>
      <c r="J2176" t="s">
        <v>61</v>
      </c>
      <c r="K2176">
        <v>3</v>
      </c>
      <c r="L2176">
        <v>12120</v>
      </c>
      <c r="M2176">
        <v>0</v>
      </c>
      <c r="N2176">
        <v>36360</v>
      </c>
      <c r="O2176">
        <v>27000</v>
      </c>
      <c r="P2176">
        <v>9360</v>
      </c>
      <c r="Q2176" t="s">
        <v>66</v>
      </c>
      <c r="R2176" t="s">
        <v>56</v>
      </c>
      <c r="S2176" s="3" t="str">
        <f t="shared" si="165"/>
        <v>September</v>
      </c>
      <c r="T2176" t="str">
        <f t="shared" si="166"/>
        <v>Q3</v>
      </c>
      <c r="U2176">
        <f t="shared" si="167"/>
        <v>2025</v>
      </c>
      <c r="V2176" s="4">
        <f t="shared" si="168"/>
        <v>0.25742574257425743</v>
      </c>
      <c r="W2176" t="str">
        <f t="shared" si="169"/>
        <v>Medium</v>
      </c>
    </row>
    <row r="2177" spans="1:23" hidden="1" x14ac:dyDescent="0.3">
      <c r="A2177">
        <v>102405</v>
      </c>
      <c r="B2177" s="1">
        <v>45846</v>
      </c>
      <c r="C2177" t="s">
        <v>2541</v>
      </c>
      <c r="D2177" t="s">
        <v>213</v>
      </c>
      <c r="E2177" t="s">
        <v>20</v>
      </c>
      <c r="F2177" t="s">
        <v>21</v>
      </c>
      <c r="G2177" t="s">
        <v>22</v>
      </c>
      <c r="H2177" t="s">
        <v>47</v>
      </c>
      <c r="I2177" t="s">
        <v>24</v>
      </c>
      <c r="J2177" t="s">
        <v>25</v>
      </c>
      <c r="K2177">
        <v>5</v>
      </c>
      <c r="L2177">
        <v>8546</v>
      </c>
      <c r="M2177">
        <v>15</v>
      </c>
      <c r="N2177">
        <v>36320.5</v>
      </c>
      <c r="O2177">
        <v>30000</v>
      </c>
      <c r="P2177">
        <v>6320.5</v>
      </c>
      <c r="Q2177" t="s">
        <v>26</v>
      </c>
      <c r="R2177" t="s">
        <v>27</v>
      </c>
      <c r="S2177" s="3" t="str">
        <f t="shared" si="165"/>
        <v>July</v>
      </c>
      <c r="T2177" t="str">
        <f t="shared" si="166"/>
        <v>Q3</v>
      </c>
      <c r="U2177">
        <f t="shared" si="167"/>
        <v>2025</v>
      </c>
      <c r="V2177" s="4">
        <f t="shared" si="168"/>
        <v>0.17402018144023348</v>
      </c>
      <c r="W2177" t="str">
        <f t="shared" si="169"/>
        <v>Medium</v>
      </c>
    </row>
    <row r="2178" spans="1:23" hidden="1" x14ac:dyDescent="0.3">
      <c r="A2178">
        <v>101919</v>
      </c>
      <c r="B2178" s="1">
        <v>45719</v>
      </c>
      <c r="C2178" t="s">
        <v>2055</v>
      </c>
      <c r="D2178" t="s">
        <v>98</v>
      </c>
      <c r="E2178" t="s">
        <v>20</v>
      </c>
      <c r="F2178" t="s">
        <v>21</v>
      </c>
      <c r="G2178" t="s">
        <v>22</v>
      </c>
      <c r="H2178" t="s">
        <v>83</v>
      </c>
      <c r="I2178" t="s">
        <v>24</v>
      </c>
      <c r="J2178" t="s">
        <v>25</v>
      </c>
      <c r="K2178">
        <v>5</v>
      </c>
      <c r="L2178">
        <v>8541</v>
      </c>
      <c r="M2178">
        <v>15</v>
      </c>
      <c r="N2178">
        <v>36299.25</v>
      </c>
      <c r="O2178">
        <v>30000</v>
      </c>
      <c r="P2178">
        <v>6299.25</v>
      </c>
      <c r="Q2178" t="s">
        <v>41</v>
      </c>
      <c r="R2178" t="s">
        <v>27</v>
      </c>
      <c r="S2178" s="3" t="str">
        <f t="shared" ref="S2178:S2241" si="170">TEXT(B2178,"mmmm")</f>
        <v>March</v>
      </c>
      <c r="T2178" t="str">
        <f t="shared" ref="T2178:T2241" si="171">"Q"&amp;ROUNDUP(MONTH(B2178)/3,0)</f>
        <v>Q1</v>
      </c>
      <c r="U2178">
        <f t="shared" ref="U2178:U2241" si="172">YEAR(B2178)</f>
        <v>2025</v>
      </c>
      <c r="V2178" s="4">
        <f t="shared" ref="V2178:V2241" si="173">P2178/N2178</f>
        <v>0.17353664331907684</v>
      </c>
      <c r="W2178" t="str">
        <f t="shared" ref="W2178:W2241" si="174">IF(N2178&lt;10000,"Low",IF(N2178&lt;=50000,"Medium","High"))</f>
        <v>Medium</v>
      </c>
    </row>
    <row r="2179" spans="1:23" hidden="1" x14ac:dyDescent="0.3">
      <c r="A2179">
        <v>102526</v>
      </c>
      <c r="B2179" s="1">
        <v>45912</v>
      </c>
      <c r="C2179" t="s">
        <v>2662</v>
      </c>
      <c r="D2179" t="s">
        <v>151</v>
      </c>
      <c r="E2179" t="s">
        <v>30</v>
      </c>
      <c r="F2179" t="s">
        <v>76</v>
      </c>
      <c r="G2179" t="s">
        <v>77</v>
      </c>
      <c r="H2179" t="s">
        <v>33</v>
      </c>
      <c r="I2179" t="s">
        <v>24</v>
      </c>
      <c r="J2179" t="s">
        <v>72</v>
      </c>
      <c r="K2179">
        <v>3</v>
      </c>
      <c r="L2179">
        <v>15121</v>
      </c>
      <c r="M2179">
        <v>20</v>
      </c>
      <c r="N2179">
        <v>36290.400000000001</v>
      </c>
      <c r="O2179">
        <v>33000</v>
      </c>
      <c r="P2179">
        <v>3290.4</v>
      </c>
      <c r="Q2179" t="s">
        <v>49</v>
      </c>
      <c r="R2179" t="s">
        <v>56</v>
      </c>
      <c r="S2179" s="3" t="str">
        <f t="shared" si="170"/>
        <v>September</v>
      </c>
      <c r="T2179" t="str">
        <f t="shared" si="171"/>
        <v>Q3</v>
      </c>
      <c r="U2179">
        <f t="shared" si="172"/>
        <v>2025</v>
      </c>
      <c r="V2179" s="4">
        <f t="shared" si="173"/>
        <v>9.0668606573639302E-2</v>
      </c>
      <c r="W2179" t="str">
        <f t="shared" si="174"/>
        <v>Medium</v>
      </c>
    </row>
    <row r="2180" spans="1:23" hidden="1" x14ac:dyDescent="0.3">
      <c r="A2180">
        <v>101845</v>
      </c>
      <c r="B2180" s="1">
        <v>45866</v>
      </c>
      <c r="C2180" t="s">
        <v>1981</v>
      </c>
      <c r="D2180" t="s">
        <v>202</v>
      </c>
      <c r="E2180" t="s">
        <v>52</v>
      </c>
      <c r="F2180" t="s">
        <v>69</v>
      </c>
      <c r="G2180" t="s">
        <v>70</v>
      </c>
      <c r="H2180" t="s">
        <v>23</v>
      </c>
      <c r="I2180" t="s">
        <v>24</v>
      </c>
      <c r="J2180" t="s">
        <v>72</v>
      </c>
      <c r="K2180">
        <v>3</v>
      </c>
      <c r="L2180">
        <v>15101</v>
      </c>
      <c r="M2180">
        <v>20</v>
      </c>
      <c r="N2180">
        <v>36242.400000000001</v>
      </c>
      <c r="O2180">
        <v>33000</v>
      </c>
      <c r="P2180">
        <v>3242.4</v>
      </c>
      <c r="Q2180" t="s">
        <v>41</v>
      </c>
      <c r="R2180" t="s">
        <v>73</v>
      </c>
      <c r="S2180" s="3" t="str">
        <f t="shared" si="170"/>
        <v>July</v>
      </c>
      <c r="T2180" t="str">
        <f t="shared" si="171"/>
        <v>Q3</v>
      </c>
      <c r="U2180">
        <f t="shared" si="172"/>
        <v>2025</v>
      </c>
      <c r="V2180" s="4">
        <f t="shared" si="173"/>
        <v>8.9464273889146406E-2</v>
      </c>
      <c r="W2180" t="str">
        <f t="shared" si="174"/>
        <v>Medium</v>
      </c>
    </row>
    <row r="2181" spans="1:23" hidden="1" x14ac:dyDescent="0.3">
      <c r="A2181">
        <v>103359</v>
      </c>
      <c r="B2181" s="1">
        <v>45949</v>
      </c>
      <c r="C2181" t="s">
        <v>3495</v>
      </c>
      <c r="D2181" t="s">
        <v>82</v>
      </c>
      <c r="E2181" t="s">
        <v>44</v>
      </c>
      <c r="F2181" t="s">
        <v>64</v>
      </c>
      <c r="G2181" t="s">
        <v>65</v>
      </c>
      <c r="H2181" t="s">
        <v>59</v>
      </c>
      <c r="I2181" t="s">
        <v>60</v>
      </c>
      <c r="J2181" t="s">
        <v>61</v>
      </c>
      <c r="K2181">
        <v>3</v>
      </c>
      <c r="L2181">
        <v>12073</v>
      </c>
      <c r="M2181">
        <v>0</v>
      </c>
      <c r="N2181">
        <v>36219</v>
      </c>
      <c r="O2181">
        <v>27000</v>
      </c>
      <c r="P2181">
        <v>9219</v>
      </c>
      <c r="Q2181" t="s">
        <v>49</v>
      </c>
      <c r="R2181" t="s">
        <v>27</v>
      </c>
      <c r="S2181" s="3" t="str">
        <f t="shared" si="170"/>
        <v>October</v>
      </c>
      <c r="T2181" t="str">
        <f t="shared" si="171"/>
        <v>Q4</v>
      </c>
      <c r="U2181">
        <f t="shared" si="172"/>
        <v>2025</v>
      </c>
      <c r="V2181" s="4">
        <f t="shared" si="173"/>
        <v>0.25453491261492589</v>
      </c>
      <c r="W2181" t="str">
        <f t="shared" si="174"/>
        <v>Medium</v>
      </c>
    </row>
    <row r="2182" spans="1:23" hidden="1" x14ac:dyDescent="0.3">
      <c r="A2182">
        <v>103095</v>
      </c>
      <c r="B2182" s="1">
        <v>45666</v>
      </c>
      <c r="C2182" t="s">
        <v>3231</v>
      </c>
      <c r="D2182" t="s">
        <v>179</v>
      </c>
      <c r="E2182" t="s">
        <v>52</v>
      </c>
      <c r="F2182" t="s">
        <v>69</v>
      </c>
      <c r="G2182" t="s">
        <v>70</v>
      </c>
      <c r="H2182" t="s">
        <v>47</v>
      </c>
      <c r="I2182" t="s">
        <v>60</v>
      </c>
      <c r="J2182" t="s">
        <v>61</v>
      </c>
      <c r="K2182">
        <v>3</v>
      </c>
      <c r="L2182">
        <v>12064</v>
      </c>
      <c r="M2182">
        <v>0</v>
      </c>
      <c r="N2182">
        <v>36192</v>
      </c>
      <c r="O2182">
        <v>27000</v>
      </c>
      <c r="P2182">
        <v>9192</v>
      </c>
      <c r="Q2182" t="s">
        <v>26</v>
      </c>
      <c r="R2182" t="s">
        <v>73</v>
      </c>
      <c r="S2182" s="3" t="str">
        <f t="shared" si="170"/>
        <v>January</v>
      </c>
      <c r="T2182" t="str">
        <f t="shared" si="171"/>
        <v>Q1</v>
      </c>
      <c r="U2182">
        <f t="shared" si="172"/>
        <v>2025</v>
      </c>
      <c r="V2182" s="4">
        <f t="shared" si="173"/>
        <v>0.25397877984084882</v>
      </c>
      <c r="W2182" t="str">
        <f t="shared" si="174"/>
        <v>Medium</v>
      </c>
    </row>
    <row r="2183" spans="1:23" hidden="1" x14ac:dyDescent="0.3">
      <c r="A2183">
        <v>104488</v>
      </c>
      <c r="B2183" s="1">
        <v>45720</v>
      </c>
      <c r="C2183" t="s">
        <v>4624</v>
      </c>
      <c r="D2183" t="s">
        <v>158</v>
      </c>
      <c r="E2183" t="s">
        <v>44</v>
      </c>
      <c r="F2183" t="s">
        <v>64</v>
      </c>
      <c r="G2183" t="s">
        <v>65</v>
      </c>
      <c r="H2183" t="s">
        <v>33</v>
      </c>
      <c r="I2183" t="s">
        <v>24</v>
      </c>
      <c r="J2183" t="s">
        <v>25</v>
      </c>
      <c r="K2183">
        <v>5</v>
      </c>
      <c r="L2183">
        <v>8514</v>
      </c>
      <c r="M2183">
        <v>15</v>
      </c>
      <c r="N2183">
        <v>36184.5</v>
      </c>
      <c r="O2183">
        <v>30000</v>
      </c>
      <c r="P2183">
        <v>6184.5</v>
      </c>
      <c r="Q2183" t="s">
        <v>66</v>
      </c>
      <c r="R2183" t="s">
        <v>27</v>
      </c>
      <c r="S2183" s="3" t="str">
        <f t="shared" si="170"/>
        <v>March</v>
      </c>
      <c r="T2183" t="str">
        <f t="shared" si="171"/>
        <v>Q1</v>
      </c>
      <c r="U2183">
        <f t="shared" si="172"/>
        <v>2025</v>
      </c>
      <c r="V2183" s="4">
        <f t="shared" si="173"/>
        <v>0.17091572358330223</v>
      </c>
      <c r="W2183" t="str">
        <f t="shared" si="174"/>
        <v>Medium</v>
      </c>
    </row>
    <row r="2184" spans="1:23" hidden="1" x14ac:dyDescent="0.3">
      <c r="A2184">
        <v>100953</v>
      </c>
      <c r="B2184" s="1">
        <v>45789</v>
      </c>
      <c r="C2184" t="s">
        <v>1089</v>
      </c>
      <c r="D2184" t="s">
        <v>129</v>
      </c>
      <c r="E2184" t="s">
        <v>20</v>
      </c>
      <c r="F2184" t="s">
        <v>36</v>
      </c>
      <c r="G2184" t="s">
        <v>37</v>
      </c>
      <c r="H2184" t="s">
        <v>38</v>
      </c>
      <c r="I2184" t="s">
        <v>60</v>
      </c>
      <c r="J2184" t="s">
        <v>61</v>
      </c>
      <c r="K2184">
        <v>3</v>
      </c>
      <c r="L2184">
        <v>12046</v>
      </c>
      <c r="M2184">
        <v>0</v>
      </c>
      <c r="N2184">
        <v>36138</v>
      </c>
      <c r="O2184">
        <v>27000</v>
      </c>
      <c r="P2184">
        <v>9138</v>
      </c>
      <c r="Q2184" t="s">
        <v>41</v>
      </c>
      <c r="R2184" t="s">
        <v>27</v>
      </c>
      <c r="S2184" s="3" t="str">
        <f t="shared" si="170"/>
        <v>May</v>
      </c>
      <c r="T2184" t="str">
        <f t="shared" si="171"/>
        <v>Q2</v>
      </c>
      <c r="U2184">
        <f t="shared" si="172"/>
        <v>2025</v>
      </c>
      <c r="V2184" s="4">
        <f t="shared" si="173"/>
        <v>0.25286402125186785</v>
      </c>
      <c r="W2184" t="str">
        <f t="shared" si="174"/>
        <v>Medium</v>
      </c>
    </row>
    <row r="2185" spans="1:23" hidden="1" x14ac:dyDescent="0.3">
      <c r="A2185">
        <v>101451</v>
      </c>
      <c r="B2185" s="1">
        <v>45957</v>
      </c>
      <c r="C2185" t="s">
        <v>1587</v>
      </c>
      <c r="D2185" t="s">
        <v>132</v>
      </c>
      <c r="E2185" t="s">
        <v>20</v>
      </c>
      <c r="F2185" t="s">
        <v>36</v>
      </c>
      <c r="G2185" t="s">
        <v>37</v>
      </c>
      <c r="H2185" t="s">
        <v>108</v>
      </c>
      <c r="I2185" t="s">
        <v>24</v>
      </c>
      <c r="J2185" t="s">
        <v>72</v>
      </c>
      <c r="K2185">
        <v>3</v>
      </c>
      <c r="L2185">
        <v>15056</v>
      </c>
      <c r="M2185">
        <v>20</v>
      </c>
      <c r="N2185">
        <v>36134.400000000001</v>
      </c>
      <c r="O2185">
        <v>33000</v>
      </c>
      <c r="P2185">
        <v>3134.4</v>
      </c>
      <c r="Q2185" t="s">
        <v>41</v>
      </c>
      <c r="R2185" t="s">
        <v>73</v>
      </c>
      <c r="S2185" s="3" t="str">
        <f t="shared" si="170"/>
        <v>October</v>
      </c>
      <c r="T2185" t="str">
        <f t="shared" si="171"/>
        <v>Q4</v>
      </c>
      <c r="U2185">
        <f t="shared" si="172"/>
        <v>2025</v>
      </c>
      <c r="V2185" s="4">
        <f t="shared" si="173"/>
        <v>8.6742826780021251E-2</v>
      </c>
      <c r="W2185" t="str">
        <f t="shared" si="174"/>
        <v>Medium</v>
      </c>
    </row>
    <row r="2186" spans="1:23" hidden="1" x14ac:dyDescent="0.3">
      <c r="A2186">
        <v>101519</v>
      </c>
      <c r="B2186" s="1">
        <v>45663</v>
      </c>
      <c r="C2186" t="s">
        <v>1655</v>
      </c>
      <c r="D2186" t="s">
        <v>140</v>
      </c>
      <c r="E2186" t="s">
        <v>30</v>
      </c>
      <c r="F2186" t="s">
        <v>31</v>
      </c>
      <c r="G2186" t="s">
        <v>32</v>
      </c>
      <c r="H2186" t="s">
        <v>71</v>
      </c>
      <c r="I2186" t="s">
        <v>60</v>
      </c>
      <c r="J2186" t="s">
        <v>61</v>
      </c>
      <c r="K2186">
        <v>3</v>
      </c>
      <c r="L2186">
        <v>12041</v>
      </c>
      <c r="M2186">
        <v>0</v>
      </c>
      <c r="N2186">
        <v>36123</v>
      </c>
      <c r="O2186">
        <v>27000</v>
      </c>
      <c r="P2186">
        <v>9123</v>
      </c>
      <c r="Q2186" t="s">
        <v>41</v>
      </c>
      <c r="R2186" t="s">
        <v>73</v>
      </c>
      <c r="S2186" s="3" t="str">
        <f t="shared" si="170"/>
        <v>January</v>
      </c>
      <c r="T2186" t="str">
        <f t="shared" si="171"/>
        <v>Q1</v>
      </c>
      <c r="U2186">
        <f t="shared" si="172"/>
        <v>2025</v>
      </c>
      <c r="V2186" s="4">
        <f t="shared" si="173"/>
        <v>0.25255377460343825</v>
      </c>
      <c r="W2186" t="str">
        <f t="shared" si="174"/>
        <v>Medium</v>
      </c>
    </row>
    <row r="2187" spans="1:23" hidden="1" x14ac:dyDescent="0.3">
      <c r="A2187">
        <v>101997</v>
      </c>
      <c r="B2187" s="1">
        <v>45701</v>
      </c>
      <c r="C2187" t="s">
        <v>2133</v>
      </c>
      <c r="D2187" t="s">
        <v>158</v>
      </c>
      <c r="E2187" t="s">
        <v>20</v>
      </c>
      <c r="F2187" t="s">
        <v>21</v>
      </c>
      <c r="G2187" t="s">
        <v>22</v>
      </c>
      <c r="H2187" t="s">
        <v>38</v>
      </c>
      <c r="I2187" t="s">
        <v>24</v>
      </c>
      <c r="J2187" t="s">
        <v>25</v>
      </c>
      <c r="K2187">
        <v>5</v>
      </c>
      <c r="L2187">
        <v>8481</v>
      </c>
      <c r="M2187">
        <v>15</v>
      </c>
      <c r="N2187">
        <v>36044.25</v>
      </c>
      <c r="O2187">
        <v>30000</v>
      </c>
      <c r="P2187">
        <v>6044.25</v>
      </c>
      <c r="Q2187" t="s">
        <v>41</v>
      </c>
      <c r="R2187" t="s">
        <v>27</v>
      </c>
      <c r="S2187" s="3" t="str">
        <f t="shared" si="170"/>
        <v>February</v>
      </c>
      <c r="T2187" t="str">
        <f t="shared" si="171"/>
        <v>Q1</v>
      </c>
      <c r="U2187">
        <f t="shared" si="172"/>
        <v>2025</v>
      </c>
      <c r="V2187" s="4">
        <f t="shared" si="173"/>
        <v>0.16768971472564972</v>
      </c>
      <c r="W2187" t="str">
        <f t="shared" si="174"/>
        <v>Medium</v>
      </c>
    </row>
    <row r="2188" spans="1:23" hidden="1" x14ac:dyDescent="0.3">
      <c r="A2188">
        <v>101995</v>
      </c>
      <c r="B2188" s="1">
        <v>45932</v>
      </c>
      <c r="C2188" t="s">
        <v>2131</v>
      </c>
      <c r="D2188" t="s">
        <v>104</v>
      </c>
      <c r="E2188" t="s">
        <v>44</v>
      </c>
      <c r="F2188" t="s">
        <v>64</v>
      </c>
      <c r="G2188" t="s">
        <v>65</v>
      </c>
      <c r="H2188" t="s">
        <v>83</v>
      </c>
      <c r="I2188" t="s">
        <v>60</v>
      </c>
      <c r="J2188" t="s">
        <v>61</v>
      </c>
      <c r="K2188">
        <v>3</v>
      </c>
      <c r="L2188">
        <v>12014</v>
      </c>
      <c r="M2188">
        <v>0</v>
      </c>
      <c r="N2188">
        <v>36042</v>
      </c>
      <c r="O2188">
        <v>27000</v>
      </c>
      <c r="P2188">
        <v>9042</v>
      </c>
      <c r="Q2188" t="s">
        <v>41</v>
      </c>
      <c r="R2188" t="s">
        <v>27</v>
      </c>
      <c r="S2188" s="3" t="str">
        <f t="shared" si="170"/>
        <v>October</v>
      </c>
      <c r="T2188" t="str">
        <f t="shared" si="171"/>
        <v>Q4</v>
      </c>
      <c r="U2188">
        <f t="shared" si="172"/>
        <v>2025</v>
      </c>
      <c r="V2188" s="4">
        <f t="shared" si="173"/>
        <v>0.25087398035625103</v>
      </c>
      <c r="W2188" t="str">
        <f t="shared" si="174"/>
        <v>Medium</v>
      </c>
    </row>
    <row r="2189" spans="1:23" hidden="1" x14ac:dyDescent="0.3">
      <c r="A2189">
        <v>104810</v>
      </c>
      <c r="B2189" s="1">
        <v>45841</v>
      </c>
      <c r="C2189" t="s">
        <v>4946</v>
      </c>
      <c r="D2189" t="s">
        <v>90</v>
      </c>
      <c r="E2189" t="s">
        <v>20</v>
      </c>
      <c r="F2189" t="s">
        <v>36</v>
      </c>
      <c r="G2189" t="s">
        <v>37</v>
      </c>
      <c r="H2189" t="s">
        <v>59</v>
      </c>
      <c r="I2189" t="s">
        <v>24</v>
      </c>
      <c r="J2189" t="s">
        <v>25</v>
      </c>
      <c r="K2189">
        <v>4</v>
      </c>
      <c r="L2189">
        <v>8998</v>
      </c>
      <c r="M2189">
        <v>0</v>
      </c>
      <c r="N2189">
        <v>35992</v>
      </c>
      <c r="O2189">
        <v>24000</v>
      </c>
      <c r="P2189">
        <v>11992</v>
      </c>
      <c r="Q2189" t="s">
        <v>66</v>
      </c>
      <c r="R2189" t="s">
        <v>27</v>
      </c>
      <c r="S2189" s="3" t="str">
        <f t="shared" si="170"/>
        <v>July</v>
      </c>
      <c r="T2189" t="str">
        <f t="shared" si="171"/>
        <v>Q3</v>
      </c>
      <c r="U2189">
        <f t="shared" si="172"/>
        <v>2025</v>
      </c>
      <c r="V2189" s="4">
        <f t="shared" si="173"/>
        <v>0.33318515225605688</v>
      </c>
      <c r="W2189" t="str">
        <f t="shared" si="174"/>
        <v>Medium</v>
      </c>
    </row>
    <row r="2190" spans="1:23" hidden="1" x14ac:dyDescent="0.3">
      <c r="A2190">
        <v>100397</v>
      </c>
      <c r="B2190" s="1">
        <v>45773</v>
      </c>
      <c r="C2190" t="s">
        <v>533</v>
      </c>
      <c r="D2190" t="s">
        <v>322</v>
      </c>
      <c r="E2190" t="s">
        <v>30</v>
      </c>
      <c r="F2190" t="s">
        <v>76</v>
      </c>
      <c r="G2190" t="s">
        <v>77</v>
      </c>
      <c r="H2190" t="s">
        <v>23</v>
      </c>
      <c r="I2190" t="s">
        <v>60</v>
      </c>
      <c r="J2190" t="s">
        <v>61</v>
      </c>
      <c r="K2190">
        <v>3</v>
      </c>
      <c r="L2190">
        <v>11993</v>
      </c>
      <c r="M2190">
        <v>0</v>
      </c>
      <c r="N2190">
        <v>35979</v>
      </c>
      <c r="O2190">
        <v>27000</v>
      </c>
      <c r="P2190">
        <v>8979</v>
      </c>
      <c r="Q2190" t="s">
        <v>55</v>
      </c>
      <c r="R2190" t="s">
        <v>27</v>
      </c>
      <c r="S2190" s="3" t="str">
        <f t="shared" si="170"/>
        <v>April</v>
      </c>
      <c r="T2190" t="str">
        <f t="shared" si="171"/>
        <v>Q2</v>
      </c>
      <c r="U2190">
        <f t="shared" si="172"/>
        <v>2025</v>
      </c>
      <c r="V2190" s="4">
        <f t="shared" si="173"/>
        <v>0.24956224464270824</v>
      </c>
      <c r="W2190" t="str">
        <f t="shared" si="174"/>
        <v>Medium</v>
      </c>
    </row>
    <row r="2191" spans="1:23" hidden="1" x14ac:dyDescent="0.3">
      <c r="A2191">
        <v>103486</v>
      </c>
      <c r="B2191" s="1">
        <v>45677</v>
      </c>
      <c r="C2191" t="s">
        <v>3622</v>
      </c>
      <c r="D2191" t="s">
        <v>129</v>
      </c>
      <c r="E2191" t="s">
        <v>20</v>
      </c>
      <c r="F2191" t="s">
        <v>36</v>
      </c>
      <c r="G2191" t="s">
        <v>37</v>
      </c>
      <c r="H2191" t="s">
        <v>59</v>
      </c>
      <c r="I2191" t="s">
        <v>24</v>
      </c>
      <c r="J2191" t="s">
        <v>72</v>
      </c>
      <c r="K2191">
        <v>3</v>
      </c>
      <c r="L2191">
        <v>14964</v>
      </c>
      <c r="M2191">
        <v>20</v>
      </c>
      <c r="N2191">
        <v>35913.599999999999</v>
      </c>
      <c r="O2191">
        <v>33000</v>
      </c>
      <c r="P2191">
        <v>2913.6</v>
      </c>
      <c r="Q2191" t="s">
        <v>41</v>
      </c>
      <c r="R2191" t="s">
        <v>73</v>
      </c>
      <c r="S2191" s="3" t="str">
        <f t="shared" si="170"/>
        <v>January</v>
      </c>
      <c r="T2191" t="str">
        <f t="shared" si="171"/>
        <v>Q1</v>
      </c>
      <c r="U2191">
        <f t="shared" si="172"/>
        <v>2025</v>
      </c>
      <c r="V2191" s="4">
        <f t="shared" si="173"/>
        <v>8.1128040630847373E-2</v>
      </c>
      <c r="W2191" t="str">
        <f t="shared" si="174"/>
        <v>Medium</v>
      </c>
    </row>
    <row r="2192" spans="1:23" hidden="1" x14ac:dyDescent="0.3">
      <c r="A2192">
        <v>102509</v>
      </c>
      <c r="B2192" s="1">
        <v>45752</v>
      </c>
      <c r="C2192" t="s">
        <v>2645</v>
      </c>
      <c r="D2192" t="s">
        <v>80</v>
      </c>
      <c r="E2192" t="s">
        <v>52</v>
      </c>
      <c r="F2192" t="s">
        <v>69</v>
      </c>
      <c r="G2192" t="s">
        <v>70</v>
      </c>
      <c r="H2192" t="s">
        <v>47</v>
      </c>
      <c r="I2192" t="s">
        <v>24</v>
      </c>
      <c r="J2192" t="s">
        <v>72</v>
      </c>
      <c r="K2192">
        <v>3</v>
      </c>
      <c r="L2192">
        <v>14956</v>
      </c>
      <c r="M2192">
        <v>20</v>
      </c>
      <c r="N2192">
        <v>35894.400000000001</v>
      </c>
      <c r="O2192">
        <v>33000</v>
      </c>
      <c r="P2192">
        <v>2894.4</v>
      </c>
      <c r="Q2192" t="s">
        <v>49</v>
      </c>
      <c r="R2192" t="s">
        <v>27</v>
      </c>
      <c r="S2192" s="3" t="str">
        <f t="shared" si="170"/>
        <v>April</v>
      </c>
      <c r="T2192" t="str">
        <f t="shared" si="171"/>
        <v>Q2</v>
      </c>
      <c r="U2192">
        <f t="shared" si="172"/>
        <v>2025</v>
      </c>
      <c r="V2192" s="4">
        <f t="shared" si="173"/>
        <v>8.063653383257556E-2</v>
      </c>
      <c r="W2192" t="str">
        <f t="shared" si="174"/>
        <v>Medium</v>
      </c>
    </row>
    <row r="2193" spans="1:23" hidden="1" x14ac:dyDescent="0.3">
      <c r="A2193">
        <v>103188</v>
      </c>
      <c r="B2193" s="1">
        <v>45790</v>
      </c>
      <c r="C2193" t="s">
        <v>3324</v>
      </c>
      <c r="D2193" t="s">
        <v>112</v>
      </c>
      <c r="E2193" t="s">
        <v>30</v>
      </c>
      <c r="F2193" t="s">
        <v>31</v>
      </c>
      <c r="G2193" t="s">
        <v>32</v>
      </c>
      <c r="H2193" t="s">
        <v>33</v>
      </c>
      <c r="I2193" t="s">
        <v>24</v>
      </c>
      <c r="J2193" t="s">
        <v>25</v>
      </c>
      <c r="K2193">
        <v>4</v>
      </c>
      <c r="L2193">
        <v>8953</v>
      </c>
      <c r="M2193">
        <v>0</v>
      </c>
      <c r="N2193">
        <v>35812</v>
      </c>
      <c r="O2193">
        <v>24000</v>
      </c>
      <c r="P2193">
        <v>11812</v>
      </c>
      <c r="Q2193" t="s">
        <v>66</v>
      </c>
      <c r="R2193" t="s">
        <v>27</v>
      </c>
      <c r="S2193" s="3" t="str">
        <f t="shared" si="170"/>
        <v>May</v>
      </c>
      <c r="T2193" t="str">
        <f t="shared" si="171"/>
        <v>Q2</v>
      </c>
      <c r="U2193">
        <f t="shared" si="172"/>
        <v>2025</v>
      </c>
      <c r="V2193" s="4">
        <f t="shared" si="173"/>
        <v>0.32983357533787555</v>
      </c>
      <c r="W2193" t="str">
        <f t="shared" si="174"/>
        <v>Medium</v>
      </c>
    </row>
    <row r="2194" spans="1:23" hidden="1" x14ac:dyDescent="0.3">
      <c r="A2194">
        <v>101118</v>
      </c>
      <c r="B2194" s="1">
        <v>45785</v>
      </c>
      <c r="C2194" t="s">
        <v>1254</v>
      </c>
      <c r="D2194" t="s">
        <v>144</v>
      </c>
      <c r="E2194" t="s">
        <v>20</v>
      </c>
      <c r="F2194" t="s">
        <v>36</v>
      </c>
      <c r="G2194" t="s">
        <v>37</v>
      </c>
      <c r="H2194" t="s">
        <v>38</v>
      </c>
      <c r="I2194" t="s">
        <v>60</v>
      </c>
      <c r="J2194" t="s">
        <v>61</v>
      </c>
      <c r="K2194">
        <v>3</v>
      </c>
      <c r="L2194">
        <v>11937</v>
      </c>
      <c r="M2194">
        <v>0</v>
      </c>
      <c r="N2194">
        <v>35811</v>
      </c>
      <c r="O2194">
        <v>27000</v>
      </c>
      <c r="P2194">
        <v>8811</v>
      </c>
      <c r="Q2194" t="s">
        <v>26</v>
      </c>
      <c r="R2194" t="s">
        <v>73</v>
      </c>
      <c r="S2194" s="3" t="str">
        <f t="shared" si="170"/>
        <v>May</v>
      </c>
      <c r="T2194" t="str">
        <f t="shared" si="171"/>
        <v>Q2</v>
      </c>
      <c r="U2194">
        <f t="shared" si="172"/>
        <v>2025</v>
      </c>
      <c r="V2194" s="4">
        <f t="shared" si="173"/>
        <v>0.24604171902488062</v>
      </c>
      <c r="W2194" t="str">
        <f t="shared" si="174"/>
        <v>Medium</v>
      </c>
    </row>
    <row r="2195" spans="1:23" hidden="1" x14ac:dyDescent="0.3">
      <c r="A2195">
        <v>102735</v>
      </c>
      <c r="B2195" s="1">
        <v>45973</v>
      </c>
      <c r="C2195" t="s">
        <v>2871</v>
      </c>
      <c r="D2195" t="s">
        <v>184</v>
      </c>
      <c r="E2195" t="s">
        <v>44</v>
      </c>
      <c r="F2195" t="s">
        <v>45</v>
      </c>
      <c r="G2195" t="s">
        <v>46</v>
      </c>
      <c r="H2195" t="s">
        <v>83</v>
      </c>
      <c r="I2195" t="s">
        <v>24</v>
      </c>
      <c r="J2195" t="s">
        <v>25</v>
      </c>
      <c r="K2195">
        <v>5</v>
      </c>
      <c r="L2195">
        <v>8406</v>
      </c>
      <c r="M2195">
        <v>15</v>
      </c>
      <c r="N2195">
        <v>35725.5</v>
      </c>
      <c r="O2195">
        <v>30000</v>
      </c>
      <c r="P2195">
        <v>5725.5</v>
      </c>
      <c r="Q2195" t="s">
        <v>66</v>
      </c>
      <c r="R2195" t="s">
        <v>27</v>
      </c>
      <c r="S2195" s="3" t="str">
        <f t="shared" si="170"/>
        <v>November</v>
      </c>
      <c r="T2195" t="str">
        <f t="shared" si="171"/>
        <v>Q4</v>
      </c>
      <c r="U2195">
        <f t="shared" si="172"/>
        <v>2025</v>
      </c>
      <c r="V2195" s="4">
        <f t="shared" si="173"/>
        <v>0.16026367720535753</v>
      </c>
      <c r="W2195" t="str">
        <f t="shared" si="174"/>
        <v>Medium</v>
      </c>
    </row>
    <row r="2196" spans="1:23" hidden="1" x14ac:dyDescent="0.3">
      <c r="A2196">
        <v>104269</v>
      </c>
      <c r="B2196" s="1">
        <v>45702</v>
      </c>
      <c r="C2196" t="s">
        <v>4405</v>
      </c>
      <c r="D2196" t="s">
        <v>177</v>
      </c>
      <c r="E2196" t="s">
        <v>52</v>
      </c>
      <c r="F2196" t="s">
        <v>69</v>
      </c>
      <c r="G2196" t="s">
        <v>70</v>
      </c>
      <c r="H2196" t="s">
        <v>108</v>
      </c>
      <c r="I2196" t="s">
        <v>24</v>
      </c>
      <c r="J2196" t="s">
        <v>25</v>
      </c>
      <c r="K2196">
        <v>5</v>
      </c>
      <c r="L2196">
        <v>8929</v>
      </c>
      <c r="M2196">
        <v>20</v>
      </c>
      <c r="N2196">
        <v>35716</v>
      </c>
      <c r="O2196">
        <v>30000</v>
      </c>
      <c r="P2196">
        <v>5716</v>
      </c>
      <c r="Q2196" t="s">
        <v>41</v>
      </c>
      <c r="R2196" t="s">
        <v>27</v>
      </c>
      <c r="S2196" s="3" t="str">
        <f t="shared" si="170"/>
        <v>February</v>
      </c>
      <c r="T2196" t="str">
        <f t="shared" si="171"/>
        <v>Q1</v>
      </c>
      <c r="U2196">
        <f t="shared" si="172"/>
        <v>2025</v>
      </c>
      <c r="V2196" s="4">
        <f t="shared" si="173"/>
        <v>0.1600403180647329</v>
      </c>
      <c r="W2196" t="str">
        <f t="shared" si="174"/>
        <v>Medium</v>
      </c>
    </row>
    <row r="2197" spans="1:23" hidden="1" x14ac:dyDescent="0.3">
      <c r="A2197">
        <v>101609</v>
      </c>
      <c r="B2197" s="1">
        <v>45798</v>
      </c>
      <c r="C2197" t="s">
        <v>1745</v>
      </c>
      <c r="D2197" t="s">
        <v>147</v>
      </c>
      <c r="E2197" t="s">
        <v>30</v>
      </c>
      <c r="F2197" t="s">
        <v>31</v>
      </c>
      <c r="G2197" t="s">
        <v>32</v>
      </c>
      <c r="H2197" t="s">
        <v>33</v>
      </c>
      <c r="I2197" t="s">
        <v>60</v>
      </c>
      <c r="J2197" t="s">
        <v>61</v>
      </c>
      <c r="K2197">
        <v>3</v>
      </c>
      <c r="L2197">
        <v>11883</v>
      </c>
      <c r="M2197">
        <v>0</v>
      </c>
      <c r="N2197">
        <v>35649</v>
      </c>
      <c r="O2197">
        <v>27000</v>
      </c>
      <c r="P2197">
        <v>8649</v>
      </c>
      <c r="Q2197" t="s">
        <v>26</v>
      </c>
      <c r="R2197" t="s">
        <v>27</v>
      </c>
      <c r="S2197" s="3" t="str">
        <f t="shared" si="170"/>
        <v>May</v>
      </c>
      <c r="T2197" t="str">
        <f t="shared" si="171"/>
        <v>Q2</v>
      </c>
      <c r="U2197">
        <f t="shared" si="172"/>
        <v>2025</v>
      </c>
      <c r="V2197" s="4">
        <f t="shared" si="173"/>
        <v>0.24261550113607674</v>
      </c>
      <c r="W2197" t="str">
        <f t="shared" si="174"/>
        <v>Medium</v>
      </c>
    </row>
    <row r="2198" spans="1:23" hidden="1" x14ac:dyDescent="0.3">
      <c r="A2198">
        <v>104716</v>
      </c>
      <c r="B2198" s="1">
        <v>45884</v>
      </c>
      <c r="C2198" t="s">
        <v>4852</v>
      </c>
      <c r="D2198" t="s">
        <v>186</v>
      </c>
      <c r="E2198" t="s">
        <v>44</v>
      </c>
      <c r="F2198" t="s">
        <v>45</v>
      </c>
      <c r="G2198" t="s">
        <v>46</v>
      </c>
      <c r="H2198" t="s">
        <v>47</v>
      </c>
      <c r="I2198" t="s">
        <v>60</v>
      </c>
      <c r="J2198" t="s">
        <v>78</v>
      </c>
      <c r="K2198">
        <v>2</v>
      </c>
      <c r="L2198">
        <v>22279</v>
      </c>
      <c r="M2198">
        <v>20</v>
      </c>
      <c r="N2198">
        <v>35646.400000000001</v>
      </c>
      <c r="O2198">
        <v>34000</v>
      </c>
      <c r="P2198">
        <v>1646.4</v>
      </c>
      <c r="Q2198" t="s">
        <v>41</v>
      </c>
      <c r="R2198" t="s">
        <v>27</v>
      </c>
      <c r="S2198" s="3" t="str">
        <f t="shared" si="170"/>
        <v>August</v>
      </c>
      <c r="T2198" t="str">
        <f t="shared" si="171"/>
        <v>Q3</v>
      </c>
      <c r="U2198">
        <f t="shared" si="172"/>
        <v>2025</v>
      </c>
      <c r="V2198" s="4">
        <f t="shared" si="173"/>
        <v>4.6186992234839984E-2</v>
      </c>
      <c r="W2198" t="str">
        <f t="shared" si="174"/>
        <v>Medium</v>
      </c>
    </row>
    <row r="2199" spans="1:23" hidden="1" x14ac:dyDescent="0.3">
      <c r="A2199">
        <v>100200</v>
      </c>
      <c r="B2199" s="1">
        <v>45932</v>
      </c>
      <c r="C2199" t="s">
        <v>333</v>
      </c>
      <c r="D2199" t="s">
        <v>85</v>
      </c>
      <c r="E2199" t="s">
        <v>52</v>
      </c>
      <c r="F2199" t="s">
        <v>69</v>
      </c>
      <c r="G2199" t="s">
        <v>70</v>
      </c>
      <c r="H2199" t="s">
        <v>23</v>
      </c>
      <c r="I2199" t="s">
        <v>60</v>
      </c>
      <c r="J2199" t="s">
        <v>61</v>
      </c>
      <c r="K2199">
        <v>3</v>
      </c>
      <c r="L2199">
        <v>11881</v>
      </c>
      <c r="M2199">
        <v>0</v>
      </c>
      <c r="N2199">
        <v>35643</v>
      </c>
      <c r="O2199">
        <v>27000</v>
      </c>
      <c r="P2199">
        <v>8643</v>
      </c>
      <c r="Q2199" t="s">
        <v>41</v>
      </c>
      <c r="R2199" t="s">
        <v>27</v>
      </c>
      <c r="S2199" s="3" t="str">
        <f t="shared" si="170"/>
        <v>October</v>
      </c>
      <c r="T2199" t="str">
        <f t="shared" si="171"/>
        <v>Q4</v>
      </c>
      <c r="U2199">
        <f t="shared" si="172"/>
        <v>2025</v>
      </c>
      <c r="V2199" s="4">
        <f t="shared" si="173"/>
        <v>0.24248800606009596</v>
      </c>
      <c r="W2199" t="str">
        <f t="shared" si="174"/>
        <v>Medium</v>
      </c>
    </row>
    <row r="2200" spans="1:23" hidden="1" x14ac:dyDescent="0.3">
      <c r="A2200">
        <v>103657</v>
      </c>
      <c r="B2200" s="1">
        <v>45850</v>
      </c>
      <c r="C2200" t="s">
        <v>3793</v>
      </c>
      <c r="D2200" t="s">
        <v>299</v>
      </c>
      <c r="E2200" t="s">
        <v>44</v>
      </c>
      <c r="F2200" t="s">
        <v>45</v>
      </c>
      <c r="G2200" t="s">
        <v>46</v>
      </c>
      <c r="H2200" t="s">
        <v>59</v>
      </c>
      <c r="I2200" t="s">
        <v>60</v>
      </c>
      <c r="J2200" t="s">
        <v>78</v>
      </c>
      <c r="K2200">
        <v>2</v>
      </c>
      <c r="L2200">
        <v>22269</v>
      </c>
      <c r="M2200">
        <v>20</v>
      </c>
      <c r="N2200">
        <v>35630.400000000001</v>
      </c>
      <c r="O2200">
        <v>34000</v>
      </c>
      <c r="P2200">
        <v>1630.4</v>
      </c>
      <c r="Q2200" t="s">
        <v>55</v>
      </c>
      <c r="R2200" t="s">
        <v>73</v>
      </c>
      <c r="S2200" s="3" t="str">
        <f t="shared" si="170"/>
        <v>July</v>
      </c>
      <c r="T2200" t="str">
        <f t="shared" si="171"/>
        <v>Q3</v>
      </c>
      <c r="U2200">
        <f t="shared" si="172"/>
        <v>2025</v>
      </c>
      <c r="V2200" s="4">
        <f t="shared" si="173"/>
        <v>4.5758677982846108E-2</v>
      </c>
      <c r="W2200" t="str">
        <f t="shared" si="174"/>
        <v>Medium</v>
      </c>
    </row>
    <row r="2201" spans="1:23" hidden="1" x14ac:dyDescent="0.3">
      <c r="A2201">
        <v>102436</v>
      </c>
      <c r="B2201" s="1">
        <v>46011</v>
      </c>
      <c r="C2201" t="s">
        <v>2572</v>
      </c>
      <c r="D2201" t="s">
        <v>68</v>
      </c>
      <c r="E2201" t="s">
        <v>52</v>
      </c>
      <c r="F2201" t="s">
        <v>53</v>
      </c>
      <c r="G2201" t="s">
        <v>54</v>
      </c>
      <c r="H2201" t="s">
        <v>59</v>
      </c>
      <c r="I2201" t="s">
        <v>60</v>
      </c>
      <c r="J2201" t="s">
        <v>78</v>
      </c>
      <c r="K2201">
        <v>2</v>
      </c>
      <c r="L2201">
        <v>22253</v>
      </c>
      <c r="M2201">
        <v>20</v>
      </c>
      <c r="N2201">
        <v>35604.800000000003</v>
      </c>
      <c r="O2201">
        <v>34000</v>
      </c>
      <c r="P2201">
        <v>1604.8</v>
      </c>
      <c r="Q2201" t="s">
        <v>55</v>
      </c>
      <c r="R2201" t="s">
        <v>27</v>
      </c>
      <c r="S2201" s="3" t="str">
        <f t="shared" si="170"/>
        <v>December</v>
      </c>
      <c r="T2201" t="str">
        <f t="shared" si="171"/>
        <v>Q4</v>
      </c>
      <c r="U2201">
        <f t="shared" si="172"/>
        <v>2025</v>
      </c>
      <c r="V2201" s="4">
        <f t="shared" si="173"/>
        <v>4.5072574484339184E-2</v>
      </c>
      <c r="W2201" t="str">
        <f t="shared" si="174"/>
        <v>Medium</v>
      </c>
    </row>
    <row r="2202" spans="1:23" hidden="1" x14ac:dyDescent="0.3">
      <c r="A2202">
        <v>103265</v>
      </c>
      <c r="B2202" s="1">
        <v>45874</v>
      </c>
      <c r="C2202" t="s">
        <v>3401</v>
      </c>
      <c r="D2202" t="s">
        <v>281</v>
      </c>
      <c r="E2202" t="s">
        <v>20</v>
      </c>
      <c r="F2202" t="s">
        <v>36</v>
      </c>
      <c r="G2202" t="s">
        <v>37</v>
      </c>
      <c r="H2202" t="s">
        <v>23</v>
      </c>
      <c r="I2202" t="s">
        <v>60</v>
      </c>
      <c r="J2202" t="s">
        <v>61</v>
      </c>
      <c r="K2202">
        <v>3</v>
      </c>
      <c r="L2202">
        <v>12479</v>
      </c>
      <c r="M2202">
        <v>5</v>
      </c>
      <c r="N2202">
        <v>35565.15</v>
      </c>
      <c r="O2202">
        <v>27000</v>
      </c>
      <c r="P2202">
        <v>8565.15</v>
      </c>
      <c r="Q2202" t="s">
        <v>55</v>
      </c>
      <c r="R2202" t="s">
        <v>27</v>
      </c>
      <c r="S2202" s="3" t="str">
        <f t="shared" si="170"/>
        <v>August</v>
      </c>
      <c r="T2202" t="str">
        <f t="shared" si="171"/>
        <v>Q3</v>
      </c>
      <c r="U2202">
        <f t="shared" si="172"/>
        <v>2025</v>
      </c>
      <c r="V2202" s="4">
        <f t="shared" si="173"/>
        <v>0.24082985731818926</v>
      </c>
      <c r="W2202" t="str">
        <f t="shared" si="174"/>
        <v>Medium</v>
      </c>
    </row>
    <row r="2203" spans="1:23" hidden="1" x14ac:dyDescent="0.3">
      <c r="A2203">
        <v>100335</v>
      </c>
      <c r="B2203" s="1">
        <v>45731</v>
      </c>
      <c r="C2203" t="s">
        <v>471</v>
      </c>
      <c r="D2203" t="s">
        <v>122</v>
      </c>
      <c r="E2203" t="s">
        <v>20</v>
      </c>
      <c r="F2203" t="s">
        <v>21</v>
      </c>
      <c r="G2203" t="s">
        <v>22</v>
      </c>
      <c r="H2203" t="s">
        <v>33</v>
      </c>
      <c r="I2203" t="s">
        <v>24</v>
      </c>
      <c r="J2203" t="s">
        <v>25</v>
      </c>
      <c r="K2203">
        <v>4</v>
      </c>
      <c r="L2203">
        <v>8885</v>
      </c>
      <c r="M2203">
        <v>0</v>
      </c>
      <c r="N2203">
        <v>35540</v>
      </c>
      <c r="O2203">
        <v>24000</v>
      </c>
      <c r="P2203">
        <v>11540</v>
      </c>
      <c r="Q2203" t="s">
        <v>66</v>
      </c>
      <c r="R2203" t="s">
        <v>27</v>
      </c>
      <c r="S2203" s="3" t="str">
        <f t="shared" si="170"/>
        <v>March</v>
      </c>
      <c r="T2203" t="str">
        <f t="shared" si="171"/>
        <v>Q1</v>
      </c>
      <c r="U2203">
        <f t="shared" si="172"/>
        <v>2025</v>
      </c>
      <c r="V2203" s="4">
        <f t="shared" si="173"/>
        <v>0.32470455824423183</v>
      </c>
      <c r="W2203" t="str">
        <f t="shared" si="174"/>
        <v>Medium</v>
      </c>
    </row>
    <row r="2204" spans="1:23" hidden="1" x14ac:dyDescent="0.3">
      <c r="A2204">
        <v>100611</v>
      </c>
      <c r="B2204" s="1">
        <v>45821</v>
      </c>
      <c r="C2204" t="s">
        <v>747</v>
      </c>
      <c r="D2204" t="s">
        <v>242</v>
      </c>
      <c r="E2204" t="s">
        <v>44</v>
      </c>
      <c r="F2204" t="s">
        <v>64</v>
      </c>
      <c r="G2204" t="s">
        <v>65</v>
      </c>
      <c r="H2204" t="s">
        <v>23</v>
      </c>
      <c r="I2204" t="s">
        <v>60</v>
      </c>
      <c r="J2204" t="s">
        <v>61</v>
      </c>
      <c r="K2204">
        <v>3</v>
      </c>
      <c r="L2204">
        <v>12464</v>
      </c>
      <c r="M2204">
        <v>5</v>
      </c>
      <c r="N2204">
        <v>35522.400000000001</v>
      </c>
      <c r="O2204">
        <v>27000</v>
      </c>
      <c r="P2204">
        <v>8522.4</v>
      </c>
      <c r="Q2204" t="s">
        <v>66</v>
      </c>
      <c r="R2204" t="s">
        <v>56</v>
      </c>
      <c r="S2204" s="3" t="str">
        <f t="shared" si="170"/>
        <v>June</v>
      </c>
      <c r="T2204" t="str">
        <f t="shared" si="171"/>
        <v>Q2</v>
      </c>
      <c r="U2204">
        <f t="shared" si="172"/>
        <v>2025</v>
      </c>
      <c r="V2204" s="4">
        <f t="shared" si="173"/>
        <v>0.23991622187690018</v>
      </c>
      <c r="W2204" t="str">
        <f t="shared" si="174"/>
        <v>Medium</v>
      </c>
    </row>
    <row r="2205" spans="1:23" hidden="1" x14ac:dyDescent="0.3">
      <c r="A2205">
        <v>100239</v>
      </c>
      <c r="B2205" s="1">
        <v>45748</v>
      </c>
      <c r="C2205" t="s">
        <v>373</v>
      </c>
      <c r="D2205" t="s">
        <v>82</v>
      </c>
      <c r="E2205" t="s">
        <v>52</v>
      </c>
      <c r="F2205" t="s">
        <v>53</v>
      </c>
      <c r="G2205" t="s">
        <v>54</v>
      </c>
      <c r="H2205" t="s">
        <v>33</v>
      </c>
      <c r="I2205" t="s">
        <v>60</v>
      </c>
      <c r="J2205" t="s">
        <v>61</v>
      </c>
      <c r="K2205">
        <v>3</v>
      </c>
      <c r="L2205">
        <v>11826</v>
      </c>
      <c r="M2205">
        <v>0</v>
      </c>
      <c r="N2205">
        <v>35478</v>
      </c>
      <c r="O2205">
        <v>27000</v>
      </c>
      <c r="P2205">
        <v>8478</v>
      </c>
      <c r="Q2205" t="s">
        <v>26</v>
      </c>
      <c r="R2205" t="s">
        <v>73</v>
      </c>
      <c r="S2205" s="3" t="str">
        <f t="shared" si="170"/>
        <v>April</v>
      </c>
      <c r="T2205" t="str">
        <f t="shared" si="171"/>
        <v>Q2</v>
      </c>
      <c r="U2205">
        <f t="shared" si="172"/>
        <v>2025</v>
      </c>
      <c r="V2205" s="4">
        <f t="shared" si="173"/>
        <v>0.23896499238964991</v>
      </c>
      <c r="W2205" t="str">
        <f t="shared" si="174"/>
        <v>Medium</v>
      </c>
    </row>
    <row r="2206" spans="1:23" hidden="1" x14ac:dyDescent="0.3">
      <c r="A2206">
        <v>103640</v>
      </c>
      <c r="B2206" s="1">
        <v>45800</v>
      </c>
      <c r="C2206" t="s">
        <v>3776</v>
      </c>
      <c r="D2206" t="s">
        <v>149</v>
      </c>
      <c r="E2206" t="s">
        <v>44</v>
      </c>
      <c r="F2206" t="s">
        <v>45</v>
      </c>
      <c r="G2206" t="s">
        <v>46</v>
      </c>
      <c r="H2206" t="s">
        <v>108</v>
      </c>
      <c r="I2206" t="s">
        <v>60</v>
      </c>
      <c r="J2206" t="s">
        <v>78</v>
      </c>
      <c r="K2206">
        <v>2</v>
      </c>
      <c r="L2206">
        <v>22168</v>
      </c>
      <c r="M2206">
        <v>20</v>
      </c>
      <c r="N2206">
        <v>35468.800000000003</v>
      </c>
      <c r="O2206">
        <v>34000</v>
      </c>
      <c r="P2206">
        <v>1468.8</v>
      </c>
      <c r="Q2206" t="s">
        <v>66</v>
      </c>
      <c r="R2206" t="s">
        <v>73</v>
      </c>
      <c r="S2206" s="3" t="str">
        <f t="shared" si="170"/>
        <v>May</v>
      </c>
      <c r="T2206" t="str">
        <f t="shared" si="171"/>
        <v>Q2</v>
      </c>
      <c r="U2206">
        <f t="shared" si="172"/>
        <v>2025</v>
      </c>
      <c r="V2206" s="4">
        <f t="shared" si="173"/>
        <v>4.1411042944785273E-2</v>
      </c>
      <c r="W2206" t="str">
        <f t="shared" si="174"/>
        <v>Medium</v>
      </c>
    </row>
    <row r="2207" spans="1:23" hidden="1" x14ac:dyDescent="0.3">
      <c r="A2207">
        <v>101069</v>
      </c>
      <c r="B2207" s="1">
        <v>45742</v>
      </c>
      <c r="C2207" t="s">
        <v>1205</v>
      </c>
      <c r="D2207" t="s">
        <v>104</v>
      </c>
      <c r="E2207" t="s">
        <v>30</v>
      </c>
      <c r="F2207" t="s">
        <v>31</v>
      </c>
      <c r="G2207" t="s">
        <v>32</v>
      </c>
      <c r="H2207" t="s">
        <v>108</v>
      </c>
      <c r="I2207" t="s">
        <v>60</v>
      </c>
      <c r="J2207" t="s">
        <v>78</v>
      </c>
      <c r="K2207">
        <v>2</v>
      </c>
      <c r="L2207">
        <v>22166</v>
      </c>
      <c r="M2207">
        <v>20</v>
      </c>
      <c r="N2207">
        <v>35465.599999999999</v>
      </c>
      <c r="O2207">
        <v>34000</v>
      </c>
      <c r="P2207">
        <v>1465.6</v>
      </c>
      <c r="Q2207" t="s">
        <v>49</v>
      </c>
      <c r="R2207" t="s">
        <v>27</v>
      </c>
      <c r="S2207" s="3" t="str">
        <f t="shared" si="170"/>
        <v>March</v>
      </c>
      <c r="T2207" t="str">
        <f t="shared" si="171"/>
        <v>Q1</v>
      </c>
      <c r="U2207">
        <f t="shared" si="172"/>
        <v>2025</v>
      </c>
      <c r="V2207" s="4">
        <f t="shared" si="173"/>
        <v>4.1324551114319229E-2</v>
      </c>
      <c r="W2207" t="str">
        <f t="shared" si="174"/>
        <v>Medium</v>
      </c>
    </row>
    <row r="2208" spans="1:23" hidden="1" x14ac:dyDescent="0.3">
      <c r="A2208">
        <v>104658</v>
      </c>
      <c r="B2208" s="1">
        <v>46002</v>
      </c>
      <c r="C2208" t="s">
        <v>4794</v>
      </c>
      <c r="D2208" t="s">
        <v>29</v>
      </c>
      <c r="E2208" t="s">
        <v>20</v>
      </c>
      <c r="F2208" t="s">
        <v>36</v>
      </c>
      <c r="G2208" t="s">
        <v>37</v>
      </c>
      <c r="H2208" t="s">
        <v>38</v>
      </c>
      <c r="I2208" t="s">
        <v>24</v>
      </c>
      <c r="J2208" t="s">
        <v>25</v>
      </c>
      <c r="K2208">
        <v>5</v>
      </c>
      <c r="L2208">
        <v>8857</v>
      </c>
      <c r="M2208">
        <v>20</v>
      </c>
      <c r="N2208">
        <v>35428</v>
      </c>
      <c r="O2208">
        <v>30000</v>
      </c>
      <c r="P2208">
        <v>5428</v>
      </c>
      <c r="Q2208" t="s">
        <v>41</v>
      </c>
      <c r="R2208" t="s">
        <v>56</v>
      </c>
      <c r="S2208" s="3" t="str">
        <f t="shared" si="170"/>
        <v>December</v>
      </c>
      <c r="T2208" t="str">
        <f t="shared" si="171"/>
        <v>Q4</v>
      </c>
      <c r="U2208">
        <f t="shared" si="172"/>
        <v>2025</v>
      </c>
      <c r="V2208" s="4">
        <f t="shared" si="173"/>
        <v>0.15321214858304166</v>
      </c>
      <c r="W2208" t="str">
        <f t="shared" si="174"/>
        <v>Medium</v>
      </c>
    </row>
    <row r="2209" spans="1:23" hidden="1" x14ac:dyDescent="0.3">
      <c r="A2209">
        <v>103961</v>
      </c>
      <c r="B2209" s="1">
        <v>45660</v>
      </c>
      <c r="C2209" t="s">
        <v>4097</v>
      </c>
      <c r="D2209" t="s">
        <v>147</v>
      </c>
      <c r="E2209" t="s">
        <v>20</v>
      </c>
      <c r="F2209" t="s">
        <v>36</v>
      </c>
      <c r="G2209" t="s">
        <v>37</v>
      </c>
      <c r="H2209" t="s">
        <v>38</v>
      </c>
      <c r="I2209" t="s">
        <v>24</v>
      </c>
      <c r="J2209" t="s">
        <v>72</v>
      </c>
      <c r="K2209">
        <v>3</v>
      </c>
      <c r="L2209">
        <v>14757</v>
      </c>
      <c r="M2209">
        <v>20</v>
      </c>
      <c r="N2209">
        <v>35416.800000000003</v>
      </c>
      <c r="O2209">
        <v>33000</v>
      </c>
      <c r="P2209">
        <v>2416.8000000000002</v>
      </c>
      <c r="Q2209" t="s">
        <v>66</v>
      </c>
      <c r="R2209" t="s">
        <v>27</v>
      </c>
      <c r="S2209" s="3" t="str">
        <f t="shared" si="170"/>
        <v>January</v>
      </c>
      <c r="T2209" t="str">
        <f t="shared" si="171"/>
        <v>Q1</v>
      </c>
      <c r="U2209">
        <f t="shared" si="172"/>
        <v>2025</v>
      </c>
      <c r="V2209" s="4">
        <f t="shared" si="173"/>
        <v>6.82388019245104E-2</v>
      </c>
      <c r="W2209" t="str">
        <f t="shared" si="174"/>
        <v>Medium</v>
      </c>
    </row>
    <row r="2210" spans="1:23" hidden="1" x14ac:dyDescent="0.3">
      <c r="A2210">
        <v>102523</v>
      </c>
      <c r="B2210" s="1">
        <v>45876</v>
      </c>
      <c r="C2210" t="s">
        <v>2659</v>
      </c>
      <c r="D2210" t="s">
        <v>98</v>
      </c>
      <c r="E2210" t="s">
        <v>44</v>
      </c>
      <c r="F2210" t="s">
        <v>45</v>
      </c>
      <c r="G2210" t="s">
        <v>46</v>
      </c>
      <c r="H2210" t="s">
        <v>71</v>
      </c>
      <c r="I2210" t="s">
        <v>60</v>
      </c>
      <c r="J2210" t="s">
        <v>78</v>
      </c>
      <c r="K2210">
        <v>2</v>
      </c>
      <c r="L2210">
        <v>22115</v>
      </c>
      <c r="M2210">
        <v>20</v>
      </c>
      <c r="N2210">
        <v>35384</v>
      </c>
      <c r="O2210">
        <v>34000</v>
      </c>
      <c r="P2210">
        <v>1384</v>
      </c>
      <c r="Q2210" t="s">
        <v>41</v>
      </c>
      <c r="R2210" t="s">
        <v>73</v>
      </c>
      <c r="S2210" s="3" t="str">
        <f t="shared" si="170"/>
        <v>August</v>
      </c>
      <c r="T2210" t="str">
        <f t="shared" si="171"/>
        <v>Q3</v>
      </c>
      <c r="U2210">
        <f t="shared" si="172"/>
        <v>2025</v>
      </c>
      <c r="V2210" s="4">
        <f t="shared" si="173"/>
        <v>3.9113723716934209E-2</v>
      </c>
      <c r="W2210" t="str">
        <f t="shared" si="174"/>
        <v>Medium</v>
      </c>
    </row>
    <row r="2211" spans="1:23" hidden="1" x14ac:dyDescent="0.3">
      <c r="A2211">
        <v>102286</v>
      </c>
      <c r="B2211" s="1">
        <v>45984</v>
      </c>
      <c r="C2211" t="s">
        <v>2422</v>
      </c>
      <c r="D2211" t="s">
        <v>68</v>
      </c>
      <c r="E2211" t="s">
        <v>52</v>
      </c>
      <c r="F2211" t="s">
        <v>69</v>
      </c>
      <c r="G2211" t="s">
        <v>70</v>
      </c>
      <c r="H2211" t="s">
        <v>23</v>
      </c>
      <c r="I2211" t="s">
        <v>24</v>
      </c>
      <c r="J2211" t="s">
        <v>25</v>
      </c>
      <c r="K2211">
        <v>5</v>
      </c>
      <c r="L2211">
        <v>8324</v>
      </c>
      <c r="M2211">
        <v>15</v>
      </c>
      <c r="N2211">
        <v>35377</v>
      </c>
      <c r="O2211">
        <v>30000</v>
      </c>
      <c r="P2211">
        <v>5377</v>
      </c>
      <c r="Q2211" t="s">
        <v>41</v>
      </c>
      <c r="R2211" t="s">
        <v>56</v>
      </c>
      <c r="S2211" s="3" t="str">
        <f t="shared" si="170"/>
        <v>November</v>
      </c>
      <c r="T2211" t="str">
        <f t="shared" si="171"/>
        <v>Q4</v>
      </c>
      <c r="U2211">
        <f t="shared" si="172"/>
        <v>2025</v>
      </c>
      <c r="V2211" s="4">
        <f t="shared" si="173"/>
        <v>0.15199140684625603</v>
      </c>
      <c r="W2211" t="str">
        <f t="shared" si="174"/>
        <v>Medium</v>
      </c>
    </row>
    <row r="2212" spans="1:23" hidden="1" x14ac:dyDescent="0.3">
      <c r="A2212">
        <v>103024</v>
      </c>
      <c r="B2212" s="1">
        <v>45726</v>
      </c>
      <c r="C2212" t="s">
        <v>3160</v>
      </c>
      <c r="D2212" t="s">
        <v>82</v>
      </c>
      <c r="E2212" t="s">
        <v>20</v>
      </c>
      <c r="F2212" t="s">
        <v>36</v>
      </c>
      <c r="G2212" t="s">
        <v>37</v>
      </c>
      <c r="H2212" t="s">
        <v>83</v>
      </c>
      <c r="I2212" t="s">
        <v>24</v>
      </c>
      <c r="J2212" t="s">
        <v>25</v>
      </c>
      <c r="K2212">
        <v>4</v>
      </c>
      <c r="L2212">
        <v>8839</v>
      </c>
      <c r="M2212">
        <v>0</v>
      </c>
      <c r="N2212">
        <v>35356</v>
      </c>
      <c r="O2212">
        <v>24000</v>
      </c>
      <c r="P2212">
        <v>11356</v>
      </c>
      <c r="Q2212" t="s">
        <v>55</v>
      </c>
      <c r="R2212" t="s">
        <v>56</v>
      </c>
      <c r="S2212" s="3" t="str">
        <f t="shared" si="170"/>
        <v>March</v>
      </c>
      <c r="T2212" t="str">
        <f t="shared" si="171"/>
        <v>Q1</v>
      </c>
      <c r="U2212">
        <f t="shared" si="172"/>
        <v>2025</v>
      </c>
      <c r="V2212" s="4">
        <f t="shared" si="173"/>
        <v>0.32119017988460236</v>
      </c>
      <c r="W2212" t="str">
        <f t="shared" si="174"/>
        <v>Medium</v>
      </c>
    </row>
    <row r="2213" spans="1:23" hidden="1" x14ac:dyDescent="0.3">
      <c r="A2213">
        <v>102311</v>
      </c>
      <c r="B2213" s="1">
        <v>45915</v>
      </c>
      <c r="C2213" t="s">
        <v>2447</v>
      </c>
      <c r="D2213" t="s">
        <v>100</v>
      </c>
      <c r="E2213" t="s">
        <v>30</v>
      </c>
      <c r="F2213" t="s">
        <v>31</v>
      </c>
      <c r="G2213" t="s">
        <v>32</v>
      </c>
      <c r="H2213" t="s">
        <v>38</v>
      </c>
      <c r="I2213" t="s">
        <v>24</v>
      </c>
      <c r="J2213" t="s">
        <v>72</v>
      </c>
      <c r="K2213">
        <v>3</v>
      </c>
      <c r="L2213">
        <v>14707</v>
      </c>
      <c r="M2213">
        <v>20</v>
      </c>
      <c r="N2213">
        <v>35296.800000000003</v>
      </c>
      <c r="O2213">
        <v>33000</v>
      </c>
      <c r="P2213">
        <v>2296.8000000000002</v>
      </c>
      <c r="Q2213" t="s">
        <v>41</v>
      </c>
      <c r="R2213" t="s">
        <v>27</v>
      </c>
      <c r="S2213" s="3" t="str">
        <f t="shared" si="170"/>
        <v>September</v>
      </c>
      <c r="T2213" t="str">
        <f t="shared" si="171"/>
        <v>Q3</v>
      </c>
      <c r="U2213">
        <f t="shared" si="172"/>
        <v>2025</v>
      </c>
      <c r="V2213" s="4">
        <f t="shared" si="173"/>
        <v>6.5071054599850409E-2</v>
      </c>
      <c r="W2213" t="str">
        <f t="shared" si="174"/>
        <v>Medium</v>
      </c>
    </row>
    <row r="2214" spans="1:23" hidden="1" x14ac:dyDescent="0.3">
      <c r="A2214">
        <v>102230</v>
      </c>
      <c r="B2214" s="1">
        <v>45782</v>
      </c>
      <c r="C2214" t="s">
        <v>2366</v>
      </c>
      <c r="D2214" t="s">
        <v>85</v>
      </c>
      <c r="E2214" t="s">
        <v>52</v>
      </c>
      <c r="F2214" t="s">
        <v>69</v>
      </c>
      <c r="G2214" t="s">
        <v>70</v>
      </c>
      <c r="H2214" t="s">
        <v>108</v>
      </c>
      <c r="I2214" t="s">
        <v>60</v>
      </c>
      <c r="J2214" t="s">
        <v>78</v>
      </c>
      <c r="K2214">
        <v>2</v>
      </c>
      <c r="L2214">
        <v>22050</v>
      </c>
      <c r="M2214">
        <v>20</v>
      </c>
      <c r="N2214">
        <v>35280</v>
      </c>
      <c r="O2214">
        <v>34000</v>
      </c>
      <c r="P2214">
        <v>1280</v>
      </c>
      <c r="Q2214" t="s">
        <v>49</v>
      </c>
      <c r="R2214" t="s">
        <v>27</v>
      </c>
      <c r="S2214" s="3" t="str">
        <f t="shared" si="170"/>
        <v>May</v>
      </c>
      <c r="T2214" t="str">
        <f t="shared" si="171"/>
        <v>Q2</v>
      </c>
      <c r="U2214">
        <f t="shared" si="172"/>
        <v>2025</v>
      </c>
      <c r="V2214" s="4">
        <f t="shared" si="173"/>
        <v>3.6281179138321996E-2</v>
      </c>
      <c r="W2214" t="str">
        <f t="shared" si="174"/>
        <v>Medium</v>
      </c>
    </row>
    <row r="2215" spans="1:23" hidden="1" x14ac:dyDescent="0.3">
      <c r="A2215">
        <v>104952</v>
      </c>
      <c r="B2215" s="1">
        <v>45881</v>
      </c>
      <c r="C2215" t="s">
        <v>5088</v>
      </c>
      <c r="D2215" t="s">
        <v>90</v>
      </c>
      <c r="E2215" t="s">
        <v>20</v>
      </c>
      <c r="F2215" t="s">
        <v>36</v>
      </c>
      <c r="G2215" t="s">
        <v>37</v>
      </c>
      <c r="H2215" t="s">
        <v>59</v>
      </c>
      <c r="I2215" t="s">
        <v>60</v>
      </c>
      <c r="J2215" t="s">
        <v>78</v>
      </c>
      <c r="K2215">
        <v>2</v>
      </c>
      <c r="L2215">
        <v>22045</v>
      </c>
      <c r="M2215">
        <v>20</v>
      </c>
      <c r="N2215">
        <v>35272</v>
      </c>
      <c r="O2215">
        <v>34000</v>
      </c>
      <c r="P2215">
        <v>1272</v>
      </c>
      <c r="Q2215" t="s">
        <v>41</v>
      </c>
      <c r="R2215" t="s">
        <v>27</v>
      </c>
      <c r="S2215" s="3" t="str">
        <f t="shared" si="170"/>
        <v>August</v>
      </c>
      <c r="T2215" t="str">
        <f t="shared" si="171"/>
        <v>Q3</v>
      </c>
      <c r="U2215">
        <f t="shared" si="172"/>
        <v>2025</v>
      </c>
      <c r="V2215" s="4">
        <f t="shared" si="173"/>
        <v>3.6062599228850079E-2</v>
      </c>
      <c r="W2215" t="str">
        <f t="shared" si="174"/>
        <v>Medium</v>
      </c>
    </row>
    <row r="2216" spans="1:23" hidden="1" x14ac:dyDescent="0.3">
      <c r="A2216">
        <v>103519</v>
      </c>
      <c r="B2216" s="1">
        <v>45983</v>
      </c>
      <c r="C2216" t="s">
        <v>3655</v>
      </c>
      <c r="D2216" t="s">
        <v>35</v>
      </c>
      <c r="E2216" t="s">
        <v>52</v>
      </c>
      <c r="F2216" t="s">
        <v>69</v>
      </c>
      <c r="G2216" t="s">
        <v>70</v>
      </c>
      <c r="H2216" t="s">
        <v>71</v>
      </c>
      <c r="I2216" t="s">
        <v>24</v>
      </c>
      <c r="J2216" t="s">
        <v>72</v>
      </c>
      <c r="K2216">
        <v>3</v>
      </c>
      <c r="L2216">
        <v>14695</v>
      </c>
      <c r="M2216">
        <v>20</v>
      </c>
      <c r="N2216">
        <v>35268</v>
      </c>
      <c r="O2216">
        <v>33000</v>
      </c>
      <c r="P2216">
        <v>2268</v>
      </c>
      <c r="Q2216" t="s">
        <v>55</v>
      </c>
      <c r="R2216" t="s">
        <v>27</v>
      </c>
      <c r="S2216" s="3" t="str">
        <f t="shared" si="170"/>
        <v>November</v>
      </c>
      <c r="T2216" t="str">
        <f t="shared" si="171"/>
        <v>Q4</v>
      </c>
      <c r="U2216">
        <f t="shared" si="172"/>
        <v>2025</v>
      </c>
      <c r="V2216" s="4">
        <f t="shared" si="173"/>
        <v>6.4307587614834974E-2</v>
      </c>
      <c r="W2216" t="str">
        <f t="shared" si="174"/>
        <v>Medium</v>
      </c>
    </row>
    <row r="2217" spans="1:23" hidden="1" x14ac:dyDescent="0.3">
      <c r="A2217">
        <v>102103</v>
      </c>
      <c r="B2217" s="1">
        <v>45674</v>
      </c>
      <c r="C2217" t="s">
        <v>2239</v>
      </c>
      <c r="D2217" t="s">
        <v>100</v>
      </c>
      <c r="E2217" t="s">
        <v>30</v>
      </c>
      <c r="F2217" t="s">
        <v>76</v>
      </c>
      <c r="G2217" t="s">
        <v>77</v>
      </c>
      <c r="H2217" t="s">
        <v>47</v>
      </c>
      <c r="I2217" t="s">
        <v>60</v>
      </c>
      <c r="J2217" t="s">
        <v>78</v>
      </c>
      <c r="K2217">
        <v>2</v>
      </c>
      <c r="L2217">
        <v>22032</v>
      </c>
      <c r="M2217">
        <v>20</v>
      </c>
      <c r="N2217">
        <v>35251.199999999997</v>
      </c>
      <c r="O2217">
        <v>34000</v>
      </c>
      <c r="P2217">
        <v>1251.2</v>
      </c>
      <c r="Q2217" t="s">
        <v>41</v>
      </c>
      <c r="R2217" t="s">
        <v>27</v>
      </c>
      <c r="S2217" s="3" t="str">
        <f t="shared" si="170"/>
        <v>January</v>
      </c>
      <c r="T2217" t="str">
        <f t="shared" si="171"/>
        <v>Q1</v>
      </c>
      <c r="U2217">
        <f t="shared" si="172"/>
        <v>2025</v>
      </c>
      <c r="V2217" s="4">
        <f t="shared" si="173"/>
        <v>3.5493827160493832E-2</v>
      </c>
      <c r="W2217" t="str">
        <f t="shared" si="174"/>
        <v>Medium</v>
      </c>
    </row>
    <row r="2218" spans="1:23" hidden="1" x14ac:dyDescent="0.3">
      <c r="A2218">
        <v>103299</v>
      </c>
      <c r="B2218" s="1">
        <v>45799</v>
      </c>
      <c r="C2218" t="s">
        <v>3435</v>
      </c>
      <c r="D2218" t="s">
        <v>299</v>
      </c>
      <c r="E2218" t="s">
        <v>44</v>
      </c>
      <c r="F2218" t="s">
        <v>64</v>
      </c>
      <c r="G2218" t="s">
        <v>65</v>
      </c>
      <c r="H2218" t="s">
        <v>83</v>
      </c>
      <c r="I2218" t="s">
        <v>60</v>
      </c>
      <c r="J2218" t="s">
        <v>61</v>
      </c>
      <c r="K2218">
        <v>3</v>
      </c>
      <c r="L2218">
        <v>11744</v>
      </c>
      <c r="M2218">
        <v>0</v>
      </c>
      <c r="N2218">
        <v>35232</v>
      </c>
      <c r="O2218">
        <v>27000</v>
      </c>
      <c r="P2218">
        <v>8232</v>
      </c>
      <c r="Q2218" t="s">
        <v>41</v>
      </c>
      <c r="R2218" t="s">
        <v>73</v>
      </c>
      <c r="S2218" s="3" t="str">
        <f t="shared" si="170"/>
        <v>May</v>
      </c>
      <c r="T2218" t="str">
        <f t="shared" si="171"/>
        <v>Q2</v>
      </c>
      <c r="U2218">
        <f t="shared" si="172"/>
        <v>2025</v>
      </c>
      <c r="V2218" s="4">
        <f t="shared" si="173"/>
        <v>0.23365122615803816</v>
      </c>
      <c r="W2218" t="str">
        <f t="shared" si="174"/>
        <v>Medium</v>
      </c>
    </row>
    <row r="2219" spans="1:23" hidden="1" x14ac:dyDescent="0.3">
      <c r="A2219">
        <v>104015</v>
      </c>
      <c r="B2219" s="1">
        <v>45903</v>
      </c>
      <c r="C2219" t="s">
        <v>4151</v>
      </c>
      <c r="D2219" t="s">
        <v>102</v>
      </c>
      <c r="E2219" t="s">
        <v>30</v>
      </c>
      <c r="F2219" t="s">
        <v>31</v>
      </c>
      <c r="G2219" t="s">
        <v>32</v>
      </c>
      <c r="H2219" t="s">
        <v>38</v>
      </c>
      <c r="I2219" t="s">
        <v>60</v>
      </c>
      <c r="J2219" t="s">
        <v>61</v>
      </c>
      <c r="K2219">
        <v>3</v>
      </c>
      <c r="L2219">
        <v>12362</v>
      </c>
      <c r="M2219">
        <v>5</v>
      </c>
      <c r="N2219">
        <v>35231.699999999997</v>
      </c>
      <c r="O2219">
        <v>27000</v>
      </c>
      <c r="P2219">
        <v>8231.7000000000007</v>
      </c>
      <c r="Q2219" t="s">
        <v>55</v>
      </c>
      <c r="R2219" t="s">
        <v>73</v>
      </c>
      <c r="S2219" s="3" t="str">
        <f t="shared" si="170"/>
        <v>September</v>
      </c>
      <c r="T2219" t="str">
        <f t="shared" si="171"/>
        <v>Q3</v>
      </c>
      <c r="U2219">
        <f t="shared" si="172"/>
        <v>2025</v>
      </c>
      <c r="V2219" s="4">
        <f t="shared" si="173"/>
        <v>0.23364470065310505</v>
      </c>
      <c r="W2219" t="str">
        <f t="shared" si="174"/>
        <v>Medium</v>
      </c>
    </row>
    <row r="2220" spans="1:23" hidden="1" x14ac:dyDescent="0.3">
      <c r="A2220">
        <v>103574</v>
      </c>
      <c r="B2220" s="1">
        <v>45858</v>
      </c>
      <c r="C2220" t="s">
        <v>3710</v>
      </c>
      <c r="D2220" t="s">
        <v>179</v>
      </c>
      <c r="E2220" t="s">
        <v>44</v>
      </c>
      <c r="F2220" t="s">
        <v>45</v>
      </c>
      <c r="G2220" t="s">
        <v>46</v>
      </c>
      <c r="H2220" t="s">
        <v>33</v>
      </c>
      <c r="I2220" t="s">
        <v>60</v>
      </c>
      <c r="J2220" t="s">
        <v>78</v>
      </c>
      <c r="K2220">
        <v>2</v>
      </c>
      <c r="L2220">
        <v>22014</v>
      </c>
      <c r="M2220">
        <v>20</v>
      </c>
      <c r="N2220">
        <v>35222.400000000001</v>
      </c>
      <c r="O2220">
        <v>34000</v>
      </c>
      <c r="P2220">
        <v>1222.4000000000001</v>
      </c>
      <c r="Q2220" t="s">
        <v>26</v>
      </c>
      <c r="R2220" t="s">
        <v>56</v>
      </c>
      <c r="S2220" s="3" t="str">
        <f t="shared" si="170"/>
        <v>July</v>
      </c>
      <c r="T2220" t="str">
        <f t="shared" si="171"/>
        <v>Q3</v>
      </c>
      <c r="U2220">
        <f t="shared" si="172"/>
        <v>2025</v>
      </c>
      <c r="V2220" s="4">
        <f t="shared" si="173"/>
        <v>3.4705187607885893E-2</v>
      </c>
      <c r="W2220" t="str">
        <f t="shared" si="174"/>
        <v>Medium</v>
      </c>
    </row>
    <row r="2221" spans="1:23" hidden="1" x14ac:dyDescent="0.3">
      <c r="A2221">
        <v>103677</v>
      </c>
      <c r="B2221" s="1">
        <v>45822</v>
      </c>
      <c r="C2221" t="s">
        <v>3813</v>
      </c>
      <c r="D2221" t="s">
        <v>149</v>
      </c>
      <c r="E2221" t="s">
        <v>52</v>
      </c>
      <c r="F2221" t="s">
        <v>53</v>
      </c>
      <c r="G2221" t="s">
        <v>54</v>
      </c>
      <c r="H2221" t="s">
        <v>108</v>
      </c>
      <c r="I2221" t="s">
        <v>60</v>
      </c>
      <c r="J2221" t="s">
        <v>61</v>
      </c>
      <c r="K2221">
        <v>3</v>
      </c>
      <c r="L2221">
        <v>12346</v>
      </c>
      <c r="M2221">
        <v>5</v>
      </c>
      <c r="N2221">
        <v>35186.1</v>
      </c>
      <c r="O2221">
        <v>27000</v>
      </c>
      <c r="P2221">
        <v>8186.1</v>
      </c>
      <c r="Q2221" t="s">
        <v>41</v>
      </c>
      <c r="R2221" t="s">
        <v>27</v>
      </c>
      <c r="S2221" s="3" t="str">
        <f t="shared" si="170"/>
        <v>June</v>
      </c>
      <c r="T2221" t="str">
        <f t="shared" si="171"/>
        <v>Q2</v>
      </c>
      <c r="U2221">
        <f t="shared" si="172"/>
        <v>2025</v>
      </c>
      <c r="V2221" s="4">
        <f t="shared" si="173"/>
        <v>0.23265153000758823</v>
      </c>
      <c r="W2221" t="str">
        <f t="shared" si="174"/>
        <v>Medium</v>
      </c>
    </row>
    <row r="2222" spans="1:23" hidden="1" x14ac:dyDescent="0.3">
      <c r="A2222">
        <v>103314</v>
      </c>
      <c r="B2222" s="1">
        <v>45891</v>
      </c>
      <c r="C2222" t="s">
        <v>3450</v>
      </c>
      <c r="D2222" t="s">
        <v>239</v>
      </c>
      <c r="E2222" t="s">
        <v>52</v>
      </c>
      <c r="F2222" t="s">
        <v>69</v>
      </c>
      <c r="G2222" t="s">
        <v>70</v>
      </c>
      <c r="H2222" t="s">
        <v>83</v>
      </c>
      <c r="I2222" t="s">
        <v>60</v>
      </c>
      <c r="J2222" t="s">
        <v>61</v>
      </c>
      <c r="K2222">
        <v>3</v>
      </c>
      <c r="L2222">
        <v>12345</v>
      </c>
      <c r="M2222">
        <v>5</v>
      </c>
      <c r="N2222">
        <v>35183.25</v>
      </c>
      <c r="O2222">
        <v>27000</v>
      </c>
      <c r="P2222">
        <v>8183.25</v>
      </c>
      <c r="Q2222" t="s">
        <v>49</v>
      </c>
      <c r="R2222" t="s">
        <v>27</v>
      </c>
      <c r="S2222" s="3" t="str">
        <f t="shared" si="170"/>
        <v>August</v>
      </c>
      <c r="T2222" t="str">
        <f t="shared" si="171"/>
        <v>Q3</v>
      </c>
      <c r="U2222">
        <f t="shared" si="172"/>
        <v>2025</v>
      </c>
      <c r="V2222" s="4">
        <f t="shared" si="173"/>
        <v>0.23258937136279337</v>
      </c>
      <c r="W2222" t="str">
        <f t="shared" si="174"/>
        <v>Medium</v>
      </c>
    </row>
    <row r="2223" spans="1:23" hidden="1" x14ac:dyDescent="0.3">
      <c r="A2223">
        <v>100240</v>
      </c>
      <c r="B2223" s="1">
        <v>45731</v>
      </c>
      <c r="C2223" t="s">
        <v>374</v>
      </c>
      <c r="D2223" t="s">
        <v>375</v>
      </c>
      <c r="E2223" t="s">
        <v>44</v>
      </c>
      <c r="F2223" t="s">
        <v>45</v>
      </c>
      <c r="G2223" t="s">
        <v>46</v>
      </c>
      <c r="H2223" t="s">
        <v>108</v>
      </c>
      <c r="I2223" t="s">
        <v>24</v>
      </c>
      <c r="J2223" t="s">
        <v>72</v>
      </c>
      <c r="K2223">
        <v>3</v>
      </c>
      <c r="L2223">
        <v>14659</v>
      </c>
      <c r="M2223">
        <v>20</v>
      </c>
      <c r="N2223">
        <v>35181.599999999999</v>
      </c>
      <c r="O2223">
        <v>33000</v>
      </c>
      <c r="P2223">
        <v>2181.6</v>
      </c>
      <c r="Q2223" t="s">
        <v>66</v>
      </c>
      <c r="R2223" t="s">
        <v>56</v>
      </c>
      <c r="S2223" s="3" t="str">
        <f t="shared" si="170"/>
        <v>March</v>
      </c>
      <c r="T2223" t="str">
        <f t="shared" si="171"/>
        <v>Q1</v>
      </c>
      <c r="U2223">
        <f t="shared" si="172"/>
        <v>2025</v>
      </c>
      <c r="V2223" s="4">
        <f t="shared" si="173"/>
        <v>6.2009686881779109E-2</v>
      </c>
      <c r="W2223" t="str">
        <f t="shared" si="174"/>
        <v>Medium</v>
      </c>
    </row>
    <row r="2224" spans="1:23" hidden="1" x14ac:dyDescent="0.3">
      <c r="A2224">
        <v>102415</v>
      </c>
      <c r="B2224" s="1">
        <v>45976</v>
      </c>
      <c r="C2224" t="s">
        <v>2551</v>
      </c>
      <c r="D2224" t="s">
        <v>142</v>
      </c>
      <c r="E2224" t="s">
        <v>52</v>
      </c>
      <c r="F2224" t="s">
        <v>69</v>
      </c>
      <c r="G2224" t="s">
        <v>70</v>
      </c>
      <c r="H2224" t="s">
        <v>71</v>
      </c>
      <c r="I2224" t="s">
        <v>24</v>
      </c>
      <c r="J2224" t="s">
        <v>72</v>
      </c>
      <c r="K2224">
        <v>3</v>
      </c>
      <c r="L2224">
        <v>14655</v>
      </c>
      <c r="M2224">
        <v>20</v>
      </c>
      <c r="N2224">
        <v>35172</v>
      </c>
      <c r="O2224">
        <v>33000</v>
      </c>
      <c r="P2224">
        <v>2172</v>
      </c>
      <c r="Q2224" t="s">
        <v>55</v>
      </c>
      <c r="R2224" t="s">
        <v>27</v>
      </c>
      <c r="S2224" s="3" t="str">
        <f t="shared" si="170"/>
        <v>November</v>
      </c>
      <c r="T2224" t="str">
        <f t="shared" si="171"/>
        <v>Q4</v>
      </c>
      <c r="U2224">
        <f t="shared" si="172"/>
        <v>2025</v>
      </c>
      <c r="V2224" s="4">
        <f t="shared" si="173"/>
        <v>6.1753667690208118E-2</v>
      </c>
      <c r="W2224" t="str">
        <f t="shared" si="174"/>
        <v>Medium</v>
      </c>
    </row>
    <row r="2225" spans="1:23" hidden="1" x14ac:dyDescent="0.3">
      <c r="A2225">
        <v>101650</v>
      </c>
      <c r="B2225" s="1">
        <v>45885</v>
      </c>
      <c r="C2225" t="s">
        <v>1786</v>
      </c>
      <c r="D2225" t="s">
        <v>63</v>
      </c>
      <c r="E2225" t="s">
        <v>20</v>
      </c>
      <c r="F2225" t="s">
        <v>36</v>
      </c>
      <c r="G2225" t="s">
        <v>37</v>
      </c>
      <c r="H2225" t="s">
        <v>23</v>
      </c>
      <c r="I2225" t="s">
        <v>60</v>
      </c>
      <c r="J2225" t="s">
        <v>78</v>
      </c>
      <c r="K2225">
        <v>2</v>
      </c>
      <c r="L2225">
        <v>21979</v>
      </c>
      <c r="M2225">
        <v>20</v>
      </c>
      <c r="N2225">
        <v>35166.400000000001</v>
      </c>
      <c r="O2225">
        <v>34000</v>
      </c>
      <c r="P2225">
        <v>1166.4000000000001</v>
      </c>
      <c r="Q2225" t="s">
        <v>49</v>
      </c>
      <c r="R2225" t="s">
        <v>27</v>
      </c>
      <c r="S2225" s="3" t="str">
        <f t="shared" si="170"/>
        <v>August</v>
      </c>
      <c r="T2225" t="str">
        <f t="shared" si="171"/>
        <v>Q3</v>
      </c>
      <c r="U2225">
        <f t="shared" si="172"/>
        <v>2025</v>
      </c>
      <c r="V2225" s="4">
        <f t="shared" si="173"/>
        <v>3.3168024022930981E-2</v>
      </c>
      <c r="W2225" t="str">
        <f t="shared" si="174"/>
        <v>Medium</v>
      </c>
    </row>
    <row r="2226" spans="1:23" hidden="1" x14ac:dyDescent="0.3">
      <c r="A2226">
        <v>102139</v>
      </c>
      <c r="B2226" s="1">
        <v>45800</v>
      </c>
      <c r="C2226" t="s">
        <v>2275</v>
      </c>
      <c r="D2226" t="s">
        <v>194</v>
      </c>
      <c r="E2226" t="s">
        <v>30</v>
      </c>
      <c r="F2226" t="s">
        <v>76</v>
      </c>
      <c r="G2226" t="s">
        <v>77</v>
      </c>
      <c r="H2226" t="s">
        <v>83</v>
      </c>
      <c r="I2226" t="s">
        <v>60</v>
      </c>
      <c r="J2226" t="s">
        <v>61</v>
      </c>
      <c r="K2226">
        <v>3</v>
      </c>
      <c r="L2226">
        <v>12321</v>
      </c>
      <c r="M2226">
        <v>5</v>
      </c>
      <c r="N2226">
        <v>35114.85</v>
      </c>
      <c r="O2226">
        <v>27000</v>
      </c>
      <c r="P2226">
        <v>8114.85</v>
      </c>
      <c r="Q2226" t="s">
        <v>49</v>
      </c>
      <c r="R2226" t="s">
        <v>27</v>
      </c>
      <c r="S2226" s="3" t="str">
        <f t="shared" si="170"/>
        <v>May</v>
      </c>
      <c r="T2226" t="str">
        <f t="shared" si="171"/>
        <v>Q2</v>
      </c>
      <c r="U2226">
        <f t="shared" si="172"/>
        <v>2025</v>
      </c>
      <c r="V2226" s="4">
        <f t="shared" si="173"/>
        <v>0.23109453692668488</v>
      </c>
      <c r="W2226" t="str">
        <f t="shared" si="174"/>
        <v>Medium</v>
      </c>
    </row>
    <row r="2227" spans="1:23" hidden="1" x14ac:dyDescent="0.3">
      <c r="A2227">
        <v>103542</v>
      </c>
      <c r="B2227" s="1">
        <v>45954</v>
      </c>
      <c r="C2227" t="s">
        <v>3678</v>
      </c>
      <c r="D2227" t="s">
        <v>112</v>
      </c>
      <c r="E2227" t="s">
        <v>20</v>
      </c>
      <c r="F2227" t="s">
        <v>21</v>
      </c>
      <c r="G2227" t="s">
        <v>22</v>
      </c>
      <c r="H2227" t="s">
        <v>59</v>
      </c>
      <c r="I2227" t="s">
        <v>24</v>
      </c>
      <c r="J2227" t="s">
        <v>25</v>
      </c>
      <c r="K2227">
        <v>4</v>
      </c>
      <c r="L2227">
        <v>8775</v>
      </c>
      <c r="M2227">
        <v>0</v>
      </c>
      <c r="N2227">
        <v>35100</v>
      </c>
      <c r="O2227">
        <v>24000</v>
      </c>
      <c r="P2227">
        <v>11100</v>
      </c>
      <c r="Q2227" t="s">
        <v>66</v>
      </c>
      <c r="R2227" t="s">
        <v>27</v>
      </c>
      <c r="S2227" s="3" t="str">
        <f t="shared" si="170"/>
        <v>October</v>
      </c>
      <c r="T2227" t="str">
        <f t="shared" si="171"/>
        <v>Q4</v>
      </c>
      <c r="U2227">
        <f t="shared" si="172"/>
        <v>2025</v>
      </c>
      <c r="V2227" s="4">
        <f t="shared" si="173"/>
        <v>0.31623931623931623</v>
      </c>
      <c r="W2227" t="str">
        <f t="shared" si="174"/>
        <v>Medium</v>
      </c>
    </row>
    <row r="2228" spans="1:23" hidden="1" x14ac:dyDescent="0.3">
      <c r="A2228">
        <v>104158</v>
      </c>
      <c r="B2228" s="1">
        <v>45827</v>
      </c>
      <c r="C2228" t="s">
        <v>4294</v>
      </c>
      <c r="D2228" t="s">
        <v>250</v>
      </c>
      <c r="E2228" t="s">
        <v>30</v>
      </c>
      <c r="F2228" t="s">
        <v>31</v>
      </c>
      <c r="G2228" t="s">
        <v>32</v>
      </c>
      <c r="H2228" t="s">
        <v>38</v>
      </c>
      <c r="I2228" t="s">
        <v>60</v>
      </c>
      <c r="J2228" t="s">
        <v>78</v>
      </c>
      <c r="K2228">
        <v>2</v>
      </c>
      <c r="L2228">
        <v>21915</v>
      </c>
      <c r="M2228">
        <v>20</v>
      </c>
      <c r="N2228">
        <v>35064</v>
      </c>
      <c r="O2228">
        <v>34000</v>
      </c>
      <c r="P2228">
        <v>1064</v>
      </c>
      <c r="Q2228" t="s">
        <v>26</v>
      </c>
      <c r="R2228" t="s">
        <v>73</v>
      </c>
      <c r="S2228" s="3" t="str">
        <f t="shared" si="170"/>
        <v>June</v>
      </c>
      <c r="T2228" t="str">
        <f t="shared" si="171"/>
        <v>Q2</v>
      </c>
      <c r="U2228">
        <f t="shared" si="172"/>
        <v>2025</v>
      </c>
      <c r="V2228" s="4">
        <f t="shared" si="173"/>
        <v>3.0344512890714121E-2</v>
      </c>
      <c r="W2228" t="str">
        <f t="shared" si="174"/>
        <v>Medium</v>
      </c>
    </row>
    <row r="2229" spans="1:23" hidden="1" x14ac:dyDescent="0.3">
      <c r="A2229">
        <v>104019</v>
      </c>
      <c r="B2229" s="1">
        <v>45703</v>
      </c>
      <c r="C2229" t="s">
        <v>4155</v>
      </c>
      <c r="D2229" t="s">
        <v>104</v>
      </c>
      <c r="E2229" t="s">
        <v>30</v>
      </c>
      <c r="F2229" t="s">
        <v>31</v>
      </c>
      <c r="G2229" t="s">
        <v>32</v>
      </c>
      <c r="H2229" t="s">
        <v>59</v>
      </c>
      <c r="I2229" t="s">
        <v>60</v>
      </c>
      <c r="J2229" t="s">
        <v>78</v>
      </c>
      <c r="K2229">
        <v>2</v>
      </c>
      <c r="L2229">
        <v>21890</v>
      </c>
      <c r="M2229">
        <v>20</v>
      </c>
      <c r="N2229">
        <v>35024</v>
      </c>
      <c r="O2229">
        <v>34000</v>
      </c>
      <c r="P2229">
        <v>1024</v>
      </c>
      <c r="Q2229" t="s">
        <v>55</v>
      </c>
      <c r="R2229" t="s">
        <v>27</v>
      </c>
      <c r="S2229" s="3" t="str">
        <f t="shared" si="170"/>
        <v>February</v>
      </c>
      <c r="T2229" t="str">
        <f t="shared" si="171"/>
        <v>Q1</v>
      </c>
      <c r="U2229">
        <f t="shared" si="172"/>
        <v>2025</v>
      </c>
      <c r="V2229" s="4">
        <f t="shared" si="173"/>
        <v>2.9237094563727729E-2</v>
      </c>
      <c r="W2229" t="str">
        <f t="shared" si="174"/>
        <v>Medium</v>
      </c>
    </row>
    <row r="2230" spans="1:23" hidden="1" x14ac:dyDescent="0.3">
      <c r="A2230">
        <v>102575</v>
      </c>
      <c r="B2230" s="1">
        <v>46007</v>
      </c>
      <c r="C2230" t="s">
        <v>2711</v>
      </c>
      <c r="D2230" t="s">
        <v>153</v>
      </c>
      <c r="E2230" t="s">
        <v>52</v>
      </c>
      <c r="F2230" t="s">
        <v>53</v>
      </c>
      <c r="G2230" t="s">
        <v>54</v>
      </c>
      <c r="H2230" t="s">
        <v>23</v>
      </c>
      <c r="I2230" t="s">
        <v>24</v>
      </c>
      <c r="J2230" t="s">
        <v>72</v>
      </c>
      <c r="K2230">
        <v>3</v>
      </c>
      <c r="L2230">
        <v>14584</v>
      </c>
      <c r="M2230">
        <v>20</v>
      </c>
      <c r="N2230">
        <v>35001.599999999999</v>
      </c>
      <c r="O2230">
        <v>33000</v>
      </c>
      <c r="P2230">
        <v>2001.6</v>
      </c>
      <c r="Q2230" t="s">
        <v>66</v>
      </c>
      <c r="R2230" t="s">
        <v>27</v>
      </c>
      <c r="S2230" s="3" t="str">
        <f t="shared" si="170"/>
        <v>December</v>
      </c>
      <c r="T2230" t="str">
        <f t="shared" si="171"/>
        <v>Q4</v>
      </c>
      <c r="U2230">
        <f t="shared" si="172"/>
        <v>2025</v>
      </c>
      <c r="V2230" s="4">
        <f t="shared" si="173"/>
        <v>5.7185957213384528E-2</v>
      </c>
      <c r="W2230" t="str">
        <f t="shared" si="174"/>
        <v>Medium</v>
      </c>
    </row>
    <row r="2231" spans="1:23" hidden="1" x14ac:dyDescent="0.3">
      <c r="A2231">
        <v>100019</v>
      </c>
      <c r="B2231" s="1">
        <v>45937</v>
      </c>
      <c r="C2231" t="s">
        <v>99</v>
      </c>
      <c r="D2231" t="s">
        <v>100</v>
      </c>
      <c r="E2231" t="s">
        <v>52</v>
      </c>
      <c r="F2231" t="s">
        <v>69</v>
      </c>
      <c r="G2231" t="s">
        <v>70</v>
      </c>
      <c r="H2231" t="s">
        <v>59</v>
      </c>
      <c r="I2231" t="s">
        <v>60</v>
      </c>
      <c r="J2231" t="s">
        <v>61</v>
      </c>
      <c r="K2231">
        <v>3</v>
      </c>
      <c r="L2231">
        <v>12278</v>
      </c>
      <c r="M2231">
        <v>5</v>
      </c>
      <c r="N2231">
        <v>34992.300000000003</v>
      </c>
      <c r="O2231">
        <v>27000</v>
      </c>
      <c r="P2231">
        <v>7992.3</v>
      </c>
      <c r="Q2231" t="s">
        <v>49</v>
      </c>
      <c r="R2231" t="s">
        <v>27</v>
      </c>
      <c r="S2231" s="3" t="str">
        <f t="shared" si="170"/>
        <v>October</v>
      </c>
      <c r="T2231" t="str">
        <f t="shared" si="171"/>
        <v>Q4</v>
      </c>
      <c r="U2231">
        <f t="shared" si="172"/>
        <v>2025</v>
      </c>
      <c r="V2231" s="4">
        <f t="shared" si="173"/>
        <v>0.22840167694035543</v>
      </c>
      <c r="W2231" t="str">
        <f t="shared" si="174"/>
        <v>Medium</v>
      </c>
    </row>
    <row r="2232" spans="1:23" hidden="1" x14ac:dyDescent="0.3">
      <c r="A2232">
        <v>100033</v>
      </c>
      <c r="B2232" s="1">
        <v>45802</v>
      </c>
      <c r="C2232" t="s">
        <v>124</v>
      </c>
      <c r="D2232" t="s">
        <v>125</v>
      </c>
      <c r="E2232" t="s">
        <v>20</v>
      </c>
      <c r="F2232" t="s">
        <v>36</v>
      </c>
      <c r="G2232" t="s">
        <v>37</v>
      </c>
      <c r="H2232" t="s">
        <v>59</v>
      </c>
      <c r="I2232" t="s">
        <v>60</v>
      </c>
      <c r="J2232" t="s">
        <v>61</v>
      </c>
      <c r="K2232">
        <v>3</v>
      </c>
      <c r="L2232">
        <v>11657</v>
      </c>
      <c r="M2232">
        <v>0</v>
      </c>
      <c r="N2232">
        <v>34971</v>
      </c>
      <c r="O2232">
        <v>27000</v>
      </c>
      <c r="P2232">
        <v>7971</v>
      </c>
      <c r="Q2232" t="s">
        <v>55</v>
      </c>
      <c r="R2232" t="s">
        <v>73</v>
      </c>
      <c r="S2232" s="3" t="str">
        <f t="shared" si="170"/>
        <v>May</v>
      </c>
      <c r="T2232" t="str">
        <f t="shared" si="171"/>
        <v>Q2</v>
      </c>
      <c r="U2232">
        <f t="shared" si="172"/>
        <v>2025</v>
      </c>
      <c r="V2232" s="4">
        <f t="shared" si="173"/>
        <v>0.22793171484944669</v>
      </c>
      <c r="W2232" t="str">
        <f t="shared" si="174"/>
        <v>Medium</v>
      </c>
    </row>
    <row r="2233" spans="1:23" hidden="1" x14ac:dyDescent="0.3">
      <c r="A2233">
        <v>101891</v>
      </c>
      <c r="B2233" s="1">
        <v>45769</v>
      </c>
      <c r="C2233" t="s">
        <v>2027</v>
      </c>
      <c r="D2233" t="s">
        <v>210</v>
      </c>
      <c r="E2233" t="s">
        <v>52</v>
      </c>
      <c r="F2233" t="s">
        <v>69</v>
      </c>
      <c r="G2233" t="s">
        <v>70</v>
      </c>
      <c r="H2233" t="s">
        <v>23</v>
      </c>
      <c r="I2233" t="s">
        <v>60</v>
      </c>
      <c r="J2233" t="s">
        <v>78</v>
      </c>
      <c r="K2233">
        <v>2</v>
      </c>
      <c r="L2233">
        <v>21846</v>
      </c>
      <c r="M2233">
        <v>20</v>
      </c>
      <c r="N2233">
        <v>34953.599999999999</v>
      </c>
      <c r="O2233">
        <v>34000</v>
      </c>
      <c r="P2233">
        <v>953.6</v>
      </c>
      <c r="Q2233" t="s">
        <v>49</v>
      </c>
      <c r="R2233" t="s">
        <v>27</v>
      </c>
      <c r="S2233" s="3" t="str">
        <f t="shared" si="170"/>
        <v>April</v>
      </c>
      <c r="T2233" t="str">
        <f t="shared" si="171"/>
        <v>Q2</v>
      </c>
      <c r="U2233">
        <f t="shared" si="172"/>
        <v>2025</v>
      </c>
      <c r="V2233" s="4">
        <f t="shared" si="173"/>
        <v>2.7281882266776528E-2</v>
      </c>
      <c r="W2233" t="str">
        <f t="shared" si="174"/>
        <v>Medium</v>
      </c>
    </row>
    <row r="2234" spans="1:23" hidden="1" x14ac:dyDescent="0.3">
      <c r="A2234">
        <v>100088</v>
      </c>
      <c r="B2234" s="1">
        <v>45730</v>
      </c>
      <c r="C2234" t="s">
        <v>206</v>
      </c>
      <c r="D2234" t="s">
        <v>207</v>
      </c>
      <c r="E2234" t="s">
        <v>52</v>
      </c>
      <c r="F2234" t="s">
        <v>69</v>
      </c>
      <c r="G2234" t="s">
        <v>70</v>
      </c>
      <c r="H2234" t="s">
        <v>71</v>
      </c>
      <c r="I2234" t="s">
        <v>60</v>
      </c>
      <c r="J2234" t="s">
        <v>78</v>
      </c>
      <c r="K2234">
        <v>2</v>
      </c>
      <c r="L2234">
        <v>21840</v>
      </c>
      <c r="M2234">
        <v>20</v>
      </c>
      <c r="N2234">
        <v>34944</v>
      </c>
      <c r="O2234">
        <v>34000</v>
      </c>
      <c r="P2234">
        <v>944</v>
      </c>
      <c r="Q2234" t="s">
        <v>66</v>
      </c>
      <c r="R2234" t="s">
        <v>73</v>
      </c>
      <c r="S2234" s="3" t="str">
        <f t="shared" si="170"/>
        <v>March</v>
      </c>
      <c r="T2234" t="str">
        <f t="shared" si="171"/>
        <v>Q1</v>
      </c>
      <c r="U2234">
        <f t="shared" si="172"/>
        <v>2025</v>
      </c>
      <c r="V2234" s="4">
        <f t="shared" si="173"/>
        <v>2.7014652014652016E-2</v>
      </c>
      <c r="W2234" t="str">
        <f t="shared" si="174"/>
        <v>Medium</v>
      </c>
    </row>
    <row r="2235" spans="1:23" hidden="1" x14ac:dyDescent="0.3">
      <c r="A2235">
        <v>104752</v>
      </c>
      <c r="B2235" s="1">
        <v>45742</v>
      </c>
      <c r="C2235" t="s">
        <v>4888</v>
      </c>
      <c r="D2235" t="s">
        <v>375</v>
      </c>
      <c r="E2235" t="s">
        <v>20</v>
      </c>
      <c r="F2235" t="s">
        <v>36</v>
      </c>
      <c r="G2235" t="s">
        <v>37</v>
      </c>
      <c r="H2235" t="s">
        <v>108</v>
      </c>
      <c r="I2235" t="s">
        <v>60</v>
      </c>
      <c r="J2235" t="s">
        <v>61</v>
      </c>
      <c r="K2235">
        <v>3</v>
      </c>
      <c r="L2235">
        <v>12254</v>
      </c>
      <c r="M2235">
        <v>5</v>
      </c>
      <c r="N2235">
        <v>34923.9</v>
      </c>
      <c r="O2235">
        <v>27000</v>
      </c>
      <c r="P2235">
        <v>7923.9</v>
      </c>
      <c r="Q2235" t="s">
        <v>49</v>
      </c>
      <c r="R2235" t="s">
        <v>56</v>
      </c>
      <c r="S2235" s="3" t="str">
        <f t="shared" si="170"/>
        <v>March</v>
      </c>
      <c r="T2235" t="str">
        <f t="shared" si="171"/>
        <v>Q1</v>
      </c>
      <c r="U2235">
        <f t="shared" si="172"/>
        <v>2025</v>
      </c>
      <c r="V2235" s="4">
        <f t="shared" si="173"/>
        <v>0.22689046755946499</v>
      </c>
      <c r="W2235" t="str">
        <f t="shared" si="174"/>
        <v>Medium</v>
      </c>
    </row>
    <row r="2236" spans="1:23" hidden="1" x14ac:dyDescent="0.3">
      <c r="A2236">
        <v>102335</v>
      </c>
      <c r="B2236" s="1">
        <v>45916</v>
      </c>
      <c r="C2236" t="s">
        <v>2471</v>
      </c>
      <c r="D2236" t="s">
        <v>250</v>
      </c>
      <c r="E2236" t="s">
        <v>20</v>
      </c>
      <c r="F2236" t="s">
        <v>36</v>
      </c>
      <c r="G2236" t="s">
        <v>37</v>
      </c>
      <c r="H2236" t="s">
        <v>33</v>
      </c>
      <c r="I2236" t="s">
        <v>60</v>
      </c>
      <c r="J2236" t="s">
        <v>61</v>
      </c>
      <c r="K2236">
        <v>3</v>
      </c>
      <c r="L2236">
        <v>11639</v>
      </c>
      <c r="M2236">
        <v>0</v>
      </c>
      <c r="N2236">
        <v>34917</v>
      </c>
      <c r="O2236">
        <v>27000</v>
      </c>
      <c r="P2236">
        <v>7917</v>
      </c>
      <c r="Q2236" t="s">
        <v>41</v>
      </c>
      <c r="R2236" t="s">
        <v>27</v>
      </c>
      <c r="S2236" s="3" t="str">
        <f t="shared" si="170"/>
        <v>September</v>
      </c>
      <c r="T2236" t="str">
        <f t="shared" si="171"/>
        <v>Q3</v>
      </c>
      <c r="U2236">
        <f t="shared" si="172"/>
        <v>2025</v>
      </c>
      <c r="V2236" s="4">
        <f t="shared" si="173"/>
        <v>0.22673769224160151</v>
      </c>
      <c r="W2236" t="str">
        <f t="shared" si="174"/>
        <v>Medium</v>
      </c>
    </row>
    <row r="2237" spans="1:23" hidden="1" x14ac:dyDescent="0.3">
      <c r="A2237">
        <v>102039</v>
      </c>
      <c r="B2237" s="1">
        <v>46000</v>
      </c>
      <c r="C2237" t="s">
        <v>2175</v>
      </c>
      <c r="D2237" t="s">
        <v>299</v>
      </c>
      <c r="E2237" t="s">
        <v>30</v>
      </c>
      <c r="F2237" t="s">
        <v>76</v>
      </c>
      <c r="G2237" t="s">
        <v>77</v>
      </c>
      <c r="H2237" t="s">
        <v>83</v>
      </c>
      <c r="I2237" t="s">
        <v>24</v>
      </c>
      <c r="J2237" t="s">
        <v>72</v>
      </c>
      <c r="K2237">
        <v>3</v>
      </c>
      <c r="L2237">
        <v>14548</v>
      </c>
      <c r="M2237">
        <v>20</v>
      </c>
      <c r="N2237">
        <v>34915.199999999997</v>
      </c>
      <c r="O2237">
        <v>33000</v>
      </c>
      <c r="P2237">
        <v>1915.2</v>
      </c>
      <c r="Q2237" t="s">
        <v>26</v>
      </c>
      <c r="R2237" t="s">
        <v>56</v>
      </c>
      <c r="S2237" s="3" t="str">
        <f t="shared" si="170"/>
        <v>December</v>
      </c>
      <c r="T2237" t="str">
        <f t="shared" si="171"/>
        <v>Q4</v>
      </c>
      <c r="U2237">
        <f t="shared" si="172"/>
        <v>2025</v>
      </c>
      <c r="V2237" s="4">
        <f t="shared" si="173"/>
        <v>5.4852900742370092E-2</v>
      </c>
      <c r="W2237" t="str">
        <f t="shared" si="174"/>
        <v>Medium</v>
      </c>
    </row>
    <row r="2238" spans="1:23" hidden="1" x14ac:dyDescent="0.3">
      <c r="A2238">
        <v>103625</v>
      </c>
      <c r="B2238" s="1">
        <v>45720</v>
      </c>
      <c r="C2238" t="s">
        <v>3761</v>
      </c>
      <c r="D2238" t="s">
        <v>138</v>
      </c>
      <c r="E2238" t="s">
        <v>44</v>
      </c>
      <c r="F2238" t="s">
        <v>64</v>
      </c>
      <c r="G2238" t="s">
        <v>65</v>
      </c>
      <c r="H2238" t="s">
        <v>71</v>
      </c>
      <c r="I2238" t="s">
        <v>24</v>
      </c>
      <c r="J2238" t="s">
        <v>72</v>
      </c>
      <c r="K2238">
        <v>3</v>
      </c>
      <c r="L2238">
        <v>14548</v>
      </c>
      <c r="M2238">
        <v>20</v>
      </c>
      <c r="N2238">
        <v>34915.199999999997</v>
      </c>
      <c r="O2238">
        <v>33000</v>
      </c>
      <c r="P2238">
        <v>1915.2</v>
      </c>
      <c r="Q2238" t="s">
        <v>55</v>
      </c>
      <c r="R2238" t="s">
        <v>27</v>
      </c>
      <c r="S2238" s="3" t="str">
        <f t="shared" si="170"/>
        <v>March</v>
      </c>
      <c r="T2238" t="str">
        <f t="shared" si="171"/>
        <v>Q1</v>
      </c>
      <c r="U2238">
        <f t="shared" si="172"/>
        <v>2025</v>
      </c>
      <c r="V2238" s="4">
        <f t="shared" si="173"/>
        <v>5.4852900742370092E-2</v>
      </c>
      <c r="W2238" t="str">
        <f t="shared" si="174"/>
        <v>Medium</v>
      </c>
    </row>
    <row r="2239" spans="1:23" hidden="1" x14ac:dyDescent="0.3">
      <c r="A2239">
        <v>104569</v>
      </c>
      <c r="B2239" s="1">
        <v>45769</v>
      </c>
      <c r="C2239" t="s">
        <v>4705</v>
      </c>
      <c r="D2239" t="s">
        <v>102</v>
      </c>
      <c r="E2239" t="s">
        <v>52</v>
      </c>
      <c r="F2239" t="s">
        <v>53</v>
      </c>
      <c r="G2239" t="s">
        <v>54</v>
      </c>
      <c r="H2239" t="s">
        <v>83</v>
      </c>
      <c r="I2239" t="s">
        <v>60</v>
      </c>
      <c r="J2239" t="s">
        <v>78</v>
      </c>
      <c r="K2239">
        <v>2</v>
      </c>
      <c r="L2239">
        <v>21773</v>
      </c>
      <c r="M2239">
        <v>20</v>
      </c>
      <c r="N2239">
        <v>34836.800000000003</v>
      </c>
      <c r="O2239">
        <v>34000</v>
      </c>
      <c r="P2239">
        <v>836.8</v>
      </c>
      <c r="Q2239" t="s">
        <v>66</v>
      </c>
      <c r="R2239" t="s">
        <v>56</v>
      </c>
      <c r="S2239" s="3" t="str">
        <f t="shared" si="170"/>
        <v>April</v>
      </c>
      <c r="T2239" t="str">
        <f t="shared" si="171"/>
        <v>Q2</v>
      </c>
      <c r="U2239">
        <f t="shared" si="172"/>
        <v>2025</v>
      </c>
      <c r="V2239" s="4">
        <f t="shared" si="173"/>
        <v>2.40205759426813E-2</v>
      </c>
      <c r="W2239" t="str">
        <f t="shared" si="174"/>
        <v>Medium</v>
      </c>
    </row>
    <row r="2240" spans="1:23" hidden="1" x14ac:dyDescent="0.3">
      <c r="A2240">
        <v>100078</v>
      </c>
      <c r="B2240" s="1">
        <v>45797</v>
      </c>
      <c r="C2240" t="s">
        <v>191</v>
      </c>
      <c r="D2240" t="s">
        <v>192</v>
      </c>
      <c r="E2240" t="s">
        <v>30</v>
      </c>
      <c r="F2240" t="s">
        <v>31</v>
      </c>
      <c r="G2240" t="s">
        <v>32</v>
      </c>
      <c r="H2240" t="s">
        <v>33</v>
      </c>
      <c r="I2240" t="s">
        <v>60</v>
      </c>
      <c r="J2240" t="s">
        <v>78</v>
      </c>
      <c r="K2240">
        <v>2</v>
      </c>
      <c r="L2240">
        <v>21750</v>
      </c>
      <c r="M2240">
        <v>20</v>
      </c>
      <c r="N2240">
        <v>34800</v>
      </c>
      <c r="O2240">
        <v>34000</v>
      </c>
      <c r="P2240">
        <v>800</v>
      </c>
      <c r="Q2240" t="s">
        <v>49</v>
      </c>
      <c r="R2240" t="s">
        <v>27</v>
      </c>
      <c r="S2240" s="3" t="str">
        <f t="shared" si="170"/>
        <v>May</v>
      </c>
      <c r="T2240" t="str">
        <f t="shared" si="171"/>
        <v>Q2</v>
      </c>
      <c r="U2240">
        <f t="shared" si="172"/>
        <v>2025</v>
      </c>
      <c r="V2240" s="4">
        <f t="shared" si="173"/>
        <v>2.2988505747126436E-2</v>
      </c>
      <c r="W2240" t="str">
        <f t="shared" si="174"/>
        <v>Medium</v>
      </c>
    </row>
    <row r="2241" spans="1:23" hidden="1" x14ac:dyDescent="0.3">
      <c r="A2241">
        <v>100866</v>
      </c>
      <c r="B2241" s="1">
        <v>46019</v>
      </c>
      <c r="C2241" t="s">
        <v>1002</v>
      </c>
      <c r="D2241" t="s">
        <v>132</v>
      </c>
      <c r="E2241" t="s">
        <v>52</v>
      </c>
      <c r="F2241" t="s">
        <v>53</v>
      </c>
      <c r="G2241" t="s">
        <v>54</v>
      </c>
      <c r="H2241" t="s">
        <v>83</v>
      </c>
      <c r="I2241" t="s">
        <v>24</v>
      </c>
      <c r="J2241" t="s">
        <v>25</v>
      </c>
      <c r="K2241">
        <v>5</v>
      </c>
      <c r="L2241">
        <v>8187</v>
      </c>
      <c r="M2241">
        <v>15</v>
      </c>
      <c r="N2241">
        <v>34794.75</v>
      </c>
      <c r="O2241">
        <v>30000</v>
      </c>
      <c r="P2241">
        <v>4794.75</v>
      </c>
      <c r="Q2241" t="s">
        <v>66</v>
      </c>
      <c r="R2241" t="s">
        <v>27</v>
      </c>
      <c r="S2241" s="3" t="str">
        <f t="shared" si="170"/>
        <v>December</v>
      </c>
      <c r="T2241" t="str">
        <f t="shared" si="171"/>
        <v>Q4</v>
      </c>
      <c r="U2241">
        <f t="shared" si="172"/>
        <v>2025</v>
      </c>
      <c r="V2241" s="4">
        <f t="shared" si="173"/>
        <v>0.1378009613519281</v>
      </c>
      <c r="W2241" t="str">
        <f t="shared" si="174"/>
        <v>Medium</v>
      </c>
    </row>
    <row r="2242" spans="1:23" hidden="1" x14ac:dyDescent="0.3">
      <c r="A2242">
        <v>103085</v>
      </c>
      <c r="B2242" s="1">
        <v>45922</v>
      </c>
      <c r="C2242" t="s">
        <v>3221</v>
      </c>
      <c r="D2242" t="s">
        <v>68</v>
      </c>
      <c r="E2242" t="s">
        <v>20</v>
      </c>
      <c r="F2242" t="s">
        <v>21</v>
      </c>
      <c r="G2242" t="s">
        <v>22</v>
      </c>
      <c r="H2242" t="s">
        <v>47</v>
      </c>
      <c r="I2242" t="s">
        <v>60</v>
      </c>
      <c r="J2242" t="s">
        <v>78</v>
      </c>
      <c r="K2242">
        <v>2</v>
      </c>
      <c r="L2242">
        <v>21685</v>
      </c>
      <c r="M2242">
        <v>20</v>
      </c>
      <c r="N2242">
        <v>34696</v>
      </c>
      <c r="O2242">
        <v>34000</v>
      </c>
      <c r="P2242">
        <v>696</v>
      </c>
      <c r="Q2242" t="s">
        <v>55</v>
      </c>
      <c r="R2242" t="s">
        <v>73</v>
      </c>
      <c r="S2242" s="3" t="str">
        <f t="shared" ref="S2242:S2305" si="175">TEXT(B2242,"mmmm")</f>
        <v>September</v>
      </c>
      <c r="T2242" t="str">
        <f t="shared" ref="T2242:T2305" si="176">"Q"&amp;ROUNDUP(MONTH(B2242)/3,0)</f>
        <v>Q3</v>
      </c>
      <c r="U2242">
        <f t="shared" ref="U2242:U2305" si="177">YEAR(B2242)</f>
        <v>2025</v>
      </c>
      <c r="V2242" s="4">
        <f t="shared" ref="V2242:V2305" si="178">P2242/N2242</f>
        <v>2.005994927369149E-2</v>
      </c>
      <c r="W2242" t="str">
        <f t="shared" ref="W2242:W2305" si="179">IF(N2242&lt;10000,"Low",IF(N2242&lt;=50000,"Medium","High"))</f>
        <v>Medium</v>
      </c>
    </row>
    <row r="2243" spans="1:23" hidden="1" x14ac:dyDescent="0.3">
      <c r="A2243">
        <v>102516</v>
      </c>
      <c r="B2243" s="1">
        <v>45705</v>
      </c>
      <c r="C2243" t="s">
        <v>2652</v>
      </c>
      <c r="D2243" t="s">
        <v>281</v>
      </c>
      <c r="E2243" t="s">
        <v>52</v>
      </c>
      <c r="F2243" t="s">
        <v>69</v>
      </c>
      <c r="G2243" t="s">
        <v>70</v>
      </c>
      <c r="H2243" t="s">
        <v>71</v>
      </c>
      <c r="I2243" t="s">
        <v>60</v>
      </c>
      <c r="J2243" t="s">
        <v>61</v>
      </c>
      <c r="K2243">
        <v>3</v>
      </c>
      <c r="L2243">
        <v>11557</v>
      </c>
      <c r="M2243">
        <v>0</v>
      </c>
      <c r="N2243">
        <v>34671</v>
      </c>
      <c r="O2243">
        <v>27000</v>
      </c>
      <c r="P2243">
        <v>7671</v>
      </c>
      <c r="Q2243" t="s">
        <v>66</v>
      </c>
      <c r="R2243" t="s">
        <v>73</v>
      </c>
      <c r="S2243" s="3" t="str">
        <f t="shared" si="175"/>
        <v>February</v>
      </c>
      <c r="T2243" t="str">
        <f t="shared" si="176"/>
        <v>Q1</v>
      </c>
      <c r="U2243">
        <f t="shared" si="177"/>
        <v>2025</v>
      </c>
      <c r="V2243" s="4">
        <f t="shared" si="178"/>
        <v>0.22125118975512675</v>
      </c>
      <c r="W2243" t="str">
        <f t="shared" si="179"/>
        <v>Medium</v>
      </c>
    </row>
    <row r="2244" spans="1:23" hidden="1" x14ac:dyDescent="0.3">
      <c r="A2244">
        <v>104693</v>
      </c>
      <c r="B2244" s="1">
        <v>45908</v>
      </c>
      <c r="C2244" t="s">
        <v>4829</v>
      </c>
      <c r="D2244" t="s">
        <v>114</v>
      </c>
      <c r="E2244" t="s">
        <v>20</v>
      </c>
      <c r="F2244" t="s">
        <v>21</v>
      </c>
      <c r="G2244" t="s">
        <v>22</v>
      </c>
      <c r="H2244" t="s">
        <v>71</v>
      </c>
      <c r="I2244" t="s">
        <v>60</v>
      </c>
      <c r="J2244" t="s">
        <v>78</v>
      </c>
      <c r="K2244">
        <v>2</v>
      </c>
      <c r="L2244">
        <v>21667</v>
      </c>
      <c r="M2244">
        <v>20</v>
      </c>
      <c r="N2244">
        <v>34667.199999999997</v>
      </c>
      <c r="O2244">
        <v>34000</v>
      </c>
      <c r="P2244">
        <v>667.2</v>
      </c>
      <c r="Q2244" t="s">
        <v>55</v>
      </c>
      <c r="R2244" t="s">
        <v>56</v>
      </c>
      <c r="S2244" s="3" t="str">
        <f t="shared" si="175"/>
        <v>September</v>
      </c>
      <c r="T2244" t="str">
        <f t="shared" si="176"/>
        <v>Q3</v>
      </c>
      <c r="U2244">
        <f t="shared" si="177"/>
        <v>2025</v>
      </c>
      <c r="V2244" s="4">
        <f t="shared" si="178"/>
        <v>1.9245857756034525E-2</v>
      </c>
      <c r="W2244" t="str">
        <f t="shared" si="179"/>
        <v>Medium</v>
      </c>
    </row>
    <row r="2245" spans="1:23" hidden="1" x14ac:dyDescent="0.3">
      <c r="A2245">
        <v>104351</v>
      </c>
      <c r="B2245" s="1">
        <v>45843</v>
      </c>
      <c r="C2245" t="s">
        <v>4487</v>
      </c>
      <c r="D2245" t="s">
        <v>51</v>
      </c>
      <c r="E2245" t="s">
        <v>44</v>
      </c>
      <c r="F2245" t="s">
        <v>64</v>
      </c>
      <c r="G2245" t="s">
        <v>65</v>
      </c>
      <c r="H2245" t="s">
        <v>23</v>
      </c>
      <c r="I2245" t="s">
        <v>60</v>
      </c>
      <c r="J2245" t="s">
        <v>61</v>
      </c>
      <c r="K2245">
        <v>3</v>
      </c>
      <c r="L2245">
        <v>12158</v>
      </c>
      <c r="M2245">
        <v>5</v>
      </c>
      <c r="N2245">
        <v>34650.300000000003</v>
      </c>
      <c r="O2245">
        <v>27000</v>
      </c>
      <c r="P2245">
        <v>7650.3</v>
      </c>
      <c r="Q2245" t="s">
        <v>66</v>
      </c>
      <c r="R2245" t="s">
        <v>73</v>
      </c>
      <c r="S2245" s="3" t="str">
        <f t="shared" si="175"/>
        <v>July</v>
      </c>
      <c r="T2245" t="str">
        <f t="shared" si="176"/>
        <v>Q3</v>
      </c>
      <c r="U2245">
        <f t="shared" si="177"/>
        <v>2025</v>
      </c>
      <c r="V2245" s="4">
        <f t="shared" si="178"/>
        <v>0.220785967221063</v>
      </c>
      <c r="W2245" t="str">
        <f t="shared" si="179"/>
        <v>Medium</v>
      </c>
    </row>
    <row r="2246" spans="1:23" hidden="1" x14ac:dyDescent="0.3">
      <c r="A2246">
        <v>104617</v>
      </c>
      <c r="B2246" s="1">
        <v>45792</v>
      </c>
      <c r="C2246" t="s">
        <v>4753</v>
      </c>
      <c r="D2246" t="s">
        <v>142</v>
      </c>
      <c r="E2246" t="s">
        <v>44</v>
      </c>
      <c r="F2246" t="s">
        <v>45</v>
      </c>
      <c r="G2246" t="s">
        <v>46</v>
      </c>
      <c r="H2246" t="s">
        <v>83</v>
      </c>
      <c r="I2246" t="s">
        <v>60</v>
      </c>
      <c r="J2246" t="s">
        <v>61</v>
      </c>
      <c r="K2246">
        <v>3</v>
      </c>
      <c r="L2246">
        <v>11546</v>
      </c>
      <c r="M2246">
        <v>0</v>
      </c>
      <c r="N2246">
        <v>34638</v>
      </c>
      <c r="O2246">
        <v>27000</v>
      </c>
      <c r="P2246">
        <v>7638</v>
      </c>
      <c r="Q2246" t="s">
        <v>49</v>
      </c>
      <c r="R2246" t="s">
        <v>27</v>
      </c>
      <c r="S2246" s="3" t="str">
        <f t="shared" si="175"/>
        <v>May</v>
      </c>
      <c r="T2246" t="str">
        <f t="shared" si="176"/>
        <v>Q2</v>
      </c>
      <c r="U2246">
        <f t="shared" si="177"/>
        <v>2025</v>
      </c>
      <c r="V2246" s="4">
        <f t="shared" si="178"/>
        <v>0.22050926727871123</v>
      </c>
      <c r="W2246" t="str">
        <f t="shared" si="179"/>
        <v>Medium</v>
      </c>
    </row>
    <row r="2247" spans="1:23" hidden="1" x14ac:dyDescent="0.3">
      <c r="A2247">
        <v>100837</v>
      </c>
      <c r="B2247" s="1">
        <v>45721</v>
      </c>
      <c r="C2247" t="s">
        <v>973</v>
      </c>
      <c r="D2247" t="s">
        <v>127</v>
      </c>
      <c r="E2247" t="s">
        <v>30</v>
      </c>
      <c r="F2247" t="s">
        <v>31</v>
      </c>
      <c r="G2247" t="s">
        <v>32</v>
      </c>
      <c r="H2247" t="s">
        <v>47</v>
      </c>
      <c r="I2247" t="s">
        <v>60</v>
      </c>
      <c r="J2247" t="s">
        <v>78</v>
      </c>
      <c r="K2247">
        <v>2</v>
      </c>
      <c r="L2247">
        <v>21629</v>
      </c>
      <c r="M2247">
        <v>20</v>
      </c>
      <c r="N2247">
        <v>34606.400000000001</v>
      </c>
      <c r="O2247">
        <v>34000</v>
      </c>
      <c r="P2247">
        <v>606.4</v>
      </c>
      <c r="Q2247" t="s">
        <v>55</v>
      </c>
      <c r="R2247" t="s">
        <v>27</v>
      </c>
      <c r="S2247" s="3" t="str">
        <f t="shared" si="175"/>
        <v>March</v>
      </c>
      <c r="T2247" t="str">
        <f t="shared" si="176"/>
        <v>Q1</v>
      </c>
      <c r="U2247">
        <f t="shared" si="177"/>
        <v>2025</v>
      </c>
      <c r="V2247" s="4">
        <f t="shared" si="178"/>
        <v>1.7522770354616485E-2</v>
      </c>
      <c r="W2247" t="str">
        <f t="shared" si="179"/>
        <v>Medium</v>
      </c>
    </row>
    <row r="2248" spans="1:23" hidden="1" x14ac:dyDescent="0.3">
      <c r="A2248">
        <v>102119</v>
      </c>
      <c r="B2248" s="1">
        <v>45904</v>
      </c>
      <c r="C2248" t="s">
        <v>2255</v>
      </c>
      <c r="D2248" t="s">
        <v>125</v>
      </c>
      <c r="E2248" t="s">
        <v>52</v>
      </c>
      <c r="F2248" t="s">
        <v>69</v>
      </c>
      <c r="G2248" t="s">
        <v>70</v>
      </c>
      <c r="H2248" t="s">
        <v>47</v>
      </c>
      <c r="I2248" t="s">
        <v>60</v>
      </c>
      <c r="J2248" t="s">
        <v>61</v>
      </c>
      <c r="K2248">
        <v>3</v>
      </c>
      <c r="L2248">
        <v>11533</v>
      </c>
      <c r="M2248">
        <v>0</v>
      </c>
      <c r="N2248">
        <v>34599</v>
      </c>
      <c r="O2248">
        <v>27000</v>
      </c>
      <c r="P2248">
        <v>7599</v>
      </c>
      <c r="Q2248" t="s">
        <v>55</v>
      </c>
      <c r="R2248" t="s">
        <v>27</v>
      </c>
      <c r="S2248" s="3" t="str">
        <f t="shared" si="175"/>
        <v>September</v>
      </c>
      <c r="T2248" t="str">
        <f t="shared" si="176"/>
        <v>Q3</v>
      </c>
      <c r="U2248">
        <f t="shared" si="177"/>
        <v>2025</v>
      </c>
      <c r="V2248" s="4">
        <f t="shared" si="178"/>
        <v>0.21963062516257695</v>
      </c>
      <c r="W2248" t="str">
        <f t="shared" si="179"/>
        <v>Medium</v>
      </c>
    </row>
    <row r="2249" spans="1:23" hidden="1" x14ac:dyDescent="0.3">
      <c r="A2249">
        <v>103516</v>
      </c>
      <c r="B2249" s="1">
        <v>45887</v>
      </c>
      <c r="C2249" t="s">
        <v>3652</v>
      </c>
      <c r="D2249" t="s">
        <v>322</v>
      </c>
      <c r="E2249" t="s">
        <v>20</v>
      </c>
      <c r="F2249" t="s">
        <v>36</v>
      </c>
      <c r="G2249" t="s">
        <v>37</v>
      </c>
      <c r="H2249" t="s">
        <v>38</v>
      </c>
      <c r="I2249" t="s">
        <v>60</v>
      </c>
      <c r="J2249" t="s">
        <v>78</v>
      </c>
      <c r="K2249">
        <v>2</v>
      </c>
      <c r="L2249">
        <v>21606</v>
      </c>
      <c r="M2249">
        <v>20</v>
      </c>
      <c r="N2249">
        <v>34569.599999999999</v>
      </c>
      <c r="O2249">
        <v>34000</v>
      </c>
      <c r="P2249">
        <v>569.6</v>
      </c>
      <c r="Q2249" t="s">
        <v>41</v>
      </c>
      <c r="R2249" t="s">
        <v>27</v>
      </c>
      <c r="S2249" s="3" t="str">
        <f t="shared" si="175"/>
        <v>August</v>
      </c>
      <c r="T2249" t="str">
        <f t="shared" si="176"/>
        <v>Q3</v>
      </c>
      <c r="U2249">
        <f t="shared" si="177"/>
        <v>2025</v>
      </c>
      <c r="V2249" s="4">
        <f t="shared" si="178"/>
        <v>1.6476904563547164E-2</v>
      </c>
      <c r="W2249" t="str">
        <f t="shared" si="179"/>
        <v>Medium</v>
      </c>
    </row>
    <row r="2250" spans="1:23" hidden="1" x14ac:dyDescent="0.3">
      <c r="A2250">
        <v>103316</v>
      </c>
      <c r="B2250" s="1">
        <v>45698</v>
      </c>
      <c r="C2250" t="s">
        <v>3452</v>
      </c>
      <c r="D2250" t="s">
        <v>147</v>
      </c>
      <c r="E2250" t="s">
        <v>44</v>
      </c>
      <c r="F2250" t="s">
        <v>45</v>
      </c>
      <c r="G2250" t="s">
        <v>46</v>
      </c>
      <c r="H2250" t="s">
        <v>47</v>
      </c>
      <c r="I2250" t="s">
        <v>24</v>
      </c>
      <c r="J2250" t="s">
        <v>25</v>
      </c>
      <c r="K2250">
        <v>5</v>
      </c>
      <c r="L2250">
        <v>8134</v>
      </c>
      <c r="M2250">
        <v>15</v>
      </c>
      <c r="N2250">
        <v>34569.5</v>
      </c>
      <c r="O2250">
        <v>30000</v>
      </c>
      <c r="P2250">
        <v>4569.5</v>
      </c>
      <c r="Q2250" t="s">
        <v>55</v>
      </c>
      <c r="R2250" t="s">
        <v>56</v>
      </c>
      <c r="S2250" s="3" t="str">
        <f t="shared" si="175"/>
        <v>February</v>
      </c>
      <c r="T2250" t="str">
        <f t="shared" si="176"/>
        <v>Q1</v>
      </c>
      <c r="U2250">
        <f t="shared" si="177"/>
        <v>2025</v>
      </c>
      <c r="V2250" s="4">
        <f t="shared" si="178"/>
        <v>0.13218299367939948</v>
      </c>
      <c r="W2250" t="str">
        <f t="shared" si="179"/>
        <v>Medium</v>
      </c>
    </row>
    <row r="2251" spans="1:23" hidden="1" x14ac:dyDescent="0.3">
      <c r="A2251">
        <v>103000</v>
      </c>
      <c r="B2251" s="1">
        <v>46012</v>
      </c>
      <c r="C2251" t="s">
        <v>3136</v>
      </c>
      <c r="D2251" t="s">
        <v>134</v>
      </c>
      <c r="E2251" t="s">
        <v>20</v>
      </c>
      <c r="F2251" t="s">
        <v>36</v>
      </c>
      <c r="G2251" t="s">
        <v>37</v>
      </c>
      <c r="H2251" t="s">
        <v>83</v>
      </c>
      <c r="I2251" t="s">
        <v>60</v>
      </c>
      <c r="J2251" t="s">
        <v>78</v>
      </c>
      <c r="K2251">
        <v>2</v>
      </c>
      <c r="L2251">
        <v>21595</v>
      </c>
      <c r="M2251">
        <v>20</v>
      </c>
      <c r="N2251">
        <v>34552</v>
      </c>
      <c r="O2251">
        <v>34000</v>
      </c>
      <c r="P2251">
        <v>552</v>
      </c>
      <c r="Q2251" t="s">
        <v>66</v>
      </c>
      <c r="R2251" t="s">
        <v>27</v>
      </c>
      <c r="S2251" s="3" t="str">
        <f t="shared" si="175"/>
        <v>December</v>
      </c>
      <c r="T2251" t="str">
        <f t="shared" si="176"/>
        <v>Q4</v>
      </c>
      <c r="U2251">
        <f t="shared" si="177"/>
        <v>2025</v>
      </c>
      <c r="V2251" s="4">
        <f t="shared" si="178"/>
        <v>1.5975920351933317E-2</v>
      </c>
      <c r="W2251" t="str">
        <f t="shared" si="179"/>
        <v>Medium</v>
      </c>
    </row>
    <row r="2252" spans="1:23" hidden="1" x14ac:dyDescent="0.3">
      <c r="A2252">
        <v>100094</v>
      </c>
      <c r="B2252" s="1">
        <v>45977</v>
      </c>
      <c r="C2252" t="s">
        <v>215</v>
      </c>
      <c r="D2252" t="s">
        <v>144</v>
      </c>
      <c r="E2252" t="s">
        <v>20</v>
      </c>
      <c r="F2252" t="s">
        <v>36</v>
      </c>
      <c r="G2252" t="s">
        <v>37</v>
      </c>
      <c r="H2252" t="s">
        <v>108</v>
      </c>
      <c r="I2252" t="s">
        <v>60</v>
      </c>
      <c r="J2252" t="s">
        <v>61</v>
      </c>
      <c r="K2252">
        <v>3</v>
      </c>
      <c r="L2252">
        <v>11512</v>
      </c>
      <c r="M2252">
        <v>0</v>
      </c>
      <c r="N2252">
        <v>34536</v>
      </c>
      <c r="O2252">
        <v>27000</v>
      </c>
      <c r="P2252">
        <v>7536</v>
      </c>
      <c r="Q2252" t="s">
        <v>26</v>
      </c>
      <c r="R2252" t="s">
        <v>56</v>
      </c>
      <c r="S2252" s="3" t="str">
        <f t="shared" si="175"/>
        <v>November</v>
      </c>
      <c r="T2252" t="str">
        <f t="shared" si="176"/>
        <v>Q4</v>
      </c>
      <c r="U2252">
        <f t="shared" si="177"/>
        <v>2025</v>
      </c>
      <c r="V2252" s="4">
        <f t="shared" si="178"/>
        <v>0.21820708825573315</v>
      </c>
      <c r="W2252" t="str">
        <f t="shared" si="179"/>
        <v>Medium</v>
      </c>
    </row>
    <row r="2253" spans="1:23" hidden="1" x14ac:dyDescent="0.3">
      <c r="A2253">
        <v>101172</v>
      </c>
      <c r="B2253" s="1">
        <v>45945</v>
      </c>
      <c r="C2253" t="s">
        <v>1308</v>
      </c>
      <c r="D2253" t="s">
        <v>75</v>
      </c>
      <c r="E2253" t="s">
        <v>20</v>
      </c>
      <c r="F2253" t="s">
        <v>36</v>
      </c>
      <c r="G2253" t="s">
        <v>37</v>
      </c>
      <c r="H2253" t="s">
        <v>71</v>
      </c>
      <c r="I2253" t="s">
        <v>24</v>
      </c>
      <c r="J2253" t="s">
        <v>25</v>
      </c>
      <c r="K2253">
        <v>4</v>
      </c>
      <c r="L2253">
        <v>8631</v>
      </c>
      <c r="M2253">
        <v>0</v>
      </c>
      <c r="N2253">
        <v>34524</v>
      </c>
      <c r="O2253">
        <v>24000</v>
      </c>
      <c r="P2253">
        <v>10524</v>
      </c>
      <c r="Q2253" t="s">
        <v>41</v>
      </c>
      <c r="R2253" t="s">
        <v>27</v>
      </c>
      <c r="S2253" s="3" t="str">
        <f t="shared" si="175"/>
        <v>October</v>
      </c>
      <c r="T2253" t="str">
        <f t="shared" si="176"/>
        <v>Q4</v>
      </c>
      <c r="U2253">
        <f t="shared" si="177"/>
        <v>2025</v>
      </c>
      <c r="V2253" s="4">
        <f t="shared" si="178"/>
        <v>0.3048314216197428</v>
      </c>
      <c r="W2253" t="str">
        <f t="shared" si="179"/>
        <v>Medium</v>
      </c>
    </row>
    <row r="2254" spans="1:23" hidden="1" x14ac:dyDescent="0.3">
      <c r="A2254">
        <v>101606</v>
      </c>
      <c r="B2254" s="1">
        <v>45897</v>
      </c>
      <c r="C2254" t="s">
        <v>1742</v>
      </c>
      <c r="D2254" t="s">
        <v>199</v>
      </c>
      <c r="E2254" t="s">
        <v>20</v>
      </c>
      <c r="F2254" t="s">
        <v>36</v>
      </c>
      <c r="G2254" t="s">
        <v>37</v>
      </c>
      <c r="H2254" t="s">
        <v>33</v>
      </c>
      <c r="I2254" t="s">
        <v>24</v>
      </c>
      <c r="J2254" t="s">
        <v>25</v>
      </c>
      <c r="K2254">
        <v>4</v>
      </c>
      <c r="L2254">
        <v>8625</v>
      </c>
      <c r="M2254">
        <v>0</v>
      </c>
      <c r="N2254">
        <v>34500</v>
      </c>
      <c r="O2254">
        <v>24000</v>
      </c>
      <c r="P2254">
        <v>10500</v>
      </c>
      <c r="Q2254" t="s">
        <v>55</v>
      </c>
      <c r="R2254" t="s">
        <v>73</v>
      </c>
      <c r="S2254" s="3" t="str">
        <f t="shared" si="175"/>
        <v>August</v>
      </c>
      <c r="T2254" t="str">
        <f t="shared" si="176"/>
        <v>Q3</v>
      </c>
      <c r="U2254">
        <f t="shared" si="177"/>
        <v>2025</v>
      </c>
      <c r="V2254" s="4">
        <f t="shared" si="178"/>
        <v>0.30434782608695654</v>
      </c>
      <c r="W2254" t="str">
        <f t="shared" si="179"/>
        <v>Medium</v>
      </c>
    </row>
    <row r="2255" spans="1:23" hidden="1" x14ac:dyDescent="0.3">
      <c r="A2255">
        <v>102949</v>
      </c>
      <c r="B2255" s="1">
        <v>45739</v>
      </c>
      <c r="C2255" t="s">
        <v>3085</v>
      </c>
      <c r="D2255" t="s">
        <v>228</v>
      </c>
      <c r="E2255" t="s">
        <v>30</v>
      </c>
      <c r="F2255" t="s">
        <v>76</v>
      </c>
      <c r="G2255" t="s">
        <v>77</v>
      </c>
      <c r="H2255" t="s">
        <v>108</v>
      </c>
      <c r="I2255" t="s">
        <v>60</v>
      </c>
      <c r="J2255" t="s">
        <v>61</v>
      </c>
      <c r="K2255">
        <v>3</v>
      </c>
      <c r="L2255">
        <v>12096</v>
      </c>
      <c r="M2255">
        <v>5</v>
      </c>
      <c r="N2255">
        <v>34473.599999999999</v>
      </c>
      <c r="O2255">
        <v>27000</v>
      </c>
      <c r="P2255">
        <v>7473.6</v>
      </c>
      <c r="Q2255" t="s">
        <v>49</v>
      </c>
      <c r="R2255" t="s">
        <v>27</v>
      </c>
      <c r="S2255" s="3" t="str">
        <f t="shared" si="175"/>
        <v>March</v>
      </c>
      <c r="T2255" t="str">
        <f t="shared" si="176"/>
        <v>Q1</v>
      </c>
      <c r="U2255">
        <f t="shared" si="177"/>
        <v>2025</v>
      </c>
      <c r="V2255" s="4">
        <f t="shared" si="178"/>
        <v>0.2167919799498747</v>
      </c>
      <c r="W2255" t="str">
        <f t="shared" si="179"/>
        <v>Medium</v>
      </c>
    </row>
    <row r="2256" spans="1:23" hidden="1" x14ac:dyDescent="0.3">
      <c r="A2256">
        <v>102584</v>
      </c>
      <c r="B2256" s="1">
        <v>45752</v>
      </c>
      <c r="C2256" t="s">
        <v>2720</v>
      </c>
      <c r="D2256" t="s">
        <v>127</v>
      </c>
      <c r="E2256" t="s">
        <v>44</v>
      </c>
      <c r="F2256" t="s">
        <v>45</v>
      </c>
      <c r="G2256" t="s">
        <v>46</v>
      </c>
      <c r="H2256" t="s">
        <v>71</v>
      </c>
      <c r="I2256" t="s">
        <v>60</v>
      </c>
      <c r="J2256" t="s">
        <v>61</v>
      </c>
      <c r="K2256">
        <v>3</v>
      </c>
      <c r="L2256">
        <v>12088</v>
      </c>
      <c r="M2256">
        <v>5</v>
      </c>
      <c r="N2256">
        <v>34450.800000000003</v>
      </c>
      <c r="O2256">
        <v>27000</v>
      </c>
      <c r="P2256">
        <v>7450.8</v>
      </c>
      <c r="Q2256" t="s">
        <v>55</v>
      </c>
      <c r="R2256" t="s">
        <v>27</v>
      </c>
      <c r="S2256" s="3" t="str">
        <f t="shared" si="175"/>
        <v>April</v>
      </c>
      <c r="T2256" t="str">
        <f t="shared" si="176"/>
        <v>Q2</v>
      </c>
      <c r="U2256">
        <f t="shared" si="177"/>
        <v>2025</v>
      </c>
      <c r="V2256" s="4">
        <f t="shared" si="178"/>
        <v>0.21627364241178723</v>
      </c>
      <c r="W2256" t="str">
        <f t="shared" si="179"/>
        <v>Medium</v>
      </c>
    </row>
    <row r="2257" spans="1:23" hidden="1" x14ac:dyDescent="0.3">
      <c r="A2257">
        <v>102318</v>
      </c>
      <c r="B2257" s="1">
        <v>45906</v>
      </c>
      <c r="C2257" t="s">
        <v>2454</v>
      </c>
      <c r="D2257" t="s">
        <v>51</v>
      </c>
      <c r="E2257" t="s">
        <v>44</v>
      </c>
      <c r="F2257" t="s">
        <v>45</v>
      </c>
      <c r="G2257" t="s">
        <v>46</v>
      </c>
      <c r="H2257" t="s">
        <v>33</v>
      </c>
      <c r="I2257" t="s">
        <v>60</v>
      </c>
      <c r="J2257" t="s">
        <v>78</v>
      </c>
      <c r="K2257">
        <v>2</v>
      </c>
      <c r="L2257">
        <v>21510</v>
      </c>
      <c r="M2257">
        <v>20</v>
      </c>
      <c r="N2257">
        <v>34416</v>
      </c>
      <c r="O2257">
        <v>34000</v>
      </c>
      <c r="P2257">
        <v>416</v>
      </c>
      <c r="Q2257" t="s">
        <v>41</v>
      </c>
      <c r="R2257" t="s">
        <v>73</v>
      </c>
      <c r="S2257" s="3" t="str">
        <f t="shared" si="175"/>
        <v>September</v>
      </c>
      <c r="T2257" t="str">
        <f t="shared" si="176"/>
        <v>Q3</v>
      </c>
      <c r="U2257">
        <f t="shared" si="177"/>
        <v>2025</v>
      </c>
      <c r="V2257" s="4">
        <f t="shared" si="178"/>
        <v>1.208740120874012E-2</v>
      </c>
      <c r="W2257" t="str">
        <f t="shared" si="179"/>
        <v>Medium</v>
      </c>
    </row>
    <row r="2258" spans="1:23" hidden="1" x14ac:dyDescent="0.3">
      <c r="A2258">
        <v>103346</v>
      </c>
      <c r="B2258" s="1">
        <v>45800</v>
      </c>
      <c r="C2258" t="s">
        <v>3482</v>
      </c>
      <c r="D2258" t="s">
        <v>217</v>
      </c>
      <c r="E2258" t="s">
        <v>30</v>
      </c>
      <c r="F2258" t="s">
        <v>31</v>
      </c>
      <c r="G2258" t="s">
        <v>32</v>
      </c>
      <c r="H2258" t="s">
        <v>33</v>
      </c>
      <c r="I2258" t="s">
        <v>60</v>
      </c>
      <c r="J2258" t="s">
        <v>78</v>
      </c>
      <c r="K2258">
        <v>2</v>
      </c>
      <c r="L2258">
        <v>21501</v>
      </c>
      <c r="M2258">
        <v>20</v>
      </c>
      <c r="N2258">
        <v>34401.599999999999</v>
      </c>
      <c r="O2258">
        <v>34000</v>
      </c>
      <c r="P2258">
        <v>401.6</v>
      </c>
      <c r="Q2258" t="s">
        <v>55</v>
      </c>
      <c r="R2258" t="s">
        <v>27</v>
      </c>
      <c r="S2258" s="3" t="str">
        <f t="shared" si="175"/>
        <v>May</v>
      </c>
      <c r="T2258" t="str">
        <f t="shared" si="176"/>
        <v>Q2</v>
      </c>
      <c r="U2258">
        <f t="shared" si="177"/>
        <v>2025</v>
      </c>
      <c r="V2258" s="4">
        <f t="shared" si="178"/>
        <v>1.1673875633691457E-2</v>
      </c>
      <c r="W2258" t="str">
        <f t="shared" si="179"/>
        <v>Medium</v>
      </c>
    </row>
    <row r="2259" spans="1:23" hidden="1" x14ac:dyDescent="0.3">
      <c r="A2259">
        <v>102865</v>
      </c>
      <c r="B2259" s="1">
        <v>45829</v>
      </c>
      <c r="C2259" t="s">
        <v>3001</v>
      </c>
      <c r="D2259" t="s">
        <v>51</v>
      </c>
      <c r="E2259" t="s">
        <v>30</v>
      </c>
      <c r="F2259" t="s">
        <v>31</v>
      </c>
      <c r="G2259" t="s">
        <v>32</v>
      </c>
      <c r="H2259" t="s">
        <v>83</v>
      </c>
      <c r="I2259" t="s">
        <v>60</v>
      </c>
      <c r="J2259" t="s">
        <v>61</v>
      </c>
      <c r="K2259">
        <v>3</v>
      </c>
      <c r="L2259">
        <v>12067</v>
      </c>
      <c r="M2259">
        <v>5</v>
      </c>
      <c r="N2259">
        <v>34390.949999999997</v>
      </c>
      <c r="O2259">
        <v>27000</v>
      </c>
      <c r="P2259">
        <v>7390.95</v>
      </c>
      <c r="Q2259" t="s">
        <v>49</v>
      </c>
      <c r="R2259" t="s">
        <v>73</v>
      </c>
      <c r="S2259" s="3" t="str">
        <f t="shared" si="175"/>
        <v>June</v>
      </c>
      <c r="T2259" t="str">
        <f t="shared" si="176"/>
        <v>Q2</v>
      </c>
      <c r="U2259">
        <f t="shared" si="177"/>
        <v>2025</v>
      </c>
      <c r="V2259" s="4">
        <f t="shared" si="178"/>
        <v>0.21490973642775207</v>
      </c>
      <c r="W2259" t="str">
        <f t="shared" si="179"/>
        <v>Medium</v>
      </c>
    </row>
    <row r="2260" spans="1:23" hidden="1" x14ac:dyDescent="0.3">
      <c r="A2260">
        <v>100955</v>
      </c>
      <c r="B2260" s="1">
        <v>45995</v>
      </c>
      <c r="C2260" t="s">
        <v>1091</v>
      </c>
      <c r="D2260" t="s">
        <v>179</v>
      </c>
      <c r="E2260" t="s">
        <v>44</v>
      </c>
      <c r="F2260" t="s">
        <v>64</v>
      </c>
      <c r="G2260" t="s">
        <v>65</v>
      </c>
      <c r="H2260" t="s">
        <v>47</v>
      </c>
      <c r="I2260" t="s">
        <v>60</v>
      </c>
      <c r="J2260" t="s">
        <v>61</v>
      </c>
      <c r="K2260">
        <v>3</v>
      </c>
      <c r="L2260">
        <v>12036</v>
      </c>
      <c r="M2260">
        <v>5</v>
      </c>
      <c r="N2260">
        <v>34302.6</v>
      </c>
      <c r="O2260">
        <v>27000</v>
      </c>
      <c r="P2260">
        <v>7302.6</v>
      </c>
      <c r="Q2260" t="s">
        <v>66</v>
      </c>
      <c r="R2260" t="s">
        <v>56</v>
      </c>
      <c r="S2260" s="3" t="str">
        <f t="shared" si="175"/>
        <v>December</v>
      </c>
      <c r="T2260" t="str">
        <f t="shared" si="176"/>
        <v>Q4</v>
      </c>
      <c r="U2260">
        <f t="shared" si="177"/>
        <v>2025</v>
      </c>
      <c r="V2260" s="4">
        <f t="shared" si="178"/>
        <v>0.21288765283098077</v>
      </c>
      <c r="W2260" t="str">
        <f t="shared" si="179"/>
        <v>Medium</v>
      </c>
    </row>
    <row r="2261" spans="1:23" hidden="1" x14ac:dyDescent="0.3">
      <c r="A2261">
        <v>100226</v>
      </c>
      <c r="B2261" s="1">
        <v>45824</v>
      </c>
      <c r="C2261" t="s">
        <v>360</v>
      </c>
      <c r="D2261" t="s">
        <v>189</v>
      </c>
      <c r="E2261" t="s">
        <v>30</v>
      </c>
      <c r="F2261" t="s">
        <v>76</v>
      </c>
      <c r="G2261" t="s">
        <v>77</v>
      </c>
      <c r="H2261" t="s">
        <v>47</v>
      </c>
      <c r="I2261" t="s">
        <v>24</v>
      </c>
      <c r="J2261" t="s">
        <v>25</v>
      </c>
      <c r="K2261">
        <v>5</v>
      </c>
      <c r="L2261">
        <v>8070</v>
      </c>
      <c r="M2261">
        <v>15</v>
      </c>
      <c r="N2261">
        <v>34297.5</v>
      </c>
      <c r="O2261">
        <v>30000</v>
      </c>
      <c r="P2261">
        <v>4297.5</v>
      </c>
      <c r="Q2261" t="s">
        <v>49</v>
      </c>
      <c r="R2261" t="s">
        <v>73</v>
      </c>
      <c r="S2261" s="3" t="str">
        <f t="shared" si="175"/>
        <v>June</v>
      </c>
      <c r="T2261" t="str">
        <f t="shared" si="176"/>
        <v>Q2</v>
      </c>
      <c r="U2261">
        <f t="shared" si="177"/>
        <v>2025</v>
      </c>
      <c r="V2261" s="4">
        <f t="shared" si="178"/>
        <v>0.12530067789197463</v>
      </c>
      <c r="W2261" t="str">
        <f t="shared" si="179"/>
        <v>Medium</v>
      </c>
    </row>
    <row r="2262" spans="1:23" hidden="1" x14ac:dyDescent="0.3">
      <c r="A2262">
        <v>101007</v>
      </c>
      <c r="B2262" s="1">
        <v>45902</v>
      </c>
      <c r="C2262" t="s">
        <v>1143</v>
      </c>
      <c r="D2262" t="s">
        <v>219</v>
      </c>
      <c r="E2262" t="s">
        <v>30</v>
      </c>
      <c r="F2262" t="s">
        <v>76</v>
      </c>
      <c r="G2262" t="s">
        <v>77</v>
      </c>
      <c r="H2262" t="s">
        <v>71</v>
      </c>
      <c r="I2262" t="s">
        <v>24</v>
      </c>
      <c r="J2262" t="s">
        <v>25</v>
      </c>
      <c r="K2262">
        <v>5</v>
      </c>
      <c r="L2262">
        <v>8069</v>
      </c>
      <c r="M2262">
        <v>15</v>
      </c>
      <c r="N2262">
        <v>34293.25</v>
      </c>
      <c r="O2262">
        <v>30000</v>
      </c>
      <c r="P2262">
        <v>4293.25</v>
      </c>
      <c r="Q2262" t="s">
        <v>55</v>
      </c>
      <c r="R2262" t="s">
        <v>27</v>
      </c>
      <c r="S2262" s="3" t="str">
        <f t="shared" si="175"/>
        <v>September</v>
      </c>
      <c r="T2262" t="str">
        <f t="shared" si="176"/>
        <v>Q3</v>
      </c>
      <c r="U2262">
        <f t="shared" si="177"/>
        <v>2025</v>
      </c>
      <c r="V2262" s="4">
        <f t="shared" si="178"/>
        <v>0.12519227544779221</v>
      </c>
      <c r="W2262" t="str">
        <f t="shared" si="179"/>
        <v>Medium</v>
      </c>
    </row>
    <row r="2263" spans="1:23" hidden="1" x14ac:dyDescent="0.3">
      <c r="A2263">
        <v>102284</v>
      </c>
      <c r="B2263" s="1">
        <v>45710</v>
      </c>
      <c r="C2263" t="s">
        <v>2420</v>
      </c>
      <c r="D2263" t="s">
        <v>51</v>
      </c>
      <c r="E2263" t="s">
        <v>20</v>
      </c>
      <c r="F2263" t="s">
        <v>36</v>
      </c>
      <c r="G2263" t="s">
        <v>37</v>
      </c>
      <c r="H2263" t="s">
        <v>59</v>
      </c>
      <c r="I2263" t="s">
        <v>24</v>
      </c>
      <c r="J2263" t="s">
        <v>25</v>
      </c>
      <c r="K2263">
        <v>4</v>
      </c>
      <c r="L2263">
        <v>8994</v>
      </c>
      <c r="M2263">
        <v>5</v>
      </c>
      <c r="N2263">
        <v>34177.199999999997</v>
      </c>
      <c r="O2263">
        <v>24000</v>
      </c>
      <c r="P2263">
        <v>10177.200000000001</v>
      </c>
      <c r="Q2263" t="s">
        <v>41</v>
      </c>
      <c r="R2263" t="s">
        <v>27</v>
      </c>
      <c r="S2263" s="3" t="str">
        <f t="shared" si="175"/>
        <v>February</v>
      </c>
      <c r="T2263" t="str">
        <f t="shared" si="176"/>
        <v>Q1</v>
      </c>
      <c r="U2263">
        <f t="shared" si="177"/>
        <v>2025</v>
      </c>
      <c r="V2263" s="4">
        <f t="shared" si="178"/>
        <v>0.2977774656788737</v>
      </c>
      <c r="W2263" t="str">
        <f t="shared" si="179"/>
        <v>Medium</v>
      </c>
    </row>
    <row r="2264" spans="1:23" hidden="1" x14ac:dyDescent="0.3">
      <c r="A2264">
        <v>104438</v>
      </c>
      <c r="B2264" s="1">
        <v>45928</v>
      </c>
      <c r="C2264" t="s">
        <v>4574</v>
      </c>
      <c r="D2264" t="s">
        <v>63</v>
      </c>
      <c r="E2264" t="s">
        <v>44</v>
      </c>
      <c r="F2264" t="s">
        <v>64</v>
      </c>
      <c r="G2264" t="s">
        <v>65</v>
      </c>
      <c r="H2264" t="s">
        <v>33</v>
      </c>
      <c r="I2264" t="s">
        <v>24</v>
      </c>
      <c r="J2264" t="s">
        <v>25</v>
      </c>
      <c r="K2264">
        <v>5</v>
      </c>
      <c r="L2264">
        <v>8020</v>
      </c>
      <c r="M2264">
        <v>15</v>
      </c>
      <c r="N2264">
        <v>34085</v>
      </c>
      <c r="O2264">
        <v>30000</v>
      </c>
      <c r="P2264">
        <v>4085</v>
      </c>
      <c r="Q2264" t="s">
        <v>26</v>
      </c>
      <c r="R2264" t="s">
        <v>27</v>
      </c>
      <c r="S2264" s="3" t="str">
        <f t="shared" si="175"/>
        <v>September</v>
      </c>
      <c r="T2264" t="str">
        <f t="shared" si="176"/>
        <v>Q3</v>
      </c>
      <c r="U2264">
        <f t="shared" si="177"/>
        <v>2025</v>
      </c>
      <c r="V2264" s="4">
        <f t="shared" si="178"/>
        <v>0.11984744022297199</v>
      </c>
      <c r="W2264" t="str">
        <f t="shared" si="179"/>
        <v>Medium</v>
      </c>
    </row>
    <row r="2265" spans="1:23" hidden="1" x14ac:dyDescent="0.3">
      <c r="A2265">
        <v>104748</v>
      </c>
      <c r="B2265" s="1">
        <v>45748</v>
      </c>
      <c r="C2265" t="s">
        <v>4884</v>
      </c>
      <c r="D2265" t="s">
        <v>98</v>
      </c>
      <c r="E2265" t="s">
        <v>30</v>
      </c>
      <c r="F2265" t="s">
        <v>76</v>
      </c>
      <c r="G2265" t="s">
        <v>77</v>
      </c>
      <c r="H2265" t="s">
        <v>38</v>
      </c>
      <c r="I2265" t="s">
        <v>24</v>
      </c>
      <c r="J2265" t="s">
        <v>25</v>
      </c>
      <c r="K2265">
        <v>4</v>
      </c>
      <c r="L2265">
        <v>8930</v>
      </c>
      <c r="M2265">
        <v>5</v>
      </c>
      <c r="N2265">
        <v>33934</v>
      </c>
      <c r="O2265">
        <v>24000</v>
      </c>
      <c r="P2265">
        <v>9934</v>
      </c>
      <c r="Q2265" t="s">
        <v>41</v>
      </c>
      <c r="R2265" t="s">
        <v>27</v>
      </c>
      <c r="S2265" s="3" t="str">
        <f t="shared" si="175"/>
        <v>April</v>
      </c>
      <c r="T2265" t="str">
        <f t="shared" si="176"/>
        <v>Q2</v>
      </c>
      <c r="U2265">
        <f t="shared" si="177"/>
        <v>2025</v>
      </c>
      <c r="V2265" s="4">
        <f t="shared" si="178"/>
        <v>0.29274473978900217</v>
      </c>
      <c r="W2265" t="str">
        <f t="shared" si="179"/>
        <v>Medium</v>
      </c>
    </row>
    <row r="2266" spans="1:23" hidden="1" x14ac:dyDescent="0.3">
      <c r="A2266">
        <v>103896</v>
      </c>
      <c r="B2266" s="1">
        <v>45875</v>
      </c>
      <c r="C2266" t="s">
        <v>4032</v>
      </c>
      <c r="D2266" t="s">
        <v>242</v>
      </c>
      <c r="E2266" t="s">
        <v>44</v>
      </c>
      <c r="F2266" t="s">
        <v>64</v>
      </c>
      <c r="G2266" t="s">
        <v>65</v>
      </c>
      <c r="H2266" t="s">
        <v>33</v>
      </c>
      <c r="I2266" t="s">
        <v>24</v>
      </c>
      <c r="J2266" t="s">
        <v>25</v>
      </c>
      <c r="K2266">
        <v>5</v>
      </c>
      <c r="L2266">
        <v>8483</v>
      </c>
      <c r="M2266">
        <v>20</v>
      </c>
      <c r="N2266">
        <v>33932</v>
      </c>
      <c r="O2266">
        <v>30000</v>
      </c>
      <c r="P2266">
        <v>3932</v>
      </c>
      <c r="Q2266" t="s">
        <v>55</v>
      </c>
      <c r="R2266" t="s">
        <v>27</v>
      </c>
      <c r="S2266" s="3" t="str">
        <f t="shared" si="175"/>
        <v>August</v>
      </c>
      <c r="T2266" t="str">
        <f t="shared" si="176"/>
        <v>Q3</v>
      </c>
      <c r="U2266">
        <f t="shared" si="177"/>
        <v>2025</v>
      </c>
      <c r="V2266" s="4">
        <f t="shared" si="178"/>
        <v>0.1158788164564423</v>
      </c>
      <c r="W2266" t="str">
        <f t="shared" si="179"/>
        <v>Medium</v>
      </c>
    </row>
    <row r="2267" spans="1:23" hidden="1" x14ac:dyDescent="0.3">
      <c r="A2267">
        <v>100287</v>
      </c>
      <c r="B2267" s="1">
        <v>45936</v>
      </c>
      <c r="C2267" t="s">
        <v>423</v>
      </c>
      <c r="D2267" t="s">
        <v>281</v>
      </c>
      <c r="E2267" t="s">
        <v>44</v>
      </c>
      <c r="F2267" t="s">
        <v>45</v>
      </c>
      <c r="G2267" t="s">
        <v>46</v>
      </c>
      <c r="H2267" t="s">
        <v>47</v>
      </c>
      <c r="I2267" t="s">
        <v>60</v>
      </c>
      <c r="J2267" t="s">
        <v>61</v>
      </c>
      <c r="K2267">
        <v>3</v>
      </c>
      <c r="L2267">
        <v>11894</v>
      </c>
      <c r="M2267">
        <v>5</v>
      </c>
      <c r="N2267">
        <v>33897.9</v>
      </c>
      <c r="O2267">
        <v>27000</v>
      </c>
      <c r="P2267">
        <v>6897.9</v>
      </c>
      <c r="Q2267" t="s">
        <v>66</v>
      </c>
      <c r="R2267" t="s">
        <v>27</v>
      </c>
      <c r="S2267" s="3" t="str">
        <f t="shared" si="175"/>
        <v>October</v>
      </c>
      <c r="T2267" t="str">
        <f t="shared" si="176"/>
        <v>Q4</v>
      </c>
      <c r="U2267">
        <f t="shared" si="177"/>
        <v>2025</v>
      </c>
      <c r="V2267" s="4">
        <f t="shared" si="178"/>
        <v>0.20349048171125644</v>
      </c>
      <c r="W2267" t="str">
        <f t="shared" si="179"/>
        <v>Medium</v>
      </c>
    </row>
    <row r="2268" spans="1:23" hidden="1" x14ac:dyDescent="0.3">
      <c r="A2268">
        <v>102112</v>
      </c>
      <c r="B2268" s="1">
        <v>45877</v>
      </c>
      <c r="C2268" t="s">
        <v>2248</v>
      </c>
      <c r="D2268" t="s">
        <v>134</v>
      </c>
      <c r="E2268" t="s">
        <v>44</v>
      </c>
      <c r="F2268" t="s">
        <v>64</v>
      </c>
      <c r="G2268" t="s">
        <v>65</v>
      </c>
      <c r="H2268" t="s">
        <v>108</v>
      </c>
      <c r="I2268" t="s">
        <v>60</v>
      </c>
      <c r="J2268" t="s">
        <v>61</v>
      </c>
      <c r="K2268">
        <v>3</v>
      </c>
      <c r="L2268">
        <v>11876</v>
      </c>
      <c r="M2268">
        <v>5</v>
      </c>
      <c r="N2268">
        <v>33846.6</v>
      </c>
      <c r="O2268">
        <v>27000</v>
      </c>
      <c r="P2268">
        <v>6846.6</v>
      </c>
      <c r="Q2268" t="s">
        <v>26</v>
      </c>
      <c r="R2268" t="s">
        <v>27</v>
      </c>
      <c r="S2268" s="3" t="str">
        <f t="shared" si="175"/>
        <v>August</v>
      </c>
      <c r="T2268" t="str">
        <f t="shared" si="176"/>
        <v>Q3</v>
      </c>
      <c r="U2268">
        <f t="shared" si="177"/>
        <v>2025</v>
      </c>
      <c r="V2268" s="4">
        <f t="shared" si="178"/>
        <v>0.20228324262998354</v>
      </c>
      <c r="W2268" t="str">
        <f t="shared" si="179"/>
        <v>Medium</v>
      </c>
    </row>
    <row r="2269" spans="1:23" hidden="1" x14ac:dyDescent="0.3">
      <c r="A2269">
        <v>103062</v>
      </c>
      <c r="B2269" s="1">
        <v>45987</v>
      </c>
      <c r="C2269" t="s">
        <v>3198</v>
      </c>
      <c r="D2269" t="s">
        <v>19</v>
      </c>
      <c r="E2269" t="s">
        <v>44</v>
      </c>
      <c r="F2269" t="s">
        <v>64</v>
      </c>
      <c r="G2269" t="s">
        <v>65</v>
      </c>
      <c r="H2269" t="s">
        <v>38</v>
      </c>
      <c r="I2269" t="s">
        <v>24</v>
      </c>
      <c r="J2269" t="s">
        <v>25</v>
      </c>
      <c r="K2269">
        <v>4</v>
      </c>
      <c r="L2269">
        <v>8906</v>
      </c>
      <c r="M2269">
        <v>5</v>
      </c>
      <c r="N2269">
        <v>33842.800000000003</v>
      </c>
      <c r="O2269">
        <v>24000</v>
      </c>
      <c r="P2269">
        <v>9842.7999999999993</v>
      </c>
      <c r="Q2269" t="s">
        <v>26</v>
      </c>
      <c r="R2269" t="s">
        <v>27</v>
      </c>
      <c r="S2269" s="3" t="str">
        <f t="shared" si="175"/>
        <v>November</v>
      </c>
      <c r="T2269" t="str">
        <f t="shared" si="176"/>
        <v>Q4</v>
      </c>
      <c r="U2269">
        <f t="shared" si="177"/>
        <v>2025</v>
      </c>
      <c r="V2269" s="4">
        <f t="shared" si="178"/>
        <v>0.29083881948302143</v>
      </c>
      <c r="W2269" t="str">
        <f t="shared" si="179"/>
        <v>Medium</v>
      </c>
    </row>
    <row r="2270" spans="1:23" hidden="1" x14ac:dyDescent="0.3">
      <c r="A2270">
        <v>100115</v>
      </c>
      <c r="B2270" s="1">
        <v>45674</v>
      </c>
      <c r="C2270" t="s">
        <v>243</v>
      </c>
      <c r="D2270" t="s">
        <v>51</v>
      </c>
      <c r="E2270" t="s">
        <v>52</v>
      </c>
      <c r="F2270" t="s">
        <v>53</v>
      </c>
      <c r="G2270" t="s">
        <v>54</v>
      </c>
      <c r="H2270" t="s">
        <v>71</v>
      </c>
      <c r="I2270" t="s">
        <v>60</v>
      </c>
      <c r="J2270" t="s">
        <v>61</v>
      </c>
      <c r="K2270">
        <v>3</v>
      </c>
      <c r="L2270">
        <v>11874</v>
      </c>
      <c r="M2270">
        <v>5</v>
      </c>
      <c r="N2270">
        <v>33840.9</v>
      </c>
      <c r="O2270">
        <v>27000</v>
      </c>
      <c r="P2270">
        <v>6840.9</v>
      </c>
      <c r="Q2270" t="s">
        <v>26</v>
      </c>
      <c r="R2270" t="s">
        <v>27</v>
      </c>
      <c r="S2270" s="3" t="str">
        <f t="shared" si="175"/>
        <v>January</v>
      </c>
      <c r="T2270" t="str">
        <f t="shared" si="176"/>
        <v>Q1</v>
      </c>
      <c r="U2270">
        <f t="shared" si="177"/>
        <v>2025</v>
      </c>
      <c r="V2270" s="4">
        <f t="shared" si="178"/>
        <v>0.202148879019175</v>
      </c>
      <c r="W2270" t="str">
        <f t="shared" si="179"/>
        <v>Medium</v>
      </c>
    </row>
    <row r="2271" spans="1:23" hidden="1" x14ac:dyDescent="0.3">
      <c r="A2271">
        <v>103439</v>
      </c>
      <c r="B2271" s="1">
        <v>45775</v>
      </c>
      <c r="C2271" t="s">
        <v>3575</v>
      </c>
      <c r="D2271" t="s">
        <v>140</v>
      </c>
      <c r="E2271" t="s">
        <v>20</v>
      </c>
      <c r="F2271" t="s">
        <v>36</v>
      </c>
      <c r="G2271" t="s">
        <v>37</v>
      </c>
      <c r="H2271" t="s">
        <v>83</v>
      </c>
      <c r="I2271" t="s">
        <v>60</v>
      </c>
      <c r="J2271" t="s">
        <v>61</v>
      </c>
      <c r="K2271">
        <v>3</v>
      </c>
      <c r="L2271">
        <v>11872</v>
      </c>
      <c r="M2271">
        <v>5</v>
      </c>
      <c r="N2271">
        <v>33835.199999999997</v>
      </c>
      <c r="O2271">
        <v>27000</v>
      </c>
      <c r="P2271">
        <v>6835.2</v>
      </c>
      <c r="Q2271" t="s">
        <v>55</v>
      </c>
      <c r="R2271" t="s">
        <v>73</v>
      </c>
      <c r="S2271" s="3" t="str">
        <f t="shared" si="175"/>
        <v>April</v>
      </c>
      <c r="T2271" t="str">
        <f t="shared" si="176"/>
        <v>Q2</v>
      </c>
      <c r="U2271">
        <f t="shared" si="177"/>
        <v>2025</v>
      </c>
      <c r="V2271" s="4">
        <f t="shared" si="178"/>
        <v>0.20201447013760818</v>
      </c>
      <c r="W2271" t="str">
        <f t="shared" si="179"/>
        <v>Medium</v>
      </c>
    </row>
    <row r="2272" spans="1:23" hidden="1" x14ac:dyDescent="0.3">
      <c r="A2272">
        <v>102640</v>
      </c>
      <c r="B2272" s="1">
        <v>45947</v>
      </c>
      <c r="C2272" t="s">
        <v>2776</v>
      </c>
      <c r="D2272" t="s">
        <v>239</v>
      </c>
      <c r="E2272" t="s">
        <v>20</v>
      </c>
      <c r="F2272" t="s">
        <v>36</v>
      </c>
      <c r="G2272" t="s">
        <v>37</v>
      </c>
      <c r="H2272" t="s">
        <v>59</v>
      </c>
      <c r="I2272" t="s">
        <v>24</v>
      </c>
      <c r="J2272" t="s">
        <v>25</v>
      </c>
      <c r="K2272">
        <v>5</v>
      </c>
      <c r="L2272">
        <v>8457</v>
      </c>
      <c r="M2272">
        <v>20</v>
      </c>
      <c r="N2272">
        <v>33828</v>
      </c>
      <c r="O2272">
        <v>30000</v>
      </c>
      <c r="P2272">
        <v>3828</v>
      </c>
      <c r="Q2272" t="s">
        <v>26</v>
      </c>
      <c r="R2272" t="s">
        <v>56</v>
      </c>
      <c r="S2272" s="3" t="str">
        <f t="shared" si="175"/>
        <v>October</v>
      </c>
      <c r="T2272" t="str">
        <f t="shared" si="176"/>
        <v>Q4</v>
      </c>
      <c r="U2272">
        <f t="shared" si="177"/>
        <v>2025</v>
      </c>
      <c r="V2272" s="4">
        <f t="shared" si="178"/>
        <v>0.1131606952820149</v>
      </c>
      <c r="W2272" t="str">
        <f t="shared" si="179"/>
        <v>Medium</v>
      </c>
    </row>
    <row r="2273" spans="1:23" hidden="1" x14ac:dyDescent="0.3">
      <c r="A2273">
        <v>103930</v>
      </c>
      <c r="B2273" s="1">
        <v>45664</v>
      </c>
      <c r="C2273" t="s">
        <v>4066</v>
      </c>
      <c r="D2273" t="s">
        <v>228</v>
      </c>
      <c r="E2273" t="s">
        <v>20</v>
      </c>
      <c r="F2273" t="s">
        <v>21</v>
      </c>
      <c r="G2273" t="s">
        <v>22</v>
      </c>
      <c r="H2273" t="s">
        <v>47</v>
      </c>
      <c r="I2273" t="s">
        <v>60</v>
      </c>
      <c r="J2273" t="s">
        <v>61</v>
      </c>
      <c r="K2273">
        <v>3</v>
      </c>
      <c r="L2273">
        <v>11868</v>
      </c>
      <c r="M2273">
        <v>5</v>
      </c>
      <c r="N2273">
        <v>33823.800000000003</v>
      </c>
      <c r="O2273">
        <v>27000</v>
      </c>
      <c r="P2273">
        <v>6823.8</v>
      </c>
      <c r="Q2273" t="s">
        <v>49</v>
      </c>
      <c r="R2273" t="s">
        <v>56</v>
      </c>
      <c r="S2273" s="3" t="str">
        <f t="shared" si="175"/>
        <v>January</v>
      </c>
      <c r="T2273" t="str">
        <f t="shared" si="176"/>
        <v>Q1</v>
      </c>
      <c r="U2273">
        <f t="shared" si="177"/>
        <v>2025</v>
      </c>
      <c r="V2273" s="4">
        <f t="shared" si="178"/>
        <v>0.20174551647065084</v>
      </c>
      <c r="W2273" t="str">
        <f t="shared" si="179"/>
        <v>Medium</v>
      </c>
    </row>
    <row r="2274" spans="1:23" hidden="1" x14ac:dyDescent="0.3">
      <c r="A2274">
        <v>100428</v>
      </c>
      <c r="B2274" s="1">
        <v>45805</v>
      </c>
      <c r="C2274" t="s">
        <v>564</v>
      </c>
      <c r="D2274" t="s">
        <v>63</v>
      </c>
      <c r="E2274" t="s">
        <v>20</v>
      </c>
      <c r="F2274" t="s">
        <v>21</v>
      </c>
      <c r="G2274" t="s">
        <v>22</v>
      </c>
      <c r="H2274" t="s">
        <v>47</v>
      </c>
      <c r="I2274" t="s">
        <v>24</v>
      </c>
      <c r="J2274" t="s">
        <v>25</v>
      </c>
      <c r="K2274">
        <v>4</v>
      </c>
      <c r="L2274">
        <v>8446</v>
      </c>
      <c r="M2274">
        <v>0</v>
      </c>
      <c r="N2274">
        <v>33784</v>
      </c>
      <c r="O2274">
        <v>24000</v>
      </c>
      <c r="P2274">
        <v>9784</v>
      </c>
      <c r="Q2274" t="s">
        <v>66</v>
      </c>
      <c r="R2274" t="s">
        <v>27</v>
      </c>
      <c r="S2274" s="3" t="str">
        <f t="shared" si="175"/>
        <v>May</v>
      </c>
      <c r="T2274" t="str">
        <f t="shared" si="176"/>
        <v>Q2</v>
      </c>
      <c r="U2274">
        <f t="shared" si="177"/>
        <v>2025</v>
      </c>
      <c r="V2274" s="4">
        <f t="shared" si="178"/>
        <v>0.28960454653090223</v>
      </c>
      <c r="W2274" t="str">
        <f t="shared" si="179"/>
        <v>Medium</v>
      </c>
    </row>
    <row r="2275" spans="1:23" hidden="1" x14ac:dyDescent="0.3">
      <c r="A2275">
        <v>104556</v>
      </c>
      <c r="B2275" s="1">
        <v>45998</v>
      </c>
      <c r="C2275" t="s">
        <v>4692</v>
      </c>
      <c r="D2275" t="s">
        <v>153</v>
      </c>
      <c r="E2275" t="s">
        <v>52</v>
      </c>
      <c r="F2275" t="s">
        <v>53</v>
      </c>
      <c r="G2275" t="s">
        <v>54</v>
      </c>
      <c r="H2275" t="s">
        <v>38</v>
      </c>
      <c r="I2275" t="s">
        <v>60</v>
      </c>
      <c r="J2275" t="s">
        <v>61</v>
      </c>
      <c r="K2275">
        <v>3</v>
      </c>
      <c r="L2275">
        <v>11854</v>
      </c>
      <c r="M2275">
        <v>5</v>
      </c>
      <c r="N2275">
        <v>33783.9</v>
      </c>
      <c r="O2275">
        <v>27000</v>
      </c>
      <c r="P2275">
        <v>6783.9</v>
      </c>
      <c r="Q2275" t="s">
        <v>49</v>
      </c>
      <c r="R2275" t="s">
        <v>27</v>
      </c>
      <c r="S2275" s="3" t="str">
        <f t="shared" si="175"/>
        <v>December</v>
      </c>
      <c r="T2275" t="str">
        <f t="shared" si="176"/>
        <v>Q4</v>
      </c>
      <c r="U2275">
        <f t="shared" si="177"/>
        <v>2025</v>
      </c>
      <c r="V2275" s="4">
        <f t="shared" si="178"/>
        <v>0.2008027492385426</v>
      </c>
      <c r="W2275" t="str">
        <f t="shared" si="179"/>
        <v>Medium</v>
      </c>
    </row>
    <row r="2276" spans="1:23" hidden="1" x14ac:dyDescent="0.3">
      <c r="A2276">
        <v>100279</v>
      </c>
      <c r="B2276" s="1">
        <v>45798</v>
      </c>
      <c r="C2276" t="s">
        <v>415</v>
      </c>
      <c r="D2276" t="s">
        <v>138</v>
      </c>
      <c r="E2276" t="s">
        <v>52</v>
      </c>
      <c r="F2276" t="s">
        <v>69</v>
      </c>
      <c r="G2276" t="s">
        <v>70</v>
      </c>
      <c r="H2276" t="s">
        <v>71</v>
      </c>
      <c r="I2276" t="s">
        <v>24</v>
      </c>
      <c r="J2276" t="s">
        <v>25</v>
      </c>
      <c r="K2276">
        <v>5</v>
      </c>
      <c r="L2276">
        <v>8441</v>
      </c>
      <c r="M2276">
        <v>20</v>
      </c>
      <c r="N2276">
        <v>33764</v>
      </c>
      <c r="O2276">
        <v>30000</v>
      </c>
      <c r="P2276">
        <v>3764</v>
      </c>
      <c r="Q2276" t="s">
        <v>26</v>
      </c>
      <c r="R2276" t="s">
        <v>27</v>
      </c>
      <c r="S2276" s="3" t="str">
        <f t="shared" si="175"/>
        <v>May</v>
      </c>
      <c r="T2276" t="str">
        <f t="shared" si="176"/>
        <v>Q2</v>
      </c>
      <c r="U2276">
        <f t="shared" si="177"/>
        <v>2025</v>
      </c>
      <c r="V2276" s="4">
        <f t="shared" si="178"/>
        <v>0.11147968250207321</v>
      </c>
      <c r="W2276" t="str">
        <f t="shared" si="179"/>
        <v>Medium</v>
      </c>
    </row>
    <row r="2277" spans="1:23" hidden="1" x14ac:dyDescent="0.3">
      <c r="A2277">
        <v>102591</v>
      </c>
      <c r="B2277" s="1">
        <v>45857</v>
      </c>
      <c r="C2277" t="s">
        <v>2727</v>
      </c>
      <c r="D2277" t="s">
        <v>217</v>
      </c>
      <c r="E2277" t="s">
        <v>30</v>
      </c>
      <c r="F2277" t="s">
        <v>31</v>
      </c>
      <c r="G2277" t="s">
        <v>32</v>
      </c>
      <c r="H2277" t="s">
        <v>23</v>
      </c>
      <c r="I2277" t="s">
        <v>60</v>
      </c>
      <c r="J2277" t="s">
        <v>61</v>
      </c>
      <c r="K2277">
        <v>3</v>
      </c>
      <c r="L2277">
        <v>11839</v>
      </c>
      <c r="M2277">
        <v>5</v>
      </c>
      <c r="N2277">
        <v>33741.15</v>
      </c>
      <c r="O2277">
        <v>27000</v>
      </c>
      <c r="P2277">
        <v>6741.15</v>
      </c>
      <c r="Q2277" t="s">
        <v>49</v>
      </c>
      <c r="R2277" t="s">
        <v>73</v>
      </c>
      <c r="S2277" s="3" t="str">
        <f t="shared" si="175"/>
        <v>July</v>
      </c>
      <c r="T2277" t="str">
        <f t="shared" si="176"/>
        <v>Q3</v>
      </c>
      <c r="U2277">
        <f t="shared" si="177"/>
        <v>2025</v>
      </c>
      <c r="V2277" s="4">
        <f t="shared" si="178"/>
        <v>0.19979016719939893</v>
      </c>
      <c r="W2277" t="str">
        <f t="shared" si="179"/>
        <v>Medium</v>
      </c>
    </row>
    <row r="2278" spans="1:23" hidden="1" x14ac:dyDescent="0.3">
      <c r="A2278">
        <v>103711</v>
      </c>
      <c r="B2278" s="1">
        <v>45866</v>
      </c>
      <c r="C2278" t="s">
        <v>3847</v>
      </c>
      <c r="D2278" t="s">
        <v>299</v>
      </c>
      <c r="E2278" t="s">
        <v>20</v>
      </c>
      <c r="F2278" t="s">
        <v>36</v>
      </c>
      <c r="G2278" t="s">
        <v>37</v>
      </c>
      <c r="H2278" t="s">
        <v>108</v>
      </c>
      <c r="I2278" t="s">
        <v>60</v>
      </c>
      <c r="J2278" t="s">
        <v>61</v>
      </c>
      <c r="K2278">
        <v>3</v>
      </c>
      <c r="L2278">
        <v>12478</v>
      </c>
      <c r="M2278">
        <v>10</v>
      </c>
      <c r="N2278">
        <v>33690.6</v>
      </c>
      <c r="O2278">
        <v>27000</v>
      </c>
      <c r="P2278">
        <v>6690.6</v>
      </c>
      <c r="Q2278" t="s">
        <v>66</v>
      </c>
      <c r="R2278" t="s">
        <v>27</v>
      </c>
      <c r="S2278" s="3" t="str">
        <f t="shared" si="175"/>
        <v>July</v>
      </c>
      <c r="T2278" t="str">
        <f t="shared" si="176"/>
        <v>Q3</v>
      </c>
      <c r="U2278">
        <f t="shared" si="177"/>
        <v>2025</v>
      </c>
      <c r="V2278" s="4">
        <f t="shared" si="178"/>
        <v>0.19858951755088958</v>
      </c>
      <c r="W2278" t="str">
        <f t="shared" si="179"/>
        <v>Medium</v>
      </c>
    </row>
    <row r="2279" spans="1:23" hidden="1" x14ac:dyDescent="0.3">
      <c r="A2279">
        <v>104134</v>
      </c>
      <c r="B2279" s="1">
        <v>45692</v>
      </c>
      <c r="C2279" t="s">
        <v>4270</v>
      </c>
      <c r="D2279" t="s">
        <v>140</v>
      </c>
      <c r="E2279" t="s">
        <v>52</v>
      </c>
      <c r="F2279" t="s">
        <v>69</v>
      </c>
      <c r="G2279" t="s">
        <v>70</v>
      </c>
      <c r="H2279" t="s">
        <v>47</v>
      </c>
      <c r="I2279" t="s">
        <v>60</v>
      </c>
      <c r="J2279" t="s">
        <v>61</v>
      </c>
      <c r="K2279">
        <v>3</v>
      </c>
      <c r="L2279">
        <v>11794</v>
      </c>
      <c r="M2279">
        <v>5</v>
      </c>
      <c r="N2279">
        <v>33612.9</v>
      </c>
      <c r="O2279">
        <v>27000</v>
      </c>
      <c r="P2279">
        <v>6612.9</v>
      </c>
      <c r="Q2279" t="s">
        <v>41</v>
      </c>
      <c r="R2279" t="s">
        <v>27</v>
      </c>
      <c r="S2279" s="3" t="str">
        <f t="shared" si="175"/>
        <v>February</v>
      </c>
      <c r="T2279" t="str">
        <f t="shared" si="176"/>
        <v>Q1</v>
      </c>
      <c r="U2279">
        <f t="shared" si="177"/>
        <v>2025</v>
      </c>
      <c r="V2279" s="4">
        <f t="shared" si="178"/>
        <v>0.19673696705729049</v>
      </c>
      <c r="W2279" t="str">
        <f t="shared" si="179"/>
        <v>Medium</v>
      </c>
    </row>
    <row r="2280" spans="1:23" hidden="1" x14ac:dyDescent="0.3">
      <c r="A2280">
        <v>101380</v>
      </c>
      <c r="B2280" s="1">
        <v>45906</v>
      </c>
      <c r="C2280" t="s">
        <v>1516</v>
      </c>
      <c r="D2280" t="s">
        <v>281</v>
      </c>
      <c r="E2280" t="s">
        <v>52</v>
      </c>
      <c r="F2280" t="s">
        <v>53</v>
      </c>
      <c r="G2280" t="s">
        <v>54</v>
      </c>
      <c r="H2280" t="s">
        <v>71</v>
      </c>
      <c r="I2280" t="s">
        <v>24</v>
      </c>
      <c r="J2280" t="s">
        <v>25</v>
      </c>
      <c r="K2280">
        <v>4</v>
      </c>
      <c r="L2280">
        <v>8827</v>
      </c>
      <c r="M2280">
        <v>5</v>
      </c>
      <c r="N2280">
        <v>33542.6</v>
      </c>
      <c r="O2280">
        <v>24000</v>
      </c>
      <c r="P2280">
        <v>9542.6</v>
      </c>
      <c r="Q2280" t="s">
        <v>49</v>
      </c>
      <c r="R2280" t="s">
        <v>27</v>
      </c>
      <c r="S2280" s="3" t="str">
        <f t="shared" si="175"/>
        <v>September</v>
      </c>
      <c r="T2280" t="str">
        <f t="shared" si="176"/>
        <v>Q3</v>
      </c>
      <c r="U2280">
        <f t="shared" si="177"/>
        <v>2025</v>
      </c>
      <c r="V2280" s="4">
        <f t="shared" si="178"/>
        <v>0.28449195947839467</v>
      </c>
      <c r="W2280" t="str">
        <f t="shared" si="179"/>
        <v>Medium</v>
      </c>
    </row>
    <row r="2281" spans="1:23" hidden="1" x14ac:dyDescent="0.3">
      <c r="A2281">
        <v>103311</v>
      </c>
      <c r="B2281" s="1">
        <v>45857</v>
      </c>
      <c r="C2281" t="s">
        <v>3447</v>
      </c>
      <c r="D2281" t="s">
        <v>166</v>
      </c>
      <c r="E2281" t="s">
        <v>44</v>
      </c>
      <c r="F2281" t="s">
        <v>64</v>
      </c>
      <c r="G2281" t="s">
        <v>65</v>
      </c>
      <c r="H2281" t="s">
        <v>83</v>
      </c>
      <c r="I2281" t="s">
        <v>60</v>
      </c>
      <c r="J2281" t="s">
        <v>61</v>
      </c>
      <c r="K2281">
        <v>3</v>
      </c>
      <c r="L2281">
        <v>11765</v>
      </c>
      <c r="M2281">
        <v>5</v>
      </c>
      <c r="N2281">
        <v>33530.25</v>
      </c>
      <c r="O2281">
        <v>27000</v>
      </c>
      <c r="P2281">
        <v>6530.25</v>
      </c>
      <c r="Q2281" t="s">
        <v>66</v>
      </c>
      <c r="R2281" t="s">
        <v>73</v>
      </c>
      <c r="S2281" s="3" t="str">
        <f t="shared" si="175"/>
        <v>July</v>
      </c>
      <c r="T2281" t="str">
        <f t="shared" si="176"/>
        <v>Q3</v>
      </c>
      <c r="U2281">
        <f t="shared" si="177"/>
        <v>2025</v>
      </c>
      <c r="V2281" s="4">
        <f t="shared" si="178"/>
        <v>0.19475697318093363</v>
      </c>
      <c r="W2281" t="str">
        <f t="shared" si="179"/>
        <v>Medium</v>
      </c>
    </row>
    <row r="2282" spans="1:23" hidden="1" x14ac:dyDescent="0.3">
      <c r="A2282">
        <v>100127</v>
      </c>
      <c r="B2282" s="1">
        <v>45828</v>
      </c>
      <c r="C2282" t="s">
        <v>256</v>
      </c>
      <c r="D2282" t="s">
        <v>257</v>
      </c>
      <c r="E2282" t="s">
        <v>44</v>
      </c>
      <c r="F2282" t="s">
        <v>64</v>
      </c>
      <c r="G2282" t="s">
        <v>65</v>
      </c>
      <c r="H2282" t="s">
        <v>23</v>
      </c>
      <c r="I2282" t="s">
        <v>24</v>
      </c>
      <c r="J2282" t="s">
        <v>25</v>
      </c>
      <c r="K2282">
        <v>4</v>
      </c>
      <c r="L2282">
        <v>8823</v>
      </c>
      <c r="M2282">
        <v>5</v>
      </c>
      <c r="N2282">
        <v>33527.4</v>
      </c>
      <c r="O2282">
        <v>24000</v>
      </c>
      <c r="P2282">
        <v>9527.4</v>
      </c>
      <c r="Q2282" t="s">
        <v>26</v>
      </c>
      <c r="R2282" t="s">
        <v>73</v>
      </c>
      <c r="S2282" s="3" t="str">
        <f t="shared" si="175"/>
        <v>June</v>
      </c>
      <c r="T2282" t="str">
        <f t="shared" si="176"/>
        <v>Q2</v>
      </c>
      <c r="U2282">
        <f t="shared" si="177"/>
        <v>2025</v>
      </c>
      <c r="V2282" s="4">
        <f t="shared" si="178"/>
        <v>0.28416757637037166</v>
      </c>
      <c r="W2282" t="str">
        <f t="shared" si="179"/>
        <v>Medium</v>
      </c>
    </row>
    <row r="2283" spans="1:23" hidden="1" x14ac:dyDescent="0.3">
      <c r="A2283">
        <v>102048</v>
      </c>
      <c r="B2283" s="1">
        <v>45774</v>
      </c>
      <c r="C2283" t="s">
        <v>2184</v>
      </c>
      <c r="D2283" t="s">
        <v>80</v>
      </c>
      <c r="E2283" t="s">
        <v>20</v>
      </c>
      <c r="F2283" t="s">
        <v>36</v>
      </c>
      <c r="G2283" t="s">
        <v>37</v>
      </c>
      <c r="H2283" t="s">
        <v>108</v>
      </c>
      <c r="I2283" t="s">
        <v>24</v>
      </c>
      <c r="J2283" t="s">
        <v>25</v>
      </c>
      <c r="K2283">
        <v>4</v>
      </c>
      <c r="L2283">
        <v>8822</v>
      </c>
      <c r="M2283">
        <v>5</v>
      </c>
      <c r="N2283">
        <v>33523.599999999999</v>
      </c>
      <c r="O2283">
        <v>24000</v>
      </c>
      <c r="P2283">
        <v>9523.6</v>
      </c>
      <c r="Q2283" t="s">
        <v>49</v>
      </c>
      <c r="R2283" t="s">
        <v>27</v>
      </c>
      <c r="S2283" s="3" t="str">
        <f t="shared" si="175"/>
        <v>April</v>
      </c>
      <c r="T2283" t="str">
        <f t="shared" si="176"/>
        <v>Q2</v>
      </c>
      <c r="U2283">
        <f t="shared" si="177"/>
        <v>2025</v>
      </c>
      <c r="V2283" s="4">
        <f t="shared" si="178"/>
        <v>0.28408643463112554</v>
      </c>
      <c r="W2283" t="str">
        <f t="shared" si="179"/>
        <v>Medium</v>
      </c>
    </row>
    <row r="2284" spans="1:23" hidden="1" x14ac:dyDescent="0.3">
      <c r="A2284">
        <v>103933</v>
      </c>
      <c r="B2284" s="1">
        <v>45851</v>
      </c>
      <c r="C2284" t="s">
        <v>4069</v>
      </c>
      <c r="D2284" t="s">
        <v>98</v>
      </c>
      <c r="E2284" t="s">
        <v>52</v>
      </c>
      <c r="F2284" t="s">
        <v>69</v>
      </c>
      <c r="G2284" t="s">
        <v>70</v>
      </c>
      <c r="H2284" t="s">
        <v>38</v>
      </c>
      <c r="I2284" t="s">
        <v>60</v>
      </c>
      <c r="J2284" t="s">
        <v>61</v>
      </c>
      <c r="K2284">
        <v>3</v>
      </c>
      <c r="L2284">
        <v>11759</v>
      </c>
      <c r="M2284">
        <v>5</v>
      </c>
      <c r="N2284">
        <v>33513.15</v>
      </c>
      <c r="O2284">
        <v>27000</v>
      </c>
      <c r="P2284">
        <v>6513.15</v>
      </c>
      <c r="Q2284" t="s">
        <v>66</v>
      </c>
      <c r="R2284" t="s">
        <v>73</v>
      </c>
      <c r="S2284" s="3" t="str">
        <f t="shared" si="175"/>
        <v>July</v>
      </c>
      <c r="T2284" t="str">
        <f t="shared" si="176"/>
        <v>Q3</v>
      </c>
      <c r="U2284">
        <f t="shared" si="177"/>
        <v>2025</v>
      </c>
      <c r="V2284" s="4">
        <f t="shared" si="178"/>
        <v>0.19434609996374555</v>
      </c>
      <c r="W2284" t="str">
        <f t="shared" si="179"/>
        <v>Medium</v>
      </c>
    </row>
    <row r="2285" spans="1:23" hidden="1" x14ac:dyDescent="0.3">
      <c r="A2285">
        <v>102473</v>
      </c>
      <c r="B2285" s="1">
        <v>45705</v>
      </c>
      <c r="C2285" t="s">
        <v>2609</v>
      </c>
      <c r="D2285" t="s">
        <v>147</v>
      </c>
      <c r="E2285" t="s">
        <v>20</v>
      </c>
      <c r="F2285" t="s">
        <v>21</v>
      </c>
      <c r="G2285" t="s">
        <v>22</v>
      </c>
      <c r="H2285" t="s">
        <v>83</v>
      </c>
      <c r="I2285" t="s">
        <v>60</v>
      </c>
      <c r="J2285" t="s">
        <v>61</v>
      </c>
      <c r="K2285">
        <v>3</v>
      </c>
      <c r="L2285">
        <v>11745</v>
      </c>
      <c r="M2285">
        <v>5</v>
      </c>
      <c r="N2285">
        <v>33473.25</v>
      </c>
      <c r="O2285">
        <v>27000</v>
      </c>
      <c r="P2285">
        <v>6473.25</v>
      </c>
      <c r="Q2285" t="s">
        <v>26</v>
      </c>
      <c r="R2285" t="s">
        <v>56</v>
      </c>
      <c r="S2285" s="3" t="str">
        <f t="shared" si="175"/>
        <v>February</v>
      </c>
      <c r="T2285" t="str">
        <f t="shared" si="176"/>
        <v>Q1</v>
      </c>
      <c r="U2285">
        <f t="shared" si="177"/>
        <v>2025</v>
      </c>
      <c r="V2285" s="4">
        <f t="shared" si="178"/>
        <v>0.1933857632587215</v>
      </c>
      <c r="W2285" t="str">
        <f t="shared" si="179"/>
        <v>Medium</v>
      </c>
    </row>
    <row r="2286" spans="1:23" hidden="1" x14ac:dyDescent="0.3">
      <c r="A2286">
        <v>102095</v>
      </c>
      <c r="B2286" s="1">
        <v>45767</v>
      </c>
      <c r="C2286" t="s">
        <v>2231</v>
      </c>
      <c r="D2286" t="s">
        <v>205</v>
      </c>
      <c r="E2286" t="s">
        <v>30</v>
      </c>
      <c r="F2286" t="s">
        <v>31</v>
      </c>
      <c r="G2286" t="s">
        <v>32</v>
      </c>
      <c r="H2286" t="s">
        <v>108</v>
      </c>
      <c r="I2286" t="s">
        <v>60</v>
      </c>
      <c r="J2286" t="s">
        <v>61</v>
      </c>
      <c r="K2286">
        <v>3</v>
      </c>
      <c r="L2286">
        <v>11741</v>
      </c>
      <c r="M2286">
        <v>5</v>
      </c>
      <c r="N2286">
        <v>33461.85</v>
      </c>
      <c r="O2286">
        <v>27000</v>
      </c>
      <c r="P2286">
        <v>6461.85</v>
      </c>
      <c r="Q2286" t="s">
        <v>49</v>
      </c>
      <c r="R2286" t="s">
        <v>27</v>
      </c>
      <c r="S2286" s="3" t="str">
        <f t="shared" si="175"/>
        <v>April</v>
      </c>
      <c r="T2286" t="str">
        <f t="shared" si="176"/>
        <v>Q2</v>
      </c>
      <c r="U2286">
        <f t="shared" si="177"/>
        <v>2025</v>
      </c>
      <c r="V2286" s="4">
        <f t="shared" si="178"/>
        <v>0.19311096069105566</v>
      </c>
      <c r="W2286" t="str">
        <f t="shared" si="179"/>
        <v>Medium</v>
      </c>
    </row>
    <row r="2287" spans="1:23" hidden="1" x14ac:dyDescent="0.3">
      <c r="A2287">
        <v>101933</v>
      </c>
      <c r="B2287" s="1">
        <v>45836</v>
      </c>
      <c r="C2287" t="s">
        <v>2069</v>
      </c>
      <c r="D2287" t="s">
        <v>242</v>
      </c>
      <c r="E2287" t="s">
        <v>52</v>
      </c>
      <c r="F2287" t="s">
        <v>53</v>
      </c>
      <c r="G2287" t="s">
        <v>54</v>
      </c>
      <c r="H2287" t="s">
        <v>47</v>
      </c>
      <c r="I2287" t="s">
        <v>24</v>
      </c>
      <c r="J2287" t="s">
        <v>25</v>
      </c>
      <c r="K2287">
        <v>4</v>
      </c>
      <c r="L2287">
        <v>8362</v>
      </c>
      <c r="M2287">
        <v>0</v>
      </c>
      <c r="N2287">
        <v>33448</v>
      </c>
      <c r="O2287">
        <v>24000</v>
      </c>
      <c r="P2287">
        <v>9448</v>
      </c>
      <c r="Q2287" t="s">
        <v>49</v>
      </c>
      <c r="R2287" t="s">
        <v>56</v>
      </c>
      <c r="S2287" s="3" t="str">
        <f t="shared" si="175"/>
        <v>June</v>
      </c>
      <c r="T2287" t="str">
        <f t="shared" si="176"/>
        <v>Q2</v>
      </c>
      <c r="U2287">
        <f t="shared" si="177"/>
        <v>2025</v>
      </c>
      <c r="V2287" s="4">
        <f t="shared" si="178"/>
        <v>0.28246830901698156</v>
      </c>
      <c r="W2287" t="str">
        <f t="shared" si="179"/>
        <v>Medium</v>
      </c>
    </row>
    <row r="2288" spans="1:23" hidden="1" x14ac:dyDescent="0.3">
      <c r="A2288">
        <v>100041</v>
      </c>
      <c r="B2288" s="1">
        <v>45925</v>
      </c>
      <c r="C2288" t="s">
        <v>137</v>
      </c>
      <c r="D2288" t="s">
        <v>138</v>
      </c>
      <c r="E2288" t="s">
        <v>44</v>
      </c>
      <c r="F2288" t="s">
        <v>45</v>
      </c>
      <c r="G2288" t="s">
        <v>46</v>
      </c>
      <c r="H2288" t="s">
        <v>71</v>
      </c>
      <c r="I2288" t="s">
        <v>60</v>
      </c>
      <c r="J2288" t="s">
        <v>61</v>
      </c>
      <c r="K2288">
        <v>3</v>
      </c>
      <c r="L2288">
        <v>12372</v>
      </c>
      <c r="M2288">
        <v>10</v>
      </c>
      <c r="N2288">
        <v>33404.400000000001</v>
      </c>
      <c r="O2288">
        <v>27000</v>
      </c>
      <c r="P2288">
        <v>6404.4</v>
      </c>
      <c r="Q2288" t="s">
        <v>55</v>
      </c>
      <c r="R2288" t="s">
        <v>27</v>
      </c>
      <c r="S2288" s="3" t="str">
        <f t="shared" si="175"/>
        <v>September</v>
      </c>
      <c r="T2288" t="str">
        <f t="shared" si="176"/>
        <v>Q3</v>
      </c>
      <c r="U2288">
        <f t="shared" si="177"/>
        <v>2025</v>
      </c>
      <c r="V2288" s="4">
        <f t="shared" si="178"/>
        <v>0.19172324603944388</v>
      </c>
      <c r="W2288" t="str">
        <f t="shared" si="179"/>
        <v>Medium</v>
      </c>
    </row>
    <row r="2289" spans="1:23" hidden="1" x14ac:dyDescent="0.3">
      <c r="A2289">
        <v>104826</v>
      </c>
      <c r="B2289" s="1">
        <v>46014</v>
      </c>
      <c r="C2289" t="s">
        <v>4962</v>
      </c>
      <c r="D2289" t="s">
        <v>408</v>
      </c>
      <c r="E2289" t="s">
        <v>52</v>
      </c>
      <c r="F2289" t="s">
        <v>53</v>
      </c>
      <c r="G2289" t="s">
        <v>54</v>
      </c>
      <c r="H2289" t="s">
        <v>59</v>
      </c>
      <c r="I2289" t="s">
        <v>60</v>
      </c>
      <c r="J2289" t="s">
        <v>61</v>
      </c>
      <c r="K2289">
        <v>3</v>
      </c>
      <c r="L2289">
        <v>11720</v>
      </c>
      <c r="M2289">
        <v>5</v>
      </c>
      <c r="N2289">
        <v>33402</v>
      </c>
      <c r="O2289">
        <v>27000</v>
      </c>
      <c r="P2289">
        <v>6402</v>
      </c>
      <c r="Q2289" t="s">
        <v>26</v>
      </c>
      <c r="R2289" t="s">
        <v>27</v>
      </c>
      <c r="S2289" s="3" t="str">
        <f t="shared" si="175"/>
        <v>December</v>
      </c>
      <c r="T2289" t="str">
        <f t="shared" si="176"/>
        <v>Q4</v>
      </c>
      <c r="U2289">
        <f t="shared" si="177"/>
        <v>2025</v>
      </c>
      <c r="V2289" s="4">
        <f t="shared" si="178"/>
        <v>0.19166516975031436</v>
      </c>
      <c r="W2289" t="str">
        <f t="shared" si="179"/>
        <v>Medium</v>
      </c>
    </row>
    <row r="2290" spans="1:23" hidden="1" x14ac:dyDescent="0.3">
      <c r="A2290">
        <v>102336</v>
      </c>
      <c r="B2290" s="1">
        <v>45923</v>
      </c>
      <c r="C2290" t="s">
        <v>2472</v>
      </c>
      <c r="D2290" t="s">
        <v>166</v>
      </c>
      <c r="E2290" t="s">
        <v>44</v>
      </c>
      <c r="F2290" t="s">
        <v>45</v>
      </c>
      <c r="G2290" t="s">
        <v>46</v>
      </c>
      <c r="H2290" t="s">
        <v>71</v>
      </c>
      <c r="I2290" t="s">
        <v>60</v>
      </c>
      <c r="J2290" t="s">
        <v>61</v>
      </c>
      <c r="K2290">
        <v>3</v>
      </c>
      <c r="L2290">
        <v>11713</v>
      </c>
      <c r="M2290">
        <v>5</v>
      </c>
      <c r="N2290">
        <v>33382.050000000003</v>
      </c>
      <c r="O2290">
        <v>27000</v>
      </c>
      <c r="P2290">
        <v>6382.05</v>
      </c>
      <c r="Q2290" t="s">
        <v>66</v>
      </c>
      <c r="R2290" t="s">
        <v>27</v>
      </c>
      <c r="S2290" s="3" t="str">
        <f t="shared" si="175"/>
        <v>September</v>
      </c>
      <c r="T2290" t="str">
        <f t="shared" si="176"/>
        <v>Q3</v>
      </c>
      <c r="U2290">
        <f t="shared" si="177"/>
        <v>2025</v>
      </c>
      <c r="V2290" s="4">
        <f t="shared" si="178"/>
        <v>0.19118208737929515</v>
      </c>
      <c r="W2290" t="str">
        <f t="shared" si="179"/>
        <v>Medium</v>
      </c>
    </row>
    <row r="2291" spans="1:23" hidden="1" x14ac:dyDescent="0.3">
      <c r="A2291">
        <v>104291</v>
      </c>
      <c r="B2291" s="1">
        <v>45994</v>
      </c>
      <c r="C2291" t="s">
        <v>4427</v>
      </c>
      <c r="D2291" t="s">
        <v>142</v>
      </c>
      <c r="E2291" t="s">
        <v>30</v>
      </c>
      <c r="F2291" t="s">
        <v>76</v>
      </c>
      <c r="G2291" t="s">
        <v>77</v>
      </c>
      <c r="H2291" t="s">
        <v>47</v>
      </c>
      <c r="I2291" t="s">
        <v>24</v>
      </c>
      <c r="J2291" t="s">
        <v>25</v>
      </c>
      <c r="K2291">
        <v>5</v>
      </c>
      <c r="L2291">
        <v>8341</v>
      </c>
      <c r="M2291">
        <v>20</v>
      </c>
      <c r="N2291">
        <v>33364</v>
      </c>
      <c r="O2291">
        <v>30000</v>
      </c>
      <c r="P2291">
        <v>3364</v>
      </c>
      <c r="Q2291" t="s">
        <v>26</v>
      </c>
      <c r="R2291" t="s">
        <v>73</v>
      </c>
      <c r="S2291" s="3" t="str">
        <f t="shared" si="175"/>
        <v>December</v>
      </c>
      <c r="T2291" t="str">
        <f t="shared" si="176"/>
        <v>Q4</v>
      </c>
      <c r="U2291">
        <f t="shared" si="177"/>
        <v>2025</v>
      </c>
      <c r="V2291" s="4">
        <f t="shared" si="178"/>
        <v>0.10082723894017503</v>
      </c>
      <c r="W2291" t="str">
        <f t="shared" si="179"/>
        <v>Medium</v>
      </c>
    </row>
    <row r="2292" spans="1:23" hidden="1" x14ac:dyDescent="0.3">
      <c r="A2292">
        <v>100838</v>
      </c>
      <c r="B2292" s="1">
        <v>45854</v>
      </c>
      <c r="C2292" t="s">
        <v>974</v>
      </c>
      <c r="D2292" t="s">
        <v>51</v>
      </c>
      <c r="E2292" t="s">
        <v>52</v>
      </c>
      <c r="F2292" t="s">
        <v>69</v>
      </c>
      <c r="G2292" t="s">
        <v>70</v>
      </c>
      <c r="H2292" t="s">
        <v>47</v>
      </c>
      <c r="I2292" t="s">
        <v>60</v>
      </c>
      <c r="J2292" t="s">
        <v>61</v>
      </c>
      <c r="K2292">
        <v>3</v>
      </c>
      <c r="L2292">
        <v>12352</v>
      </c>
      <c r="M2292">
        <v>10</v>
      </c>
      <c r="N2292">
        <v>33350.400000000001</v>
      </c>
      <c r="O2292">
        <v>27000</v>
      </c>
      <c r="P2292">
        <v>6350.4</v>
      </c>
      <c r="Q2292" t="s">
        <v>41</v>
      </c>
      <c r="R2292" t="s">
        <v>73</v>
      </c>
      <c r="S2292" s="3" t="str">
        <f t="shared" si="175"/>
        <v>July</v>
      </c>
      <c r="T2292" t="str">
        <f t="shared" si="176"/>
        <v>Q3</v>
      </c>
      <c r="U2292">
        <f t="shared" si="177"/>
        <v>2025</v>
      </c>
      <c r="V2292" s="4">
        <f t="shared" si="178"/>
        <v>0.19041450777202071</v>
      </c>
      <c r="W2292" t="str">
        <f t="shared" si="179"/>
        <v>Medium</v>
      </c>
    </row>
    <row r="2293" spans="1:23" hidden="1" x14ac:dyDescent="0.3">
      <c r="A2293">
        <v>101576</v>
      </c>
      <c r="B2293" s="1">
        <v>45875</v>
      </c>
      <c r="C2293" t="s">
        <v>1712</v>
      </c>
      <c r="D2293" t="s">
        <v>118</v>
      </c>
      <c r="E2293" t="s">
        <v>52</v>
      </c>
      <c r="F2293" t="s">
        <v>69</v>
      </c>
      <c r="G2293" t="s">
        <v>70</v>
      </c>
      <c r="H2293" t="s">
        <v>47</v>
      </c>
      <c r="I2293" t="s">
        <v>60</v>
      </c>
      <c r="J2293" t="s">
        <v>61</v>
      </c>
      <c r="K2293">
        <v>3</v>
      </c>
      <c r="L2293">
        <v>11690</v>
      </c>
      <c r="M2293">
        <v>5</v>
      </c>
      <c r="N2293">
        <v>33316.5</v>
      </c>
      <c r="O2293">
        <v>27000</v>
      </c>
      <c r="P2293">
        <v>6316.5</v>
      </c>
      <c r="Q2293" t="s">
        <v>41</v>
      </c>
      <c r="R2293" t="s">
        <v>27</v>
      </c>
      <c r="S2293" s="3" t="str">
        <f t="shared" si="175"/>
        <v>August</v>
      </c>
      <c r="T2293" t="str">
        <f t="shared" si="176"/>
        <v>Q3</v>
      </c>
      <c r="U2293">
        <f t="shared" si="177"/>
        <v>2025</v>
      </c>
      <c r="V2293" s="4">
        <f t="shared" si="178"/>
        <v>0.18959074332537931</v>
      </c>
      <c r="W2293" t="str">
        <f t="shared" si="179"/>
        <v>Medium</v>
      </c>
    </row>
    <row r="2294" spans="1:23" hidden="1" x14ac:dyDescent="0.3">
      <c r="A2294">
        <v>103086</v>
      </c>
      <c r="B2294" s="1">
        <v>45820</v>
      </c>
      <c r="C2294" t="s">
        <v>3222</v>
      </c>
      <c r="D2294" t="s">
        <v>192</v>
      </c>
      <c r="E2294" t="s">
        <v>30</v>
      </c>
      <c r="F2294" t="s">
        <v>31</v>
      </c>
      <c r="G2294" t="s">
        <v>32</v>
      </c>
      <c r="H2294" t="s">
        <v>83</v>
      </c>
      <c r="I2294" t="s">
        <v>60</v>
      </c>
      <c r="J2294" t="s">
        <v>61</v>
      </c>
      <c r="K2294">
        <v>3</v>
      </c>
      <c r="L2294">
        <v>12338</v>
      </c>
      <c r="M2294">
        <v>10</v>
      </c>
      <c r="N2294">
        <v>33312.6</v>
      </c>
      <c r="O2294">
        <v>27000</v>
      </c>
      <c r="P2294">
        <v>6312.6</v>
      </c>
      <c r="Q2294" t="s">
        <v>49</v>
      </c>
      <c r="R2294" t="s">
        <v>27</v>
      </c>
      <c r="S2294" s="3" t="str">
        <f t="shared" si="175"/>
        <v>June</v>
      </c>
      <c r="T2294" t="str">
        <f t="shared" si="176"/>
        <v>Q2</v>
      </c>
      <c r="U2294">
        <f t="shared" si="177"/>
        <v>2025</v>
      </c>
      <c r="V2294" s="4">
        <f t="shared" si="178"/>
        <v>0.1894958664289188</v>
      </c>
      <c r="W2294" t="str">
        <f t="shared" si="179"/>
        <v>Medium</v>
      </c>
    </row>
    <row r="2295" spans="1:23" hidden="1" x14ac:dyDescent="0.3">
      <c r="A2295">
        <v>103438</v>
      </c>
      <c r="B2295" s="1">
        <v>45669</v>
      </c>
      <c r="C2295" t="s">
        <v>3574</v>
      </c>
      <c r="D2295" t="s">
        <v>219</v>
      </c>
      <c r="E2295" t="s">
        <v>44</v>
      </c>
      <c r="F2295" t="s">
        <v>64</v>
      </c>
      <c r="G2295" t="s">
        <v>65</v>
      </c>
      <c r="H2295" t="s">
        <v>33</v>
      </c>
      <c r="I2295" t="s">
        <v>24</v>
      </c>
      <c r="J2295" t="s">
        <v>25</v>
      </c>
      <c r="K2295">
        <v>4</v>
      </c>
      <c r="L2295">
        <v>8328</v>
      </c>
      <c r="M2295">
        <v>0</v>
      </c>
      <c r="N2295">
        <v>33312</v>
      </c>
      <c r="O2295">
        <v>24000</v>
      </c>
      <c r="P2295">
        <v>9312</v>
      </c>
      <c r="Q2295" t="s">
        <v>49</v>
      </c>
      <c r="R2295" t="s">
        <v>73</v>
      </c>
      <c r="S2295" s="3" t="str">
        <f t="shared" si="175"/>
        <v>January</v>
      </c>
      <c r="T2295" t="str">
        <f t="shared" si="176"/>
        <v>Q1</v>
      </c>
      <c r="U2295">
        <f t="shared" si="177"/>
        <v>2025</v>
      </c>
      <c r="V2295" s="4">
        <f t="shared" si="178"/>
        <v>0.27953890489913547</v>
      </c>
      <c r="W2295" t="str">
        <f t="shared" si="179"/>
        <v>Medium</v>
      </c>
    </row>
    <row r="2296" spans="1:23" hidden="1" x14ac:dyDescent="0.3">
      <c r="A2296">
        <v>102544</v>
      </c>
      <c r="B2296" s="1">
        <v>45723</v>
      </c>
      <c r="C2296" t="s">
        <v>2680</v>
      </c>
      <c r="D2296" t="s">
        <v>199</v>
      </c>
      <c r="E2296" t="s">
        <v>30</v>
      </c>
      <c r="F2296" t="s">
        <v>31</v>
      </c>
      <c r="G2296" t="s">
        <v>32</v>
      </c>
      <c r="H2296" t="s">
        <v>108</v>
      </c>
      <c r="I2296" t="s">
        <v>24</v>
      </c>
      <c r="J2296" t="s">
        <v>25</v>
      </c>
      <c r="K2296">
        <v>4</v>
      </c>
      <c r="L2296">
        <v>8753</v>
      </c>
      <c r="M2296">
        <v>5</v>
      </c>
      <c r="N2296">
        <v>33261.4</v>
      </c>
      <c r="O2296">
        <v>24000</v>
      </c>
      <c r="P2296">
        <v>9261.4</v>
      </c>
      <c r="Q2296" t="s">
        <v>66</v>
      </c>
      <c r="R2296" t="s">
        <v>56</v>
      </c>
      <c r="S2296" s="3" t="str">
        <f t="shared" si="175"/>
        <v>March</v>
      </c>
      <c r="T2296" t="str">
        <f t="shared" si="176"/>
        <v>Q1</v>
      </c>
      <c r="U2296">
        <f t="shared" si="177"/>
        <v>2025</v>
      </c>
      <c r="V2296" s="4">
        <f t="shared" si="178"/>
        <v>0.27844287973446696</v>
      </c>
      <c r="W2296" t="str">
        <f t="shared" si="179"/>
        <v>Medium</v>
      </c>
    </row>
    <row r="2297" spans="1:23" hidden="1" x14ac:dyDescent="0.3">
      <c r="A2297">
        <v>100931</v>
      </c>
      <c r="B2297" s="1">
        <v>45856</v>
      </c>
      <c r="C2297" t="s">
        <v>1067</v>
      </c>
      <c r="D2297" t="s">
        <v>166</v>
      </c>
      <c r="E2297" t="s">
        <v>52</v>
      </c>
      <c r="F2297" t="s">
        <v>69</v>
      </c>
      <c r="G2297" t="s">
        <v>70</v>
      </c>
      <c r="H2297" t="s">
        <v>33</v>
      </c>
      <c r="I2297" t="s">
        <v>24</v>
      </c>
      <c r="J2297" t="s">
        <v>25</v>
      </c>
      <c r="K2297">
        <v>4</v>
      </c>
      <c r="L2297">
        <v>8748</v>
      </c>
      <c r="M2297">
        <v>5</v>
      </c>
      <c r="N2297">
        <v>33242.400000000001</v>
      </c>
      <c r="O2297">
        <v>24000</v>
      </c>
      <c r="P2297">
        <v>9242.4</v>
      </c>
      <c r="Q2297" t="s">
        <v>26</v>
      </c>
      <c r="R2297" t="s">
        <v>27</v>
      </c>
      <c r="S2297" s="3" t="str">
        <f t="shared" si="175"/>
        <v>July</v>
      </c>
      <c r="T2297" t="str">
        <f t="shared" si="176"/>
        <v>Q3</v>
      </c>
      <c r="U2297">
        <f t="shared" si="177"/>
        <v>2025</v>
      </c>
      <c r="V2297" s="4">
        <f t="shared" si="178"/>
        <v>0.27803046711428775</v>
      </c>
      <c r="W2297" t="str">
        <f t="shared" si="179"/>
        <v>Medium</v>
      </c>
    </row>
    <row r="2298" spans="1:23" hidden="1" x14ac:dyDescent="0.3">
      <c r="A2298">
        <v>103928</v>
      </c>
      <c r="B2298" s="1">
        <v>45692</v>
      </c>
      <c r="C2298" t="s">
        <v>4064</v>
      </c>
      <c r="D2298" t="s">
        <v>175</v>
      </c>
      <c r="E2298" t="s">
        <v>30</v>
      </c>
      <c r="F2298" t="s">
        <v>76</v>
      </c>
      <c r="G2298" t="s">
        <v>77</v>
      </c>
      <c r="H2298" t="s">
        <v>71</v>
      </c>
      <c r="I2298" t="s">
        <v>24</v>
      </c>
      <c r="J2298" t="s">
        <v>25</v>
      </c>
      <c r="K2298">
        <v>4</v>
      </c>
      <c r="L2298">
        <v>8736</v>
      </c>
      <c r="M2298">
        <v>5</v>
      </c>
      <c r="N2298">
        <v>33196.800000000003</v>
      </c>
      <c r="O2298">
        <v>24000</v>
      </c>
      <c r="P2298">
        <v>9196.7999999999993</v>
      </c>
      <c r="Q2298" t="s">
        <v>66</v>
      </c>
      <c r="R2298" t="s">
        <v>56</v>
      </c>
      <c r="S2298" s="3" t="str">
        <f t="shared" si="175"/>
        <v>February</v>
      </c>
      <c r="T2298" t="str">
        <f t="shared" si="176"/>
        <v>Q1</v>
      </c>
      <c r="U2298">
        <f t="shared" si="177"/>
        <v>2025</v>
      </c>
      <c r="V2298" s="4">
        <f t="shared" si="178"/>
        <v>0.27703875072296119</v>
      </c>
      <c r="W2298" t="str">
        <f t="shared" si="179"/>
        <v>Medium</v>
      </c>
    </row>
    <row r="2299" spans="1:23" hidden="1" x14ac:dyDescent="0.3">
      <c r="A2299">
        <v>100502</v>
      </c>
      <c r="B2299" s="1">
        <v>45794</v>
      </c>
      <c r="C2299" t="s">
        <v>638</v>
      </c>
      <c r="D2299" t="s">
        <v>80</v>
      </c>
      <c r="E2299" t="s">
        <v>44</v>
      </c>
      <c r="F2299" t="s">
        <v>45</v>
      </c>
      <c r="G2299" t="s">
        <v>46</v>
      </c>
      <c r="H2299" t="s">
        <v>71</v>
      </c>
      <c r="I2299" t="s">
        <v>24</v>
      </c>
      <c r="J2299" t="s">
        <v>25</v>
      </c>
      <c r="K2299">
        <v>4</v>
      </c>
      <c r="L2299">
        <v>8297</v>
      </c>
      <c r="M2299">
        <v>0</v>
      </c>
      <c r="N2299">
        <v>33188</v>
      </c>
      <c r="O2299">
        <v>24000</v>
      </c>
      <c r="P2299">
        <v>9188</v>
      </c>
      <c r="Q2299" t="s">
        <v>49</v>
      </c>
      <c r="R2299" t="s">
        <v>27</v>
      </c>
      <c r="S2299" s="3" t="str">
        <f t="shared" si="175"/>
        <v>May</v>
      </c>
      <c r="T2299" t="str">
        <f t="shared" si="176"/>
        <v>Q2</v>
      </c>
      <c r="U2299">
        <f t="shared" si="177"/>
        <v>2025</v>
      </c>
      <c r="V2299" s="4">
        <f t="shared" si="178"/>
        <v>0.27684705315174157</v>
      </c>
      <c r="W2299" t="str">
        <f t="shared" si="179"/>
        <v>Medium</v>
      </c>
    </row>
    <row r="2300" spans="1:23" hidden="1" x14ac:dyDescent="0.3">
      <c r="A2300">
        <v>101242</v>
      </c>
      <c r="B2300" s="1">
        <v>45881</v>
      </c>
      <c r="C2300" t="s">
        <v>1378</v>
      </c>
      <c r="D2300" t="s">
        <v>110</v>
      </c>
      <c r="E2300" t="s">
        <v>20</v>
      </c>
      <c r="F2300" t="s">
        <v>36</v>
      </c>
      <c r="G2300" t="s">
        <v>37</v>
      </c>
      <c r="H2300" t="s">
        <v>71</v>
      </c>
      <c r="I2300" t="s">
        <v>60</v>
      </c>
      <c r="J2300" t="s">
        <v>61</v>
      </c>
      <c r="K2300">
        <v>3</v>
      </c>
      <c r="L2300">
        <v>11636</v>
      </c>
      <c r="M2300">
        <v>5</v>
      </c>
      <c r="N2300">
        <v>33162.6</v>
      </c>
      <c r="O2300">
        <v>27000</v>
      </c>
      <c r="P2300">
        <v>6162.6</v>
      </c>
      <c r="Q2300" t="s">
        <v>55</v>
      </c>
      <c r="R2300" t="s">
        <v>27</v>
      </c>
      <c r="S2300" s="3" t="str">
        <f t="shared" si="175"/>
        <v>August</v>
      </c>
      <c r="T2300" t="str">
        <f t="shared" si="176"/>
        <v>Q3</v>
      </c>
      <c r="U2300">
        <f t="shared" si="177"/>
        <v>2025</v>
      </c>
      <c r="V2300" s="4">
        <f t="shared" si="178"/>
        <v>0.18582982033978038</v>
      </c>
      <c r="W2300" t="str">
        <f t="shared" si="179"/>
        <v>Medium</v>
      </c>
    </row>
    <row r="2301" spans="1:23" hidden="1" x14ac:dyDescent="0.3">
      <c r="A2301">
        <v>100356</v>
      </c>
      <c r="B2301" s="1">
        <v>45874</v>
      </c>
      <c r="C2301" t="s">
        <v>492</v>
      </c>
      <c r="D2301" t="s">
        <v>114</v>
      </c>
      <c r="E2301" t="s">
        <v>44</v>
      </c>
      <c r="F2301" t="s">
        <v>64</v>
      </c>
      <c r="G2301" t="s">
        <v>65</v>
      </c>
      <c r="H2301" t="s">
        <v>33</v>
      </c>
      <c r="I2301" t="s">
        <v>60</v>
      </c>
      <c r="J2301" t="s">
        <v>61</v>
      </c>
      <c r="K2301">
        <v>3</v>
      </c>
      <c r="L2301">
        <v>12280</v>
      </c>
      <c r="M2301">
        <v>10</v>
      </c>
      <c r="N2301">
        <v>33156</v>
      </c>
      <c r="O2301">
        <v>27000</v>
      </c>
      <c r="P2301">
        <v>6156</v>
      </c>
      <c r="Q2301" t="s">
        <v>66</v>
      </c>
      <c r="R2301" t="s">
        <v>27</v>
      </c>
      <c r="S2301" s="3" t="str">
        <f t="shared" si="175"/>
        <v>August</v>
      </c>
      <c r="T2301" t="str">
        <f t="shared" si="176"/>
        <v>Q3</v>
      </c>
      <c r="U2301">
        <f t="shared" si="177"/>
        <v>2025</v>
      </c>
      <c r="V2301" s="4">
        <f t="shared" si="178"/>
        <v>0.18566775244299674</v>
      </c>
      <c r="W2301" t="str">
        <f t="shared" si="179"/>
        <v>Medium</v>
      </c>
    </row>
    <row r="2302" spans="1:23" hidden="1" x14ac:dyDescent="0.3">
      <c r="A2302">
        <v>102180</v>
      </c>
      <c r="B2302" s="1">
        <v>45730</v>
      </c>
      <c r="C2302" t="s">
        <v>2316</v>
      </c>
      <c r="D2302" t="s">
        <v>408</v>
      </c>
      <c r="E2302" t="s">
        <v>52</v>
      </c>
      <c r="F2302" t="s">
        <v>53</v>
      </c>
      <c r="G2302" t="s">
        <v>54</v>
      </c>
      <c r="H2302" t="s">
        <v>71</v>
      </c>
      <c r="I2302" t="s">
        <v>60</v>
      </c>
      <c r="J2302" t="s">
        <v>61</v>
      </c>
      <c r="K2302">
        <v>3</v>
      </c>
      <c r="L2302">
        <v>12279</v>
      </c>
      <c r="M2302">
        <v>10</v>
      </c>
      <c r="N2302">
        <v>33153.300000000003</v>
      </c>
      <c r="O2302">
        <v>27000</v>
      </c>
      <c r="P2302">
        <v>6153.3</v>
      </c>
      <c r="Q2302" t="s">
        <v>55</v>
      </c>
      <c r="R2302" t="s">
        <v>27</v>
      </c>
      <c r="S2302" s="3" t="str">
        <f t="shared" si="175"/>
        <v>March</v>
      </c>
      <c r="T2302" t="str">
        <f t="shared" si="176"/>
        <v>Q1</v>
      </c>
      <c r="U2302">
        <f t="shared" si="177"/>
        <v>2025</v>
      </c>
      <c r="V2302" s="4">
        <f t="shared" si="178"/>
        <v>0.1856014333414773</v>
      </c>
      <c r="W2302" t="str">
        <f t="shared" si="179"/>
        <v>Medium</v>
      </c>
    </row>
    <row r="2303" spans="1:23" hidden="1" x14ac:dyDescent="0.3">
      <c r="A2303">
        <v>101974</v>
      </c>
      <c r="B2303" s="1">
        <v>45948</v>
      </c>
      <c r="C2303" t="s">
        <v>2110</v>
      </c>
      <c r="D2303" t="s">
        <v>144</v>
      </c>
      <c r="E2303" t="s">
        <v>20</v>
      </c>
      <c r="F2303" t="s">
        <v>21</v>
      </c>
      <c r="G2303" t="s">
        <v>22</v>
      </c>
      <c r="H2303" t="s">
        <v>71</v>
      </c>
      <c r="I2303" t="s">
        <v>24</v>
      </c>
      <c r="J2303" t="s">
        <v>25</v>
      </c>
      <c r="K2303">
        <v>4</v>
      </c>
      <c r="L2303">
        <v>8286</v>
      </c>
      <c r="M2303">
        <v>0</v>
      </c>
      <c r="N2303">
        <v>33144</v>
      </c>
      <c r="O2303">
        <v>24000</v>
      </c>
      <c r="P2303">
        <v>9144</v>
      </c>
      <c r="Q2303" t="s">
        <v>41</v>
      </c>
      <c r="R2303" t="s">
        <v>27</v>
      </c>
      <c r="S2303" s="3" t="str">
        <f t="shared" si="175"/>
        <v>October</v>
      </c>
      <c r="T2303" t="str">
        <f t="shared" si="176"/>
        <v>Q4</v>
      </c>
      <c r="U2303">
        <f t="shared" si="177"/>
        <v>2025</v>
      </c>
      <c r="V2303" s="4">
        <f t="shared" si="178"/>
        <v>0.27588703837798695</v>
      </c>
      <c r="W2303" t="str">
        <f t="shared" si="179"/>
        <v>Medium</v>
      </c>
    </row>
    <row r="2304" spans="1:23" hidden="1" x14ac:dyDescent="0.3">
      <c r="A2304">
        <v>104377</v>
      </c>
      <c r="B2304" s="1">
        <v>45712</v>
      </c>
      <c r="C2304" t="s">
        <v>4513</v>
      </c>
      <c r="D2304" t="s">
        <v>118</v>
      </c>
      <c r="E2304" t="s">
        <v>20</v>
      </c>
      <c r="F2304" t="s">
        <v>21</v>
      </c>
      <c r="G2304" t="s">
        <v>22</v>
      </c>
      <c r="H2304" t="s">
        <v>83</v>
      </c>
      <c r="I2304" t="s">
        <v>60</v>
      </c>
      <c r="J2304" t="s">
        <v>61</v>
      </c>
      <c r="K2304">
        <v>3</v>
      </c>
      <c r="L2304">
        <v>12234</v>
      </c>
      <c r="M2304">
        <v>10</v>
      </c>
      <c r="N2304">
        <v>33031.800000000003</v>
      </c>
      <c r="O2304">
        <v>27000</v>
      </c>
      <c r="P2304">
        <v>6031.8</v>
      </c>
      <c r="Q2304" t="s">
        <v>49</v>
      </c>
      <c r="R2304" t="s">
        <v>27</v>
      </c>
      <c r="S2304" s="3" t="str">
        <f t="shared" si="175"/>
        <v>February</v>
      </c>
      <c r="T2304" t="str">
        <f t="shared" si="176"/>
        <v>Q1</v>
      </c>
      <c r="U2304">
        <f t="shared" si="177"/>
        <v>2025</v>
      </c>
      <c r="V2304" s="4">
        <f t="shared" si="178"/>
        <v>0.1826058525420958</v>
      </c>
      <c r="W2304" t="str">
        <f t="shared" si="179"/>
        <v>Medium</v>
      </c>
    </row>
    <row r="2305" spans="1:23" hidden="1" x14ac:dyDescent="0.3">
      <c r="A2305">
        <v>102203</v>
      </c>
      <c r="B2305" s="1">
        <v>45817</v>
      </c>
      <c r="C2305" t="s">
        <v>2339</v>
      </c>
      <c r="D2305" t="s">
        <v>43</v>
      </c>
      <c r="E2305" t="s">
        <v>52</v>
      </c>
      <c r="F2305" t="s">
        <v>69</v>
      </c>
      <c r="G2305" t="s">
        <v>70</v>
      </c>
      <c r="H2305" t="s">
        <v>33</v>
      </c>
      <c r="I2305" t="s">
        <v>60</v>
      </c>
      <c r="J2305" t="s">
        <v>61</v>
      </c>
      <c r="K2305">
        <v>3</v>
      </c>
      <c r="L2305">
        <v>11587</v>
      </c>
      <c r="M2305">
        <v>5</v>
      </c>
      <c r="N2305">
        <v>33022.949999999997</v>
      </c>
      <c r="O2305">
        <v>27000</v>
      </c>
      <c r="P2305">
        <v>6022.95</v>
      </c>
      <c r="Q2305" t="s">
        <v>66</v>
      </c>
      <c r="R2305" t="s">
        <v>27</v>
      </c>
      <c r="S2305" s="3" t="str">
        <f t="shared" si="175"/>
        <v>June</v>
      </c>
      <c r="T2305" t="str">
        <f t="shared" si="176"/>
        <v>Q2</v>
      </c>
      <c r="U2305">
        <f t="shared" si="177"/>
        <v>2025</v>
      </c>
      <c r="V2305" s="4">
        <f t="shared" si="178"/>
        <v>0.18238679463827431</v>
      </c>
      <c r="W2305" t="str">
        <f t="shared" si="179"/>
        <v>Medium</v>
      </c>
    </row>
    <row r="2306" spans="1:23" hidden="1" x14ac:dyDescent="0.3">
      <c r="A2306">
        <v>100412</v>
      </c>
      <c r="B2306" s="1">
        <v>46014</v>
      </c>
      <c r="C2306" t="s">
        <v>548</v>
      </c>
      <c r="D2306" t="s">
        <v>58</v>
      </c>
      <c r="E2306" t="s">
        <v>52</v>
      </c>
      <c r="F2306" t="s">
        <v>69</v>
      </c>
      <c r="G2306" t="s">
        <v>70</v>
      </c>
      <c r="H2306" t="s">
        <v>33</v>
      </c>
      <c r="I2306" t="s">
        <v>60</v>
      </c>
      <c r="J2306" t="s">
        <v>61</v>
      </c>
      <c r="K2306">
        <v>3</v>
      </c>
      <c r="L2306">
        <v>12230</v>
      </c>
      <c r="M2306">
        <v>10</v>
      </c>
      <c r="N2306">
        <v>33021</v>
      </c>
      <c r="O2306">
        <v>27000</v>
      </c>
      <c r="P2306">
        <v>6021</v>
      </c>
      <c r="Q2306" t="s">
        <v>49</v>
      </c>
      <c r="R2306" t="s">
        <v>73</v>
      </c>
      <c r="S2306" s="3" t="str">
        <f t="shared" ref="S2306:S2369" si="180">TEXT(B2306,"mmmm")</f>
        <v>December</v>
      </c>
      <c r="T2306" t="str">
        <f t="shared" ref="T2306:T2369" si="181">"Q"&amp;ROUNDUP(MONTH(B2306)/3,0)</f>
        <v>Q4</v>
      </c>
      <c r="U2306">
        <f t="shared" ref="U2306:U2369" si="182">YEAR(B2306)</f>
        <v>2025</v>
      </c>
      <c r="V2306" s="4">
        <f t="shared" ref="V2306:V2369" si="183">P2306/N2306</f>
        <v>0.18233851185609157</v>
      </c>
      <c r="W2306" t="str">
        <f t="shared" ref="W2306:W2369" si="184">IF(N2306&lt;10000,"Low",IF(N2306&lt;=50000,"Medium","High"))</f>
        <v>Medium</v>
      </c>
    </row>
    <row r="2307" spans="1:23" hidden="1" x14ac:dyDescent="0.3">
      <c r="A2307">
        <v>103880</v>
      </c>
      <c r="B2307" s="1">
        <v>45979</v>
      </c>
      <c r="C2307" t="s">
        <v>4016</v>
      </c>
      <c r="D2307" t="s">
        <v>102</v>
      </c>
      <c r="E2307" t="s">
        <v>20</v>
      </c>
      <c r="F2307" t="s">
        <v>36</v>
      </c>
      <c r="G2307" t="s">
        <v>37</v>
      </c>
      <c r="H2307" t="s">
        <v>83</v>
      </c>
      <c r="I2307" t="s">
        <v>60</v>
      </c>
      <c r="J2307" t="s">
        <v>61</v>
      </c>
      <c r="K2307">
        <v>3</v>
      </c>
      <c r="L2307">
        <v>11586</v>
      </c>
      <c r="M2307">
        <v>5</v>
      </c>
      <c r="N2307">
        <v>33020.1</v>
      </c>
      <c r="O2307">
        <v>27000</v>
      </c>
      <c r="P2307">
        <v>6020.1</v>
      </c>
      <c r="Q2307" t="s">
        <v>66</v>
      </c>
      <c r="R2307" t="s">
        <v>73</v>
      </c>
      <c r="S2307" s="3" t="str">
        <f t="shared" si="180"/>
        <v>November</v>
      </c>
      <c r="T2307" t="str">
        <f t="shared" si="181"/>
        <v>Q4</v>
      </c>
      <c r="U2307">
        <f t="shared" si="182"/>
        <v>2025</v>
      </c>
      <c r="V2307" s="4">
        <f t="shared" si="183"/>
        <v>0.18231622557169727</v>
      </c>
      <c r="W2307" t="str">
        <f t="shared" si="184"/>
        <v>Medium</v>
      </c>
    </row>
    <row r="2308" spans="1:23" hidden="1" x14ac:dyDescent="0.3">
      <c r="A2308">
        <v>102394</v>
      </c>
      <c r="B2308" s="1">
        <v>45998</v>
      </c>
      <c r="C2308" t="s">
        <v>2530</v>
      </c>
      <c r="D2308" t="s">
        <v>96</v>
      </c>
      <c r="E2308" t="s">
        <v>30</v>
      </c>
      <c r="F2308" t="s">
        <v>76</v>
      </c>
      <c r="G2308" t="s">
        <v>77</v>
      </c>
      <c r="H2308" t="s">
        <v>33</v>
      </c>
      <c r="I2308" t="s">
        <v>24</v>
      </c>
      <c r="J2308" t="s">
        <v>25</v>
      </c>
      <c r="K2308">
        <v>5</v>
      </c>
      <c r="L2308">
        <v>8251</v>
      </c>
      <c r="M2308">
        <v>20</v>
      </c>
      <c r="N2308">
        <v>33004</v>
      </c>
      <c r="O2308">
        <v>30000</v>
      </c>
      <c r="P2308">
        <v>3004</v>
      </c>
      <c r="Q2308" t="s">
        <v>41</v>
      </c>
      <c r="R2308" t="s">
        <v>27</v>
      </c>
      <c r="S2308" s="3" t="str">
        <f t="shared" si="180"/>
        <v>December</v>
      </c>
      <c r="T2308" t="str">
        <f t="shared" si="181"/>
        <v>Q4</v>
      </c>
      <c r="U2308">
        <f t="shared" si="182"/>
        <v>2025</v>
      </c>
      <c r="V2308" s="4">
        <f t="shared" si="183"/>
        <v>9.1019270391467705E-2</v>
      </c>
      <c r="W2308" t="str">
        <f t="shared" si="184"/>
        <v>Medium</v>
      </c>
    </row>
    <row r="2309" spans="1:23" hidden="1" x14ac:dyDescent="0.3">
      <c r="A2309">
        <v>102701</v>
      </c>
      <c r="B2309" s="1">
        <v>45836</v>
      </c>
      <c r="C2309" t="s">
        <v>2837</v>
      </c>
      <c r="D2309" t="s">
        <v>210</v>
      </c>
      <c r="E2309" t="s">
        <v>44</v>
      </c>
      <c r="F2309" t="s">
        <v>64</v>
      </c>
      <c r="G2309" t="s">
        <v>65</v>
      </c>
      <c r="H2309" t="s">
        <v>71</v>
      </c>
      <c r="I2309" t="s">
        <v>60</v>
      </c>
      <c r="J2309" t="s">
        <v>61</v>
      </c>
      <c r="K2309">
        <v>3</v>
      </c>
      <c r="L2309">
        <v>12219</v>
      </c>
      <c r="M2309">
        <v>10</v>
      </c>
      <c r="N2309">
        <v>32991.300000000003</v>
      </c>
      <c r="O2309">
        <v>27000</v>
      </c>
      <c r="P2309">
        <v>5991.3</v>
      </c>
      <c r="Q2309" t="s">
        <v>26</v>
      </c>
      <c r="R2309" t="s">
        <v>73</v>
      </c>
      <c r="S2309" s="3" t="str">
        <f t="shared" si="180"/>
        <v>June</v>
      </c>
      <c r="T2309" t="str">
        <f t="shared" si="181"/>
        <v>Q2</v>
      </c>
      <c r="U2309">
        <f t="shared" si="182"/>
        <v>2025</v>
      </c>
      <c r="V2309" s="4">
        <f t="shared" si="183"/>
        <v>0.1816024224568295</v>
      </c>
      <c r="W2309" t="str">
        <f t="shared" si="184"/>
        <v>Medium</v>
      </c>
    </row>
    <row r="2310" spans="1:23" hidden="1" x14ac:dyDescent="0.3">
      <c r="A2310">
        <v>103400</v>
      </c>
      <c r="B2310" s="1">
        <v>45946</v>
      </c>
      <c r="C2310" t="s">
        <v>3536</v>
      </c>
      <c r="D2310" t="s">
        <v>114</v>
      </c>
      <c r="E2310" t="s">
        <v>30</v>
      </c>
      <c r="F2310" t="s">
        <v>76</v>
      </c>
      <c r="G2310" t="s">
        <v>77</v>
      </c>
      <c r="H2310" t="s">
        <v>23</v>
      </c>
      <c r="I2310" t="s">
        <v>24</v>
      </c>
      <c r="J2310" t="s">
        <v>25</v>
      </c>
      <c r="K2310">
        <v>4</v>
      </c>
      <c r="L2310">
        <v>8240</v>
      </c>
      <c r="M2310">
        <v>0</v>
      </c>
      <c r="N2310">
        <v>32960</v>
      </c>
      <c r="O2310">
        <v>24000</v>
      </c>
      <c r="P2310">
        <v>8960</v>
      </c>
      <c r="Q2310" t="s">
        <v>66</v>
      </c>
      <c r="R2310" t="s">
        <v>73</v>
      </c>
      <c r="S2310" s="3" t="str">
        <f t="shared" si="180"/>
        <v>October</v>
      </c>
      <c r="T2310" t="str">
        <f t="shared" si="181"/>
        <v>Q4</v>
      </c>
      <c r="U2310">
        <f t="shared" si="182"/>
        <v>2025</v>
      </c>
      <c r="V2310" s="4">
        <f t="shared" si="183"/>
        <v>0.27184466019417475</v>
      </c>
      <c r="W2310" t="str">
        <f t="shared" si="184"/>
        <v>Medium</v>
      </c>
    </row>
    <row r="2311" spans="1:23" hidden="1" x14ac:dyDescent="0.3">
      <c r="A2311">
        <v>100244</v>
      </c>
      <c r="B2311" s="1">
        <v>45922</v>
      </c>
      <c r="C2311" t="s">
        <v>379</v>
      </c>
      <c r="D2311" t="s">
        <v>100</v>
      </c>
      <c r="E2311" t="s">
        <v>20</v>
      </c>
      <c r="F2311" t="s">
        <v>21</v>
      </c>
      <c r="G2311" t="s">
        <v>22</v>
      </c>
      <c r="H2311" t="s">
        <v>83</v>
      </c>
      <c r="I2311" t="s">
        <v>60</v>
      </c>
      <c r="J2311" t="s">
        <v>61</v>
      </c>
      <c r="K2311">
        <v>3</v>
      </c>
      <c r="L2311">
        <v>11562</v>
      </c>
      <c r="M2311">
        <v>5</v>
      </c>
      <c r="N2311">
        <v>32951.699999999997</v>
      </c>
      <c r="O2311">
        <v>27000</v>
      </c>
      <c r="P2311">
        <v>5951.7</v>
      </c>
      <c r="Q2311" t="s">
        <v>55</v>
      </c>
      <c r="R2311" t="s">
        <v>27</v>
      </c>
      <c r="S2311" s="3" t="str">
        <f t="shared" si="180"/>
        <v>September</v>
      </c>
      <c r="T2311" t="str">
        <f t="shared" si="181"/>
        <v>Q3</v>
      </c>
      <c r="U2311">
        <f t="shared" si="182"/>
        <v>2025</v>
      </c>
      <c r="V2311" s="4">
        <f t="shared" si="183"/>
        <v>0.1806189058531123</v>
      </c>
      <c r="W2311" t="str">
        <f t="shared" si="184"/>
        <v>Medium</v>
      </c>
    </row>
    <row r="2312" spans="1:23" hidden="1" x14ac:dyDescent="0.3">
      <c r="A2312">
        <v>100526</v>
      </c>
      <c r="B2312" s="1">
        <v>45800</v>
      </c>
      <c r="C2312" t="s">
        <v>662</v>
      </c>
      <c r="D2312" t="s">
        <v>179</v>
      </c>
      <c r="E2312" t="s">
        <v>30</v>
      </c>
      <c r="F2312" t="s">
        <v>31</v>
      </c>
      <c r="G2312" t="s">
        <v>32</v>
      </c>
      <c r="H2312" t="s">
        <v>23</v>
      </c>
      <c r="I2312" t="s">
        <v>24</v>
      </c>
      <c r="J2312" t="s">
        <v>25</v>
      </c>
      <c r="K2312">
        <v>4</v>
      </c>
      <c r="L2312">
        <v>8670</v>
      </c>
      <c r="M2312">
        <v>5</v>
      </c>
      <c r="N2312">
        <v>32946</v>
      </c>
      <c r="O2312">
        <v>24000</v>
      </c>
      <c r="P2312">
        <v>8946</v>
      </c>
      <c r="Q2312" t="s">
        <v>26</v>
      </c>
      <c r="R2312" t="s">
        <v>27</v>
      </c>
      <c r="S2312" s="3" t="str">
        <f t="shared" si="180"/>
        <v>May</v>
      </c>
      <c r="T2312" t="str">
        <f t="shared" si="181"/>
        <v>Q2</v>
      </c>
      <c r="U2312">
        <f t="shared" si="182"/>
        <v>2025</v>
      </c>
      <c r="V2312" s="4">
        <f t="shared" si="183"/>
        <v>0.27153523948279001</v>
      </c>
      <c r="W2312" t="str">
        <f t="shared" si="184"/>
        <v>Medium</v>
      </c>
    </row>
    <row r="2313" spans="1:23" hidden="1" x14ac:dyDescent="0.3">
      <c r="A2313">
        <v>102873</v>
      </c>
      <c r="B2313" s="1">
        <v>45753</v>
      </c>
      <c r="C2313" t="s">
        <v>3009</v>
      </c>
      <c r="D2313" t="s">
        <v>342</v>
      </c>
      <c r="E2313" t="s">
        <v>52</v>
      </c>
      <c r="F2313" t="s">
        <v>53</v>
      </c>
      <c r="G2313" t="s">
        <v>54</v>
      </c>
      <c r="H2313" t="s">
        <v>23</v>
      </c>
      <c r="I2313" t="s">
        <v>60</v>
      </c>
      <c r="J2313" t="s">
        <v>61</v>
      </c>
      <c r="K2313">
        <v>3</v>
      </c>
      <c r="L2313">
        <v>11556</v>
      </c>
      <c r="M2313">
        <v>5</v>
      </c>
      <c r="N2313">
        <v>32934.6</v>
      </c>
      <c r="O2313">
        <v>27000</v>
      </c>
      <c r="P2313">
        <v>5934.6</v>
      </c>
      <c r="Q2313" t="s">
        <v>26</v>
      </c>
      <c r="R2313" t="s">
        <v>27</v>
      </c>
      <c r="S2313" s="3" t="str">
        <f t="shared" si="180"/>
        <v>April</v>
      </c>
      <c r="T2313" t="str">
        <f t="shared" si="181"/>
        <v>Q2</v>
      </c>
      <c r="U2313">
        <f t="shared" si="182"/>
        <v>2025</v>
      </c>
      <c r="V2313" s="4">
        <f t="shared" si="183"/>
        <v>0.18019347434005575</v>
      </c>
      <c r="W2313" t="str">
        <f t="shared" si="184"/>
        <v>Medium</v>
      </c>
    </row>
    <row r="2314" spans="1:23" hidden="1" x14ac:dyDescent="0.3">
      <c r="A2314">
        <v>101292</v>
      </c>
      <c r="B2314" s="1">
        <v>45779</v>
      </c>
      <c r="C2314" t="s">
        <v>1428</v>
      </c>
      <c r="D2314" t="s">
        <v>43</v>
      </c>
      <c r="E2314" t="s">
        <v>52</v>
      </c>
      <c r="F2314" t="s">
        <v>53</v>
      </c>
      <c r="G2314" t="s">
        <v>54</v>
      </c>
      <c r="H2314" t="s">
        <v>47</v>
      </c>
      <c r="I2314" t="s">
        <v>24</v>
      </c>
      <c r="J2314" t="s">
        <v>25</v>
      </c>
      <c r="K2314">
        <v>4</v>
      </c>
      <c r="L2314">
        <v>8658</v>
      </c>
      <c r="M2314">
        <v>5</v>
      </c>
      <c r="N2314">
        <v>32900.400000000001</v>
      </c>
      <c r="O2314">
        <v>24000</v>
      </c>
      <c r="P2314">
        <v>8900.4</v>
      </c>
      <c r="Q2314" t="s">
        <v>41</v>
      </c>
      <c r="R2314" t="s">
        <v>27</v>
      </c>
      <c r="S2314" s="3" t="str">
        <f t="shared" si="180"/>
        <v>May</v>
      </c>
      <c r="T2314" t="str">
        <f t="shared" si="181"/>
        <v>Q2</v>
      </c>
      <c r="U2314">
        <f t="shared" si="182"/>
        <v>2025</v>
      </c>
      <c r="V2314" s="4">
        <f t="shared" si="183"/>
        <v>0.27052558631505996</v>
      </c>
      <c r="W2314" t="str">
        <f t="shared" si="184"/>
        <v>Medium</v>
      </c>
    </row>
    <row r="2315" spans="1:23" hidden="1" x14ac:dyDescent="0.3">
      <c r="A2315">
        <v>103911</v>
      </c>
      <c r="B2315" s="1">
        <v>45741</v>
      </c>
      <c r="C2315" t="s">
        <v>4047</v>
      </c>
      <c r="D2315" t="s">
        <v>149</v>
      </c>
      <c r="E2315" t="s">
        <v>30</v>
      </c>
      <c r="F2315" t="s">
        <v>31</v>
      </c>
      <c r="G2315" t="s">
        <v>32</v>
      </c>
      <c r="H2315" t="s">
        <v>33</v>
      </c>
      <c r="I2315" t="s">
        <v>60</v>
      </c>
      <c r="J2315" t="s">
        <v>61</v>
      </c>
      <c r="K2315">
        <v>3</v>
      </c>
      <c r="L2315">
        <v>12182</v>
      </c>
      <c r="M2315">
        <v>10</v>
      </c>
      <c r="N2315">
        <v>32891.4</v>
      </c>
      <c r="O2315">
        <v>27000</v>
      </c>
      <c r="P2315">
        <v>5891.4</v>
      </c>
      <c r="Q2315" t="s">
        <v>66</v>
      </c>
      <c r="R2315" t="s">
        <v>73</v>
      </c>
      <c r="S2315" s="3" t="str">
        <f t="shared" si="180"/>
        <v>March</v>
      </c>
      <c r="T2315" t="str">
        <f t="shared" si="181"/>
        <v>Q1</v>
      </c>
      <c r="U2315">
        <f t="shared" si="182"/>
        <v>2025</v>
      </c>
      <c r="V2315" s="4">
        <f t="shared" si="183"/>
        <v>0.17911672960105071</v>
      </c>
      <c r="W2315" t="str">
        <f t="shared" si="184"/>
        <v>Medium</v>
      </c>
    </row>
    <row r="2316" spans="1:23" hidden="1" x14ac:dyDescent="0.3">
      <c r="A2316">
        <v>104145</v>
      </c>
      <c r="B2316" s="1">
        <v>45812</v>
      </c>
      <c r="C2316" t="s">
        <v>4281</v>
      </c>
      <c r="D2316" t="s">
        <v>299</v>
      </c>
      <c r="E2316" t="s">
        <v>20</v>
      </c>
      <c r="F2316" t="s">
        <v>21</v>
      </c>
      <c r="G2316" t="s">
        <v>22</v>
      </c>
      <c r="H2316" t="s">
        <v>108</v>
      </c>
      <c r="I2316" t="s">
        <v>24</v>
      </c>
      <c r="J2316" t="s">
        <v>25</v>
      </c>
      <c r="K2316">
        <v>4</v>
      </c>
      <c r="L2316">
        <v>8220</v>
      </c>
      <c r="M2316">
        <v>0</v>
      </c>
      <c r="N2316">
        <v>32880</v>
      </c>
      <c r="O2316">
        <v>24000</v>
      </c>
      <c r="P2316">
        <v>8880</v>
      </c>
      <c r="Q2316" t="s">
        <v>55</v>
      </c>
      <c r="R2316" t="s">
        <v>27</v>
      </c>
      <c r="S2316" s="3" t="str">
        <f t="shared" si="180"/>
        <v>June</v>
      </c>
      <c r="T2316" t="str">
        <f t="shared" si="181"/>
        <v>Q2</v>
      </c>
      <c r="U2316">
        <f t="shared" si="182"/>
        <v>2025</v>
      </c>
      <c r="V2316" s="4">
        <f t="shared" si="183"/>
        <v>0.27007299270072993</v>
      </c>
      <c r="W2316" t="str">
        <f t="shared" si="184"/>
        <v>Medium</v>
      </c>
    </row>
    <row r="2317" spans="1:23" hidden="1" x14ac:dyDescent="0.3">
      <c r="A2317">
        <v>104754</v>
      </c>
      <c r="B2317" s="1">
        <v>45912</v>
      </c>
      <c r="C2317" t="s">
        <v>4890</v>
      </c>
      <c r="D2317" t="s">
        <v>98</v>
      </c>
      <c r="E2317" t="s">
        <v>44</v>
      </c>
      <c r="F2317" t="s">
        <v>64</v>
      </c>
      <c r="G2317" t="s">
        <v>65</v>
      </c>
      <c r="H2317" t="s">
        <v>23</v>
      </c>
      <c r="I2317" t="s">
        <v>24</v>
      </c>
      <c r="J2317" t="s">
        <v>25</v>
      </c>
      <c r="K2317">
        <v>4</v>
      </c>
      <c r="L2317">
        <v>8647</v>
      </c>
      <c r="M2317">
        <v>5</v>
      </c>
      <c r="N2317">
        <v>32858.6</v>
      </c>
      <c r="O2317">
        <v>24000</v>
      </c>
      <c r="P2317">
        <v>8858.6</v>
      </c>
      <c r="Q2317" t="s">
        <v>26</v>
      </c>
      <c r="R2317" t="s">
        <v>56</v>
      </c>
      <c r="S2317" s="3" t="str">
        <f t="shared" si="180"/>
        <v>September</v>
      </c>
      <c r="T2317" t="str">
        <f t="shared" si="181"/>
        <v>Q3</v>
      </c>
      <c r="U2317">
        <f t="shared" si="182"/>
        <v>2025</v>
      </c>
      <c r="V2317" s="4">
        <f t="shared" si="183"/>
        <v>0.26959760914950731</v>
      </c>
      <c r="W2317" t="str">
        <f t="shared" si="184"/>
        <v>Medium</v>
      </c>
    </row>
    <row r="2318" spans="1:23" hidden="1" x14ac:dyDescent="0.3">
      <c r="A2318">
        <v>104561</v>
      </c>
      <c r="B2318" s="1">
        <v>45966</v>
      </c>
      <c r="C2318" t="s">
        <v>4697</v>
      </c>
      <c r="D2318" t="s">
        <v>96</v>
      </c>
      <c r="E2318" t="s">
        <v>20</v>
      </c>
      <c r="F2318" t="s">
        <v>21</v>
      </c>
      <c r="G2318" t="s">
        <v>22</v>
      </c>
      <c r="H2318" t="s">
        <v>23</v>
      </c>
      <c r="I2318" t="s">
        <v>60</v>
      </c>
      <c r="J2318" t="s">
        <v>61</v>
      </c>
      <c r="K2318">
        <v>3</v>
      </c>
      <c r="L2318">
        <v>11525</v>
      </c>
      <c r="M2318">
        <v>5</v>
      </c>
      <c r="N2318">
        <v>32846.25</v>
      </c>
      <c r="O2318">
        <v>27000</v>
      </c>
      <c r="P2318">
        <v>5846.25</v>
      </c>
      <c r="Q2318" t="s">
        <v>41</v>
      </c>
      <c r="R2318" t="s">
        <v>27</v>
      </c>
      <c r="S2318" s="3" t="str">
        <f t="shared" si="180"/>
        <v>November</v>
      </c>
      <c r="T2318" t="str">
        <f t="shared" si="181"/>
        <v>Q4</v>
      </c>
      <c r="U2318">
        <f t="shared" si="182"/>
        <v>2025</v>
      </c>
      <c r="V2318" s="4">
        <f t="shared" si="183"/>
        <v>0.17798835483502684</v>
      </c>
      <c r="W2318" t="str">
        <f t="shared" si="184"/>
        <v>Medium</v>
      </c>
    </row>
    <row r="2319" spans="1:23" hidden="1" x14ac:dyDescent="0.3">
      <c r="A2319">
        <v>102480</v>
      </c>
      <c r="B2319" s="1">
        <v>45778</v>
      </c>
      <c r="C2319" t="s">
        <v>2616</v>
      </c>
      <c r="D2319" t="s">
        <v>342</v>
      </c>
      <c r="E2319" t="s">
        <v>30</v>
      </c>
      <c r="F2319" t="s">
        <v>31</v>
      </c>
      <c r="G2319" t="s">
        <v>32</v>
      </c>
      <c r="H2319" t="s">
        <v>23</v>
      </c>
      <c r="I2319" t="s">
        <v>24</v>
      </c>
      <c r="J2319" t="s">
        <v>25</v>
      </c>
      <c r="K2319">
        <v>4</v>
      </c>
      <c r="L2319">
        <v>8643</v>
      </c>
      <c r="M2319">
        <v>5</v>
      </c>
      <c r="N2319">
        <v>32843.4</v>
      </c>
      <c r="O2319">
        <v>24000</v>
      </c>
      <c r="P2319">
        <v>8843.4</v>
      </c>
      <c r="Q2319" t="s">
        <v>66</v>
      </c>
      <c r="R2319" t="s">
        <v>27</v>
      </c>
      <c r="S2319" s="3" t="str">
        <f t="shared" si="180"/>
        <v>May</v>
      </c>
      <c r="T2319" t="str">
        <f t="shared" si="181"/>
        <v>Q2</v>
      </c>
      <c r="U2319">
        <f t="shared" si="182"/>
        <v>2025</v>
      </c>
      <c r="V2319" s="4">
        <f t="shared" si="183"/>
        <v>0.26925957726666544</v>
      </c>
      <c r="W2319" t="str">
        <f t="shared" si="184"/>
        <v>Medium</v>
      </c>
    </row>
    <row r="2320" spans="1:23" hidden="1" x14ac:dyDescent="0.3">
      <c r="A2320">
        <v>102068</v>
      </c>
      <c r="B2320" s="1">
        <v>45787</v>
      </c>
      <c r="C2320" t="s">
        <v>2204</v>
      </c>
      <c r="D2320" t="s">
        <v>213</v>
      </c>
      <c r="E2320" t="s">
        <v>20</v>
      </c>
      <c r="F2320" t="s">
        <v>36</v>
      </c>
      <c r="G2320" t="s">
        <v>37</v>
      </c>
      <c r="H2320" t="s">
        <v>59</v>
      </c>
      <c r="I2320" t="s">
        <v>60</v>
      </c>
      <c r="J2320" t="s">
        <v>61</v>
      </c>
      <c r="K2320">
        <v>3</v>
      </c>
      <c r="L2320">
        <v>12162</v>
      </c>
      <c r="M2320">
        <v>10</v>
      </c>
      <c r="N2320">
        <v>32837.4</v>
      </c>
      <c r="O2320">
        <v>27000</v>
      </c>
      <c r="P2320">
        <v>5837.4</v>
      </c>
      <c r="Q2320" t="s">
        <v>66</v>
      </c>
      <c r="R2320" t="s">
        <v>27</v>
      </c>
      <c r="S2320" s="3" t="str">
        <f t="shared" si="180"/>
        <v>May</v>
      </c>
      <c r="T2320" t="str">
        <f t="shared" si="181"/>
        <v>Q2</v>
      </c>
      <c r="U2320">
        <f t="shared" si="182"/>
        <v>2025</v>
      </c>
      <c r="V2320" s="4">
        <f t="shared" si="183"/>
        <v>0.17776681466864</v>
      </c>
      <c r="W2320" t="str">
        <f t="shared" si="184"/>
        <v>Medium</v>
      </c>
    </row>
    <row r="2321" spans="1:23" hidden="1" x14ac:dyDescent="0.3">
      <c r="A2321">
        <v>100712</v>
      </c>
      <c r="B2321" s="1">
        <v>45739</v>
      </c>
      <c r="C2321" t="s">
        <v>848</v>
      </c>
      <c r="D2321" t="s">
        <v>151</v>
      </c>
      <c r="E2321" t="s">
        <v>52</v>
      </c>
      <c r="F2321" t="s">
        <v>53</v>
      </c>
      <c r="G2321" t="s">
        <v>54</v>
      </c>
      <c r="H2321" t="s">
        <v>108</v>
      </c>
      <c r="I2321" t="s">
        <v>60</v>
      </c>
      <c r="J2321" t="s">
        <v>61</v>
      </c>
      <c r="K2321">
        <v>3</v>
      </c>
      <c r="L2321">
        <v>11503</v>
      </c>
      <c r="M2321">
        <v>5</v>
      </c>
      <c r="N2321">
        <v>32783.550000000003</v>
      </c>
      <c r="O2321">
        <v>27000</v>
      </c>
      <c r="P2321">
        <v>5783.55</v>
      </c>
      <c r="Q2321" t="s">
        <v>66</v>
      </c>
      <c r="R2321" t="s">
        <v>27</v>
      </c>
      <c r="S2321" s="3" t="str">
        <f t="shared" si="180"/>
        <v>March</v>
      </c>
      <c r="T2321" t="str">
        <f t="shared" si="181"/>
        <v>Q1</v>
      </c>
      <c r="U2321">
        <f t="shared" si="182"/>
        <v>2025</v>
      </c>
      <c r="V2321" s="4">
        <f t="shared" si="183"/>
        <v>0.17641622094007511</v>
      </c>
      <c r="W2321" t="str">
        <f t="shared" si="184"/>
        <v>Medium</v>
      </c>
    </row>
    <row r="2322" spans="1:23" hidden="1" x14ac:dyDescent="0.3">
      <c r="A2322">
        <v>102446</v>
      </c>
      <c r="B2322" s="1">
        <v>45977</v>
      </c>
      <c r="C2322" t="s">
        <v>2582</v>
      </c>
      <c r="D2322" t="s">
        <v>58</v>
      </c>
      <c r="E2322" t="s">
        <v>20</v>
      </c>
      <c r="F2322" t="s">
        <v>21</v>
      </c>
      <c r="G2322" t="s">
        <v>22</v>
      </c>
      <c r="H2322" t="s">
        <v>23</v>
      </c>
      <c r="I2322" t="s">
        <v>24</v>
      </c>
      <c r="J2322" t="s">
        <v>25</v>
      </c>
      <c r="K2322">
        <v>4</v>
      </c>
      <c r="L2322">
        <v>8624</v>
      </c>
      <c r="M2322">
        <v>5</v>
      </c>
      <c r="N2322">
        <v>32771.199999999997</v>
      </c>
      <c r="O2322">
        <v>24000</v>
      </c>
      <c r="P2322">
        <v>8771.2000000000007</v>
      </c>
      <c r="Q2322" t="s">
        <v>55</v>
      </c>
      <c r="R2322" t="s">
        <v>56</v>
      </c>
      <c r="S2322" s="3" t="str">
        <f t="shared" si="180"/>
        <v>November</v>
      </c>
      <c r="T2322" t="str">
        <f t="shared" si="181"/>
        <v>Q4</v>
      </c>
      <c r="U2322">
        <f t="shared" si="182"/>
        <v>2025</v>
      </c>
      <c r="V2322" s="4">
        <f t="shared" si="183"/>
        <v>0.26764964358949328</v>
      </c>
      <c r="W2322" t="str">
        <f t="shared" si="184"/>
        <v>Medium</v>
      </c>
    </row>
    <row r="2323" spans="1:23" hidden="1" x14ac:dyDescent="0.3">
      <c r="A2323">
        <v>100911</v>
      </c>
      <c r="B2323" s="1">
        <v>45770</v>
      </c>
      <c r="C2323" t="s">
        <v>1047</v>
      </c>
      <c r="D2323" t="s">
        <v>175</v>
      </c>
      <c r="E2323" t="s">
        <v>52</v>
      </c>
      <c r="F2323" t="s">
        <v>69</v>
      </c>
      <c r="G2323" t="s">
        <v>70</v>
      </c>
      <c r="H2323" t="s">
        <v>33</v>
      </c>
      <c r="I2323" t="s">
        <v>60</v>
      </c>
      <c r="J2323" t="s">
        <v>61</v>
      </c>
      <c r="K2323">
        <v>3</v>
      </c>
      <c r="L2323">
        <v>12137</v>
      </c>
      <c r="M2323">
        <v>10</v>
      </c>
      <c r="N2323">
        <v>32769.9</v>
      </c>
      <c r="O2323">
        <v>27000</v>
      </c>
      <c r="P2323">
        <v>5769.9</v>
      </c>
      <c r="Q2323" t="s">
        <v>41</v>
      </c>
      <c r="R2323" t="s">
        <v>27</v>
      </c>
      <c r="S2323" s="3" t="str">
        <f t="shared" si="180"/>
        <v>April</v>
      </c>
      <c r="T2323" t="str">
        <f t="shared" si="181"/>
        <v>Q2</v>
      </c>
      <c r="U2323">
        <f t="shared" si="182"/>
        <v>2025</v>
      </c>
      <c r="V2323" s="4">
        <f t="shared" si="183"/>
        <v>0.17607316470297435</v>
      </c>
      <c r="W2323" t="str">
        <f t="shared" si="184"/>
        <v>Medium</v>
      </c>
    </row>
    <row r="2324" spans="1:23" hidden="1" x14ac:dyDescent="0.3">
      <c r="A2324">
        <v>102385</v>
      </c>
      <c r="B2324" s="1">
        <v>45704</v>
      </c>
      <c r="C2324" t="s">
        <v>2521</v>
      </c>
      <c r="D2324" t="s">
        <v>94</v>
      </c>
      <c r="E2324" t="s">
        <v>44</v>
      </c>
      <c r="F2324" t="s">
        <v>64</v>
      </c>
      <c r="G2324" t="s">
        <v>65</v>
      </c>
      <c r="H2324" t="s">
        <v>38</v>
      </c>
      <c r="I2324" t="s">
        <v>60</v>
      </c>
      <c r="J2324" t="s">
        <v>61</v>
      </c>
      <c r="K2324">
        <v>3</v>
      </c>
      <c r="L2324">
        <v>12133</v>
      </c>
      <c r="M2324">
        <v>10</v>
      </c>
      <c r="N2324">
        <v>32759.1</v>
      </c>
      <c r="O2324">
        <v>27000</v>
      </c>
      <c r="P2324">
        <v>5759.1</v>
      </c>
      <c r="Q2324" t="s">
        <v>49</v>
      </c>
      <c r="R2324" t="s">
        <v>27</v>
      </c>
      <c r="S2324" s="3" t="str">
        <f t="shared" si="180"/>
        <v>February</v>
      </c>
      <c r="T2324" t="str">
        <f t="shared" si="181"/>
        <v>Q1</v>
      </c>
      <c r="U2324">
        <f t="shared" si="182"/>
        <v>2025</v>
      </c>
      <c r="V2324" s="4">
        <f t="shared" si="183"/>
        <v>0.17580153300914861</v>
      </c>
      <c r="W2324" t="str">
        <f t="shared" si="184"/>
        <v>Medium</v>
      </c>
    </row>
    <row r="2325" spans="1:23" hidden="1" x14ac:dyDescent="0.3">
      <c r="A2325">
        <v>103173</v>
      </c>
      <c r="B2325" s="1">
        <v>45775</v>
      </c>
      <c r="C2325" t="s">
        <v>3309</v>
      </c>
      <c r="D2325" t="s">
        <v>35</v>
      </c>
      <c r="E2325" t="s">
        <v>52</v>
      </c>
      <c r="F2325" t="s">
        <v>53</v>
      </c>
      <c r="G2325" t="s">
        <v>54</v>
      </c>
      <c r="H2325" t="s">
        <v>33</v>
      </c>
      <c r="I2325" t="s">
        <v>60</v>
      </c>
      <c r="J2325" t="s">
        <v>61</v>
      </c>
      <c r="K2325">
        <v>3</v>
      </c>
      <c r="L2325">
        <v>12100</v>
      </c>
      <c r="M2325">
        <v>10</v>
      </c>
      <c r="N2325">
        <v>32670</v>
      </c>
      <c r="O2325">
        <v>27000</v>
      </c>
      <c r="P2325">
        <v>5670</v>
      </c>
      <c r="Q2325" t="s">
        <v>55</v>
      </c>
      <c r="R2325" t="s">
        <v>56</v>
      </c>
      <c r="S2325" s="3" t="str">
        <f t="shared" si="180"/>
        <v>April</v>
      </c>
      <c r="T2325" t="str">
        <f t="shared" si="181"/>
        <v>Q2</v>
      </c>
      <c r="U2325">
        <f t="shared" si="182"/>
        <v>2025</v>
      </c>
      <c r="V2325" s="4">
        <f t="shared" si="183"/>
        <v>0.17355371900826447</v>
      </c>
      <c r="W2325" t="str">
        <f t="shared" si="184"/>
        <v>Medium</v>
      </c>
    </row>
    <row r="2326" spans="1:23" hidden="1" x14ac:dyDescent="0.3">
      <c r="A2326">
        <v>104914</v>
      </c>
      <c r="B2326" s="1">
        <v>45783</v>
      </c>
      <c r="C2326" t="s">
        <v>5050</v>
      </c>
      <c r="D2326" t="s">
        <v>122</v>
      </c>
      <c r="E2326" t="s">
        <v>20</v>
      </c>
      <c r="F2326" t="s">
        <v>21</v>
      </c>
      <c r="G2326" t="s">
        <v>22</v>
      </c>
      <c r="H2326" t="s">
        <v>23</v>
      </c>
      <c r="I2326" t="s">
        <v>60</v>
      </c>
      <c r="J2326" t="s">
        <v>61</v>
      </c>
      <c r="K2326">
        <v>3</v>
      </c>
      <c r="L2326">
        <v>12092</v>
      </c>
      <c r="M2326">
        <v>10</v>
      </c>
      <c r="N2326">
        <v>32648.400000000001</v>
      </c>
      <c r="O2326">
        <v>27000</v>
      </c>
      <c r="P2326">
        <v>5648.4</v>
      </c>
      <c r="Q2326" t="s">
        <v>26</v>
      </c>
      <c r="R2326" t="s">
        <v>27</v>
      </c>
      <c r="S2326" s="3" t="str">
        <f t="shared" si="180"/>
        <v>May</v>
      </c>
      <c r="T2326" t="str">
        <f t="shared" si="181"/>
        <v>Q2</v>
      </c>
      <c r="U2326">
        <f t="shared" si="182"/>
        <v>2025</v>
      </c>
      <c r="V2326" s="4">
        <f t="shared" si="183"/>
        <v>0.17300694674164735</v>
      </c>
      <c r="W2326" t="str">
        <f t="shared" si="184"/>
        <v>Medium</v>
      </c>
    </row>
    <row r="2327" spans="1:23" hidden="1" x14ac:dyDescent="0.3">
      <c r="A2327">
        <v>101638</v>
      </c>
      <c r="B2327" s="1">
        <v>45980</v>
      </c>
      <c r="C2327" t="s">
        <v>1774</v>
      </c>
      <c r="D2327" t="s">
        <v>80</v>
      </c>
      <c r="E2327" t="s">
        <v>30</v>
      </c>
      <c r="F2327" t="s">
        <v>76</v>
      </c>
      <c r="G2327" t="s">
        <v>77</v>
      </c>
      <c r="H2327" t="s">
        <v>59</v>
      </c>
      <c r="I2327" t="s">
        <v>24</v>
      </c>
      <c r="J2327" t="s">
        <v>25</v>
      </c>
      <c r="K2327">
        <v>4</v>
      </c>
      <c r="L2327">
        <v>8156</v>
      </c>
      <c r="M2327">
        <v>0</v>
      </c>
      <c r="N2327">
        <v>32624</v>
      </c>
      <c r="O2327">
        <v>24000</v>
      </c>
      <c r="P2327">
        <v>8624</v>
      </c>
      <c r="Q2327" t="s">
        <v>66</v>
      </c>
      <c r="R2327" t="s">
        <v>27</v>
      </c>
      <c r="S2327" s="3" t="str">
        <f t="shared" si="180"/>
        <v>November</v>
      </c>
      <c r="T2327" t="str">
        <f t="shared" si="181"/>
        <v>Q4</v>
      </c>
      <c r="U2327">
        <f t="shared" si="182"/>
        <v>2025</v>
      </c>
      <c r="V2327" s="4">
        <f t="shared" si="183"/>
        <v>0.26434526728788621</v>
      </c>
      <c r="W2327" t="str">
        <f t="shared" si="184"/>
        <v>Medium</v>
      </c>
    </row>
    <row r="2328" spans="1:23" hidden="1" x14ac:dyDescent="0.3">
      <c r="A2328">
        <v>102830</v>
      </c>
      <c r="B2328" s="1">
        <v>45965</v>
      </c>
      <c r="C2328" t="s">
        <v>2966</v>
      </c>
      <c r="D2328" t="s">
        <v>299</v>
      </c>
      <c r="E2328" t="s">
        <v>30</v>
      </c>
      <c r="F2328" t="s">
        <v>31</v>
      </c>
      <c r="G2328" t="s">
        <v>32</v>
      </c>
      <c r="H2328" t="s">
        <v>47</v>
      </c>
      <c r="I2328" t="s">
        <v>24</v>
      </c>
      <c r="J2328" t="s">
        <v>25</v>
      </c>
      <c r="K2328">
        <v>5</v>
      </c>
      <c r="L2328">
        <v>8154</v>
      </c>
      <c r="M2328">
        <v>20</v>
      </c>
      <c r="N2328">
        <v>32616</v>
      </c>
      <c r="O2328">
        <v>30000</v>
      </c>
      <c r="P2328">
        <v>2616</v>
      </c>
      <c r="Q2328" t="s">
        <v>49</v>
      </c>
      <c r="R2328" t="s">
        <v>73</v>
      </c>
      <c r="S2328" s="3" t="str">
        <f t="shared" si="180"/>
        <v>November</v>
      </c>
      <c r="T2328" t="str">
        <f t="shared" si="181"/>
        <v>Q4</v>
      </c>
      <c r="U2328">
        <f t="shared" si="182"/>
        <v>2025</v>
      </c>
      <c r="V2328" s="4">
        <f t="shared" si="183"/>
        <v>8.0206033848417957E-2</v>
      </c>
      <c r="W2328" t="str">
        <f t="shared" si="184"/>
        <v>Medium</v>
      </c>
    </row>
    <row r="2329" spans="1:23" hidden="1" x14ac:dyDescent="0.3">
      <c r="A2329">
        <v>101745</v>
      </c>
      <c r="B2329" s="1">
        <v>45830</v>
      </c>
      <c r="C2329" t="s">
        <v>1881</v>
      </c>
      <c r="D2329" t="s">
        <v>175</v>
      </c>
      <c r="E2329" t="s">
        <v>52</v>
      </c>
      <c r="F2329" t="s">
        <v>53</v>
      </c>
      <c r="G2329" t="s">
        <v>54</v>
      </c>
      <c r="H2329" t="s">
        <v>71</v>
      </c>
      <c r="I2329" t="s">
        <v>24</v>
      </c>
      <c r="J2329" t="s">
        <v>25</v>
      </c>
      <c r="K2329">
        <v>4</v>
      </c>
      <c r="L2329">
        <v>8144</v>
      </c>
      <c r="M2329">
        <v>0</v>
      </c>
      <c r="N2329">
        <v>32576</v>
      </c>
      <c r="O2329">
        <v>24000</v>
      </c>
      <c r="P2329">
        <v>8576</v>
      </c>
      <c r="Q2329" t="s">
        <v>49</v>
      </c>
      <c r="R2329" t="s">
        <v>27</v>
      </c>
      <c r="S2329" s="3" t="str">
        <f t="shared" si="180"/>
        <v>June</v>
      </c>
      <c r="T2329" t="str">
        <f t="shared" si="181"/>
        <v>Q2</v>
      </c>
      <c r="U2329">
        <f t="shared" si="182"/>
        <v>2025</v>
      </c>
      <c r="V2329" s="4">
        <f t="shared" si="183"/>
        <v>0.26326129666011788</v>
      </c>
      <c r="W2329" t="str">
        <f t="shared" si="184"/>
        <v>Medium</v>
      </c>
    </row>
    <row r="2330" spans="1:23" hidden="1" x14ac:dyDescent="0.3">
      <c r="A2330">
        <v>103395</v>
      </c>
      <c r="B2330" s="1">
        <v>45855</v>
      </c>
      <c r="C2330" t="s">
        <v>3531</v>
      </c>
      <c r="D2330" t="s">
        <v>194</v>
      </c>
      <c r="E2330" t="s">
        <v>20</v>
      </c>
      <c r="F2330" t="s">
        <v>36</v>
      </c>
      <c r="G2330" t="s">
        <v>37</v>
      </c>
      <c r="H2330" t="s">
        <v>71</v>
      </c>
      <c r="I2330" t="s">
        <v>24</v>
      </c>
      <c r="J2330" t="s">
        <v>25</v>
      </c>
      <c r="K2330">
        <v>4</v>
      </c>
      <c r="L2330">
        <v>8567</v>
      </c>
      <c r="M2330">
        <v>5</v>
      </c>
      <c r="N2330">
        <v>32554.6</v>
      </c>
      <c r="O2330">
        <v>24000</v>
      </c>
      <c r="P2330">
        <v>8554.6</v>
      </c>
      <c r="Q2330" t="s">
        <v>55</v>
      </c>
      <c r="R2330" t="s">
        <v>73</v>
      </c>
      <c r="S2330" s="3" t="str">
        <f t="shared" si="180"/>
        <v>July</v>
      </c>
      <c r="T2330" t="str">
        <f t="shared" si="181"/>
        <v>Q3</v>
      </c>
      <c r="U2330">
        <f t="shared" si="182"/>
        <v>2025</v>
      </c>
      <c r="V2330" s="4">
        <f t="shared" si="183"/>
        <v>0.26277699618487099</v>
      </c>
      <c r="W2330" t="str">
        <f t="shared" si="184"/>
        <v>Medium</v>
      </c>
    </row>
    <row r="2331" spans="1:23" hidden="1" x14ac:dyDescent="0.3">
      <c r="A2331">
        <v>104331</v>
      </c>
      <c r="B2331" s="1">
        <v>45865</v>
      </c>
      <c r="C2331" t="s">
        <v>4467</v>
      </c>
      <c r="D2331" t="s">
        <v>134</v>
      </c>
      <c r="E2331" t="s">
        <v>30</v>
      </c>
      <c r="F2331" t="s">
        <v>76</v>
      </c>
      <c r="G2331" t="s">
        <v>77</v>
      </c>
      <c r="H2331" t="s">
        <v>71</v>
      </c>
      <c r="I2331" t="s">
        <v>60</v>
      </c>
      <c r="J2331" t="s">
        <v>61</v>
      </c>
      <c r="K2331">
        <v>3</v>
      </c>
      <c r="L2331">
        <v>12046</v>
      </c>
      <c r="M2331">
        <v>10</v>
      </c>
      <c r="N2331">
        <v>32524.2</v>
      </c>
      <c r="O2331">
        <v>27000</v>
      </c>
      <c r="P2331">
        <v>5524.2</v>
      </c>
      <c r="Q2331" t="s">
        <v>49</v>
      </c>
      <c r="R2331" t="s">
        <v>27</v>
      </c>
      <c r="S2331" s="3" t="str">
        <f t="shared" si="180"/>
        <v>July</v>
      </c>
      <c r="T2331" t="str">
        <f t="shared" si="181"/>
        <v>Q3</v>
      </c>
      <c r="U2331">
        <f t="shared" si="182"/>
        <v>2025</v>
      </c>
      <c r="V2331" s="4">
        <f t="shared" si="183"/>
        <v>0.16984891250207537</v>
      </c>
      <c r="W2331" t="str">
        <f t="shared" si="184"/>
        <v>Medium</v>
      </c>
    </row>
    <row r="2332" spans="1:23" hidden="1" x14ac:dyDescent="0.3">
      <c r="A2332">
        <v>100168</v>
      </c>
      <c r="B2332" s="1">
        <v>45831</v>
      </c>
      <c r="C2332" t="s">
        <v>300</v>
      </c>
      <c r="D2332" t="s">
        <v>127</v>
      </c>
      <c r="E2332" t="s">
        <v>30</v>
      </c>
      <c r="F2332" t="s">
        <v>76</v>
      </c>
      <c r="G2332" t="s">
        <v>77</v>
      </c>
      <c r="H2332" t="s">
        <v>23</v>
      </c>
      <c r="I2332" t="s">
        <v>24</v>
      </c>
      <c r="J2332" t="s">
        <v>25</v>
      </c>
      <c r="K2332">
        <v>4</v>
      </c>
      <c r="L2332">
        <v>8120</v>
      </c>
      <c r="M2332">
        <v>0</v>
      </c>
      <c r="N2332">
        <v>32480</v>
      </c>
      <c r="O2332">
        <v>24000</v>
      </c>
      <c r="P2332">
        <v>8480</v>
      </c>
      <c r="Q2332" t="s">
        <v>55</v>
      </c>
      <c r="R2332" t="s">
        <v>27</v>
      </c>
      <c r="S2332" s="3" t="str">
        <f t="shared" si="180"/>
        <v>June</v>
      </c>
      <c r="T2332" t="str">
        <f t="shared" si="181"/>
        <v>Q2</v>
      </c>
      <c r="U2332">
        <f t="shared" si="182"/>
        <v>2025</v>
      </c>
      <c r="V2332" s="4">
        <f t="shared" si="183"/>
        <v>0.26108374384236455</v>
      </c>
      <c r="W2332" t="str">
        <f t="shared" si="184"/>
        <v>Medium</v>
      </c>
    </row>
    <row r="2333" spans="1:23" hidden="1" x14ac:dyDescent="0.3">
      <c r="A2333">
        <v>102694</v>
      </c>
      <c r="B2333" s="1">
        <v>45690</v>
      </c>
      <c r="C2333" t="s">
        <v>2830</v>
      </c>
      <c r="D2333" t="s">
        <v>144</v>
      </c>
      <c r="E2333" t="s">
        <v>20</v>
      </c>
      <c r="F2333" t="s">
        <v>21</v>
      </c>
      <c r="G2333" t="s">
        <v>22</v>
      </c>
      <c r="H2333" t="s">
        <v>47</v>
      </c>
      <c r="I2333" t="s">
        <v>24</v>
      </c>
      <c r="J2333" t="s">
        <v>25</v>
      </c>
      <c r="K2333">
        <v>4</v>
      </c>
      <c r="L2333">
        <v>8115</v>
      </c>
      <c r="M2333">
        <v>0</v>
      </c>
      <c r="N2333">
        <v>32460</v>
      </c>
      <c r="O2333">
        <v>24000</v>
      </c>
      <c r="P2333">
        <v>8460</v>
      </c>
      <c r="Q2333" t="s">
        <v>49</v>
      </c>
      <c r="R2333" t="s">
        <v>27</v>
      </c>
      <c r="S2333" s="3" t="str">
        <f t="shared" si="180"/>
        <v>February</v>
      </c>
      <c r="T2333" t="str">
        <f t="shared" si="181"/>
        <v>Q1</v>
      </c>
      <c r="U2333">
        <f t="shared" si="182"/>
        <v>2025</v>
      </c>
      <c r="V2333" s="4">
        <f t="shared" si="183"/>
        <v>0.26062846580406657</v>
      </c>
      <c r="W2333" t="str">
        <f t="shared" si="184"/>
        <v>Medium</v>
      </c>
    </row>
    <row r="2334" spans="1:23" hidden="1" x14ac:dyDescent="0.3">
      <c r="A2334">
        <v>104965</v>
      </c>
      <c r="B2334" s="1">
        <v>45946</v>
      </c>
      <c r="C2334" t="s">
        <v>5101</v>
      </c>
      <c r="D2334" t="s">
        <v>179</v>
      </c>
      <c r="E2334" t="s">
        <v>30</v>
      </c>
      <c r="F2334" t="s">
        <v>76</v>
      </c>
      <c r="G2334" t="s">
        <v>77</v>
      </c>
      <c r="H2334" t="s">
        <v>38</v>
      </c>
      <c r="I2334" t="s">
        <v>24</v>
      </c>
      <c r="J2334" t="s">
        <v>25</v>
      </c>
      <c r="K2334">
        <v>5</v>
      </c>
      <c r="L2334">
        <v>8106</v>
      </c>
      <c r="M2334">
        <v>20</v>
      </c>
      <c r="N2334">
        <v>32424</v>
      </c>
      <c r="O2334">
        <v>30000</v>
      </c>
      <c r="P2334">
        <v>2424</v>
      </c>
      <c r="Q2334" t="s">
        <v>49</v>
      </c>
      <c r="R2334" t="s">
        <v>27</v>
      </c>
      <c r="S2334" s="3" t="str">
        <f t="shared" si="180"/>
        <v>October</v>
      </c>
      <c r="T2334" t="str">
        <f t="shared" si="181"/>
        <v>Q4</v>
      </c>
      <c r="U2334">
        <f t="shared" si="182"/>
        <v>2025</v>
      </c>
      <c r="V2334" s="4">
        <f t="shared" si="183"/>
        <v>7.4759437453737976E-2</v>
      </c>
      <c r="W2334" t="str">
        <f t="shared" si="184"/>
        <v>Medium</v>
      </c>
    </row>
    <row r="2335" spans="1:23" hidden="1" x14ac:dyDescent="0.3">
      <c r="A2335">
        <v>103520</v>
      </c>
      <c r="B2335" s="1">
        <v>45740</v>
      </c>
      <c r="C2335" t="s">
        <v>3656</v>
      </c>
      <c r="D2335" t="s">
        <v>194</v>
      </c>
      <c r="E2335" t="s">
        <v>44</v>
      </c>
      <c r="F2335" t="s">
        <v>45</v>
      </c>
      <c r="G2335" t="s">
        <v>46</v>
      </c>
      <c r="H2335" t="s">
        <v>108</v>
      </c>
      <c r="I2335" t="s">
        <v>24</v>
      </c>
      <c r="J2335" t="s">
        <v>25</v>
      </c>
      <c r="K2335">
        <v>5</v>
      </c>
      <c r="L2335">
        <v>8101</v>
      </c>
      <c r="M2335">
        <v>20</v>
      </c>
      <c r="N2335">
        <v>32404</v>
      </c>
      <c r="O2335">
        <v>30000</v>
      </c>
      <c r="P2335">
        <v>2404</v>
      </c>
      <c r="Q2335" t="s">
        <v>41</v>
      </c>
      <c r="R2335" t="s">
        <v>56</v>
      </c>
      <c r="S2335" s="3" t="str">
        <f t="shared" si="180"/>
        <v>March</v>
      </c>
      <c r="T2335" t="str">
        <f t="shared" si="181"/>
        <v>Q1</v>
      </c>
      <c r="U2335">
        <f t="shared" si="182"/>
        <v>2025</v>
      </c>
      <c r="V2335" s="4">
        <f t="shared" si="183"/>
        <v>7.4188371805949879E-2</v>
      </c>
      <c r="W2335" t="str">
        <f t="shared" si="184"/>
        <v>Medium</v>
      </c>
    </row>
    <row r="2336" spans="1:23" hidden="1" x14ac:dyDescent="0.3">
      <c r="A2336">
        <v>102926</v>
      </c>
      <c r="B2336" s="1">
        <v>45840</v>
      </c>
      <c r="C2336" t="s">
        <v>3062</v>
      </c>
      <c r="D2336" t="s">
        <v>153</v>
      </c>
      <c r="E2336" t="s">
        <v>20</v>
      </c>
      <c r="F2336" t="s">
        <v>36</v>
      </c>
      <c r="G2336" t="s">
        <v>37</v>
      </c>
      <c r="H2336" t="s">
        <v>47</v>
      </c>
      <c r="I2336" t="s">
        <v>60</v>
      </c>
      <c r="J2336" t="s">
        <v>61</v>
      </c>
      <c r="K2336">
        <v>3</v>
      </c>
      <c r="L2336">
        <v>11998</v>
      </c>
      <c r="M2336">
        <v>10</v>
      </c>
      <c r="N2336">
        <v>32394.6</v>
      </c>
      <c r="O2336">
        <v>27000</v>
      </c>
      <c r="P2336">
        <v>5394.6</v>
      </c>
      <c r="Q2336" t="s">
        <v>26</v>
      </c>
      <c r="R2336" t="s">
        <v>73</v>
      </c>
      <c r="S2336" s="3" t="str">
        <f t="shared" si="180"/>
        <v>July</v>
      </c>
      <c r="T2336" t="str">
        <f t="shared" si="181"/>
        <v>Q3</v>
      </c>
      <c r="U2336">
        <f t="shared" si="182"/>
        <v>2025</v>
      </c>
      <c r="V2336" s="4">
        <f t="shared" si="183"/>
        <v>0.16652775462577099</v>
      </c>
      <c r="W2336" t="str">
        <f t="shared" si="184"/>
        <v>Medium</v>
      </c>
    </row>
    <row r="2337" spans="1:23" hidden="1" x14ac:dyDescent="0.3">
      <c r="A2337">
        <v>101811</v>
      </c>
      <c r="B2337" s="1">
        <v>45758</v>
      </c>
      <c r="C2337" t="s">
        <v>1947</v>
      </c>
      <c r="D2337" t="s">
        <v>112</v>
      </c>
      <c r="E2337" t="s">
        <v>44</v>
      </c>
      <c r="F2337" t="s">
        <v>45</v>
      </c>
      <c r="G2337" t="s">
        <v>46</v>
      </c>
      <c r="H2337" t="s">
        <v>23</v>
      </c>
      <c r="I2337" t="s">
        <v>24</v>
      </c>
      <c r="J2337" t="s">
        <v>25</v>
      </c>
      <c r="K2337">
        <v>4</v>
      </c>
      <c r="L2337">
        <v>8517</v>
      </c>
      <c r="M2337">
        <v>5</v>
      </c>
      <c r="N2337">
        <v>32364.6</v>
      </c>
      <c r="O2337">
        <v>24000</v>
      </c>
      <c r="P2337">
        <v>8364.6</v>
      </c>
      <c r="Q2337" t="s">
        <v>26</v>
      </c>
      <c r="R2337" t="s">
        <v>27</v>
      </c>
      <c r="S2337" s="3" t="str">
        <f t="shared" si="180"/>
        <v>April</v>
      </c>
      <c r="T2337" t="str">
        <f t="shared" si="181"/>
        <v>Q2</v>
      </c>
      <c r="U2337">
        <f t="shared" si="182"/>
        <v>2025</v>
      </c>
      <c r="V2337" s="4">
        <f t="shared" si="183"/>
        <v>0.25844904618008568</v>
      </c>
      <c r="W2337" t="str">
        <f t="shared" si="184"/>
        <v>Medium</v>
      </c>
    </row>
    <row r="2338" spans="1:23" hidden="1" x14ac:dyDescent="0.3">
      <c r="A2338">
        <v>103851</v>
      </c>
      <c r="B2338" s="1">
        <v>45718</v>
      </c>
      <c r="C2338" t="s">
        <v>3987</v>
      </c>
      <c r="D2338" t="s">
        <v>19</v>
      </c>
      <c r="E2338" t="s">
        <v>30</v>
      </c>
      <c r="F2338" t="s">
        <v>76</v>
      </c>
      <c r="G2338" t="s">
        <v>77</v>
      </c>
      <c r="H2338" t="s">
        <v>59</v>
      </c>
      <c r="I2338" t="s">
        <v>60</v>
      </c>
      <c r="J2338" t="s">
        <v>61</v>
      </c>
      <c r="K2338">
        <v>3</v>
      </c>
      <c r="L2338">
        <v>11985</v>
      </c>
      <c r="M2338">
        <v>10</v>
      </c>
      <c r="N2338">
        <v>32359.5</v>
      </c>
      <c r="O2338">
        <v>27000</v>
      </c>
      <c r="P2338">
        <v>5359.5</v>
      </c>
      <c r="Q2338" t="s">
        <v>66</v>
      </c>
      <c r="R2338" t="s">
        <v>27</v>
      </c>
      <c r="S2338" s="3" t="str">
        <f t="shared" si="180"/>
        <v>March</v>
      </c>
      <c r="T2338" t="str">
        <f t="shared" si="181"/>
        <v>Q1</v>
      </c>
      <c r="U2338">
        <f t="shared" si="182"/>
        <v>2025</v>
      </c>
      <c r="V2338" s="4">
        <f t="shared" si="183"/>
        <v>0.16562369628702545</v>
      </c>
      <c r="W2338" t="str">
        <f t="shared" si="184"/>
        <v>Medium</v>
      </c>
    </row>
    <row r="2339" spans="1:23" hidden="1" x14ac:dyDescent="0.3">
      <c r="A2339">
        <v>102644</v>
      </c>
      <c r="B2339" s="1">
        <v>45759</v>
      </c>
      <c r="C2339" t="s">
        <v>2780</v>
      </c>
      <c r="D2339" t="s">
        <v>80</v>
      </c>
      <c r="E2339" t="s">
        <v>30</v>
      </c>
      <c r="F2339" t="s">
        <v>31</v>
      </c>
      <c r="G2339" t="s">
        <v>32</v>
      </c>
      <c r="H2339" t="s">
        <v>38</v>
      </c>
      <c r="I2339" t="s">
        <v>24</v>
      </c>
      <c r="J2339" t="s">
        <v>25</v>
      </c>
      <c r="K2339">
        <v>4</v>
      </c>
      <c r="L2339">
        <v>8087</v>
      </c>
      <c r="M2339">
        <v>0</v>
      </c>
      <c r="N2339">
        <v>32348</v>
      </c>
      <c r="O2339">
        <v>24000</v>
      </c>
      <c r="P2339">
        <v>8348</v>
      </c>
      <c r="Q2339" t="s">
        <v>49</v>
      </c>
      <c r="R2339" t="s">
        <v>73</v>
      </c>
      <c r="S2339" s="3" t="str">
        <f t="shared" si="180"/>
        <v>April</v>
      </c>
      <c r="T2339" t="str">
        <f t="shared" si="181"/>
        <v>Q2</v>
      </c>
      <c r="U2339">
        <f t="shared" si="182"/>
        <v>2025</v>
      </c>
      <c r="V2339" s="4">
        <f t="shared" si="183"/>
        <v>0.25806850500803757</v>
      </c>
      <c r="W2339" t="str">
        <f t="shared" si="184"/>
        <v>Medium</v>
      </c>
    </row>
    <row r="2340" spans="1:23" hidden="1" x14ac:dyDescent="0.3">
      <c r="A2340">
        <v>100981</v>
      </c>
      <c r="B2340" s="1">
        <v>45721</v>
      </c>
      <c r="C2340" t="s">
        <v>1117</v>
      </c>
      <c r="D2340" t="s">
        <v>194</v>
      </c>
      <c r="E2340" t="s">
        <v>44</v>
      </c>
      <c r="F2340" t="s">
        <v>64</v>
      </c>
      <c r="G2340" t="s">
        <v>65</v>
      </c>
      <c r="H2340" t="s">
        <v>83</v>
      </c>
      <c r="I2340" t="s">
        <v>60</v>
      </c>
      <c r="J2340" t="s">
        <v>61</v>
      </c>
      <c r="K2340">
        <v>3</v>
      </c>
      <c r="L2340">
        <v>11975</v>
      </c>
      <c r="M2340">
        <v>10</v>
      </c>
      <c r="N2340">
        <v>32332.5</v>
      </c>
      <c r="O2340">
        <v>27000</v>
      </c>
      <c r="P2340">
        <v>5332.5</v>
      </c>
      <c r="Q2340" t="s">
        <v>49</v>
      </c>
      <c r="R2340" t="s">
        <v>27</v>
      </c>
      <c r="S2340" s="3" t="str">
        <f t="shared" si="180"/>
        <v>March</v>
      </c>
      <c r="T2340" t="str">
        <f t="shared" si="181"/>
        <v>Q1</v>
      </c>
      <c r="U2340">
        <f t="shared" si="182"/>
        <v>2025</v>
      </c>
      <c r="V2340" s="4">
        <f t="shared" si="183"/>
        <v>0.1649269311064718</v>
      </c>
      <c r="W2340" t="str">
        <f t="shared" si="184"/>
        <v>Medium</v>
      </c>
    </row>
    <row r="2341" spans="1:23" hidden="1" x14ac:dyDescent="0.3">
      <c r="A2341">
        <v>104406</v>
      </c>
      <c r="B2341" s="1">
        <v>45723</v>
      </c>
      <c r="C2341" t="s">
        <v>4542</v>
      </c>
      <c r="D2341" t="s">
        <v>110</v>
      </c>
      <c r="E2341" t="s">
        <v>44</v>
      </c>
      <c r="F2341" t="s">
        <v>64</v>
      </c>
      <c r="G2341" t="s">
        <v>65</v>
      </c>
      <c r="H2341" t="s">
        <v>38</v>
      </c>
      <c r="I2341" t="s">
        <v>60</v>
      </c>
      <c r="J2341" t="s">
        <v>61</v>
      </c>
      <c r="K2341">
        <v>3</v>
      </c>
      <c r="L2341">
        <v>11958</v>
      </c>
      <c r="M2341">
        <v>10</v>
      </c>
      <c r="N2341">
        <v>32286.6</v>
      </c>
      <c r="O2341">
        <v>27000</v>
      </c>
      <c r="P2341">
        <v>5286.6</v>
      </c>
      <c r="Q2341" t="s">
        <v>55</v>
      </c>
      <c r="R2341" t="s">
        <v>56</v>
      </c>
      <c r="S2341" s="3" t="str">
        <f t="shared" si="180"/>
        <v>March</v>
      </c>
      <c r="T2341" t="str">
        <f t="shared" si="181"/>
        <v>Q1</v>
      </c>
      <c r="U2341">
        <f t="shared" si="182"/>
        <v>2025</v>
      </c>
      <c r="V2341" s="4">
        <f t="shared" si="183"/>
        <v>0.16373975581200872</v>
      </c>
      <c r="W2341" t="str">
        <f t="shared" si="184"/>
        <v>Medium</v>
      </c>
    </row>
    <row r="2342" spans="1:23" hidden="1" x14ac:dyDescent="0.3">
      <c r="A2342">
        <v>102515</v>
      </c>
      <c r="B2342" s="1">
        <v>45908</v>
      </c>
      <c r="C2342" t="s">
        <v>2651</v>
      </c>
      <c r="D2342" t="s">
        <v>122</v>
      </c>
      <c r="E2342" t="s">
        <v>20</v>
      </c>
      <c r="F2342" t="s">
        <v>21</v>
      </c>
      <c r="G2342" t="s">
        <v>22</v>
      </c>
      <c r="H2342" t="s">
        <v>59</v>
      </c>
      <c r="I2342" t="s">
        <v>24</v>
      </c>
      <c r="J2342" t="s">
        <v>25</v>
      </c>
      <c r="K2342">
        <v>5</v>
      </c>
      <c r="L2342">
        <v>8064</v>
      </c>
      <c r="M2342">
        <v>20</v>
      </c>
      <c r="N2342">
        <v>32256</v>
      </c>
      <c r="O2342">
        <v>30000</v>
      </c>
      <c r="P2342">
        <v>2256</v>
      </c>
      <c r="Q2342" t="s">
        <v>55</v>
      </c>
      <c r="R2342" t="s">
        <v>56</v>
      </c>
      <c r="S2342" s="3" t="str">
        <f t="shared" si="180"/>
        <v>September</v>
      </c>
      <c r="T2342" t="str">
        <f t="shared" si="181"/>
        <v>Q3</v>
      </c>
      <c r="U2342">
        <f t="shared" si="182"/>
        <v>2025</v>
      </c>
      <c r="V2342" s="4">
        <f t="shared" si="183"/>
        <v>6.9940476190476192E-2</v>
      </c>
      <c r="W2342" t="str">
        <f t="shared" si="184"/>
        <v>Medium</v>
      </c>
    </row>
    <row r="2343" spans="1:23" hidden="1" x14ac:dyDescent="0.3">
      <c r="A2343">
        <v>104183</v>
      </c>
      <c r="B2343" s="1">
        <v>45758</v>
      </c>
      <c r="C2343" t="s">
        <v>4319</v>
      </c>
      <c r="D2343" t="s">
        <v>132</v>
      </c>
      <c r="E2343" t="s">
        <v>52</v>
      </c>
      <c r="F2343" t="s">
        <v>53</v>
      </c>
      <c r="G2343" t="s">
        <v>54</v>
      </c>
      <c r="H2343" t="s">
        <v>108</v>
      </c>
      <c r="I2343" t="s">
        <v>60</v>
      </c>
      <c r="J2343" t="s">
        <v>61</v>
      </c>
      <c r="K2343">
        <v>3</v>
      </c>
      <c r="L2343">
        <v>11912</v>
      </c>
      <c r="M2343">
        <v>10</v>
      </c>
      <c r="N2343">
        <v>32162.400000000001</v>
      </c>
      <c r="O2343">
        <v>27000</v>
      </c>
      <c r="P2343">
        <v>5162.3999999999996</v>
      </c>
      <c r="Q2343" t="s">
        <v>41</v>
      </c>
      <c r="R2343" t="s">
        <v>27</v>
      </c>
      <c r="S2343" s="3" t="str">
        <f t="shared" si="180"/>
        <v>April</v>
      </c>
      <c r="T2343" t="str">
        <f t="shared" si="181"/>
        <v>Q2</v>
      </c>
      <c r="U2343">
        <f t="shared" si="182"/>
        <v>2025</v>
      </c>
      <c r="V2343" s="4">
        <f t="shared" si="183"/>
        <v>0.16051040967092006</v>
      </c>
      <c r="W2343" t="str">
        <f t="shared" si="184"/>
        <v>Medium</v>
      </c>
    </row>
    <row r="2344" spans="1:23" hidden="1" x14ac:dyDescent="0.3">
      <c r="A2344">
        <v>104166</v>
      </c>
      <c r="B2344" s="1">
        <v>45852</v>
      </c>
      <c r="C2344" t="s">
        <v>4302</v>
      </c>
      <c r="D2344" t="s">
        <v>408</v>
      </c>
      <c r="E2344" t="s">
        <v>30</v>
      </c>
      <c r="F2344" t="s">
        <v>31</v>
      </c>
      <c r="G2344" t="s">
        <v>32</v>
      </c>
      <c r="H2344" t="s">
        <v>59</v>
      </c>
      <c r="I2344" t="s">
        <v>60</v>
      </c>
      <c r="J2344" t="s">
        <v>61</v>
      </c>
      <c r="K2344">
        <v>3</v>
      </c>
      <c r="L2344">
        <v>11901</v>
      </c>
      <c r="M2344">
        <v>10</v>
      </c>
      <c r="N2344">
        <v>32132.7</v>
      </c>
      <c r="O2344">
        <v>27000</v>
      </c>
      <c r="P2344">
        <v>5132.7</v>
      </c>
      <c r="Q2344" t="s">
        <v>55</v>
      </c>
      <c r="R2344" t="s">
        <v>27</v>
      </c>
      <c r="S2344" s="3" t="str">
        <f t="shared" si="180"/>
        <v>July</v>
      </c>
      <c r="T2344" t="str">
        <f t="shared" si="181"/>
        <v>Q3</v>
      </c>
      <c r="U2344">
        <f t="shared" si="182"/>
        <v>2025</v>
      </c>
      <c r="V2344" s="4">
        <f t="shared" si="183"/>
        <v>0.15973447609444583</v>
      </c>
      <c r="W2344" t="str">
        <f t="shared" si="184"/>
        <v>Medium</v>
      </c>
    </row>
    <row r="2345" spans="1:23" hidden="1" x14ac:dyDescent="0.3">
      <c r="A2345">
        <v>101026</v>
      </c>
      <c r="B2345" s="1">
        <v>45890</v>
      </c>
      <c r="C2345" t="s">
        <v>1162</v>
      </c>
      <c r="D2345" t="s">
        <v>299</v>
      </c>
      <c r="E2345" t="s">
        <v>20</v>
      </c>
      <c r="F2345" t="s">
        <v>21</v>
      </c>
      <c r="G2345" t="s">
        <v>22</v>
      </c>
      <c r="H2345" t="s">
        <v>83</v>
      </c>
      <c r="I2345" t="s">
        <v>24</v>
      </c>
      <c r="J2345" t="s">
        <v>25</v>
      </c>
      <c r="K2345">
        <v>4</v>
      </c>
      <c r="L2345">
        <v>8448</v>
      </c>
      <c r="M2345">
        <v>5</v>
      </c>
      <c r="N2345">
        <v>32102.400000000001</v>
      </c>
      <c r="O2345">
        <v>24000</v>
      </c>
      <c r="P2345">
        <v>8102.4</v>
      </c>
      <c r="Q2345" t="s">
        <v>41</v>
      </c>
      <c r="R2345" t="s">
        <v>27</v>
      </c>
      <c r="S2345" s="3" t="str">
        <f t="shared" si="180"/>
        <v>August</v>
      </c>
      <c r="T2345" t="str">
        <f t="shared" si="181"/>
        <v>Q3</v>
      </c>
      <c r="U2345">
        <f t="shared" si="182"/>
        <v>2025</v>
      </c>
      <c r="V2345" s="4">
        <f t="shared" si="183"/>
        <v>0.25239234449760761</v>
      </c>
      <c r="W2345" t="str">
        <f t="shared" si="184"/>
        <v>Medium</v>
      </c>
    </row>
    <row r="2346" spans="1:23" hidden="1" x14ac:dyDescent="0.3">
      <c r="A2346">
        <v>104695</v>
      </c>
      <c r="B2346" s="1">
        <v>45857</v>
      </c>
      <c r="C2346" t="s">
        <v>4831</v>
      </c>
      <c r="D2346" t="s">
        <v>202</v>
      </c>
      <c r="E2346" t="s">
        <v>30</v>
      </c>
      <c r="F2346" t="s">
        <v>76</v>
      </c>
      <c r="G2346" t="s">
        <v>77</v>
      </c>
      <c r="H2346" t="s">
        <v>33</v>
      </c>
      <c r="I2346" t="s">
        <v>60</v>
      </c>
      <c r="J2346" t="s">
        <v>61</v>
      </c>
      <c r="K2346">
        <v>3</v>
      </c>
      <c r="L2346">
        <v>12497</v>
      </c>
      <c r="M2346">
        <v>15</v>
      </c>
      <c r="N2346">
        <v>31867.35</v>
      </c>
      <c r="O2346">
        <v>27000</v>
      </c>
      <c r="P2346">
        <v>4867.3500000000004</v>
      </c>
      <c r="Q2346" t="s">
        <v>66</v>
      </c>
      <c r="R2346" t="s">
        <v>56</v>
      </c>
      <c r="S2346" s="3" t="str">
        <f t="shared" si="180"/>
        <v>July</v>
      </c>
      <c r="T2346" t="str">
        <f t="shared" si="181"/>
        <v>Q3</v>
      </c>
      <c r="U2346">
        <f t="shared" si="182"/>
        <v>2025</v>
      </c>
      <c r="V2346" s="4">
        <f t="shared" si="183"/>
        <v>0.15273783355064041</v>
      </c>
      <c r="W2346" t="str">
        <f t="shared" si="184"/>
        <v>Medium</v>
      </c>
    </row>
    <row r="2347" spans="1:23" hidden="1" x14ac:dyDescent="0.3">
      <c r="A2347">
        <v>101279</v>
      </c>
      <c r="B2347" s="1">
        <v>45795</v>
      </c>
      <c r="C2347" t="s">
        <v>1415</v>
      </c>
      <c r="D2347" t="s">
        <v>189</v>
      </c>
      <c r="E2347" t="s">
        <v>20</v>
      </c>
      <c r="F2347" t="s">
        <v>36</v>
      </c>
      <c r="G2347" t="s">
        <v>37</v>
      </c>
      <c r="H2347" t="s">
        <v>38</v>
      </c>
      <c r="I2347" t="s">
        <v>60</v>
      </c>
      <c r="J2347" t="s">
        <v>61</v>
      </c>
      <c r="K2347">
        <v>3</v>
      </c>
      <c r="L2347">
        <v>12469</v>
      </c>
      <c r="M2347">
        <v>15</v>
      </c>
      <c r="N2347">
        <v>31795.95</v>
      </c>
      <c r="O2347">
        <v>27000</v>
      </c>
      <c r="P2347">
        <v>4795.95</v>
      </c>
      <c r="Q2347" t="s">
        <v>66</v>
      </c>
      <c r="R2347" t="s">
        <v>27</v>
      </c>
      <c r="S2347" s="3" t="str">
        <f t="shared" si="180"/>
        <v>May</v>
      </c>
      <c r="T2347" t="str">
        <f t="shared" si="181"/>
        <v>Q2</v>
      </c>
      <c r="U2347">
        <f t="shared" si="182"/>
        <v>2025</v>
      </c>
      <c r="V2347" s="4">
        <f t="shared" si="183"/>
        <v>0.15083524788534389</v>
      </c>
      <c r="W2347" t="str">
        <f t="shared" si="184"/>
        <v>Medium</v>
      </c>
    </row>
    <row r="2348" spans="1:23" hidden="1" x14ac:dyDescent="0.3">
      <c r="A2348">
        <v>103623</v>
      </c>
      <c r="B2348" s="1">
        <v>45672</v>
      </c>
      <c r="C2348" t="s">
        <v>3759</v>
      </c>
      <c r="D2348" t="s">
        <v>100</v>
      </c>
      <c r="E2348" t="s">
        <v>52</v>
      </c>
      <c r="F2348" t="s">
        <v>69</v>
      </c>
      <c r="G2348" t="s">
        <v>70</v>
      </c>
      <c r="H2348" t="s">
        <v>38</v>
      </c>
      <c r="I2348" t="s">
        <v>60</v>
      </c>
      <c r="J2348" t="s">
        <v>61</v>
      </c>
      <c r="K2348">
        <v>3</v>
      </c>
      <c r="L2348">
        <v>11731</v>
      </c>
      <c r="M2348">
        <v>10</v>
      </c>
      <c r="N2348">
        <v>31673.7</v>
      </c>
      <c r="O2348">
        <v>27000</v>
      </c>
      <c r="P2348">
        <v>4673.7</v>
      </c>
      <c r="Q2348" t="s">
        <v>26</v>
      </c>
      <c r="R2348" t="s">
        <v>27</v>
      </c>
      <c r="S2348" s="3" t="str">
        <f t="shared" si="180"/>
        <v>January</v>
      </c>
      <c r="T2348" t="str">
        <f t="shared" si="181"/>
        <v>Q1</v>
      </c>
      <c r="U2348">
        <f t="shared" si="182"/>
        <v>2025</v>
      </c>
      <c r="V2348" s="4">
        <f t="shared" si="183"/>
        <v>0.1475577529622368</v>
      </c>
      <c r="W2348" t="str">
        <f t="shared" si="184"/>
        <v>Medium</v>
      </c>
    </row>
    <row r="2349" spans="1:23" hidden="1" x14ac:dyDescent="0.3">
      <c r="A2349">
        <v>104485</v>
      </c>
      <c r="B2349" s="1">
        <v>45717</v>
      </c>
      <c r="C2349" t="s">
        <v>4621</v>
      </c>
      <c r="D2349" t="s">
        <v>375</v>
      </c>
      <c r="E2349" t="s">
        <v>20</v>
      </c>
      <c r="F2349" t="s">
        <v>21</v>
      </c>
      <c r="G2349" t="s">
        <v>22</v>
      </c>
      <c r="H2349" t="s">
        <v>47</v>
      </c>
      <c r="I2349" t="s">
        <v>60</v>
      </c>
      <c r="J2349" t="s">
        <v>61</v>
      </c>
      <c r="K2349">
        <v>3</v>
      </c>
      <c r="L2349">
        <v>11731</v>
      </c>
      <c r="M2349">
        <v>10</v>
      </c>
      <c r="N2349">
        <v>31673.7</v>
      </c>
      <c r="O2349">
        <v>27000</v>
      </c>
      <c r="P2349">
        <v>4673.7</v>
      </c>
      <c r="Q2349" t="s">
        <v>41</v>
      </c>
      <c r="R2349" t="s">
        <v>27</v>
      </c>
      <c r="S2349" s="3" t="str">
        <f t="shared" si="180"/>
        <v>March</v>
      </c>
      <c r="T2349" t="str">
        <f t="shared" si="181"/>
        <v>Q1</v>
      </c>
      <c r="U2349">
        <f t="shared" si="182"/>
        <v>2025</v>
      </c>
      <c r="V2349" s="4">
        <f t="shared" si="183"/>
        <v>0.1475577529622368</v>
      </c>
      <c r="W2349" t="str">
        <f t="shared" si="184"/>
        <v>Medium</v>
      </c>
    </row>
    <row r="2350" spans="1:23" hidden="1" x14ac:dyDescent="0.3">
      <c r="A2350">
        <v>101443</v>
      </c>
      <c r="B2350" s="1">
        <v>45852</v>
      </c>
      <c r="C2350" t="s">
        <v>1579</v>
      </c>
      <c r="D2350" t="s">
        <v>375</v>
      </c>
      <c r="E2350" t="s">
        <v>30</v>
      </c>
      <c r="F2350" t="s">
        <v>31</v>
      </c>
      <c r="G2350" t="s">
        <v>32</v>
      </c>
      <c r="H2350" t="s">
        <v>71</v>
      </c>
      <c r="I2350" t="s">
        <v>60</v>
      </c>
      <c r="J2350" t="s">
        <v>61</v>
      </c>
      <c r="K2350">
        <v>3</v>
      </c>
      <c r="L2350">
        <v>12398</v>
      </c>
      <c r="M2350">
        <v>15</v>
      </c>
      <c r="N2350">
        <v>31614.9</v>
      </c>
      <c r="O2350">
        <v>27000</v>
      </c>
      <c r="P2350">
        <v>4614.8999999999996</v>
      </c>
      <c r="Q2350" t="s">
        <v>26</v>
      </c>
      <c r="R2350" t="s">
        <v>27</v>
      </c>
      <c r="S2350" s="3" t="str">
        <f t="shared" si="180"/>
        <v>July</v>
      </c>
      <c r="T2350" t="str">
        <f t="shared" si="181"/>
        <v>Q3</v>
      </c>
      <c r="U2350">
        <f t="shared" si="182"/>
        <v>2025</v>
      </c>
      <c r="V2350" s="4">
        <f t="shared" si="183"/>
        <v>0.14597231052446788</v>
      </c>
      <c r="W2350" t="str">
        <f t="shared" si="184"/>
        <v>Medium</v>
      </c>
    </row>
    <row r="2351" spans="1:23" hidden="1" x14ac:dyDescent="0.3">
      <c r="A2351">
        <v>104751</v>
      </c>
      <c r="B2351" s="1">
        <v>45937</v>
      </c>
      <c r="C2351" t="s">
        <v>4887</v>
      </c>
      <c r="D2351" t="s">
        <v>90</v>
      </c>
      <c r="E2351" t="s">
        <v>44</v>
      </c>
      <c r="F2351" t="s">
        <v>45</v>
      </c>
      <c r="G2351" t="s">
        <v>46</v>
      </c>
      <c r="H2351" t="s">
        <v>23</v>
      </c>
      <c r="I2351" t="s">
        <v>24</v>
      </c>
      <c r="J2351" t="s">
        <v>25</v>
      </c>
      <c r="K2351">
        <v>4</v>
      </c>
      <c r="L2351">
        <v>8316</v>
      </c>
      <c r="M2351">
        <v>5</v>
      </c>
      <c r="N2351">
        <v>31600.799999999999</v>
      </c>
      <c r="O2351">
        <v>24000</v>
      </c>
      <c r="P2351">
        <v>7600.8</v>
      </c>
      <c r="Q2351" t="s">
        <v>26</v>
      </c>
      <c r="R2351" t="s">
        <v>56</v>
      </c>
      <c r="S2351" s="3" t="str">
        <f t="shared" si="180"/>
        <v>October</v>
      </c>
      <c r="T2351" t="str">
        <f t="shared" si="181"/>
        <v>Q4</v>
      </c>
      <c r="U2351">
        <f t="shared" si="182"/>
        <v>2025</v>
      </c>
      <c r="V2351" s="4">
        <f t="shared" si="183"/>
        <v>0.24052555631503</v>
      </c>
      <c r="W2351" t="str">
        <f t="shared" si="184"/>
        <v>Medium</v>
      </c>
    </row>
    <row r="2352" spans="1:23" hidden="1" x14ac:dyDescent="0.3">
      <c r="A2352">
        <v>101653</v>
      </c>
      <c r="B2352" s="1">
        <v>46018</v>
      </c>
      <c r="C2352" t="s">
        <v>1789</v>
      </c>
      <c r="D2352" t="s">
        <v>228</v>
      </c>
      <c r="E2352" t="s">
        <v>30</v>
      </c>
      <c r="F2352" t="s">
        <v>76</v>
      </c>
      <c r="G2352" t="s">
        <v>77</v>
      </c>
      <c r="H2352" t="s">
        <v>59</v>
      </c>
      <c r="I2352" t="s">
        <v>60</v>
      </c>
      <c r="J2352" t="s">
        <v>61</v>
      </c>
      <c r="K2352">
        <v>3</v>
      </c>
      <c r="L2352">
        <v>11676</v>
      </c>
      <c r="M2352">
        <v>10</v>
      </c>
      <c r="N2352">
        <v>31525.200000000001</v>
      </c>
      <c r="O2352">
        <v>27000</v>
      </c>
      <c r="P2352">
        <v>4525.2</v>
      </c>
      <c r="Q2352" t="s">
        <v>55</v>
      </c>
      <c r="R2352" t="s">
        <v>27</v>
      </c>
      <c r="S2352" s="3" t="str">
        <f t="shared" si="180"/>
        <v>December</v>
      </c>
      <c r="T2352" t="str">
        <f t="shared" si="181"/>
        <v>Q4</v>
      </c>
      <c r="U2352">
        <f t="shared" si="182"/>
        <v>2025</v>
      </c>
      <c r="V2352" s="4">
        <f t="shared" si="183"/>
        <v>0.14354230900993489</v>
      </c>
      <c r="W2352" t="str">
        <f t="shared" si="184"/>
        <v>Medium</v>
      </c>
    </row>
    <row r="2353" spans="1:23" hidden="1" x14ac:dyDescent="0.3">
      <c r="A2353">
        <v>101550</v>
      </c>
      <c r="B2353" s="1">
        <v>45749</v>
      </c>
      <c r="C2353" t="s">
        <v>1686</v>
      </c>
      <c r="D2353" t="s">
        <v>342</v>
      </c>
      <c r="E2353" t="s">
        <v>52</v>
      </c>
      <c r="F2353" t="s">
        <v>69</v>
      </c>
      <c r="G2353" t="s">
        <v>70</v>
      </c>
      <c r="H2353" t="s">
        <v>38</v>
      </c>
      <c r="I2353" t="s">
        <v>60</v>
      </c>
      <c r="J2353" t="s">
        <v>61</v>
      </c>
      <c r="K2353">
        <v>3</v>
      </c>
      <c r="L2353">
        <v>11672</v>
      </c>
      <c r="M2353">
        <v>10</v>
      </c>
      <c r="N2353">
        <v>31514.400000000001</v>
      </c>
      <c r="O2353">
        <v>27000</v>
      </c>
      <c r="P2353">
        <v>4514.3999999999996</v>
      </c>
      <c r="Q2353" t="s">
        <v>26</v>
      </c>
      <c r="R2353" t="s">
        <v>73</v>
      </c>
      <c r="S2353" s="3" t="str">
        <f t="shared" si="180"/>
        <v>April</v>
      </c>
      <c r="T2353" t="str">
        <f t="shared" si="181"/>
        <v>Q2</v>
      </c>
      <c r="U2353">
        <f t="shared" si="182"/>
        <v>2025</v>
      </c>
      <c r="V2353" s="4">
        <f t="shared" si="183"/>
        <v>0.14324880054832076</v>
      </c>
      <c r="W2353" t="str">
        <f t="shared" si="184"/>
        <v>Medium</v>
      </c>
    </row>
    <row r="2354" spans="1:23" hidden="1" x14ac:dyDescent="0.3">
      <c r="A2354">
        <v>104923</v>
      </c>
      <c r="B2354" s="1">
        <v>45949</v>
      </c>
      <c r="C2354" t="s">
        <v>5059</v>
      </c>
      <c r="D2354" t="s">
        <v>82</v>
      </c>
      <c r="E2354" t="s">
        <v>30</v>
      </c>
      <c r="F2354" t="s">
        <v>76</v>
      </c>
      <c r="G2354" t="s">
        <v>77</v>
      </c>
      <c r="H2354" t="s">
        <v>23</v>
      </c>
      <c r="I2354" t="s">
        <v>60</v>
      </c>
      <c r="J2354" t="s">
        <v>61</v>
      </c>
      <c r="K2354">
        <v>3</v>
      </c>
      <c r="L2354">
        <v>11657</v>
      </c>
      <c r="M2354">
        <v>10</v>
      </c>
      <c r="N2354">
        <v>31473.9</v>
      </c>
      <c r="O2354">
        <v>27000</v>
      </c>
      <c r="P2354">
        <v>4473.8999999999996</v>
      </c>
      <c r="Q2354" t="s">
        <v>55</v>
      </c>
      <c r="R2354" t="s">
        <v>73</v>
      </c>
      <c r="S2354" s="3" t="str">
        <f t="shared" si="180"/>
        <v>October</v>
      </c>
      <c r="T2354" t="str">
        <f t="shared" si="181"/>
        <v>Q4</v>
      </c>
      <c r="U2354">
        <f t="shared" si="182"/>
        <v>2025</v>
      </c>
      <c r="V2354" s="4">
        <f t="shared" si="183"/>
        <v>0.14214634983271851</v>
      </c>
      <c r="W2354" t="str">
        <f t="shared" si="184"/>
        <v>Medium</v>
      </c>
    </row>
    <row r="2355" spans="1:23" hidden="1" x14ac:dyDescent="0.3">
      <c r="A2355">
        <v>104544</v>
      </c>
      <c r="B2355" s="1">
        <v>45904</v>
      </c>
      <c r="C2355" t="s">
        <v>4680</v>
      </c>
      <c r="D2355" t="s">
        <v>184</v>
      </c>
      <c r="E2355" t="s">
        <v>30</v>
      </c>
      <c r="F2355" t="s">
        <v>76</v>
      </c>
      <c r="G2355" t="s">
        <v>77</v>
      </c>
      <c r="H2355" t="s">
        <v>108</v>
      </c>
      <c r="I2355" t="s">
        <v>60</v>
      </c>
      <c r="J2355" t="s">
        <v>61</v>
      </c>
      <c r="K2355">
        <v>3</v>
      </c>
      <c r="L2355">
        <v>12313</v>
      </c>
      <c r="M2355">
        <v>15</v>
      </c>
      <c r="N2355">
        <v>31398.15</v>
      </c>
      <c r="O2355">
        <v>27000</v>
      </c>
      <c r="P2355">
        <v>4398.1499999999996</v>
      </c>
      <c r="Q2355" t="s">
        <v>41</v>
      </c>
      <c r="R2355" t="s">
        <v>56</v>
      </c>
      <c r="S2355" s="3" t="str">
        <f t="shared" si="180"/>
        <v>September</v>
      </c>
      <c r="T2355" t="str">
        <f t="shared" si="181"/>
        <v>Q3</v>
      </c>
      <c r="U2355">
        <f t="shared" si="182"/>
        <v>2025</v>
      </c>
      <c r="V2355" s="4">
        <f t="shared" si="183"/>
        <v>0.14007672426560161</v>
      </c>
      <c r="W2355" t="str">
        <f t="shared" si="184"/>
        <v>Medium</v>
      </c>
    </row>
    <row r="2356" spans="1:23" hidden="1" x14ac:dyDescent="0.3">
      <c r="A2356">
        <v>103545</v>
      </c>
      <c r="B2356" s="1">
        <v>45843</v>
      </c>
      <c r="C2356" t="s">
        <v>3681</v>
      </c>
      <c r="D2356" t="s">
        <v>210</v>
      </c>
      <c r="E2356" t="s">
        <v>20</v>
      </c>
      <c r="F2356" t="s">
        <v>21</v>
      </c>
      <c r="G2356" t="s">
        <v>22</v>
      </c>
      <c r="H2356" t="s">
        <v>33</v>
      </c>
      <c r="I2356" t="s">
        <v>60</v>
      </c>
      <c r="J2356" t="s">
        <v>61</v>
      </c>
      <c r="K2356">
        <v>3</v>
      </c>
      <c r="L2356">
        <v>11627</v>
      </c>
      <c r="M2356">
        <v>10</v>
      </c>
      <c r="N2356">
        <v>31392.9</v>
      </c>
      <c r="O2356">
        <v>27000</v>
      </c>
      <c r="P2356">
        <v>4392.8999999999996</v>
      </c>
      <c r="Q2356" t="s">
        <v>26</v>
      </c>
      <c r="R2356" t="s">
        <v>27</v>
      </c>
      <c r="S2356" s="3" t="str">
        <f t="shared" si="180"/>
        <v>July</v>
      </c>
      <c r="T2356" t="str">
        <f t="shared" si="181"/>
        <v>Q3</v>
      </c>
      <c r="U2356">
        <f t="shared" si="182"/>
        <v>2025</v>
      </c>
      <c r="V2356" s="4">
        <f t="shared" si="183"/>
        <v>0.13993291476735184</v>
      </c>
      <c r="W2356" t="str">
        <f t="shared" si="184"/>
        <v>Medium</v>
      </c>
    </row>
    <row r="2357" spans="1:23" hidden="1" x14ac:dyDescent="0.3">
      <c r="A2357">
        <v>101396</v>
      </c>
      <c r="B2357" s="1">
        <v>45925</v>
      </c>
      <c r="C2357" t="s">
        <v>1532</v>
      </c>
      <c r="D2357" t="s">
        <v>207</v>
      </c>
      <c r="E2357" t="s">
        <v>30</v>
      </c>
      <c r="F2357" t="s">
        <v>31</v>
      </c>
      <c r="G2357" t="s">
        <v>32</v>
      </c>
      <c r="H2357" t="s">
        <v>23</v>
      </c>
      <c r="I2357" t="s">
        <v>60</v>
      </c>
      <c r="J2357" t="s">
        <v>61</v>
      </c>
      <c r="K2357">
        <v>3</v>
      </c>
      <c r="L2357">
        <v>11604</v>
      </c>
      <c r="M2357">
        <v>10</v>
      </c>
      <c r="N2357">
        <v>31330.799999999999</v>
      </c>
      <c r="O2357">
        <v>27000</v>
      </c>
      <c r="P2357">
        <v>4330.8</v>
      </c>
      <c r="Q2357" t="s">
        <v>41</v>
      </c>
      <c r="R2357" t="s">
        <v>27</v>
      </c>
      <c r="S2357" s="3" t="str">
        <f t="shared" si="180"/>
        <v>September</v>
      </c>
      <c r="T2357" t="str">
        <f t="shared" si="181"/>
        <v>Q3</v>
      </c>
      <c r="U2357">
        <f t="shared" si="182"/>
        <v>2025</v>
      </c>
      <c r="V2357" s="4">
        <f t="shared" si="183"/>
        <v>0.1382281971733885</v>
      </c>
      <c r="W2357" t="str">
        <f t="shared" si="184"/>
        <v>Medium</v>
      </c>
    </row>
    <row r="2358" spans="1:23" hidden="1" x14ac:dyDescent="0.3">
      <c r="A2358">
        <v>102881</v>
      </c>
      <c r="B2358" s="1">
        <v>45771</v>
      </c>
      <c r="C2358" t="s">
        <v>3017</v>
      </c>
      <c r="D2358" t="s">
        <v>213</v>
      </c>
      <c r="E2358" t="s">
        <v>44</v>
      </c>
      <c r="F2358" t="s">
        <v>64</v>
      </c>
      <c r="G2358" t="s">
        <v>65</v>
      </c>
      <c r="H2358" t="s">
        <v>108</v>
      </c>
      <c r="I2358" t="s">
        <v>24</v>
      </c>
      <c r="J2358" t="s">
        <v>25</v>
      </c>
      <c r="K2358">
        <v>4</v>
      </c>
      <c r="L2358">
        <v>8238</v>
      </c>
      <c r="M2358">
        <v>5</v>
      </c>
      <c r="N2358">
        <v>31304.400000000001</v>
      </c>
      <c r="O2358">
        <v>24000</v>
      </c>
      <c r="P2358">
        <v>7304.4</v>
      </c>
      <c r="Q2358" t="s">
        <v>55</v>
      </c>
      <c r="R2358" t="s">
        <v>27</v>
      </c>
      <c r="S2358" s="3" t="str">
        <f t="shared" si="180"/>
        <v>April</v>
      </c>
      <c r="T2358" t="str">
        <f t="shared" si="181"/>
        <v>Q2</v>
      </c>
      <c r="U2358">
        <f t="shared" si="182"/>
        <v>2025</v>
      </c>
      <c r="V2358" s="4">
        <f t="shared" si="183"/>
        <v>0.23333461110898146</v>
      </c>
      <c r="W2358" t="str">
        <f t="shared" si="184"/>
        <v>Medium</v>
      </c>
    </row>
    <row r="2359" spans="1:23" hidden="1" x14ac:dyDescent="0.3">
      <c r="A2359">
        <v>102101</v>
      </c>
      <c r="B2359" s="1">
        <v>45741</v>
      </c>
      <c r="C2359" t="s">
        <v>2237</v>
      </c>
      <c r="D2359" t="s">
        <v>160</v>
      </c>
      <c r="E2359" t="s">
        <v>30</v>
      </c>
      <c r="F2359" t="s">
        <v>76</v>
      </c>
      <c r="G2359" t="s">
        <v>77</v>
      </c>
      <c r="H2359" t="s">
        <v>59</v>
      </c>
      <c r="I2359" t="s">
        <v>60</v>
      </c>
      <c r="J2359" t="s">
        <v>61</v>
      </c>
      <c r="K2359">
        <v>3</v>
      </c>
      <c r="L2359">
        <v>11589</v>
      </c>
      <c r="M2359">
        <v>10</v>
      </c>
      <c r="N2359">
        <v>31290.3</v>
      </c>
      <c r="O2359">
        <v>27000</v>
      </c>
      <c r="P2359">
        <v>4290.3</v>
      </c>
      <c r="Q2359" t="s">
        <v>26</v>
      </c>
      <c r="R2359" t="s">
        <v>27</v>
      </c>
      <c r="S2359" s="3" t="str">
        <f t="shared" si="180"/>
        <v>March</v>
      </c>
      <c r="T2359" t="str">
        <f t="shared" si="181"/>
        <v>Q1</v>
      </c>
      <c r="U2359">
        <f t="shared" si="182"/>
        <v>2025</v>
      </c>
      <c r="V2359" s="4">
        <f t="shared" si="183"/>
        <v>0.1371127793597377</v>
      </c>
      <c r="W2359" t="str">
        <f t="shared" si="184"/>
        <v>Medium</v>
      </c>
    </row>
    <row r="2360" spans="1:23" hidden="1" x14ac:dyDescent="0.3">
      <c r="A2360">
        <v>102024</v>
      </c>
      <c r="B2360" s="1">
        <v>45822</v>
      </c>
      <c r="C2360" t="s">
        <v>2160</v>
      </c>
      <c r="D2360" t="s">
        <v>114</v>
      </c>
      <c r="E2360" t="s">
        <v>44</v>
      </c>
      <c r="F2360" t="s">
        <v>45</v>
      </c>
      <c r="G2360" t="s">
        <v>46</v>
      </c>
      <c r="H2360" t="s">
        <v>71</v>
      </c>
      <c r="I2360" t="s">
        <v>24</v>
      </c>
      <c r="J2360" t="s">
        <v>25</v>
      </c>
      <c r="K2360">
        <v>4</v>
      </c>
      <c r="L2360">
        <v>8232</v>
      </c>
      <c r="M2360">
        <v>5</v>
      </c>
      <c r="N2360">
        <v>31281.599999999999</v>
      </c>
      <c r="O2360">
        <v>24000</v>
      </c>
      <c r="P2360">
        <v>7281.6</v>
      </c>
      <c r="Q2360" t="s">
        <v>49</v>
      </c>
      <c r="R2360" t="s">
        <v>56</v>
      </c>
      <c r="S2360" s="3" t="str">
        <f t="shared" si="180"/>
        <v>June</v>
      </c>
      <c r="T2360" t="str">
        <f t="shared" si="181"/>
        <v>Q2</v>
      </c>
      <c r="U2360">
        <f t="shared" si="182"/>
        <v>2025</v>
      </c>
      <c r="V2360" s="4">
        <f t="shared" si="183"/>
        <v>0.23277581709375481</v>
      </c>
      <c r="W2360" t="str">
        <f t="shared" si="184"/>
        <v>Medium</v>
      </c>
    </row>
    <row r="2361" spans="1:23" hidden="1" x14ac:dyDescent="0.3">
      <c r="A2361">
        <v>103935</v>
      </c>
      <c r="B2361" s="1">
        <v>45658</v>
      </c>
      <c r="C2361" t="s">
        <v>4071</v>
      </c>
      <c r="D2361" t="s">
        <v>202</v>
      </c>
      <c r="E2361" t="s">
        <v>30</v>
      </c>
      <c r="F2361" t="s">
        <v>31</v>
      </c>
      <c r="G2361" t="s">
        <v>32</v>
      </c>
      <c r="H2361" t="s">
        <v>71</v>
      </c>
      <c r="I2361" t="s">
        <v>60</v>
      </c>
      <c r="J2361" t="s">
        <v>61</v>
      </c>
      <c r="K2361">
        <v>3</v>
      </c>
      <c r="L2361">
        <v>11577</v>
      </c>
      <c r="M2361">
        <v>10</v>
      </c>
      <c r="N2361">
        <v>31257.9</v>
      </c>
      <c r="O2361">
        <v>27000</v>
      </c>
      <c r="P2361">
        <v>4257.8999999999996</v>
      </c>
      <c r="Q2361" t="s">
        <v>49</v>
      </c>
      <c r="R2361" t="s">
        <v>27</v>
      </c>
      <c r="S2361" s="3" t="str">
        <f t="shared" si="180"/>
        <v>January</v>
      </c>
      <c r="T2361" t="str">
        <f t="shared" si="181"/>
        <v>Q1</v>
      </c>
      <c r="U2361">
        <f t="shared" si="182"/>
        <v>2025</v>
      </c>
      <c r="V2361" s="4">
        <f t="shared" si="183"/>
        <v>0.13621836399758139</v>
      </c>
      <c r="W2361" t="str">
        <f t="shared" si="184"/>
        <v>Medium</v>
      </c>
    </row>
    <row r="2362" spans="1:23" hidden="1" x14ac:dyDescent="0.3">
      <c r="A2362">
        <v>101881</v>
      </c>
      <c r="B2362" s="1">
        <v>45725</v>
      </c>
      <c r="C2362" t="s">
        <v>2017</v>
      </c>
      <c r="D2362" t="s">
        <v>80</v>
      </c>
      <c r="E2362" t="s">
        <v>30</v>
      </c>
      <c r="F2362" t="s">
        <v>76</v>
      </c>
      <c r="G2362" t="s">
        <v>77</v>
      </c>
      <c r="H2362" t="s">
        <v>108</v>
      </c>
      <c r="I2362" t="s">
        <v>24</v>
      </c>
      <c r="J2362" t="s">
        <v>72</v>
      </c>
      <c r="K2362">
        <v>2</v>
      </c>
      <c r="L2362">
        <v>15493</v>
      </c>
      <c r="M2362">
        <v>0</v>
      </c>
      <c r="N2362">
        <v>30986</v>
      </c>
      <c r="O2362">
        <v>22000</v>
      </c>
      <c r="P2362">
        <v>8986</v>
      </c>
      <c r="Q2362" t="s">
        <v>55</v>
      </c>
      <c r="R2362" t="s">
        <v>27</v>
      </c>
      <c r="S2362" s="3" t="str">
        <f t="shared" si="180"/>
        <v>March</v>
      </c>
      <c r="T2362" t="str">
        <f t="shared" si="181"/>
        <v>Q1</v>
      </c>
      <c r="U2362">
        <f t="shared" si="182"/>
        <v>2025</v>
      </c>
      <c r="V2362" s="4">
        <f t="shared" si="183"/>
        <v>0.29000193635835536</v>
      </c>
      <c r="W2362" t="str">
        <f t="shared" si="184"/>
        <v>Medium</v>
      </c>
    </row>
    <row r="2363" spans="1:23" hidden="1" x14ac:dyDescent="0.3">
      <c r="A2363">
        <v>100479</v>
      </c>
      <c r="B2363" s="1">
        <v>45927</v>
      </c>
      <c r="C2363" t="s">
        <v>615</v>
      </c>
      <c r="D2363" t="s">
        <v>112</v>
      </c>
      <c r="E2363" t="s">
        <v>20</v>
      </c>
      <c r="F2363" t="s">
        <v>36</v>
      </c>
      <c r="G2363" t="s">
        <v>37</v>
      </c>
      <c r="H2363" t="s">
        <v>59</v>
      </c>
      <c r="I2363" t="s">
        <v>24</v>
      </c>
      <c r="J2363" t="s">
        <v>25</v>
      </c>
      <c r="K2363">
        <v>4</v>
      </c>
      <c r="L2363">
        <v>8604</v>
      </c>
      <c r="M2363">
        <v>10</v>
      </c>
      <c r="N2363">
        <v>30974.400000000001</v>
      </c>
      <c r="O2363">
        <v>24000</v>
      </c>
      <c r="P2363">
        <v>6974.4</v>
      </c>
      <c r="Q2363" t="s">
        <v>66</v>
      </c>
      <c r="R2363" t="s">
        <v>27</v>
      </c>
      <c r="S2363" s="3" t="str">
        <f t="shared" si="180"/>
        <v>September</v>
      </c>
      <c r="T2363" t="str">
        <f t="shared" si="181"/>
        <v>Q3</v>
      </c>
      <c r="U2363">
        <f t="shared" si="182"/>
        <v>2025</v>
      </c>
      <c r="V2363" s="4">
        <f t="shared" si="183"/>
        <v>0.22516658918332555</v>
      </c>
      <c r="W2363" t="str">
        <f t="shared" si="184"/>
        <v>Medium</v>
      </c>
    </row>
    <row r="2364" spans="1:23" hidden="1" x14ac:dyDescent="0.3">
      <c r="A2364">
        <v>104672</v>
      </c>
      <c r="B2364" s="1">
        <v>45821</v>
      </c>
      <c r="C2364" t="s">
        <v>4808</v>
      </c>
      <c r="D2364" t="s">
        <v>257</v>
      </c>
      <c r="E2364" t="s">
        <v>20</v>
      </c>
      <c r="F2364" t="s">
        <v>36</v>
      </c>
      <c r="G2364" t="s">
        <v>37</v>
      </c>
      <c r="H2364" t="s">
        <v>71</v>
      </c>
      <c r="I2364" t="s">
        <v>24</v>
      </c>
      <c r="J2364" t="s">
        <v>72</v>
      </c>
      <c r="K2364">
        <v>2</v>
      </c>
      <c r="L2364">
        <v>15464</v>
      </c>
      <c r="M2364">
        <v>0</v>
      </c>
      <c r="N2364">
        <v>30928</v>
      </c>
      <c r="O2364">
        <v>22000</v>
      </c>
      <c r="P2364">
        <v>8928</v>
      </c>
      <c r="Q2364" t="s">
        <v>66</v>
      </c>
      <c r="R2364" t="s">
        <v>27</v>
      </c>
      <c r="S2364" s="3" t="str">
        <f t="shared" si="180"/>
        <v>June</v>
      </c>
      <c r="T2364" t="str">
        <f t="shared" si="181"/>
        <v>Q2</v>
      </c>
      <c r="U2364">
        <f t="shared" si="182"/>
        <v>2025</v>
      </c>
      <c r="V2364" s="4">
        <f t="shared" si="183"/>
        <v>0.28867046042421107</v>
      </c>
      <c r="W2364" t="str">
        <f t="shared" si="184"/>
        <v>Medium</v>
      </c>
    </row>
    <row r="2365" spans="1:23" hidden="1" x14ac:dyDescent="0.3">
      <c r="A2365">
        <v>102984</v>
      </c>
      <c r="B2365" s="1">
        <v>45919</v>
      </c>
      <c r="C2365" t="s">
        <v>3120</v>
      </c>
      <c r="D2365" t="s">
        <v>106</v>
      </c>
      <c r="E2365" t="s">
        <v>44</v>
      </c>
      <c r="F2365" t="s">
        <v>45</v>
      </c>
      <c r="G2365" t="s">
        <v>46</v>
      </c>
      <c r="H2365" t="s">
        <v>23</v>
      </c>
      <c r="I2365" t="s">
        <v>24</v>
      </c>
      <c r="J2365" t="s">
        <v>72</v>
      </c>
      <c r="K2365">
        <v>2</v>
      </c>
      <c r="L2365">
        <v>15463</v>
      </c>
      <c r="M2365">
        <v>0</v>
      </c>
      <c r="N2365">
        <v>30926</v>
      </c>
      <c r="O2365">
        <v>22000</v>
      </c>
      <c r="P2365">
        <v>8926</v>
      </c>
      <c r="Q2365" t="s">
        <v>55</v>
      </c>
      <c r="R2365" t="s">
        <v>27</v>
      </c>
      <c r="S2365" s="3" t="str">
        <f t="shared" si="180"/>
        <v>September</v>
      </c>
      <c r="T2365" t="str">
        <f t="shared" si="181"/>
        <v>Q3</v>
      </c>
      <c r="U2365">
        <f t="shared" si="182"/>
        <v>2025</v>
      </c>
      <c r="V2365" s="4">
        <f t="shared" si="183"/>
        <v>0.28862445838453082</v>
      </c>
      <c r="W2365" t="str">
        <f t="shared" si="184"/>
        <v>Medium</v>
      </c>
    </row>
    <row r="2366" spans="1:23" hidden="1" x14ac:dyDescent="0.3">
      <c r="A2366">
        <v>100587</v>
      </c>
      <c r="B2366" s="1">
        <v>45940</v>
      </c>
      <c r="C2366" t="s">
        <v>723</v>
      </c>
      <c r="D2366" t="s">
        <v>29</v>
      </c>
      <c r="E2366" t="s">
        <v>52</v>
      </c>
      <c r="F2366" t="s">
        <v>69</v>
      </c>
      <c r="G2366" t="s">
        <v>70</v>
      </c>
      <c r="H2366" t="s">
        <v>83</v>
      </c>
      <c r="I2366" t="s">
        <v>24</v>
      </c>
      <c r="J2366" t="s">
        <v>25</v>
      </c>
      <c r="K2366">
        <v>4</v>
      </c>
      <c r="L2366">
        <v>8582</v>
      </c>
      <c r="M2366">
        <v>10</v>
      </c>
      <c r="N2366">
        <v>30895.200000000001</v>
      </c>
      <c r="O2366">
        <v>24000</v>
      </c>
      <c r="P2366">
        <v>6895.2</v>
      </c>
      <c r="Q2366" t="s">
        <v>55</v>
      </c>
      <c r="R2366" t="s">
        <v>27</v>
      </c>
      <c r="S2366" s="3" t="str">
        <f t="shared" si="180"/>
        <v>October</v>
      </c>
      <c r="T2366" t="str">
        <f t="shared" si="181"/>
        <v>Q4</v>
      </c>
      <c r="U2366">
        <f t="shared" si="182"/>
        <v>2025</v>
      </c>
      <c r="V2366" s="4">
        <f t="shared" si="183"/>
        <v>0.22318029985240426</v>
      </c>
      <c r="W2366" t="str">
        <f t="shared" si="184"/>
        <v>Medium</v>
      </c>
    </row>
    <row r="2367" spans="1:23" hidden="1" x14ac:dyDescent="0.3">
      <c r="A2367">
        <v>104980</v>
      </c>
      <c r="B2367" s="1">
        <v>45738</v>
      </c>
      <c r="C2367" t="s">
        <v>5116</v>
      </c>
      <c r="D2367" t="s">
        <v>87</v>
      </c>
      <c r="E2367" t="s">
        <v>30</v>
      </c>
      <c r="F2367" t="s">
        <v>31</v>
      </c>
      <c r="G2367" t="s">
        <v>32</v>
      </c>
      <c r="H2367" t="s">
        <v>33</v>
      </c>
      <c r="I2367" t="s">
        <v>24</v>
      </c>
      <c r="J2367" t="s">
        <v>72</v>
      </c>
      <c r="K2367">
        <v>2</v>
      </c>
      <c r="L2367">
        <v>15446</v>
      </c>
      <c r="M2367">
        <v>0</v>
      </c>
      <c r="N2367">
        <v>30892</v>
      </c>
      <c r="O2367">
        <v>22000</v>
      </c>
      <c r="P2367">
        <v>8892</v>
      </c>
      <c r="Q2367" t="s">
        <v>66</v>
      </c>
      <c r="R2367" t="s">
        <v>27</v>
      </c>
      <c r="S2367" s="3" t="str">
        <f t="shared" si="180"/>
        <v>March</v>
      </c>
      <c r="T2367" t="str">
        <f t="shared" si="181"/>
        <v>Q1</v>
      </c>
      <c r="U2367">
        <f t="shared" si="182"/>
        <v>2025</v>
      </c>
      <c r="V2367" s="4">
        <f t="shared" si="183"/>
        <v>0.28784151236566102</v>
      </c>
      <c r="W2367" t="str">
        <f t="shared" si="184"/>
        <v>Medium</v>
      </c>
    </row>
    <row r="2368" spans="1:23" hidden="1" x14ac:dyDescent="0.3">
      <c r="A2368">
        <v>100548</v>
      </c>
      <c r="B2368" s="1">
        <v>45720</v>
      </c>
      <c r="C2368" t="s">
        <v>684</v>
      </c>
      <c r="D2368" t="s">
        <v>219</v>
      </c>
      <c r="E2368" t="s">
        <v>44</v>
      </c>
      <c r="F2368" t="s">
        <v>64</v>
      </c>
      <c r="G2368" t="s">
        <v>65</v>
      </c>
      <c r="H2368" t="s">
        <v>38</v>
      </c>
      <c r="I2368" t="s">
        <v>24</v>
      </c>
      <c r="J2368" t="s">
        <v>72</v>
      </c>
      <c r="K2368">
        <v>2</v>
      </c>
      <c r="L2368">
        <v>15434</v>
      </c>
      <c r="M2368">
        <v>0</v>
      </c>
      <c r="N2368">
        <v>30868</v>
      </c>
      <c r="O2368">
        <v>22000</v>
      </c>
      <c r="P2368">
        <v>8868</v>
      </c>
      <c r="Q2368" t="s">
        <v>49</v>
      </c>
      <c r="R2368" t="s">
        <v>27</v>
      </c>
      <c r="S2368" s="3" t="str">
        <f t="shared" si="180"/>
        <v>March</v>
      </c>
      <c r="T2368" t="str">
        <f t="shared" si="181"/>
        <v>Q1</v>
      </c>
      <c r="U2368">
        <f t="shared" si="182"/>
        <v>2025</v>
      </c>
      <c r="V2368" s="4">
        <f t="shared" si="183"/>
        <v>0.28728780614228328</v>
      </c>
      <c r="W2368" t="str">
        <f t="shared" si="184"/>
        <v>Medium</v>
      </c>
    </row>
    <row r="2369" spans="1:23" hidden="1" x14ac:dyDescent="0.3">
      <c r="A2369">
        <v>101897</v>
      </c>
      <c r="B2369" s="1">
        <v>45659</v>
      </c>
      <c r="C2369" t="s">
        <v>2033</v>
      </c>
      <c r="D2369" t="s">
        <v>98</v>
      </c>
      <c r="E2369" t="s">
        <v>30</v>
      </c>
      <c r="F2369" t="s">
        <v>31</v>
      </c>
      <c r="G2369" t="s">
        <v>32</v>
      </c>
      <c r="H2369" t="s">
        <v>23</v>
      </c>
      <c r="I2369" t="s">
        <v>24</v>
      </c>
      <c r="J2369" t="s">
        <v>25</v>
      </c>
      <c r="K2369">
        <v>4</v>
      </c>
      <c r="L2369">
        <v>8567</v>
      </c>
      <c r="M2369">
        <v>10</v>
      </c>
      <c r="N2369">
        <v>30841.200000000001</v>
      </c>
      <c r="O2369">
        <v>24000</v>
      </c>
      <c r="P2369">
        <v>6841.2</v>
      </c>
      <c r="Q2369" t="s">
        <v>49</v>
      </c>
      <c r="R2369" t="s">
        <v>56</v>
      </c>
      <c r="S2369" s="3" t="str">
        <f t="shared" si="180"/>
        <v>January</v>
      </c>
      <c r="T2369" t="str">
        <f t="shared" si="181"/>
        <v>Q1</v>
      </c>
      <c r="U2369">
        <f t="shared" si="182"/>
        <v>2025</v>
      </c>
      <c r="V2369" s="4">
        <f t="shared" si="183"/>
        <v>0.22182016263958601</v>
      </c>
      <c r="W2369" t="str">
        <f t="shared" si="184"/>
        <v>Medium</v>
      </c>
    </row>
    <row r="2370" spans="1:23" hidden="1" x14ac:dyDescent="0.3">
      <c r="A2370">
        <v>103949</v>
      </c>
      <c r="B2370" s="1">
        <v>45935</v>
      </c>
      <c r="C2370" t="s">
        <v>4085</v>
      </c>
      <c r="D2370" t="s">
        <v>175</v>
      </c>
      <c r="E2370" t="s">
        <v>20</v>
      </c>
      <c r="F2370" t="s">
        <v>36</v>
      </c>
      <c r="G2370" t="s">
        <v>37</v>
      </c>
      <c r="H2370" t="s">
        <v>108</v>
      </c>
      <c r="I2370" t="s">
        <v>60</v>
      </c>
      <c r="J2370" t="s">
        <v>61</v>
      </c>
      <c r="K2370">
        <v>3</v>
      </c>
      <c r="L2370">
        <v>12092</v>
      </c>
      <c r="M2370">
        <v>15</v>
      </c>
      <c r="N2370">
        <v>30834.6</v>
      </c>
      <c r="O2370">
        <v>27000</v>
      </c>
      <c r="P2370">
        <v>3834.6</v>
      </c>
      <c r="Q2370" t="s">
        <v>49</v>
      </c>
      <c r="R2370" t="s">
        <v>27</v>
      </c>
      <c r="S2370" s="3" t="str">
        <f t="shared" ref="S2370:S2433" si="185">TEXT(B2370,"mmmm")</f>
        <v>October</v>
      </c>
      <c r="T2370" t="str">
        <f t="shared" ref="T2370:T2433" si="186">"Q"&amp;ROUNDUP(MONTH(B2370)/3,0)</f>
        <v>Q4</v>
      </c>
      <c r="U2370">
        <f t="shared" ref="U2370:U2433" si="187">YEAR(B2370)</f>
        <v>2025</v>
      </c>
      <c r="V2370" s="4">
        <f t="shared" ref="V2370:V2433" si="188">P2370/N2370</f>
        <v>0.12436029654997957</v>
      </c>
      <c r="W2370" t="str">
        <f t="shared" ref="W2370:W2433" si="189">IF(N2370&lt;10000,"Low",IF(N2370&lt;=50000,"Medium","High"))</f>
        <v>Medium</v>
      </c>
    </row>
    <row r="2371" spans="1:23" hidden="1" x14ac:dyDescent="0.3">
      <c r="A2371">
        <v>101217</v>
      </c>
      <c r="B2371" s="1">
        <v>45739</v>
      </c>
      <c r="C2371" t="s">
        <v>1353</v>
      </c>
      <c r="D2371" t="s">
        <v>80</v>
      </c>
      <c r="E2371" t="s">
        <v>20</v>
      </c>
      <c r="F2371" t="s">
        <v>36</v>
      </c>
      <c r="G2371" t="s">
        <v>37</v>
      </c>
      <c r="H2371" t="s">
        <v>83</v>
      </c>
      <c r="I2371" t="s">
        <v>24</v>
      </c>
      <c r="J2371" t="s">
        <v>72</v>
      </c>
      <c r="K2371">
        <v>2</v>
      </c>
      <c r="L2371">
        <v>15376</v>
      </c>
      <c r="M2371">
        <v>0</v>
      </c>
      <c r="N2371">
        <v>30752</v>
      </c>
      <c r="O2371">
        <v>22000</v>
      </c>
      <c r="P2371">
        <v>8752</v>
      </c>
      <c r="Q2371" t="s">
        <v>49</v>
      </c>
      <c r="R2371" t="s">
        <v>73</v>
      </c>
      <c r="S2371" s="3" t="str">
        <f t="shared" si="185"/>
        <v>March</v>
      </c>
      <c r="T2371" t="str">
        <f t="shared" si="186"/>
        <v>Q1</v>
      </c>
      <c r="U2371">
        <f t="shared" si="187"/>
        <v>2025</v>
      </c>
      <c r="V2371" s="4">
        <f t="shared" si="188"/>
        <v>0.28459937565036419</v>
      </c>
      <c r="W2371" t="str">
        <f t="shared" si="189"/>
        <v>Medium</v>
      </c>
    </row>
    <row r="2372" spans="1:23" hidden="1" x14ac:dyDescent="0.3">
      <c r="A2372">
        <v>102761</v>
      </c>
      <c r="B2372" s="1">
        <v>45713</v>
      </c>
      <c r="C2372" t="s">
        <v>2897</v>
      </c>
      <c r="D2372" t="s">
        <v>68</v>
      </c>
      <c r="E2372" t="s">
        <v>30</v>
      </c>
      <c r="F2372" t="s">
        <v>31</v>
      </c>
      <c r="G2372" t="s">
        <v>32</v>
      </c>
      <c r="H2372" t="s">
        <v>33</v>
      </c>
      <c r="I2372" t="s">
        <v>24</v>
      </c>
      <c r="J2372" t="s">
        <v>25</v>
      </c>
      <c r="K2372">
        <v>4</v>
      </c>
      <c r="L2372">
        <v>8525</v>
      </c>
      <c r="M2372">
        <v>10</v>
      </c>
      <c r="N2372">
        <v>30690</v>
      </c>
      <c r="O2372">
        <v>24000</v>
      </c>
      <c r="P2372">
        <v>6690</v>
      </c>
      <c r="Q2372" t="s">
        <v>49</v>
      </c>
      <c r="R2372" t="s">
        <v>27</v>
      </c>
      <c r="S2372" s="3" t="str">
        <f t="shared" si="185"/>
        <v>February</v>
      </c>
      <c r="T2372" t="str">
        <f t="shared" si="186"/>
        <v>Q1</v>
      </c>
      <c r="U2372">
        <f t="shared" si="187"/>
        <v>2025</v>
      </c>
      <c r="V2372" s="4">
        <f t="shared" si="188"/>
        <v>0.21798631476050831</v>
      </c>
      <c r="W2372" t="str">
        <f t="shared" si="189"/>
        <v>Medium</v>
      </c>
    </row>
    <row r="2373" spans="1:23" hidden="1" x14ac:dyDescent="0.3">
      <c r="A2373">
        <v>103022</v>
      </c>
      <c r="B2373" s="1">
        <v>45963</v>
      </c>
      <c r="C2373" t="s">
        <v>3158</v>
      </c>
      <c r="D2373" t="s">
        <v>149</v>
      </c>
      <c r="E2373" t="s">
        <v>30</v>
      </c>
      <c r="F2373" t="s">
        <v>76</v>
      </c>
      <c r="G2373" t="s">
        <v>77</v>
      </c>
      <c r="H2373" t="s">
        <v>23</v>
      </c>
      <c r="I2373" t="s">
        <v>60</v>
      </c>
      <c r="J2373" t="s">
        <v>61</v>
      </c>
      <c r="K2373">
        <v>3</v>
      </c>
      <c r="L2373">
        <v>12013</v>
      </c>
      <c r="M2373">
        <v>15</v>
      </c>
      <c r="N2373">
        <v>30633.15</v>
      </c>
      <c r="O2373">
        <v>27000</v>
      </c>
      <c r="P2373">
        <v>3633.15</v>
      </c>
      <c r="Q2373" t="s">
        <v>55</v>
      </c>
      <c r="R2373" t="s">
        <v>27</v>
      </c>
      <c r="S2373" s="3" t="str">
        <f t="shared" si="185"/>
        <v>November</v>
      </c>
      <c r="T2373" t="str">
        <f t="shared" si="186"/>
        <v>Q4</v>
      </c>
      <c r="U2373">
        <f t="shared" si="187"/>
        <v>2025</v>
      </c>
      <c r="V2373" s="4">
        <f t="shared" si="188"/>
        <v>0.11860190675787505</v>
      </c>
      <c r="W2373" t="str">
        <f t="shared" si="189"/>
        <v>Medium</v>
      </c>
    </row>
    <row r="2374" spans="1:23" hidden="1" x14ac:dyDescent="0.3">
      <c r="A2374">
        <v>100664</v>
      </c>
      <c r="B2374" s="1">
        <v>45785</v>
      </c>
      <c r="C2374" t="s">
        <v>800</v>
      </c>
      <c r="D2374" t="s">
        <v>147</v>
      </c>
      <c r="E2374" t="s">
        <v>20</v>
      </c>
      <c r="F2374" t="s">
        <v>21</v>
      </c>
      <c r="G2374" t="s">
        <v>22</v>
      </c>
      <c r="H2374" t="s">
        <v>108</v>
      </c>
      <c r="I2374" t="s">
        <v>60</v>
      </c>
      <c r="J2374" t="s">
        <v>61</v>
      </c>
      <c r="K2374">
        <v>3</v>
      </c>
      <c r="L2374">
        <v>12010</v>
      </c>
      <c r="M2374">
        <v>15</v>
      </c>
      <c r="N2374">
        <v>30625.5</v>
      </c>
      <c r="O2374">
        <v>27000</v>
      </c>
      <c r="P2374">
        <v>3625.5</v>
      </c>
      <c r="Q2374" t="s">
        <v>49</v>
      </c>
      <c r="R2374" t="s">
        <v>73</v>
      </c>
      <c r="S2374" s="3" t="str">
        <f t="shared" si="185"/>
        <v>May</v>
      </c>
      <c r="T2374" t="str">
        <f t="shared" si="186"/>
        <v>Q2</v>
      </c>
      <c r="U2374">
        <f t="shared" si="187"/>
        <v>2025</v>
      </c>
      <c r="V2374" s="4">
        <f t="shared" si="188"/>
        <v>0.11838174070627418</v>
      </c>
      <c r="W2374" t="str">
        <f t="shared" si="189"/>
        <v>Medium</v>
      </c>
    </row>
    <row r="2375" spans="1:23" hidden="1" x14ac:dyDescent="0.3">
      <c r="A2375">
        <v>101512</v>
      </c>
      <c r="B2375" s="1">
        <v>45741</v>
      </c>
      <c r="C2375" t="s">
        <v>1648</v>
      </c>
      <c r="D2375" t="s">
        <v>87</v>
      </c>
      <c r="E2375" t="s">
        <v>52</v>
      </c>
      <c r="F2375" t="s">
        <v>69</v>
      </c>
      <c r="G2375" t="s">
        <v>70</v>
      </c>
      <c r="H2375" t="s">
        <v>33</v>
      </c>
      <c r="I2375" t="s">
        <v>24</v>
      </c>
      <c r="J2375" t="s">
        <v>72</v>
      </c>
      <c r="K2375">
        <v>2</v>
      </c>
      <c r="L2375">
        <v>15301</v>
      </c>
      <c r="M2375">
        <v>0</v>
      </c>
      <c r="N2375">
        <v>30602</v>
      </c>
      <c r="O2375">
        <v>22000</v>
      </c>
      <c r="P2375">
        <v>8602</v>
      </c>
      <c r="Q2375" t="s">
        <v>66</v>
      </c>
      <c r="R2375" t="s">
        <v>27</v>
      </c>
      <c r="S2375" s="3" t="str">
        <f t="shared" si="185"/>
        <v>March</v>
      </c>
      <c r="T2375" t="str">
        <f t="shared" si="186"/>
        <v>Q1</v>
      </c>
      <c r="U2375">
        <f t="shared" si="187"/>
        <v>2025</v>
      </c>
      <c r="V2375" s="4">
        <f t="shared" si="188"/>
        <v>0.28109273903666426</v>
      </c>
      <c r="W2375" t="str">
        <f t="shared" si="189"/>
        <v>Medium</v>
      </c>
    </row>
    <row r="2376" spans="1:23" hidden="1" x14ac:dyDescent="0.3">
      <c r="A2376">
        <v>103903</v>
      </c>
      <c r="B2376" s="1">
        <v>45697</v>
      </c>
      <c r="C2376" t="s">
        <v>4039</v>
      </c>
      <c r="D2376" t="s">
        <v>140</v>
      </c>
      <c r="E2376" t="s">
        <v>30</v>
      </c>
      <c r="F2376" t="s">
        <v>76</v>
      </c>
      <c r="G2376" t="s">
        <v>77</v>
      </c>
      <c r="H2376" t="s">
        <v>108</v>
      </c>
      <c r="I2376" t="s">
        <v>60</v>
      </c>
      <c r="J2376" t="s">
        <v>61</v>
      </c>
      <c r="K2376">
        <v>3</v>
      </c>
      <c r="L2376">
        <v>11997</v>
      </c>
      <c r="M2376">
        <v>15</v>
      </c>
      <c r="N2376">
        <v>30592.35</v>
      </c>
      <c r="O2376">
        <v>27000</v>
      </c>
      <c r="P2376">
        <v>3592.35</v>
      </c>
      <c r="Q2376" t="s">
        <v>49</v>
      </c>
      <c r="R2376" t="s">
        <v>73</v>
      </c>
      <c r="S2376" s="3" t="str">
        <f t="shared" si="185"/>
        <v>February</v>
      </c>
      <c r="T2376" t="str">
        <f t="shared" si="186"/>
        <v>Q1</v>
      </c>
      <c r="U2376">
        <f t="shared" si="187"/>
        <v>2025</v>
      </c>
      <c r="V2376" s="4">
        <f t="shared" si="188"/>
        <v>0.11742641542738626</v>
      </c>
      <c r="W2376" t="str">
        <f t="shared" si="189"/>
        <v>Medium</v>
      </c>
    </row>
    <row r="2377" spans="1:23" hidden="1" x14ac:dyDescent="0.3">
      <c r="A2377">
        <v>101767</v>
      </c>
      <c r="B2377" s="1">
        <v>45659</v>
      </c>
      <c r="C2377" t="s">
        <v>1903</v>
      </c>
      <c r="D2377" t="s">
        <v>94</v>
      </c>
      <c r="E2377" t="s">
        <v>20</v>
      </c>
      <c r="F2377" t="s">
        <v>21</v>
      </c>
      <c r="G2377" t="s">
        <v>22</v>
      </c>
      <c r="H2377" t="s">
        <v>38</v>
      </c>
      <c r="I2377" t="s">
        <v>24</v>
      </c>
      <c r="J2377" t="s">
        <v>25</v>
      </c>
      <c r="K2377">
        <v>4</v>
      </c>
      <c r="L2377">
        <v>8986</v>
      </c>
      <c r="M2377">
        <v>15</v>
      </c>
      <c r="N2377">
        <v>30552.400000000001</v>
      </c>
      <c r="O2377">
        <v>24000</v>
      </c>
      <c r="P2377">
        <v>6552.4</v>
      </c>
      <c r="Q2377" t="s">
        <v>55</v>
      </c>
      <c r="R2377" t="s">
        <v>27</v>
      </c>
      <c r="S2377" s="3" t="str">
        <f t="shared" si="185"/>
        <v>January</v>
      </c>
      <c r="T2377" t="str">
        <f t="shared" si="186"/>
        <v>Q1</v>
      </c>
      <c r="U2377">
        <f t="shared" si="187"/>
        <v>2025</v>
      </c>
      <c r="V2377" s="4">
        <f t="shared" si="188"/>
        <v>0.21446433013445751</v>
      </c>
      <c r="W2377" t="str">
        <f t="shared" si="189"/>
        <v>Medium</v>
      </c>
    </row>
    <row r="2378" spans="1:23" hidden="1" x14ac:dyDescent="0.3">
      <c r="A2378">
        <v>104250</v>
      </c>
      <c r="B2378" s="1">
        <v>45915</v>
      </c>
      <c r="C2378" t="s">
        <v>4386</v>
      </c>
      <c r="D2378" t="s">
        <v>80</v>
      </c>
      <c r="E2378" t="s">
        <v>20</v>
      </c>
      <c r="F2378" t="s">
        <v>21</v>
      </c>
      <c r="G2378" t="s">
        <v>22</v>
      </c>
      <c r="H2378" t="s">
        <v>59</v>
      </c>
      <c r="I2378" t="s">
        <v>24</v>
      </c>
      <c r="J2378" t="s">
        <v>25</v>
      </c>
      <c r="K2378">
        <v>4</v>
      </c>
      <c r="L2378">
        <v>8036</v>
      </c>
      <c r="M2378">
        <v>5</v>
      </c>
      <c r="N2378">
        <v>30536.799999999999</v>
      </c>
      <c r="O2378">
        <v>24000</v>
      </c>
      <c r="P2378">
        <v>6536.8</v>
      </c>
      <c r="Q2378" t="s">
        <v>66</v>
      </c>
      <c r="R2378" t="s">
        <v>27</v>
      </c>
      <c r="S2378" s="3" t="str">
        <f t="shared" si="185"/>
        <v>September</v>
      </c>
      <c r="T2378" t="str">
        <f t="shared" si="186"/>
        <v>Q3</v>
      </c>
      <c r="U2378">
        <f t="shared" si="187"/>
        <v>2025</v>
      </c>
      <c r="V2378" s="4">
        <f t="shared" si="188"/>
        <v>0.214063032144822</v>
      </c>
      <c r="W2378" t="str">
        <f t="shared" si="189"/>
        <v>Medium</v>
      </c>
    </row>
    <row r="2379" spans="1:23" hidden="1" x14ac:dyDescent="0.3">
      <c r="A2379">
        <v>103345</v>
      </c>
      <c r="B2379" s="1">
        <v>45940</v>
      </c>
      <c r="C2379" t="s">
        <v>3481</v>
      </c>
      <c r="D2379" t="s">
        <v>94</v>
      </c>
      <c r="E2379" t="s">
        <v>30</v>
      </c>
      <c r="F2379" t="s">
        <v>76</v>
      </c>
      <c r="G2379" t="s">
        <v>77</v>
      </c>
      <c r="H2379" t="s">
        <v>108</v>
      </c>
      <c r="I2379" t="s">
        <v>60</v>
      </c>
      <c r="J2379" t="s">
        <v>61</v>
      </c>
      <c r="K2379">
        <v>3</v>
      </c>
      <c r="L2379">
        <v>11964</v>
      </c>
      <c r="M2379">
        <v>15</v>
      </c>
      <c r="N2379">
        <v>30508.2</v>
      </c>
      <c r="O2379">
        <v>27000</v>
      </c>
      <c r="P2379">
        <v>3508.2</v>
      </c>
      <c r="Q2379" t="s">
        <v>55</v>
      </c>
      <c r="R2379" t="s">
        <v>73</v>
      </c>
      <c r="S2379" s="3" t="str">
        <f t="shared" si="185"/>
        <v>October</v>
      </c>
      <c r="T2379" t="str">
        <f t="shared" si="186"/>
        <v>Q4</v>
      </c>
      <c r="U2379">
        <f t="shared" si="187"/>
        <v>2025</v>
      </c>
      <c r="V2379" s="4">
        <f t="shared" si="188"/>
        <v>0.11499203492831435</v>
      </c>
      <c r="W2379" t="str">
        <f t="shared" si="189"/>
        <v>Medium</v>
      </c>
    </row>
    <row r="2380" spans="1:23" hidden="1" x14ac:dyDescent="0.3">
      <c r="A2380">
        <v>104926</v>
      </c>
      <c r="B2380" s="1">
        <v>45681</v>
      </c>
      <c r="C2380" t="s">
        <v>5062</v>
      </c>
      <c r="D2380" t="s">
        <v>222</v>
      </c>
      <c r="E2380" t="s">
        <v>44</v>
      </c>
      <c r="F2380" t="s">
        <v>45</v>
      </c>
      <c r="G2380" t="s">
        <v>46</v>
      </c>
      <c r="H2380" t="s">
        <v>108</v>
      </c>
      <c r="I2380" t="s">
        <v>24</v>
      </c>
      <c r="J2380" t="s">
        <v>72</v>
      </c>
      <c r="K2380">
        <v>2</v>
      </c>
      <c r="L2380">
        <v>15254</v>
      </c>
      <c r="M2380">
        <v>0</v>
      </c>
      <c r="N2380">
        <v>30508</v>
      </c>
      <c r="O2380">
        <v>22000</v>
      </c>
      <c r="P2380">
        <v>8508</v>
      </c>
      <c r="Q2380" t="s">
        <v>55</v>
      </c>
      <c r="R2380" t="s">
        <v>73</v>
      </c>
      <c r="S2380" s="3" t="str">
        <f t="shared" si="185"/>
        <v>January</v>
      </c>
      <c r="T2380" t="str">
        <f t="shared" si="186"/>
        <v>Q1</v>
      </c>
      <c r="U2380">
        <f t="shared" si="187"/>
        <v>2025</v>
      </c>
      <c r="V2380" s="4">
        <f t="shared" si="188"/>
        <v>0.27887767143044445</v>
      </c>
      <c r="W2380" t="str">
        <f t="shared" si="189"/>
        <v>Medium</v>
      </c>
    </row>
    <row r="2381" spans="1:23" hidden="1" x14ac:dyDescent="0.3">
      <c r="A2381">
        <v>104521</v>
      </c>
      <c r="B2381" s="1">
        <v>45979</v>
      </c>
      <c r="C2381" t="s">
        <v>4657</v>
      </c>
      <c r="D2381" t="s">
        <v>98</v>
      </c>
      <c r="E2381" t="s">
        <v>44</v>
      </c>
      <c r="F2381" t="s">
        <v>64</v>
      </c>
      <c r="G2381" t="s">
        <v>65</v>
      </c>
      <c r="H2381" t="s">
        <v>38</v>
      </c>
      <c r="I2381" t="s">
        <v>24</v>
      </c>
      <c r="J2381" t="s">
        <v>25</v>
      </c>
      <c r="K2381">
        <v>4</v>
      </c>
      <c r="L2381">
        <v>8466</v>
      </c>
      <c r="M2381">
        <v>10</v>
      </c>
      <c r="N2381">
        <v>30477.599999999999</v>
      </c>
      <c r="O2381">
        <v>24000</v>
      </c>
      <c r="P2381">
        <v>6477.6</v>
      </c>
      <c r="Q2381" t="s">
        <v>49</v>
      </c>
      <c r="R2381" t="s">
        <v>27</v>
      </c>
      <c r="S2381" s="3" t="str">
        <f t="shared" si="185"/>
        <v>November</v>
      </c>
      <c r="T2381" t="str">
        <f t="shared" si="186"/>
        <v>Q4</v>
      </c>
      <c r="U2381">
        <f t="shared" si="187"/>
        <v>2025</v>
      </c>
      <c r="V2381" s="4">
        <f t="shared" si="188"/>
        <v>0.21253642019056621</v>
      </c>
      <c r="W2381" t="str">
        <f t="shared" si="189"/>
        <v>Medium</v>
      </c>
    </row>
    <row r="2382" spans="1:23" hidden="1" x14ac:dyDescent="0.3">
      <c r="A2382">
        <v>103451</v>
      </c>
      <c r="B2382" s="1">
        <v>45938</v>
      </c>
      <c r="C2382" t="s">
        <v>3587</v>
      </c>
      <c r="D2382" t="s">
        <v>87</v>
      </c>
      <c r="E2382" t="s">
        <v>20</v>
      </c>
      <c r="F2382" t="s">
        <v>36</v>
      </c>
      <c r="G2382" t="s">
        <v>37</v>
      </c>
      <c r="H2382" t="s">
        <v>71</v>
      </c>
      <c r="I2382" t="s">
        <v>24</v>
      </c>
      <c r="J2382" t="s">
        <v>25</v>
      </c>
      <c r="K2382">
        <v>4</v>
      </c>
      <c r="L2382">
        <v>8953</v>
      </c>
      <c r="M2382">
        <v>15</v>
      </c>
      <c r="N2382">
        <v>30440.2</v>
      </c>
      <c r="O2382">
        <v>24000</v>
      </c>
      <c r="P2382">
        <v>6440.2</v>
      </c>
      <c r="Q2382" t="s">
        <v>26</v>
      </c>
      <c r="R2382" t="s">
        <v>56</v>
      </c>
      <c r="S2382" s="3" t="str">
        <f t="shared" si="185"/>
        <v>October</v>
      </c>
      <c r="T2382" t="str">
        <f t="shared" si="186"/>
        <v>Q4</v>
      </c>
      <c r="U2382">
        <f t="shared" si="187"/>
        <v>2025</v>
      </c>
      <c r="V2382" s="4">
        <f t="shared" si="188"/>
        <v>0.21156891216220655</v>
      </c>
      <c r="W2382" t="str">
        <f t="shared" si="189"/>
        <v>Medium</v>
      </c>
    </row>
    <row r="2383" spans="1:23" hidden="1" x14ac:dyDescent="0.3">
      <c r="A2383">
        <v>102081</v>
      </c>
      <c r="B2383" s="1">
        <v>45672</v>
      </c>
      <c r="C2383" t="s">
        <v>2217</v>
      </c>
      <c r="D2383" t="s">
        <v>239</v>
      </c>
      <c r="E2383" t="s">
        <v>52</v>
      </c>
      <c r="F2383" t="s">
        <v>53</v>
      </c>
      <c r="G2383" t="s">
        <v>54</v>
      </c>
      <c r="H2383" t="s">
        <v>38</v>
      </c>
      <c r="I2383" t="s">
        <v>24</v>
      </c>
      <c r="J2383" t="s">
        <v>72</v>
      </c>
      <c r="K2383">
        <v>2</v>
      </c>
      <c r="L2383">
        <v>15215</v>
      </c>
      <c r="M2383">
        <v>0</v>
      </c>
      <c r="N2383">
        <v>30430</v>
      </c>
      <c r="O2383">
        <v>22000</v>
      </c>
      <c r="P2383">
        <v>8430</v>
      </c>
      <c r="Q2383" t="s">
        <v>26</v>
      </c>
      <c r="R2383" t="s">
        <v>27</v>
      </c>
      <c r="S2383" s="3" t="str">
        <f t="shared" si="185"/>
        <v>January</v>
      </c>
      <c r="T2383" t="str">
        <f t="shared" si="186"/>
        <v>Q1</v>
      </c>
      <c r="U2383">
        <f t="shared" si="187"/>
        <v>2025</v>
      </c>
      <c r="V2383" s="4">
        <f t="shared" si="188"/>
        <v>0.2770292474531712</v>
      </c>
      <c r="W2383" t="str">
        <f t="shared" si="189"/>
        <v>Medium</v>
      </c>
    </row>
    <row r="2384" spans="1:23" hidden="1" x14ac:dyDescent="0.3">
      <c r="A2384">
        <v>104203</v>
      </c>
      <c r="B2384" s="1">
        <v>45670</v>
      </c>
      <c r="C2384" t="s">
        <v>4339</v>
      </c>
      <c r="D2384" t="s">
        <v>96</v>
      </c>
      <c r="E2384" t="s">
        <v>30</v>
      </c>
      <c r="F2384" t="s">
        <v>76</v>
      </c>
      <c r="G2384" t="s">
        <v>77</v>
      </c>
      <c r="H2384" t="s">
        <v>38</v>
      </c>
      <c r="I2384" t="s">
        <v>24</v>
      </c>
      <c r="J2384" t="s">
        <v>25</v>
      </c>
      <c r="K2384">
        <v>4</v>
      </c>
      <c r="L2384">
        <v>8948</v>
      </c>
      <c r="M2384">
        <v>15</v>
      </c>
      <c r="N2384">
        <v>30423.200000000001</v>
      </c>
      <c r="O2384">
        <v>24000</v>
      </c>
      <c r="P2384">
        <v>6423.2</v>
      </c>
      <c r="Q2384" t="s">
        <v>41</v>
      </c>
      <c r="R2384" t="s">
        <v>27</v>
      </c>
      <c r="S2384" s="3" t="str">
        <f t="shared" si="185"/>
        <v>January</v>
      </c>
      <c r="T2384" t="str">
        <f t="shared" si="186"/>
        <v>Q1</v>
      </c>
      <c r="U2384">
        <f t="shared" si="187"/>
        <v>2025</v>
      </c>
      <c r="V2384" s="4">
        <f t="shared" si="188"/>
        <v>0.21112834941754977</v>
      </c>
      <c r="W2384" t="str">
        <f t="shared" si="189"/>
        <v>Medium</v>
      </c>
    </row>
    <row r="2385" spans="1:23" hidden="1" x14ac:dyDescent="0.3">
      <c r="A2385">
        <v>103770</v>
      </c>
      <c r="B2385" s="1">
        <v>45859</v>
      </c>
      <c r="C2385" t="s">
        <v>3906</v>
      </c>
      <c r="D2385" t="s">
        <v>177</v>
      </c>
      <c r="E2385" t="s">
        <v>30</v>
      </c>
      <c r="F2385" t="s">
        <v>31</v>
      </c>
      <c r="G2385" t="s">
        <v>32</v>
      </c>
      <c r="H2385" t="s">
        <v>59</v>
      </c>
      <c r="I2385" t="s">
        <v>24</v>
      </c>
      <c r="J2385" t="s">
        <v>72</v>
      </c>
      <c r="K2385">
        <v>2</v>
      </c>
      <c r="L2385">
        <v>15202</v>
      </c>
      <c r="M2385">
        <v>0</v>
      </c>
      <c r="N2385">
        <v>30404</v>
      </c>
      <c r="O2385">
        <v>22000</v>
      </c>
      <c r="P2385">
        <v>8404</v>
      </c>
      <c r="Q2385" t="s">
        <v>49</v>
      </c>
      <c r="R2385" t="s">
        <v>27</v>
      </c>
      <c r="S2385" s="3" t="str">
        <f t="shared" si="185"/>
        <v>July</v>
      </c>
      <c r="T2385" t="str">
        <f t="shared" si="186"/>
        <v>Q3</v>
      </c>
      <c r="U2385">
        <f t="shared" si="187"/>
        <v>2025</v>
      </c>
      <c r="V2385" s="4">
        <f t="shared" si="188"/>
        <v>0.27641099855282197</v>
      </c>
      <c r="W2385" t="str">
        <f t="shared" si="189"/>
        <v>Medium</v>
      </c>
    </row>
    <row r="2386" spans="1:23" hidden="1" x14ac:dyDescent="0.3">
      <c r="A2386">
        <v>100843</v>
      </c>
      <c r="B2386" s="1">
        <v>45834</v>
      </c>
      <c r="C2386" t="s">
        <v>979</v>
      </c>
      <c r="D2386" t="s">
        <v>132</v>
      </c>
      <c r="E2386" t="s">
        <v>30</v>
      </c>
      <c r="F2386" t="s">
        <v>76</v>
      </c>
      <c r="G2386" t="s">
        <v>77</v>
      </c>
      <c r="H2386" t="s">
        <v>71</v>
      </c>
      <c r="I2386" t="s">
        <v>60</v>
      </c>
      <c r="J2386" t="s">
        <v>61</v>
      </c>
      <c r="K2386">
        <v>3</v>
      </c>
      <c r="L2386">
        <v>11923</v>
      </c>
      <c r="M2386">
        <v>15</v>
      </c>
      <c r="N2386">
        <v>30403.65</v>
      </c>
      <c r="O2386">
        <v>27000</v>
      </c>
      <c r="P2386">
        <v>3403.65</v>
      </c>
      <c r="Q2386" t="s">
        <v>66</v>
      </c>
      <c r="R2386" t="s">
        <v>27</v>
      </c>
      <c r="S2386" s="3" t="str">
        <f t="shared" si="185"/>
        <v>June</v>
      </c>
      <c r="T2386" t="str">
        <f t="shared" si="186"/>
        <v>Q2</v>
      </c>
      <c r="U2386">
        <f t="shared" si="187"/>
        <v>2025</v>
      </c>
      <c r="V2386" s="4">
        <f t="shared" si="188"/>
        <v>0.11194872984000276</v>
      </c>
      <c r="W2386" t="str">
        <f t="shared" si="189"/>
        <v>Medium</v>
      </c>
    </row>
    <row r="2387" spans="1:23" hidden="1" x14ac:dyDescent="0.3">
      <c r="A2387">
        <v>102930</v>
      </c>
      <c r="B2387" s="1">
        <v>46014</v>
      </c>
      <c r="C2387" t="s">
        <v>3066</v>
      </c>
      <c r="D2387" t="s">
        <v>68</v>
      </c>
      <c r="E2387" t="s">
        <v>30</v>
      </c>
      <c r="F2387" t="s">
        <v>31</v>
      </c>
      <c r="G2387" t="s">
        <v>32</v>
      </c>
      <c r="H2387" t="s">
        <v>108</v>
      </c>
      <c r="I2387" t="s">
        <v>24</v>
      </c>
      <c r="J2387" t="s">
        <v>25</v>
      </c>
      <c r="K2387">
        <v>4</v>
      </c>
      <c r="L2387">
        <v>8439</v>
      </c>
      <c r="M2387">
        <v>10</v>
      </c>
      <c r="N2387">
        <v>30380.400000000001</v>
      </c>
      <c r="O2387">
        <v>24000</v>
      </c>
      <c r="P2387">
        <v>6380.4</v>
      </c>
      <c r="Q2387" t="s">
        <v>26</v>
      </c>
      <c r="R2387" t="s">
        <v>27</v>
      </c>
      <c r="S2387" s="3" t="str">
        <f t="shared" si="185"/>
        <v>December</v>
      </c>
      <c r="T2387" t="str">
        <f t="shared" si="186"/>
        <v>Q4</v>
      </c>
      <c r="U2387">
        <f t="shared" si="187"/>
        <v>2025</v>
      </c>
      <c r="V2387" s="4">
        <f t="shared" si="188"/>
        <v>0.21001698463483032</v>
      </c>
      <c r="W2387" t="str">
        <f t="shared" si="189"/>
        <v>Medium</v>
      </c>
    </row>
    <row r="2388" spans="1:23" hidden="1" x14ac:dyDescent="0.3">
      <c r="A2388">
        <v>101201</v>
      </c>
      <c r="B2388" s="1">
        <v>45891</v>
      </c>
      <c r="C2388" t="s">
        <v>1337</v>
      </c>
      <c r="D2388" t="s">
        <v>222</v>
      </c>
      <c r="E2388" t="s">
        <v>52</v>
      </c>
      <c r="F2388" t="s">
        <v>69</v>
      </c>
      <c r="G2388" t="s">
        <v>70</v>
      </c>
      <c r="H2388" t="s">
        <v>59</v>
      </c>
      <c r="I2388" t="s">
        <v>24</v>
      </c>
      <c r="J2388" t="s">
        <v>72</v>
      </c>
      <c r="K2388">
        <v>2</v>
      </c>
      <c r="L2388">
        <v>15139</v>
      </c>
      <c r="M2388">
        <v>0</v>
      </c>
      <c r="N2388">
        <v>30278</v>
      </c>
      <c r="O2388">
        <v>22000</v>
      </c>
      <c r="P2388">
        <v>8278</v>
      </c>
      <c r="Q2388" t="s">
        <v>26</v>
      </c>
      <c r="R2388" t="s">
        <v>27</v>
      </c>
      <c r="S2388" s="3" t="str">
        <f t="shared" si="185"/>
        <v>August</v>
      </c>
      <c r="T2388" t="str">
        <f t="shared" si="186"/>
        <v>Q3</v>
      </c>
      <c r="U2388">
        <f t="shared" si="187"/>
        <v>2025</v>
      </c>
      <c r="V2388" s="4">
        <f t="shared" si="188"/>
        <v>0.27339982825814124</v>
      </c>
      <c r="W2388" t="str">
        <f t="shared" si="189"/>
        <v>Medium</v>
      </c>
    </row>
    <row r="2389" spans="1:23" hidden="1" x14ac:dyDescent="0.3">
      <c r="A2389">
        <v>102972</v>
      </c>
      <c r="B2389" s="1">
        <v>46002</v>
      </c>
      <c r="C2389" t="s">
        <v>3108</v>
      </c>
      <c r="D2389" t="s">
        <v>100</v>
      </c>
      <c r="E2389" t="s">
        <v>44</v>
      </c>
      <c r="F2389" t="s">
        <v>64</v>
      </c>
      <c r="G2389" t="s">
        <v>65</v>
      </c>
      <c r="H2389" t="s">
        <v>33</v>
      </c>
      <c r="I2389" t="s">
        <v>60</v>
      </c>
      <c r="J2389" t="s">
        <v>61</v>
      </c>
      <c r="K2389">
        <v>3</v>
      </c>
      <c r="L2389">
        <v>11865</v>
      </c>
      <c r="M2389">
        <v>15</v>
      </c>
      <c r="N2389">
        <v>30255.75</v>
      </c>
      <c r="O2389">
        <v>27000</v>
      </c>
      <c r="P2389">
        <v>3255.75</v>
      </c>
      <c r="Q2389" t="s">
        <v>49</v>
      </c>
      <c r="R2389" t="s">
        <v>27</v>
      </c>
      <c r="S2389" s="3" t="str">
        <f t="shared" si="185"/>
        <v>December</v>
      </c>
      <c r="T2389" t="str">
        <f t="shared" si="186"/>
        <v>Q4</v>
      </c>
      <c r="U2389">
        <f t="shared" si="187"/>
        <v>2025</v>
      </c>
      <c r="V2389" s="4">
        <f t="shared" si="188"/>
        <v>0.10760764482784264</v>
      </c>
      <c r="W2389" t="str">
        <f t="shared" si="189"/>
        <v>Medium</v>
      </c>
    </row>
    <row r="2390" spans="1:23" hidden="1" x14ac:dyDescent="0.3">
      <c r="A2390">
        <v>103343</v>
      </c>
      <c r="B2390" s="1">
        <v>45765</v>
      </c>
      <c r="C2390" t="s">
        <v>3479</v>
      </c>
      <c r="D2390" t="s">
        <v>192</v>
      </c>
      <c r="E2390" t="s">
        <v>20</v>
      </c>
      <c r="F2390" t="s">
        <v>21</v>
      </c>
      <c r="G2390" t="s">
        <v>22</v>
      </c>
      <c r="H2390" t="s">
        <v>23</v>
      </c>
      <c r="I2390" t="s">
        <v>24</v>
      </c>
      <c r="J2390" t="s">
        <v>25</v>
      </c>
      <c r="K2390">
        <v>4</v>
      </c>
      <c r="L2390">
        <v>8401</v>
      </c>
      <c r="M2390">
        <v>10</v>
      </c>
      <c r="N2390">
        <v>30243.599999999999</v>
      </c>
      <c r="O2390">
        <v>24000</v>
      </c>
      <c r="P2390">
        <v>6243.6</v>
      </c>
      <c r="Q2390" t="s">
        <v>66</v>
      </c>
      <c r="R2390" t="s">
        <v>73</v>
      </c>
      <c r="S2390" s="3" t="str">
        <f t="shared" si="185"/>
        <v>April</v>
      </c>
      <c r="T2390" t="str">
        <f t="shared" si="186"/>
        <v>Q2</v>
      </c>
      <c r="U2390">
        <f t="shared" si="187"/>
        <v>2025</v>
      </c>
      <c r="V2390" s="4">
        <f t="shared" si="188"/>
        <v>0.20644367733999922</v>
      </c>
      <c r="W2390" t="str">
        <f t="shared" si="189"/>
        <v>Medium</v>
      </c>
    </row>
    <row r="2391" spans="1:23" hidden="1" x14ac:dyDescent="0.3">
      <c r="A2391">
        <v>103849</v>
      </c>
      <c r="B2391" s="1">
        <v>46010</v>
      </c>
      <c r="C2391" t="s">
        <v>3985</v>
      </c>
      <c r="D2391" t="s">
        <v>149</v>
      </c>
      <c r="E2391" t="s">
        <v>20</v>
      </c>
      <c r="F2391" t="s">
        <v>21</v>
      </c>
      <c r="G2391" t="s">
        <v>22</v>
      </c>
      <c r="H2391" t="s">
        <v>71</v>
      </c>
      <c r="I2391" t="s">
        <v>24</v>
      </c>
      <c r="J2391" t="s">
        <v>25</v>
      </c>
      <c r="K2391">
        <v>4</v>
      </c>
      <c r="L2391">
        <v>8877</v>
      </c>
      <c r="M2391">
        <v>15</v>
      </c>
      <c r="N2391">
        <v>30181.8</v>
      </c>
      <c r="O2391">
        <v>24000</v>
      </c>
      <c r="P2391">
        <v>6181.8</v>
      </c>
      <c r="Q2391" t="s">
        <v>55</v>
      </c>
      <c r="R2391" t="s">
        <v>27</v>
      </c>
      <c r="S2391" s="3" t="str">
        <f t="shared" si="185"/>
        <v>December</v>
      </c>
      <c r="T2391" t="str">
        <f t="shared" si="186"/>
        <v>Q4</v>
      </c>
      <c r="U2391">
        <f t="shared" si="187"/>
        <v>2025</v>
      </c>
      <c r="V2391" s="4">
        <f t="shared" si="188"/>
        <v>0.20481879808361331</v>
      </c>
      <c r="W2391" t="str">
        <f t="shared" si="189"/>
        <v>Medium</v>
      </c>
    </row>
    <row r="2392" spans="1:23" hidden="1" x14ac:dyDescent="0.3">
      <c r="A2392">
        <v>103668</v>
      </c>
      <c r="B2392" s="1">
        <v>45756</v>
      </c>
      <c r="C2392" t="s">
        <v>3804</v>
      </c>
      <c r="D2392" t="s">
        <v>125</v>
      </c>
      <c r="E2392" t="s">
        <v>52</v>
      </c>
      <c r="F2392" t="s">
        <v>53</v>
      </c>
      <c r="G2392" t="s">
        <v>54</v>
      </c>
      <c r="H2392" t="s">
        <v>33</v>
      </c>
      <c r="I2392" t="s">
        <v>60</v>
      </c>
      <c r="J2392" t="s">
        <v>61</v>
      </c>
      <c r="K2392">
        <v>3</v>
      </c>
      <c r="L2392">
        <v>11813</v>
      </c>
      <c r="M2392">
        <v>15</v>
      </c>
      <c r="N2392">
        <v>30123.15</v>
      </c>
      <c r="O2392">
        <v>27000</v>
      </c>
      <c r="P2392">
        <v>3123.15</v>
      </c>
      <c r="Q2392" t="s">
        <v>66</v>
      </c>
      <c r="R2392" t="s">
        <v>27</v>
      </c>
      <c r="S2392" s="3" t="str">
        <f t="shared" si="185"/>
        <v>April</v>
      </c>
      <c r="T2392" t="str">
        <f t="shared" si="186"/>
        <v>Q2</v>
      </c>
      <c r="U2392">
        <f t="shared" si="187"/>
        <v>2025</v>
      </c>
      <c r="V2392" s="4">
        <f t="shared" si="188"/>
        <v>0.10367939607909531</v>
      </c>
      <c r="W2392" t="str">
        <f t="shared" si="189"/>
        <v>Medium</v>
      </c>
    </row>
    <row r="2393" spans="1:23" hidden="1" x14ac:dyDescent="0.3">
      <c r="A2393">
        <v>103465</v>
      </c>
      <c r="B2393" s="1">
        <v>45817</v>
      </c>
      <c r="C2393" t="s">
        <v>3601</v>
      </c>
      <c r="D2393" t="s">
        <v>90</v>
      </c>
      <c r="E2393" t="s">
        <v>44</v>
      </c>
      <c r="F2393" t="s">
        <v>45</v>
      </c>
      <c r="G2393" t="s">
        <v>46</v>
      </c>
      <c r="H2393" t="s">
        <v>33</v>
      </c>
      <c r="I2393" t="s">
        <v>60</v>
      </c>
      <c r="J2393" t="s">
        <v>61</v>
      </c>
      <c r="K2393">
        <v>3</v>
      </c>
      <c r="L2393">
        <v>11811</v>
      </c>
      <c r="M2393">
        <v>15</v>
      </c>
      <c r="N2393">
        <v>30118.05</v>
      </c>
      <c r="O2393">
        <v>27000</v>
      </c>
      <c r="P2393">
        <v>3118.05</v>
      </c>
      <c r="Q2393" t="s">
        <v>66</v>
      </c>
      <c r="R2393" t="s">
        <v>56</v>
      </c>
      <c r="S2393" s="3" t="str">
        <f t="shared" si="185"/>
        <v>June</v>
      </c>
      <c r="T2393" t="str">
        <f t="shared" si="186"/>
        <v>Q2</v>
      </c>
      <c r="U2393">
        <f t="shared" si="187"/>
        <v>2025</v>
      </c>
      <c r="V2393" s="4">
        <f t="shared" si="188"/>
        <v>0.10352761881994353</v>
      </c>
      <c r="W2393" t="str">
        <f t="shared" si="189"/>
        <v>Medium</v>
      </c>
    </row>
    <row r="2394" spans="1:23" hidden="1" x14ac:dyDescent="0.3">
      <c r="A2394">
        <v>101694</v>
      </c>
      <c r="B2394" s="1">
        <v>45980</v>
      </c>
      <c r="C2394" t="s">
        <v>1830</v>
      </c>
      <c r="D2394" t="s">
        <v>257</v>
      </c>
      <c r="E2394" t="s">
        <v>30</v>
      </c>
      <c r="F2394" t="s">
        <v>76</v>
      </c>
      <c r="G2394" t="s">
        <v>77</v>
      </c>
      <c r="H2394" t="s">
        <v>108</v>
      </c>
      <c r="I2394" t="s">
        <v>24</v>
      </c>
      <c r="J2394" t="s">
        <v>25</v>
      </c>
      <c r="K2394">
        <v>4</v>
      </c>
      <c r="L2394">
        <v>8849</v>
      </c>
      <c r="M2394">
        <v>15</v>
      </c>
      <c r="N2394">
        <v>30086.6</v>
      </c>
      <c r="O2394">
        <v>24000</v>
      </c>
      <c r="P2394">
        <v>6086.6</v>
      </c>
      <c r="Q2394" t="s">
        <v>49</v>
      </c>
      <c r="R2394" t="s">
        <v>73</v>
      </c>
      <c r="S2394" s="3" t="str">
        <f t="shared" si="185"/>
        <v>November</v>
      </c>
      <c r="T2394" t="str">
        <f t="shared" si="186"/>
        <v>Q4</v>
      </c>
      <c r="U2394">
        <f t="shared" si="187"/>
        <v>2025</v>
      </c>
      <c r="V2394" s="4">
        <f t="shared" si="188"/>
        <v>0.20230268624570408</v>
      </c>
      <c r="W2394" t="str">
        <f t="shared" si="189"/>
        <v>Medium</v>
      </c>
    </row>
    <row r="2395" spans="1:23" hidden="1" x14ac:dyDescent="0.3">
      <c r="A2395">
        <v>104178</v>
      </c>
      <c r="B2395" s="1">
        <v>45863</v>
      </c>
      <c r="C2395" t="s">
        <v>4314</v>
      </c>
      <c r="D2395" t="s">
        <v>134</v>
      </c>
      <c r="E2395" t="s">
        <v>44</v>
      </c>
      <c r="F2395" t="s">
        <v>64</v>
      </c>
      <c r="G2395" t="s">
        <v>65</v>
      </c>
      <c r="H2395" t="s">
        <v>83</v>
      </c>
      <c r="I2395" t="s">
        <v>60</v>
      </c>
      <c r="J2395" t="s">
        <v>61</v>
      </c>
      <c r="K2395">
        <v>3</v>
      </c>
      <c r="L2395">
        <v>11795</v>
      </c>
      <c r="M2395">
        <v>15</v>
      </c>
      <c r="N2395">
        <v>30077.25</v>
      </c>
      <c r="O2395">
        <v>27000</v>
      </c>
      <c r="P2395">
        <v>3077.25</v>
      </c>
      <c r="Q2395" t="s">
        <v>55</v>
      </c>
      <c r="R2395" t="s">
        <v>27</v>
      </c>
      <c r="S2395" s="3" t="str">
        <f t="shared" si="185"/>
        <v>July</v>
      </c>
      <c r="T2395" t="str">
        <f t="shared" si="186"/>
        <v>Q3</v>
      </c>
      <c r="U2395">
        <f t="shared" si="187"/>
        <v>2025</v>
      </c>
      <c r="V2395" s="4">
        <f t="shared" si="188"/>
        <v>0.10231154776450639</v>
      </c>
      <c r="W2395" t="str">
        <f t="shared" si="189"/>
        <v>Medium</v>
      </c>
    </row>
    <row r="2396" spans="1:23" hidden="1" x14ac:dyDescent="0.3">
      <c r="A2396">
        <v>103501</v>
      </c>
      <c r="B2396" s="1">
        <v>45999</v>
      </c>
      <c r="C2396" t="s">
        <v>3637</v>
      </c>
      <c r="D2396" t="s">
        <v>104</v>
      </c>
      <c r="E2396" t="s">
        <v>52</v>
      </c>
      <c r="F2396" t="s">
        <v>69</v>
      </c>
      <c r="G2396" t="s">
        <v>70</v>
      </c>
      <c r="H2396" t="s">
        <v>59</v>
      </c>
      <c r="I2396" t="s">
        <v>24</v>
      </c>
      <c r="J2396" t="s">
        <v>72</v>
      </c>
      <c r="K2396">
        <v>2</v>
      </c>
      <c r="L2396">
        <v>15036</v>
      </c>
      <c r="M2396">
        <v>0</v>
      </c>
      <c r="N2396">
        <v>30072</v>
      </c>
      <c r="O2396">
        <v>22000</v>
      </c>
      <c r="P2396">
        <v>8072</v>
      </c>
      <c r="Q2396" t="s">
        <v>66</v>
      </c>
      <c r="R2396" t="s">
        <v>27</v>
      </c>
      <c r="S2396" s="3" t="str">
        <f t="shared" si="185"/>
        <v>December</v>
      </c>
      <c r="T2396" t="str">
        <f t="shared" si="186"/>
        <v>Q4</v>
      </c>
      <c r="U2396">
        <f t="shared" si="187"/>
        <v>2025</v>
      </c>
      <c r="V2396" s="4">
        <f t="shared" si="188"/>
        <v>0.26842245277999466</v>
      </c>
      <c r="W2396" t="str">
        <f t="shared" si="189"/>
        <v>Medium</v>
      </c>
    </row>
    <row r="2397" spans="1:23" hidden="1" x14ac:dyDescent="0.3">
      <c r="A2397">
        <v>103751</v>
      </c>
      <c r="B2397" s="1">
        <v>45912</v>
      </c>
      <c r="C2397" t="s">
        <v>3887</v>
      </c>
      <c r="D2397" t="s">
        <v>80</v>
      </c>
      <c r="E2397" t="s">
        <v>20</v>
      </c>
      <c r="F2397" t="s">
        <v>21</v>
      </c>
      <c r="G2397" t="s">
        <v>22</v>
      </c>
      <c r="H2397" t="s">
        <v>59</v>
      </c>
      <c r="I2397" t="s">
        <v>24</v>
      </c>
      <c r="J2397" t="s">
        <v>72</v>
      </c>
      <c r="K2397">
        <v>2</v>
      </c>
      <c r="L2397">
        <v>15032</v>
      </c>
      <c r="M2397">
        <v>0</v>
      </c>
      <c r="N2397">
        <v>30064</v>
      </c>
      <c r="O2397">
        <v>22000</v>
      </c>
      <c r="P2397">
        <v>8064</v>
      </c>
      <c r="Q2397" t="s">
        <v>26</v>
      </c>
      <c r="R2397" t="s">
        <v>56</v>
      </c>
      <c r="S2397" s="3" t="str">
        <f t="shared" si="185"/>
        <v>September</v>
      </c>
      <c r="T2397" t="str">
        <f t="shared" si="186"/>
        <v>Q3</v>
      </c>
      <c r="U2397">
        <f t="shared" si="187"/>
        <v>2025</v>
      </c>
      <c r="V2397" s="4">
        <f t="shared" si="188"/>
        <v>0.26822778073443321</v>
      </c>
      <c r="W2397" t="str">
        <f t="shared" si="189"/>
        <v>Medium</v>
      </c>
    </row>
    <row r="2398" spans="1:23" hidden="1" x14ac:dyDescent="0.3">
      <c r="A2398">
        <v>104924</v>
      </c>
      <c r="B2398" s="1">
        <v>45902</v>
      </c>
      <c r="C2398" t="s">
        <v>5060</v>
      </c>
      <c r="D2398" t="s">
        <v>98</v>
      </c>
      <c r="E2398" t="s">
        <v>52</v>
      </c>
      <c r="F2398" t="s">
        <v>69</v>
      </c>
      <c r="G2398" t="s">
        <v>70</v>
      </c>
      <c r="H2398" t="s">
        <v>108</v>
      </c>
      <c r="I2398" t="s">
        <v>24</v>
      </c>
      <c r="J2398" t="s">
        <v>25</v>
      </c>
      <c r="K2398">
        <v>4</v>
      </c>
      <c r="L2398">
        <v>8338</v>
      </c>
      <c r="M2398">
        <v>10</v>
      </c>
      <c r="N2398">
        <v>30016.799999999999</v>
      </c>
      <c r="O2398">
        <v>24000</v>
      </c>
      <c r="P2398">
        <v>6016.8</v>
      </c>
      <c r="Q2398" t="s">
        <v>26</v>
      </c>
      <c r="R2398" t="s">
        <v>27</v>
      </c>
      <c r="S2398" s="3" t="str">
        <f t="shared" si="185"/>
        <v>September</v>
      </c>
      <c r="T2398" t="str">
        <f t="shared" si="186"/>
        <v>Q3</v>
      </c>
      <c r="U2398">
        <f t="shared" si="187"/>
        <v>2025</v>
      </c>
      <c r="V2398" s="4">
        <f t="shared" si="188"/>
        <v>0.20044774926041417</v>
      </c>
      <c r="W2398" t="str">
        <f t="shared" si="189"/>
        <v>Medium</v>
      </c>
    </row>
    <row r="2399" spans="1:23" hidden="1" x14ac:dyDescent="0.3">
      <c r="A2399">
        <v>101600</v>
      </c>
      <c r="B2399" s="1">
        <v>45901</v>
      </c>
      <c r="C2399" t="s">
        <v>1736</v>
      </c>
      <c r="D2399" t="s">
        <v>122</v>
      </c>
      <c r="E2399" t="s">
        <v>52</v>
      </c>
      <c r="F2399" t="s">
        <v>69</v>
      </c>
      <c r="G2399" t="s">
        <v>70</v>
      </c>
      <c r="H2399" t="s">
        <v>47</v>
      </c>
      <c r="I2399" t="s">
        <v>24</v>
      </c>
      <c r="J2399" t="s">
        <v>72</v>
      </c>
      <c r="K2399">
        <v>2</v>
      </c>
      <c r="L2399">
        <v>15002</v>
      </c>
      <c r="M2399">
        <v>0</v>
      </c>
      <c r="N2399">
        <v>30004</v>
      </c>
      <c r="O2399">
        <v>22000</v>
      </c>
      <c r="P2399">
        <v>8004</v>
      </c>
      <c r="Q2399" t="s">
        <v>41</v>
      </c>
      <c r="R2399" t="s">
        <v>27</v>
      </c>
      <c r="S2399" s="3" t="str">
        <f t="shared" si="185"/>
        <v>September</v>
      </c>
      <c r="T2399" t="str">
        <f t="shared" si="186"/>
        <v>Q3</v>
      </c>
      <c r="U2399">
        <f t="shared" si="187"/>
        <v>2025</v>
      </c>
      <c r="V2399" s="4">
        <f t="shared" si="188"/>
        <v>0.26676443140914546</v>
      </c>
      <c r="W2399" t="str">
        <f t="shared" si="189"/>
        <v>Medium</v>
      </c>
    </row>
    <row r="2400" spans="1:23" hidden="1" x14ac:dyDescent="0.3">
      <c r="A2400">
        <v>103351</v>
      </c>
      <c r="B2400" s="1">
        <v>45730</v>
      </c>
      <c r="C2400" t="s">
        <v>3487</v>
      </c>
      <c r="D2400" t="s">
        <v>68</v>
      </c>
      <c r="E2400" t="s">
        <v>52</v>
      </c>
      <c r="F2400" t="s">
        <v>69</v>
      </c>
      <c r="G2400" t="s">
        <v>70</v>
      </c>
      <c r="H2400" t="s">
        <v>71</v>
      </c>
      <c r="I2400" t="s">
        <v>60</v>
      </c>
      <c r="J2400" t="s">
        <v>61</v>
      </c>
      <c r="K2400">
        <v>3</v>
      </c>
      <c r="L2400">
        <v>11760</v>
      </c>
      <c r="M2400">
        <v>15</v>
      </c>
      <c r="N2400">
        <v>29988</v>
      </c>
      <c r="O2400">
        <v>27000</v>
      </c>
      <c r="P2400">
        <v>2988</v>
      </c>
      <c r="Q2400" t="s">
        <v>66</v>
      </c>
      <c r="R2400" t="s">
        <v>56</v>
      </c>
      <c r="S2400" s="3" t="str">
        <f t="shared" si="185"/>
        <v>March</v>
      </c>
      <c r="T2400" t="str">
        <f t="shared" si="186"/>
        <v>Q1</v>
      </c>
      <c r="U2400">
        <f t="shared" si="187"/>
        <v>2025</v>
      </c>
      <c r="V2400" s="4">
        <f t="shared" si="188"/>
        <v>9.9639855942376954E-2</v>
      </c>
      <c r="W2400" t="str">
        <f t="shared" si="189"/>
        <v>Medium</v>
      </c>
    </row>
    <row r="2401" spans="1:23" hidden="1" x14ac:dyDescent="0.3">
      <c r="A2401">
        <v>100407</v>
      </c>
      <c r="B2401" s="1">
        <v>45896</v>
      </c>
      <c r="C2401" t="s">
        <v>543</v>
      </c>
      <c r="D2401" t="s">
        <v>63</v>
      </c>
      <c r="E2401" t="s">
        <v>30</v>
      </c>
      <c r="F2401" t="s">
        <v>31</v>
      </c>
      <c r="G2401" t="s">
        <v>32</v>
      </c>
      <c r="H2401" t="s">
        <v>33</v>
      </c>
      <c r="I2401" t="s">
        <v>24</v>
      </c>
      <c r="J2401" t="s">
        <v>72</v>
      </c>
      <c r="K2401">
        <v>2</v>
      </c>
      <c r="L2401">
        <v>14968</v>
      </c>
      <c r="M2401">
        <v>0</v>
      </c>
      <c r="N2401">
        <v>29936</v>
      </c>
      <c r="O2401">
        <v>22000</v>
      </c>
      <c r="P2401">
        <v>7936</v>
      </c>
      <c r="Q2401" t="s">
        <v>55</v>
      </c>
      <c r="R2401" t="s">
        <v>56</v>
      </c>
      <c r="S2401" s="3" t="str">
        <f t="shared" si="185"/>
        <v>August</v>
      </c>
      <c r="T2401" t="str">
        <f t="shared" si="186"/>
        <v>Q3</v>
      </c>
      <c r="U2401">
        <f t="shared" si="187"/>
        <v>2025</v>
      </c>
      <c r="V2401" s="4">
        <f t="shared" si="188"/>
        <v>0.2650988776055585</v>
      </c>
      <c r="W2401" t="str">
        <f t="shared" si="189"/>
        <v>Medium</v>
      </c>
    </row>
    <row r="2402" spans="1:23" hidden="1" x14ac:dyDescent="0.3">
      <c r="A2402">
        <v>104601</v>
      </c>
      <c r="B2402" s="1">
        <v>45864</v>
      </c>
      <c r="C2402" t="s">
        <v>4737</v>
      </c>
      <c r="D2402" t="s">
        <v>29</v>
      </c>
      <c r="E2402" t="s">
        <v>30</v>
      </c>
      <c r="F2402" t="s">
        <v>31</v>
      </c>
      <c r="G2402" t="s">
        <v>32</v>
      </c>
      <c r="H2402" t="s">
        <v>59</v>
      </c>
      <c r="I2402" t="s">
        <v>24</v>
      </c>
      <c r="J2402" t="s">
        <v>72</v>
      </c>
      <c r="K2402">
        <v>2</v>
      </c>
      <c r="L2402">
        <v>14962</v>
      </c>
      <c r="M2402">
        <v>0</v>
      </c>
      <c r="N2402">
        <v>29924</v>
      </c>
      <c r="O2402">
        <v>22000</v>
      </c>
      <c r="P2402">
        <v>7924</v>
      </c>
      <c r="Q2402" t="s">
        <v>41</v>
      </c>
      <c r="R2402" t="s">
        <v>56</v>
      </c>
      <c r="S2402" s="3" t="str">
        <f t="shared" si="185"/>
        <v>July</v>
      </c>
      <c r="T2402" t="str">
        <f t="shared" si="186"/>
        <v>Q3</v>
      </c>
      <c r="U2402">
        <f t="shared" si="187"/>
        <v>2025</v>
      </c>
      <c r="V2402" s="4">
        <f t="shared" si="188"/>
        <v>0.26480417056543243</v>
      </c>
      <c r="W2402" t="str">
        <f t="shared" si="189"/>
        <v>Medium</v>
      </c>
    </row>
    <row r="2403" spans="1:23" hidden="1" x14ac:dyDescent="0.3">
      <c r="A2403">
        <v>101516</v>
      </c>
      <c r="B2403" s="1">
        <v>45778</v>
      </c>
      <c r="C2403" t="s">
        <v>1652</v>
      </c>
      <c r="D2403" t="s">
        <v>299</v>
      </c>
      <c r="E2403" t="s">
        <v>20</v>
      </c>
      <c r="F2403" t="s">
        <v>21</v>
      </c>
      <c r="G2403" t="s">
        <v>22</v>
      </c>
      <c r="H2403" t="s">
        <v>23</v>
      </c>
      <c r="I2403" t="s">
        <v>60</v>
      </c>
      <c r="J2403" t="s">
        <v>61</v>
      </c>
      <c r="K2403">
        <v>3</v>
      </c>
      <c r="L2403">
        <v>12467</v>
      </c>
      <c r="M2403">
        <v>20</v>
      </c>
      <c r="N2403">
        <v>29920.799999999999</v>
      </c>
      <c r="O2403">
        <v>27000</v>
      </c>
      <c r="P2403">
        <v>2920.8</v>
      </c>
      <c r="Q2403" t="s">
        <v>49</v>
      </c>
      <c r="R2403" t="s">
        <v>27</v>
      </c>
      <c r="S2403" s="3" t="str">
        <f t="shared" si="185"/>
        <v>May</v>
      </c>
      <c r="T2403" t="str">
        <f t="shared" si="186"/>
        <v>Q2</v>
      </c>
      <c r="U2403">
        <f t="shared" si="187"/>
        <v>2025</v>
      </c>
      <c r="V2403" s="4">
        <f t="shared" si="188"/>
        <v>9.76177107563969E-2</v>
      </c>
      <c r="W2403" t="str">
        <f t="shared" si="189"/>
        <v>Medium</v>
      </c>
    </row>
    <row r="2404" spans="1:23" hidden="1" x14ac:dyDescent="0.3">
      <c r="A2404">
        <v>103134</v>
      </c>
      <c r="B2404" s="1">
        <v>45872</v>
      </c>
      <c r="C2404" t="s">
        <v>3270</v>
      </c>
      <c r="D2404" t="s">
        <v>112</v>
      </c>
      <c r="E2404" t="s">
        <v>52</v>
      </c>
      <c r="F2404" t="s">
        <v>53</v>
      </c>
      <c r="G2404" t="s">
        <v>54</v>
      </c>
      <c r="H2404" t="s">
        <v>33</v>
      </c>
      <c r="I2404" t="s">
        <v>60</v>
      </c>
      <c r="J2404" t="s">
        <v>61</v>
      </c>
      <c r="K2404">
        <v>3</v>
      </c>
      <c r="L2404">
        <v>11713</v>
      </c>
      <c r="M2404">
        <v>15</v>
      </c>
      <c r="N2404">
        <v>29868.15</v>
      </c>
      <c r="O2404">
        <v>27000</v>
      </c>
      <c r="P2404">
        <v>2868.15</v>
      </c>
      <c r="Q2404" t="s">
        <v>49</v>
      </c>
      <c r="R2404" t="s">
        <v>27</v>
      </c>
      <c r="S2404" s="3" t="str">
        <f t="shared" si="185"/>
        <v>August</v>
      </c>
      <c r="T2404" t="str">
        <f t="shared" si="186"/>
        <v>Q3</v>
      </c>
      <c r="U2404">
        <f t="shared" si="187"/>
        <v>2025</v>
      </c>
      <c r="V2404" s="4">
        <f t="shared" si="188"/>
        <v>9.6027038835682824E-2</v>
      </c>
      <c r="W2404" t="str">
        <f t="shared" si="189"/>
        <v>Medium</v>
      </c>
    </row>
    <row r="2405" spans="1:23" hidden="1" x14ac:dyDescent="0.3">
      <c r="A2405">
        <v>101162</v>
      </c>
      <c r="B2405" s="1">
        <v>45919</v>
      </c>
      <c r="C2405" t="s">
        <v>1298</v>
      </c>
      <c r="D2405" t="s">
        <v>149</v>
      </c>
      <c r="E2405" t="s">
        <v>30</v>
      </c>
      <c r="F2405" t="s">
        <v>31</v>
      </c>
      <c r="G2405" t="s">
        <v>32</v>
      </c>
      <c r="H2405" t="s">
        <v>23</v>
      </c>
      <c r="I2405" t="s">
        <v>60</v>
      </c>
      <c r="J2405" t="s">
        <v>61</v>
      </c>
      <c r="K2405">
        <v>3</v>
      </c>
      <c r="L2405">
        <v>12427</v>
      </c>
      <c r="M2405">
        <v>20</v>
      </c>
      <c r="N2405">
        <v>29824.799999999999</v>
      </c>
      <c r="O2405">
        <v>27000</v>
      </c>
      <c r="P2405">
        <v>2824.8</v>
      </c>
      <c r="Q2405" t="s">
        <v>66</v>
      </c>
      <c r="R2405" t="s">
        <v>27</v>
      </c>
      <c r="S2405" s="3" t="str">
        <f t="shared" si="185"/>
        <v>September</v>
      </c>
      <c r="T2405" t="str">
        <f t="shared" si="186"/>
        <v>Q3</v>
      </c>
      <c r="U2405">
        <f t="shared" si="187"/>
        <v>2025</v>
      </c>
      <c r="V2405" s="4">
        <f t="shared" si="188"/>
        <v>9.4713124647944E-2</v>
      </c>
      <c r="W2405" t="str">
        <f t="shared" si="189"/>
        <v>Medium</v>
      </c>
    </row>
    <row r="2406" spans="1:23" hidden="1" x14ac:dyDescent="0.3">
      <c r="A2406">
        <v>104779</v>
      </c>
      <c r="B2406" s="1">
        <v>45848</v>
      </c>
      <c r="C2406" t="s">
        <v>4915</v>
      </c>
      <c r="D2406" t="s">
        <v>129</v>
      </c>
      <c r="E2406" t="s">
        <v>30</v>
      </c>
      <c r="F2406" t="s">
        <v>76</v>
      </c>
      <c r="G2406" t="s">
        <v>77</v>
      </c>
      <c r="H2406" t="s">
        <v>33</v>
      </c>
      <c r="I2406" t="s">
        <v>60</v>
      </c>
      <c r="J2406" t="s">
        <v>61</v>
      </c>
      <c r="K2406">
        <v>3</v>
      </c>
      <c r="L2406">
        <v>11695</v>
      </c>
      <c r="M2406">
        <v>15</v>
      </c>
      <c r="N2406">
        <v>29822.25</v>
      </c>
      <c r="O2406">
        <v>27000</v>
      </c>
      <c r="P2406">
        <v>2822.25</v>
      </c>
      <c r="Q2406" t="s">
        <v>66</v>
      </c>
      <c r="R2406" t="s">
        <v>73</v>
      </c>
      <c r="S2406" s="3" t="str">
        <f t="shared" si="185"/>
        <v>July</v>
      </c>
      <c r="T2406" t="str">
        <f t="shared" si="186"/>
        <v>Q3</v>
      </c>
      <c r="U2406">
        <f t="shared" si="187"/>
        <v>2025</v>
      </c>
      <c r="V2406" s="4">
        <f t="shared" si="188"/>
        <v>9.4635716620979304E-2</v>
      </c>
      <c r="W2406" t="str">
        <f t="shared" si="189"/>
        <v>Medium</v>
      </c>
    </row>
    <row r="2407" spans="1:23" hidden="1" x14ac:dyDescent="0.3">
      <c r="A2407">
        <v>100563</v>
      </c>
      <c r="B2407" s="1">
        <v>46013</v>
      </c>
      <c r="C2407" t="s">
        <v>699</v>
      </c>
      <c r="D2407" t="s">
        <v>202</v>
      </c>
      <c r="E2407" t="s">
        <v>52</v>
      </c>
      <c r="F2407" t="s">
        <v>53</v>
      </c>
      <c r="G2407" t="s">
        <v>54</v>
      </c>
      <c r="H2407" t="s">
        <v>38</v>
      </c>
      <c r="I2407" t="s">
        <v>24</v>
      </c>
      <c r="J2407" t="s">
        <v>25</v>
      </c>
      <c r="K2407">
        <v>4</v>
      </c>
      <c r="L2407">
        <v>8274</v>
      </c>
      <c r="M2407">
        <v>10</v>
      </c>
      <c r="N2407">
        <v>29786.400000000001</v>
      </c>
      <c r="O2407">
        <v>24000</v>
      </c>
      <c r="P2407">
        <v>5786.4</v>
      </c>
      <c r="Q2407" t="s">
        <v>49</v>
      </c>
      <c r="R2407" t="s">
        <v>27</v>
      </c>
      <c r="S2407" s="3" t="str">
        <f t="shared" si="185"/>
        <v>December</v>
      </c>
      <c r="T2407" t="str">
        <f t="shared" si="186"/>
        <v>Q4</v>
      </c>
      <c r="U2407">
        <f t="shared" si="187"/>
        <v>2025</v>
      </c>
      <c r="V2407" s="4">
        <f t="shared" si="188"/>
        <v>0.19426315365401658</v>
      </c>
      <c r="W2407" t="str">
        <f t="shared" si="189"/>
        <v>Medium</v>
      </c>
    </row>
    <row r="2408" spans="1:23" hidden="1" x14ac:dyDescent="0.3">
      <c r="A2408">
        <v>103420</v>
      </c>
      <c r="B2408" s="1">
        <v>45861</v>
      </c>
      <c r="C2408" t="s">
        <v>3556</v>
      </c>
      <c r="D2408" t="s">
        <v>202</v>
      </c>
      <c r="E2408" t="s">
        <v>30</v>
      </c>
      <c r="F2408" t="s">
        <v>76</v>
      </c>
      <c r="G2408" t="s">
        <v>77</v>
      </c>
      <c r="H2408" t="s">
        <v>71</v>
      </c>
      <c r="I2408" t="s">
        <v>24</v>
      </c>
      <c r="J2408" t="s">
        <v>72</v>
      </c>
      <c r="K2408">
        <v>2</v>
      </c>
      <c r="L2408">
        <v>14835</v>
      </c>
      <c r="M2408">
        <v>0</v>
      </c>
      <c r="N2408">
        <v>29670</v>
      </c>
      <c r="O2408">
        <v>22000</v>
      </c>
      <c r="P2408">
        <v>7670</v>
      </c>
      <c r="Q2408" t="s">
        <v>66</v>
      </c>
      <c r="R2408" t="s">
        <v>56</v>
      </c>
      <c r="S2408" s="3" t="str">
        <f t="shared" si="185"/>
        <v>July</v>
      </c>
      <c r="T2408" t="str">
        <f t="shared" si="186"/>
        <v>Q3</v>
      </c>
      <c r="U2408">
        <f t="shared" si="187"/>
        <v>2025</v>
      </c>
      <c r="V2408" s="4">
        <f t="shared" si="188"/>
        <v>0.25851027974384899</v>
      </c>
      <c r="W2408" t="str">
        <f t="shared" si="189"/>
        <v>Medium</v>
      </c>
    </row>
    <row r="2409" spans="1:23" hidden="1" x14ac:dyDescent="0.3">
      <c r="A2409">
        <v>101602</v>
      </c>
      <c r="B2409" s="1">
        <v>45822</v>
      </c>
      <c r="C2409" t="s">
        <v>1738</v>
      </c>
      <c r="D2409" t="s">
        <v>228</v>
      </c>
      <c r="E2409" t="s">
        <v>30</v>
      </c>
      <c r="F2409" t="s">
        <v>76</v>
      </c>
      <c r="G2409" t="s">
        <v>77</v>
      </c>
      <c r="H2409" t="s">
        <v>23</v>
      </c>
      <c r="I2409" t="s">
        <v>24</v>
      </c>
      <c r="J2409" t="s">
        <v>25</v>
      </c>
      <c r="K2409">
        <v>4</v>
      </c>
      <c r="L2409">
        <v>8222</v>
      </c>
      <c r="M2409">
        <v>10</v>
      </c>
      <c r="N2409">
        <v>29599.200000000001</v>
      </c>
      <c r="O2409">
        <v>24000</v>
      </c>
      <c r="P2409">
        <v>5599.2</v>
      </c>
      <c r="Q2409" t="s">
        <v>66</v>
      </c>
      <c r="R2409" t="s">
        <v>27</v>
      </c>
      <c r="S2409" s="3" t="str">
        <f t="shared" si="185"/>
        <v>June</v>
      </c>
      <c r="T2409" t="str">
        <f t="shared" si="186"/>
        <v>Q2</v>
      </c>
      <c r="U2409">
        <f t="shared" si="187"/>
        <v>2025</v>
      </c>
      <c r="V2409" s="4">
        <f t="shared" si="188"/>
        <v>0.18916727479121057</v>
      </c>
      <c r="W2409" t="str">
        <f t="shared" si="189"/>
        <v>Medium</v>
      </c>
    </row>
    <row r="2410" spans="1:23" hidden="1" x14ac:dyDescent="0.3">
      <c r="A2410">
        <v>103736</v>
      </c>
      <c r="B2410" s="1">
        <v>45668</v>
      </c>
      <c r="C2410" t="s">
        <v>3872</v>
      </c>
      <c r="D2410" t="s">
        <v>149</v>
      </c>
      <c r="E2410" t="s">
        <v>52</v>
      </c>
      <c r="F2410" t="s">
        <v>69</v>
      </c>
      <c r="G2410" t="s">
        <v>70</v>
      </c>
      <c r="H2410" t="s">
        <v>33</v>
      </c>
      <c r="I2410" t="s">
        <v>60</v>
      </c>
      <c r="J2410" t="s">
        <v>61</v>
      </c>
      <c r="K2410">
        <v>3</v>
      </c>
      <c r="L2410">
        <v>12314</v>
      </c>
      <c r="M2410">
        <v>20</v>
      </c>
      <c r="N2410">
        <v>29553.599999999999</v>
      </c>
      <c r="O2410">
        <v>27000</v>
      </c>
      <c r="P2410">
        <v>2553.6</v>
      </c>
      <c r="Q2410" t="s">
        <v>49</v>
      </c>
      <c r="R2410" t="s">
        <v>56</v>
      </c>
      <c r="S2410" s="3" t="str">
        <f t="shared" si="185"/>
        <v>January</v>
      </c>
      <c r="T2410" t="str">
        <f t="shared" si="186"/>
        <v>Q1</v>
      </c>
      <c r="U2410">
        <f t="shared" si="187"/>
        <v>2025</v>
      </c>
      <c r="V2410" s="4">
        <f t="shared" si="188"/>
        <v>8.6405717070001622E-2</v>
      </c>
      <c r="W2410" t="str">
        <f t="shared" si="189"/>
        <v>Medium</v>
      </c>
    </row>
    <row r="2411" spans="1:23" hidden="1" x14ac:dyDescent="0.3">
      <c r="A2411">
        <v>104207</v>
      </c>
      <c r="B2411" s="1">
        <v>45908</v>
      </c>
      <c r="C2411" t="s">
        <v>4343</v>
      </c>
      <c r="D2411" t="s">
        <v>177</v>
      </c>
      <c r="E2411" t="s">
        <v>44</v>
      </c>
      <c r="F2411" t="s">
        <v>64</v>
      </c>
      <c r="G2411" t="s">
        <v>65</v>
      </c>
      <c r="H2411" t="s">
        <v>108</v>
      </c>
      <c r="I2411" t="s">
        <v>24</v>
      </c>
      <c r="J2411" t="s">
        <v>25</v>
      </c>
      <c r="K2411">
        <v>4</v>
      </c>
      <c r="L2411">
        <v>8691</v>
      </c>
      <c r="M2411">
        <v>15</v>
      </c>
      <c r="N2411">
        <v>29549.4</v>
      </c>
      <c r="O2411">
        <v>24000</v>
      </c>
      <c r="P2411">
        <v>5549.4</v>
      </c>
      <c r="Q2411" t="s">
        <v>41</v>
      </c>
      <c r="R2411" t="s">
        <v>56</v>
      </c>
      <c r="S2411" s="3" t="str">
        <f t="shared" si="185"/>
        <v>September</v>
      </c>
      <c r="T2411" t="str">
        <f t="shared" si="186"/>
        <v>Q3</v>
      </c>
      <c r="U2411">
        <f t="shared" si="187"/>
        <v>2025</v>
      </c>
      <c r="V2411" s="4">
        <f t="shared" si="188"/>
        <v>0.18780076752827465</v>
      </c>
      <c r="W2411" t="str">
        <f t="shared" si="189"/>
        <v>Medium</v>
      </c>
    </row>
    <row r="2412" spans="1:23" hidden="1" x14ac:dyDescent="0.3">
      <c r="A2412">
        <v>100752</v>
      </c>
      <c r="B2412" s="1">
        <v>45738</v>
      </c>
      <c r="C2412" t="s">
        <v>888</v>
      </c>
      <c r="D2412" t="s">
        <v>140</v>
      </c>
      <c r="E2412" t="s">
        <v>52</v>
      </c>
      <c r="F2412" t="s">
        <v>69</v>
      </c>
      <c r="G2412" t="s">
        <v>70</v>
      </c>
      <c r="H2412" t="s">
        <v>108</v>
      </c>
      <c r="I2412" t="s">
        <v>60</v>
      </c>
      <c r="J2412" t="s">
        <v>61</v>
      </c>
      <c r="K2412">
        <v>3</v>
      </c>
      <c r="L2412">
        <v>11582</v>
      </c>
      <c r="M2412">
        <v>15</v>
      </c>
      <c r="N2412">
        <v>29534.1</v>
      </c>
      <c r="O2412">
        <v>27000</v>
      </c>
      <c r="P2412">
        <v>2534.1</v>
      </c>
      <c r="Q2412" t="s">
        <v>49</v>
      </c>
      <c r="R2412" t="s">
        <v>27</v>
      </c>
      <c r="S2412" s="3" t="str">
        <f t="shared" si="185"/>
        <v>March</v>
      </c>
      <c r="T2412" t="str">
        <f t="shared" si="186"/>
        <v>Q1</v>
      </c>
      <c r="U2412">
        <f t="shared" si="187"/>
        <v>2025</v>
      </c>
      <c r="V2412" s="4">
        <f t="shared" si="188"/>
        <v>8.5802513027314189E-2</v>
      </c>
      <c r="W2412" t="str">
        <f t="shared" si="189"/>
        <v>Medium</v>
      </c>
    </row>
    <row r="2413" spans="1:23" hidden="1" x14ac:dyDescent="0.3">
      <c r="A2413">
        <v>104073</v>
      </c>
      <c r="B2413" s="1">
        <v>45799</v>
      </c>
      <c r="C2413" t="s">
        <v>4209</v>
      </c>
      <c r="D2413" t="s">
        <v>226</v>
      </c>
      <c r="E2413" t="s">
        <v>52</v>
      </c>
      <c r="F2413" t="s">
        <v>69</v>
      </c>
      <c r="G2413" t="s">
        <v>70</v>
      </c>
      <c r="H2413" t="s">
        <v>47</v>
      </c>
      <c r="I2413" t="s">
        <v>24</v>
      </c>
      <c r="J2413" t="s">
        <v>25</v>
      </c>
      <c r="K2413">
        <v>4</v>
      </c>
      <c r="L2413">
        <v>8673</v>
      </c>
      <c r="M2413">
        <v>15</v>
      </c>
      <c r="N2413">
        <v>29488.2</v>
      </c>
      <c r="O2413">
        <v>24000</v>
      </c>
      <c r="P2413">
        <v>5488.2</v>
      </c>
      <c r="Q2413" t="s">
        <v>49</v>
      </c>
      <c r="R2413" t="s">
        <v>56</v>
      </c>
      <c r="S2413" s="3" t="str">
        <f t="shared" si="185"/>
        <v>May</v>
      </c>
      <c r="T2413" t="str">
        <f t="shared" si="186"/>
        <v>Q2</v>
      </c>
      <c r="U2413">
        <f t="shared" si="187"/>
        <v>2025</v>
      </c>
      <c r="V2413" s="4">
        <f t="shared" si="188"/>
        <v>0.18611512401570796</v>
      </c>
      <c r="W2413" t="str">
        <f t="shared" si="189"/>
        <v>Medium</v>
      </c>
    </row>
    <row r="2414" spans="1:23" hidden="1" x14ac:dyDescent="0.3">
      <c r="A2414">
        <v>103639</v>
      </c>
      <c r="B2414" s="1">
        <v>45917</v>
      </c>
      <c r="C2414" t="s">
        <v>3775</v>
      </c>
      <c r="D2414" t="s">
        <v>85</v>
      </c>
      <c r="E2414" t="s">
        <v>52</v>
      </c>
      <c r="F2414" t="s">
        <v>69</v>
      </c>
      <c r="G2414" t="s">
        <v>70</v>
      </c>
      <c r="H2414" t="s">
        <v>47</v>
      </c>
      <c r="I2414" t="s">
        <v>24</v>
      </c>
      <c r="J2414" t="s">
        <v>25</v>
      </c>
      <c r="K2414">
        <v>4</v>
      </c>
      <c r="L2414">
        <v>8190</v>
      </c>
      <c r="M2414">
        <v>10</v>
      </c>
      <c r="N2414">
        <v>29484</v>
      </c>
      <c r="O2414">
        <v>24000</v>
      </c>
      <c r="P2414">
        <v>5484</v>
      </c>
      <c r="Q2414" t="s">
        <v>49</v>
      </c>
      <c r="R2414" t="s">
        <v>27</v>
      </c>
      <c r="S2414" s="3" t="str">
        <f t="shared" si="185"/>
        <v>September</v>
      </c>
      <c r="T2414" t="str">
        <f t="shared" si="186"/>
        <v>Q3</v>
      </c>
      <c r="U2414">
        <f t="shared" si="187"/>
        <v>2025</v>
      </c>
      <c r="V2414" s="4">
        <f t="shared" si="188"/>
        <v>0.185999185999186</v>
      </c>
      <c r="W2414" t="str">
        <f t="shared" si="189"/>
        <v>Medium</v>
      </c>
    </row>
    <row r="2415" spans="1:23" hidden="1" x14ac:dyDescent="0.3">
      <c r="A2415">
        <v>102058</v>
      </c>
      <c r="B2415" s="1">
        <v>45878</v>
      </c>
      <c r="C2415" t="s">
        <v>2194</v>
      </c>
      <c r="D2415" t="s">
        <v>205</v>
      </c>
      <c r="E2415" t="s">
        <v>44</v>
      </c>
      <c r="F2415" t="s">
        <v>64</v>
      </c>
      <c r="G2415" t="s">
        <v>65</v>
      </c>
      <c r="H2415" t="s">
        <v>71</v>
      </c>
      <c r="I2415" t="s">
        <v>24</v>
      </c>
      <c r="J2415" t="s">
        <v>25</v>
      </c>
      <c r="K2415">
        <v>4</v>
      </c>
      <c r="L2415">
        <v>8665</v>
      </c>
      <c r="M2415">
        <v>15</v>
      </c>
      <c r="N2415">
        <v>29461</v>
      </c>
      <c r="O2415">
        <v>24000</v>
      </c>
      <c r="P2415">
        <v>5461</v>
      </c>
      <c r="Q2415" t="s">
        <v>26</v>
      </c>
      <c r="R2415" t="s">
        <v>27</v>
      </c>
      <c r="S2415" s="3" t="str">
        <f t="shared" si="185"/>
        <v>August</v>
      </c>
      <c r="T2415" t="str">
        <f t="shared" si="186"/>
        <v>Q3</v>
      </c>
      <c r="U2415">
        <f t="shared" si="187"/>
        <v>2025</v>
      </c>
      <c r="V2415" s="4">
        <f t="shared" si="188"/>
        <v>0.18536370116425105</v>
      </c>
      <c r="W2415" t="str">
        <f t="shared" si="189"/>
        <v>Medium</v>
      </c>
    </row>
    <row r="2416" spans="1:23" hidden="1" x14ac:dyDescent="0.3">
      <c r="A2416">
        <v>104452</v>
      </c>
      <c r="B2416" s="1">
        <v>45925</v>
      </c>
      <c r="C2416" t="s">
        <v>4588</v>
      </c>
      <c r="D2416" t="s">
        <v>68</v>
      </c>
      <c r="E2416" t="s">
        <v>52</v>
      </c>
      <c r="F2416" t="s">
        <v>53</v>
      </c>
      <c r="G2416" t="s">
        <v>54</v>
      </c>
      <c r="H2416" t="s">
        <v>47</v>
      </c>
      <c r="I2416" t="s">
        <v>24</v>
      </c>
      <c r="J2416" t="s">
        <v>72</v>
      </c>
      <c r="K2416">
        <v>2</v>
      </c>
      <c r="L2416">
        <v>14729</v>
      </c>
      <c r="M2416">
        <v>0</v>
      </c>
      <c r="N2416">
        <v>29458</v>
      </c>
      <c r="O2416">
        <v>22000</v>
      </c>
      <c r="P2416">
        <v>7458</v>
      </c>
      <c r="Q2416" t="s">
        <v>26</v>
      </c>
      <c r="R2416" t="s">
        <v>73</v>
      </c>
      <c r="S2416" s="3" t="str">
        <f t="shared" si="185"/>
        <v>September</v>
      </c>
      <c r="T2416" t="str">
        <f t="shared" si="186"/>
        <v>Q3</v>
      </c>
      <c r="U2416">
        <f t="shared" si="187"/>
        <v>2025</v>
      </c>
      <c r="V2416" s="4">
        <f t="shared" si="188"/>
        <v>0.25317401045556387</v>
      </c>
      <c r="W2416" t="str">
        <f t="shared" si="189"/>
        <v>Medium</v>
      </c>
    </row>
    <row r="2417" spans="1:23" hidden="1" x14ac:dyDescent="0.3">
      <c r="A2417">
        <v>102066</v>
      </c>
      <c r="B2417" s="1">
        <v>45870</v>
      </c>
      <c r="C2417" t="s">
        <v>2202</v>
      </c>
      <c r="D2417" t="s">
        <v>142</v>
      </c>
      <c r="E2417" t="s">
        <v>30</v>
      </c>
      <c r="F2417" t="s">
        <v>76</v>
      </c>
      <c r="G2417" t="s">
        <v>77</v>
      </c>
      <c r="H2417" t="s">
        <v>59</v>
      </c>
      <c r="I2417" t="s">
        <v>24</v>
      </c>
      <c r="J2417" t="s">
        <v>72</v>
      </c>
      <c r="K2417">
        <v>2</v>
      </c>
      <c r="L2417">
        <v>15492</v>
      </c>
      <c r="M2417">
        <v>5</v>
      </c>
      <c r="N2417">
        <v>29434.799999999999</v>
      </c>
      <c r="O2417">
        <v>22000</v>
      </c>
      <c r="P2417">
        <v>7434.8</v>
      </c>
      <c r="Q2417" t="s">
        <v>55</v>
      </c>
      <c r="R2417" t="s">
        <v>56</v>
      </c>
      <c r="S2417" s="3" t="str">
        <f t="shared" si="185"/>
        <v>August</v>
      </c>
      <c r="T2417" t="str">
        <f t="shared" si="186"/>
        <v>Q3</v>
      </c>
      <c r="U2417">
        <f t="shared" si="187"/>
        <v>2025</v>
      </c>
      <c r="V2417" s="4">
        <f t="shared" si="188"/>
        <v>0.25258537513419493</v>
      </c>
      <c r="W2417" t="str">
        <f t="shared" si="189"/>
        <v>Medium</v>
      </c>
    </row>
    <row r="2418" spans="1:23" hidden="1" x14ac:dyDescent="0.3">
      <c r="A2418">
        <v>102018</v>
      </c>
      <c r="B2418" s="1">
        <v>46010</v>
      </c>
      <c r="C2418" t="s">
        <v>2154</v>
      </c>
      <c r="D2418" t="s">
        <v>151</v>
      </c>
      <c r="E2418" t="s">
        <v>52</v>
      </c>
      <c r="F2418" t="s">
        <v>53</v>
      </c>
      <c r="G2418" t="s">
        <v>54</v>
      </c>
      <c r="H2418" t="s">
        <v>108</v>
      </c>
      <c r="I2418" t="s">
        <v>24</v>
      </c>
      <c r="J2418" t="s">
        <v>72</v>
      </c>
      <c r="K2418">
        <v>2</v>
      </c>
      <c r="L2418">
        <v>14714</v>
      </c>
      <c r="M2418">
        <v>0</v>
      </c>
      <c r="N2418">
        <v>29428</v>
      </c>
      <c r="O2418">
        <v>22000</v>
      </c>
      <c r="P2418">
        <v>7428</v>
      </c>
      <c r="Q2418" t="s">
        <v>55</v>
      </c>
      <c r="R2418" t="s">
        <v>27</v>
      </c>
      <c r="S2418" s="3" t="str">
        <f t="shared" si="185"/>
        <v>December</v>
      </c>
      <c r="T2418" t="str">
        <f t="shared" si="186"/>
        <v>Q4</v>
      </c>
      <c r="U2418">
        <f t="shared" si="187"/>
        <v>2025</v>
      </c>
      <c r="V2418" s="4">
        <f t="shared" si="188"/>
        <v>0.25241266820714964</v>
      </c>
      <c r="W2418" t="str">
        <f t="shared" si="189"/>
        <v>Medium</v>
      </c>
    </row>
    <row r="2419" spans="1:23" hidden="1" x14ac:dyDescent="0.3">
      <c r="A2419">
        <v>100608</v>
      </c>
      <c r="B2419" s="1">
        <v>45778</v>
      </c>
      <c r="C2419" t="s">
        <v>744</v>
      </c>
      <c r="D2419" t="s">
        <v>94</v>
      </c>
      <c r="E2419" t="s">
        <v>20</v>
      </c>
      <c r="F2419" t="s">
        <v>36</v>
      </c>
      <c r="G2419" t="s">
        <v>37</v>
      </c>
      <c r="H2419" t="s">
        <v>33</v>
      </c>
      <c r="I2419" t="s">
        <v>60</v>
      </c>
      <c r="J2419" t="s">
        <v>61</v>
      </c>
      <c r="K2419">
        <v>3</v>
      </c>
      <c r="L2419">
        <v>12257</v>
      </c>
      <c r="M2419">
        <v>20</v>
      </c>
      <c r="N2419">
        <v>29416.799999999999</v>
      </c>
      <c r="O2419">
        <v>27000</v>
      </c>
      <c r="P2419">
        <v>2416.8000000000002</v>
      </c>
      <c r="Q2419" t="s">
        <v>55</v>
      </c>
      <c r="R2419" t="s">
        <v>27</v>
      </c>
      <c r="S2419" s="3" t="str">
        <f t="shared" si="185"/>
        <v>May</v>
      </c>
      <c r="T2419" t="str">
        <f t="shared" si="186"/>
        <v>Q2</v>
      </c>
      <c r="U2419">
        <f t="shared" si="187"/>
        <v>2025</v>
      </c>
      <c r="V2419" s="4">
        <f t="shared" si="188"/>
        <v>8.2157134698539622E-2</v>
      </c>
      <c r="W2419" t="str">
        <f t="shared" si="189"/>
        <v>Medium</v>
      </c>
    </row>
    <row r="2420" spans="1:23" hidden="1" x14ac:dyDescent="0.3">
      <c r="A2420">
        <v>102049</v>
      </c>
      <c r="B2420" s="1">
        <v>45707</v>
      </c>
      <c r="C2420" t="s">
        <v>2185</v>
      </c>
      <c r="D2420" t="s">
        <v>199</v>
      </c>
      <c r="E2420" t="s">
        <v>44</v>
      </c>
      <c r="F2420" t="s">
        <v>64</v>
      </c>
      <c r="G2420" t="s">
        <v>65</v>
      </c>
      <c r="H2420" t="s">
        <v>59</v>
      </c>
      <c r="I2420" t="s">
        <v>24</v>
      </c>
      <c r="J2420" t="s">
        <v>25</v>
      </c>
      <c r="K2420">
        <v>4</v>
      </c>
      <c r="L2420">
        <v>8642</v>
      </c>
      <c r="M2420">
        <v>15</v>
      </c>
      <c r="N2420">
        <v>29382.799999999999</v>
      </c>
      <c r="O2420">
        <v>24000</v>
      </c>
      <c r="P2420">
        <v>5382.8</v>
      </c>
      <c r="Q2420" t="s">
        <v>26</v>
      </c>
      <c r="R2420" t="s">
        <v>27</v>
      </c>
      <c r="S2420" s="3" t="str">
        <f t="shared" si="185"/>
        <v>February</v>
      </c>
      <c r="T2420" t="str">
        <f t="shared" si="186"/>
        <v>Q1</v>
      </c>
      <c r="U2420">
        <f t="shared" si="187"/>
        <v>2025</v>
      </c>
      <c r="V2420" s="4">
        <f t="shared" si="188"/>
        <v>0.18319561103774998</v>
      </c>
      <c r="W2420" t="str">
        <f t="shared" si="189"/>
        <v>Medium</v>
      </c>
    </row>
    <row r="2421" spans="1:23" hidden="1" x14ac:dyDescent="0.3">
      <c r="A2421">
        <v>103056</v>
      </c>
      <c r="B2421" s="1">
        <v>45762</v>
      </c>
      <c r="C2421" t="s">
        <v>3192</v>
      </c>
      <c r="D2421" t="s">
        <v>122</v>
      </c>
      <c r="E2421" t="s">
        <v>44</v>
      </c>
      <c r="F2421" t="s">
        <v>64</v>
      </c>
      <c r="G2421" t="s">
        <v>65</v>
      </c>
      <c r="H2421" t="s">
        <v>59</v>
      </c>
      <c r="I2421" t="s">
        <v>24</v>
      </c>
      <c r="J2421" t="s">
        <v>72</v>
      </c>
      <c r="K2421">
        <v>2</v>
      </c>
      <c r="L2421">
        <v>14674</v>
      </c>
      <c r="M2421">
        <v>0</v>
      </c>
      <c r="N2421">
        <v>29348</v>
      </c>
      <c r="O2421">
        <v>22000</v>
      </c>
      <c r="P2421">
        <v>7348</v>
      </c>
      <c r="Q2421" t="s">
        <v>26</v>
      </c>
      <c r="R2421" t="s">
        <v>27</v>
      </c>
      <c r="S2421" s="3" t="str">
        <f t="shared" si="185"/>
        <v>April</v>
      </c>
      <c r="T2421" t="str">
        <f t="shared" si="186"/>
        <v>Q2</v>
      </c>
      <c r="U2421">
        <f t="shared" si="187"/>
        <v>2025</v>
      </c>
      <c r="V2421" s="4">
        <f t="shared" si="188"/>
        <v>0.25037481259370314</v>
      </c>
      <c r="W2421" t="str">
        <f t="shared" si="189"/>
        <v>Medium</v>
      </c>
    </row>
    <row r="2422" spans="1:23" hidden="1" x14ac:dyDescent="0.3">
      <c r="A2422">
        <v>101802</v>
      </c>
      <c r="B2422" s="1">
        <v>45725</v>
      </c>
      <c r="C2422" t="s">
        <v>1938</v>
      </c>
      <c r="D2422" t="s">
        <v>205</v>
      </c>
      <c r="E2422" t="s">
        <v>52</v>
      </c>
      <c r="F2422" t="s">
        <v>69</v>
      </c>
      <c r="G2422" t="s">
        <v>70</v>
      </c>
      <c r="H2422" t="s">
        <v>71</v>
      </c>
      <c r="I2422" t="s">
        <v>60</v>
      </c>
      <c r="J2422" t="s">
        <v>61</v>
      </c>
      <c r="K2422">
        <v>3</v>
      </c>
      <c r="L2422">
        <v>12224</v>
      </c>
      <c r="M2422">
        <v>20</v>
      </c>
      <c r="N2422">
        <v>29337.599999999999</v>
      </c>
      <c r="O2422">
        <v>27000</v>
      </c>
      <c r="P2422">
        <v>2337.6</v>
      </c>
      <c r="Q2422" t="s">
        <v>49</v>
      </c>
      <c r="R2422" t="s">
        <v>56</v>
      </c>
      <c r="S2422" s="3" t="str">
        <f t="shared" si="185"/>
        <v>March</v>
      </c>
      <c r="T2422" t="str">
        <f t="shared" si="186"/>
        <v>Q1</v>
      </c>
      <c r="U2422">
        <f t="shared" si="187"/>
        <v>2025</v>
      </c>
      <c r="V2422" s="4">
        <f t="shared" si="188"/>
        <v>7.9679319371727744E-2</v>
      </c>
      <c r="W2422" t="str">
        <f t="shared" si="189"/>
        <v>Medium</v>
      </c>
    </row>
    <row r="2423" spans="1:23" hidden="1" x14ac:dyDescent="0.3">
      <c r="A2423">
        <v>100632</v>
      </c>
      <c r="B2423" s="1">
        <v>45758</v>
      </c>
      <c r="C2423" t="s">
        <v>768</v>
      </c>
      <c r="D2423" t="s">
        <v>80</v>
      </c>
      <c r="E2423" t="s">
        <v>44</v>
      </c>
      <c r="F2423" t="s">
        <v>64</v>
      </c>
      <c r="G2423" t="s">
        <v>65</v>
      </c>
      <c r="H2423" t="s">
        <v>108</v>
      </c>
      <c r="I2423" t="s">
        <v>24</v>
      </c>
      <c r="J2423" t="s">
        <v>72</v>
      </c>
      <c r="K2423">
        <v>2</v>
      </c>
      <c r="L2423">
        <v>14666</v>
      </c>
      <c r="M2423">
        <v>0</v>
      </c>
      <c r="N2423">
        <v>29332</v>
      </c>
      <c r="O2423">
        <v>22000</v>
      </c>
      <c r="P2423">
        <v>7332</v>
      </c>
      <c r="Q2423" t="s">
        <v>26</v>
      </c>
      <c r="R2423" t="s">
        <v>27</v>
      </c>
      <c r="S2423" s="3" t="str">
        <f t="shared" si="185"/>
        <v>April</v>
      </c>
      <c r="T2423" t="str">
        <f t="shared" si="186"/>
        <v>Q2</v>
      </c>
      <c r="U2423">
        <f t="shared" si="187"/>
        <v>2025</v>
      </c>
      <c r="V2423" s="4">
        <f t="shared" si="188"/>
        <v>0.24996590754125186</v>
      </c>
      <c r="W2423" t="str">
        <f t="shared" si="189"/>
        <v>Medium</v>
      </c>
    </row>
    <row r="2424" spans="1:23" hidden="1" x14ac:dyDescent="0.3">
      <c r="A2424">
        <v>104612</v>
      </c>
      <c r="B2424" s="1">
        <v>45766</v>
      </c>
      <c r="C2424" t="s">
        <v>4748</v>
      </c>
      <c r="D2424" t="s">
        <v>322</v>
      </c>
      <c r="E2424" t="s">
        <v>30</v>
      </c>
      <c r="F2424" t="s">
        <v>76</v>
      </c>
      <c r="G2424" t="s">
        <v>77</v>
      </c>
      <c r="H2424" t="s">
        <v>83</v>
      </c>
      <c r="I2424" t="s">
        <v>24</v>
      </c>
      <c r="J2424" t="s">
        <v>72</v>
      </c>
      <c r="K2424">
        <v>2</v>
      </c>
      <c r="L2424">
        <v>15436</v>
      </c>
      <c r="M2424">
        <v>5</v>
      </c>
      <c r="N2424">
        <v>29328.400000000001</v>
      </c>
      <c r="O2424">
        <v>22000</v>
      </c>
      <c r="P2424">
        <v>7328.4</v>
      </c>
      <c r="Q2424" t="s">
        <v>49</v>
      </c>
      <c r="R2424" t="s">
        <v>27</v>
      </c>
      <c r="S2424" s="3" t="str">
        <f t="shared" si="185"/>
        <v>April</v>
      </c>
      <c r="T2424" t="str">
        <f t="shared" si="186"/>
        <v>Q2</v>
      </c>
      <c r="U2424">
        <f t="shared" si="187"/>
        <v>2025</v>
      </c>
      <c r="V2424" s="4">
        <f t="shared" si="188"/>
        <v>0.24987384241895225</v>
      </c>
      <c r="W2424" t="str">
        <f t="shared" si="189"/>
        <v>Medium</v>
      </c>
    </row>
    <row r="2425" spans="1:23" hidden="1" x14ac:dyDescent="0.3">
      <c r="A2425">
        <v>104804</v>
      </c>
      <c r="B2425" s="1">
        <v>45819</v>
      </c>
      <c r="C2425" t="s">
        <v>4940</v>
      </c>
      <c r="D2425" t="s">
        <v>250</v>
      </c>
      <c r="E2425" t="s">
        <v>20</v>
      </c>
      <c r="F2425" t="s">
        <v>36</v>
      </c>
      <c r="G2425" t="s">
        <v>37</v>
      </c>
      <c r="H2425" t="s">
        <v>23</v>
      </c>
      <c r="I2425" t="s">
        <v>24</v>
      </c>
      <c r="J2425" t="s">
        <v>25</v>
      </c>
      <c r="K2425">
        <v>4</v>
      </c>
      <c r="L2425">
        <v>8626</v>
      </c>
      <c r="M2425">
        <v>15</v>
      </c>
      <c r="N2425">
        <v>29328.400000000001</v>
      </c>
      <c r="O2425">
        <v>24000</v>
      </c>
      <c r="P2425">
        <v>5328.4</v>
      </c>
      <c r="Q2425" t="s">
        <v>26</v>
      </c>
      <c r="R2425" t="s">
        <v>73</v>
      </c>
      <c r="S2425" s="3" t="str">
        <f t="shared" si="185"/>
        <v>June</v>
      </c>
      <c r="T2425" t="str">
        <f t="shared" si="186"/>
        <v>Q2</v>
      </c>
      <c r="U2425">
        <f t="shared" si="187"/>
        <v>2025</v>
      </c>
      <c r="V2425" s="4">
        <f t="shared" si="188"/>
        <v>0.18168055536612973</v>
      </c>
      <c r="W2425" t="str">
        <f t="shared" si="189"/>
        <v>Medium</v>
      </c>
    </row>
    <row r="2426" spans="1:23" hidden="1" x14ac:dyDescent="0.3">
      <c r="A2426">
        <v>103208</v>
      </c>
      <c r="B2426" s="1">
        <v>45659</v>
      </c>
      <c r="C2426" t="s">
        <v>3344</v>
      </c>
      <c r="D2426" t="s">
        <v>80</v>
      </c>
      <c r="E2426" t="s">
        <v>20</v>
      </c>
      <c r="F2426" t="s">
        <v>21</v>
      </c>
      <c r="G2426" t="s">
        <v>22</v>
      </c>
      <c r="H2426" t="s">
        <v>33</v>
      </c>
      <c r="I2426" t="s">
        <v>24</v>
      </c>
      <c r="J2426" t="s">
        <v>72</v>
      </c>
      <c r="K2426">
        <v>2</v>
      </c>
      <c r="L2426">
        <v>14656</v>
      </c>
      <c r="M2426">
        <v>0</v>
      </c>
      <c r="N2426">
        <v>29312</v>
      </c>
      <c r="O2426">
        <v>22000</v>
      </c>
      <c r="P2426">
        <v>7312</v>
      </c>
      <c r="Q2426" t="s">
        <v>41</v>
      </c>
      <c r="R2426" t="s">
        <v>27</v>
      </c>
      <c r="S2426" s="3" t="str">
        <f t="shared" si="185"/>
        <v>January</v>
      </c>
      <c r="T2426" t="str">
        <f t="shared" si="186"/>
        <v>Q1</v>
      </c>
      <c r="U2426">
        <f t="shared" si="187"/>
        <v>2025</v>
      </c>
      <c r="V2426" s="4">
        <f t="shared" si="188"/>
        <v>0.24945414847161573</v>
      </c>
      <c r="W2426" t="str">
        <f t="shared" si="189"/>
        <v>Medium</v>
      </c>
    </row>
    <row r="2427" spans="1:23" hidden="1" x14ac:dyDescent="0.3">
      <c r="A2427">
        <v>103503</v>
      </c>
      <c r="B2427" s="1">
        <v>45825</v>
      </c>
      <c r="C2427" t="s">
        <v>3639</v>
      </c>
      <c r="D2427" t="s">
        <v>134</v>
      </c>
      <c r="E2427" t="s">
        <v>44</v>
      </c>
      <c r="F2427" t="s">
        <v>45</v>
      </c>
      <c r="G2427" t="s">
        <v>46</v>
      </c>
      <c r="H2427" t="s">
        <v>83</v>
      </c>
      <c r="I2427" t="s">
        <v>24</v>
      </c>
      <c r="J2427" t="s">
        <v>25</v>
      </c>
      <c r="K2427">
        <v>4</v>
      </c>
      <c r="L2427">
        <v>8611</v>
      </c>
      <c r="M2427">
        <v>15</v>
      </c>
      <c r="N2427">
        <v>29277.4</v>
      </c>
      <c r="O2427">
        <v>24000</v>
      </c>
      <c r="P2427">
        <v>5277.4</v>
      </c>
      <c r="Q2427" t="s">
        <v>41</v>
      </c>
      <c r="R2427" t="s">
        <v>27</v>
      </c>
      <c r="S2427" s="3" t="str">
        <f t="shared" si="185"/>
        <v>June</v>
      </c>
      <c r="T2427" t="str">
        <f t="shared" si="186"/>
        <v>Q2</v>
      </c>
      <c r="U2427">
        <f t="shared" si="187"/>
        <v>2025</v>
      </c>
      <c r="V2427" s="4">
        <f t="shared" si="188"/>
        <v>0.18025507729511497</v>
      </c>
      <c r="W2427" t="str">
        <f t="shared" si="189"/>
        <v>Medium</v>
      </c>
    </row>
    <row r="2428" spans="1:23" hidden="1" x14ac:dyDescent="0.3">
      <c r="A2428">
        <v>103534</v>
      </c>
      <c r="B2428" s="1">
        <v>45729</v>
      </c>
      <c r="C2428" t="s">
        <v>3670</v>
      </c>
      <c r="D2428" t="s">
        <v>140</v>
      </c>
      <c r="E2428" t="s">
        <v>20</v>
      </c>
      <c r="F2428" t="s">
        <v>36</v>
      </c>
      <c r="G2428" t="s">
        <v>37</v>
      </c>
      <c r="H2428" t="s">
        <v>33</v>
      </c>
      <c r="I2428" t="s">
        <v>24</v>
      </c>
      <c r="J2428" t="s">
        <v>72</v>
      </c>
      <c r="K2428">
        <v>2</v>
      </c>
      <c r="L2428">
        <v>14623</v>
      </c>
      <c r="M2428">
        <v>0</v>
      </c>
      <c r="N2428">
        <v>29246</v>
      </c>
      <c r="O2428">
        <v>22000</v>
      </c>
      <c r="P2428">
        <v>7246</v>
      </c>
      <c r="Q2428" t="s">
        <v>55</v>
      </c>
      <c r="R2428" t="s">
        <v>27</v>
      </c>
      <c r="S2428" s="3" t="str">
        <f t="shared" si="185"/>
        <v>March</v>
      </c>
      <c r="T2428" t="str">
        <f t="shared" si="186"/>
        <v>Q1</v>
      </c>
      <c r="U2428">
        <f t="shared" si="187"/>
        <v>2025</v>
      </c>
      <c r="V2428" s="4">
        <f t="shared" si="188"/>
        <v>0.24776037748751967</v>
      </c>
      <c r="W2428" t="str">
        <f t="shared" si="189"/>
        <v>Medium</v>
      </c>
    </row>
    <row r="2429" spans="1:23" hidden="1" x14ac:dyDescent="0.3">
      <c r="A2429">
        <v>101177</v>
      </c>
      <c r="B2429" s="1">
        <v>45858</v>
      </c>
      <c r="C2429" t="s">
        <v>1313</v>
      </c>
      <c r="D2429" t="s">
        <v>217</v>
      </c>
      <c r="E2429" t="s">
        <v>52</v>
      </c>
      <c r="F2429" t="s">
        <v>69</v>
      </c>
      <c r="G2429" t="s">
        <v>70</v>
      </c>
      <c r="H2429" t="s">
        <v>38</v>
      </c>
      <c r="I2429" t="s">
        <v>24</v>
      </c>
      <c r="J2429" t="s">
        <v>72</v>
      </c>
      <c r="K2429">
        <v>2</v>
      </c>
      <c r="L2429">
        <v>15389</v>
      </c>
      <c r="M2429">
        <v>5</v>
      </c>
      <c r="N2429">
        <v>29239.1</v>
      </c>
      <c r="O2429">
        <v>22000</v>
      </c>
      <c r="P2429">
        <v>7239.1</v>
      </c>
      <c r="Q2429" t="s">
        <v>49</v>
      </c>
      <c r="R2429" t="s">
        <v>56</v>
      </c>
      <c r="S2429" s="3" t="str">
        <f t="shared" si="185"/>
        <v>July</v>
      </c>
      <c r="T2429" t="str">
        <f t="shared" si="186"/>
        <v>Q3</v>
      </c>
      <c r="U2429">
        <f t="shared" si="187"/>
        <v>2025</v>
      </c>
      <c r="V2429" s="4">
        <f t="shared" si="188"/>
        <v>0.24758285993754942</v>
      </c>
      <c r="W2429" t="str">
        <f t="shared" si="189"/>
        <v>Medium</v>
      </c>
    </row>
    <row r="2430" spans="1:23" hidden="1" x14ac:dyDescent="0.3">
      <c r="A2430">
        <v>101274</v>
      </c>
      <c r="B2430" s="1">
        <v>45803</v>
      </c>
      <c r="C2430" t="s">
        <v>1410</v>
      </c>
      <c r="D2430" t="s">
        <v>19</v>
      </c>
      <c r="E2430" t="s">
        <v>20</v>
      </c>
      <c r="F2430" t="s">
        <v>21</v>
      </c>
      <c r="G2430" t="s">
        <v>22</v>
      </c>
      <c r="H2430" t="s">
        <v>33</v>
      </c>
      <c r="I2430" t="s">
        <v>24</v>
      </c>
      <c r="J2430" t="s">
        <v>72</v>
      </c>
      <c r="K2430">
        <v>2</v>
      </c>
      <c r="L2430">
        <v>14603</v>
      </c>
      <c r="M2430">
        <v>0</v>
      </c>
      <c r="N2430">
        <v>29206</v>
      </c>
      <c r="O2430">
        <v>22000</v>
      </c>
      <c r="P2430">
        <v>7206</v>
      </c>
      <c r="Q2430" t="s">
        <v>55</v>
      </c>
      <c r="R2430" t="s">
        <v>27</v>
      </c>
      <c r="S2430" s="3" t="str">
        <f t="shared" si="185"/>
        <v>May</v>
      </c>
      <c r="T2430" t="str">
        <f t="shared" si="186"/>
        <v>Q2</v>
      </c>
      <c r="U2430">
        <f t="shared" si="187"/>
        <v>2025</v>
      </c>
      <c r="V2430" s="4">
        <f t="shared" si="188"/>
        <v>0.24673012394713414</v>
      </c>
      <c r="W2430" t="str">
        <f t="shared" si="189"/>
        <v>Medium</v>
      </c>
    </row>
    <row r="2431" spans="1:23" hidden="1" x14ac:dyDescent="0.3">
      <c r="A2431">
        <v>100527</v>
      </c>
      <c r="B2431" s="1">
        <v>45726</v>
      </c>
      <c r="C2431" t="s">
        <v>663</v>
      </c>
      <c r="D2431" t="s">
        <v>160</v>
      </c>
      <c r="E2431" t="s">
        <v>20</v>
      </c>
      <c r="F2431" t="s">
        <v>36</v>
      </c>
      <c r="G2431" t="s">
        <v>37</v>
      </c>
      <c r="H2431" t="s">
        <v>33</v>
      </c>
      <c r="I2431" t="s">
        <v>24</v>
      </c>
      <c r="J2431" t="s">
        <v>72</v>
      </c>
      <c r="K2431">
        <v>2</v>
      </c>
      <c r="L2431">
        <v>14582</v>
      </c>
      <c r="M2431">
        <v>0</v>
      </c>
      <c r="N2431">
        <v>29164</v>
      </c>
      <c r="O2431">
        <v>22000</v>
      </c>
      <c r="P2431">
        <v>7164</v>
      </c>
      <c r="Q2431" t="s">
        <v>26</v>
      </c>
      <c r="R2431" t="s">
        <v>27</v>
      </c>
      <c r="S2431" s="3" t="str">
        <f t="shared" si="185"/>
        <v>March</v>
      </c>
      <c r="T2431" t="str">
        <f t="shared" si="186"/>
        <v>Q1</v>
      </c>
      <c r="U2431">
        <f t="shared" si="187"/>
        <v>2025</v>
      </c>
      <c r="V2431" s="4">
        <f t="shared" si="188"/>
        <v>0.24564531614319024</v>
      </c>
      <c r="W2431" t="str">
        <f t="shared" si="189"/>
        <v>Medium</v>
      </c>
    </row>
    <row r="2432" spans="1:23" hidden="1" x14ac:dyDescent="0.3">
      <c r="A2432">
        <v>104996</v>
      </c>
      <c r="B2432" s="1">
        <v>45659</v>
      </c>
      <c r="C2432" t="s">
        <v>5132</v>
      </c>
      <c r="D2432" t="s">
        <v>96</v>
      </c>
      <c r="E2432" t="s">
        <v>44</v>
      </c>
      <c r="F2432" t="s">
        <v>45</v>
      </c>
      <c r="G2432" t="s">
        <v>46</v>
      </c>
      <c r="H2432" t="s">
        <v>108</v>
      </c>
      <c r="I2432" t="s">
        <v>24</v>
      </c>
      <c r="J2432" t="s">
        <v>25</v>
      </c>
      <c r="K2432">
        <v>4</v>
      </c>
      <c r="L2432">
        <v>8087</v>
      </c>
      <c r="M2432">
        <v>10</v>
      </c>
      <c r="N2432">
        <v>29113.200000000001</v>
      </c>
      <c r="O2432">
        <v>24000</v>
      </c>
      <c r="P2432">
        <v>5113.2</v>
      </c>
      <c r="Q2432" t="s">
        <v>55</v>
      </c>
      <c r="R2432" t="s">
        <v>27</v>
      </c>
      <c r="S2432" s="3" t="str">
        <f t="shared" si="185"/>
        <v>January</v>
      </c>
      <c r="T2432" t="str">
        <f t="shared" si="186"/>
        <v>Q1</v>
      </c>
      <c r="U2432">
        <f t="shared" si="187"/>
        <v>2025</v>
      </c>
      <c r="V2432" s="4">
        <f t="shared" si="188"/>
        <v>0.17563167223115286</v>
      </c>
      <c r="W2432" t="str">
        <f t="shared" si="189"/>
        <v>Medium</v>
      </c>
    </row>
    <row r="2433" spans="1:23" hidden="1" x14ac:dyDescent="0.3">
      <c r="A2433">
        <v>100697</v>
      </c>
      <c r="B2433" s="1">
        <v>45708</v>
      </c>
      <c r="C2433" t="s">
        <v>833</v>
      </c>
      <c r="D2433" t="s">
        <v>98</v>
      </c>
      <c r="E2433" t="s">
        <v>30</v>
      </c>
      <c r="F2433" t="s">
        <v>76</v>
      </c>
      <c r="G2433" t="s">
        <v>77</v>
      </c>
      <c r="H2433" t="s">
        <v>33</v>
      </c>
      <c r="I2433" t="s">
        <v>24</v>
      </c>
      <c r="J2433" t="s">
        <v>72</v>
      </c>
      <c r="K2433">
        <v>2</v>
      </c>
      <c r="L2433">
        <v>14550</v>
      </c>
      <c r="M2433">
        <v>0</v>
      </c>
      <c r="N2433">
        <v>29100</v>
      </c>
      <c r="O2433">
        <v>22000</v>
      </c>
      <c r="P2433">
        <v>7100</v>
      </c>
      <c r="Q2433" t="s">
        <v>41</v>
      </c>
      <c r="R2433" t="s">
        <v>73</v>
      </c>
      <c r="S2433" s="3" t="str">
        <f t="shared" si="185"/>
        <v>February</v>
      </c>
      <c r="T2433" t="str">
        <f t="shared" si="186"/>
        <v>Q1</v>
      </c>
      <c r="U2433">
        <f t="shared" si="187"/>
        <v>2025</v>
      </c>
      <c r="V2433" s="4">
        <f t="shared" si="188"/>
        <v>0.24398625429553264</v>
      </c>
      <c r="W2433" t="str">
        <f t="shared" si="189"/>
        <v>Medium</v>
      </c>
    </row>
    <row r="2434" spans="1:23" hidden="1" x14ac:dyDescent="0.3">
      <c r="A2434">
        <v>104860</v>
      </c>
      <c r="B2434" s="1">
        <v>45819</v>
      </c>
      <c r="C2434" t="s">
        <v>4996</v>
      </c>
      <c r="D2434" t="s">
        <v>158</v>
      </c>
      <c r="E2434" t="s">
        <v>20</v>
      </c>
      <c r="F2434" t="s">
        <v>21</v>
      </c>
      <c r="G2434" t="s">
        <v>22</v>
      </c>
      <c r="H2434" t="s">
        <v>108</v>
      </c>
      <c r="I2434" t="s">
        <v>60</v>
      </c>
      <c r="J2434" t="s">
        <v>61</v>
      </c>
      <c r="K2434">
        <v>3</v>
      </c>
      <c r="L2434">
        <v>12125</v>
      </c>
      <c r="M2434">
        <v>20</v>
      </c>
      <c r="N2434">
        <v>29100</v>
      </c>
      <c r="O2434">
        <v>27000</v>
      </c>
      <c r="P2434">
        <v>2100</v>
      </c>
      <c r="Q2434" t="s">
        <v>49</v>
      </c>
      <c r="R2434" t="s">
        <v>56</v>
      </c>
      <c r="S2434" s="3" t="str">
        <f t="shared" ref="S2434:S2497" si="190">TEXT(B2434,"mmmm")</f>
        <v>June</v>
      </c>
      <c r="T2434" t="str">
        <f t="shared" ref="T2434:T2497" si="191">"Q"&amp;ROUNDUP(MONTH(B2434)/3,0)</f>
        <v>Q2</v>
      </c>
      <c r="U2434">
        <f t="shared" ref="U2434:U2497" si="192">YEAR(B2434)</f>
        <v>2025</v>
      </c>
      <c r="V2434" s="4">
        <f t="shared" ref="V2434:V2497" si="193">P2434/N2434</f>
        <v>7.2164948453608241E-2</v>
      </c>
      <c r="W2434" t="str">
        <f t="shared" ref="W2434:W2497" si="194">IF(N2434&lt;10000,"Low",IF(N2434&lt;=50000,"Medium","High"))</f>
        <v>Medium</v>
      </c>
    </row>
    <row r="2435" spans="1:23" hidden="1" x14ac:dyDescent="0.3">
      <c r="A2435">
        <v>100781</v>
      </c>
      <c r="B2435" s="1">
        <v>45693</v>
      </c>
      <c r="C2435" t="s">
        <v>917</v>
      </c>
      <c r="D2435" t="s">
        <v>175</v>
      </c>
      <c r="E2435" t="s">
        <v>44</v>
      </c>
      <c r="F2435" t="s">
        <v>64</v>
      </c>
      <c r="G2435" t="s">
        <v>65</v>
      </c>
      <c r="H2435" t="s">
        <v>59</v>
      </c>
      <c r="I2435" t="s">
        <v>60</v>
      </c>
      <c r="J2435" t="s">
        <v>61</v>
      </c>
      <c r="K2435">
        <v>3</v>
      </c>
      <c r="L2435">
        <v>12114</v>
      </c>
      <c r="M2435">
        <v>20</v>
      </c>
      <c r="N2435">
        <v>29073.599999999999</v>
      </c>
      <c r="O2435">
        <v>27000</v>
      </c>
      <c r="P2435">
        <v>2073.6</v>
      </c>
      <c r="Q2435" t="s">
        <v>26</v>
      </c>
      <c r="R2435" t="s">
        <v>27</v>
      </c>
      <c r="S2435" s="3" t="str">
        <f t="shared" si="190"/>
        <v>February</v>
      </c>
      <c r="T2435" t="str">
        <f t="shared" si="191"/>
        <v>Q1</v>
      </c>
      <c r="U2435">
        <f t="shared" si="192"/>
        <v>2025</v>
      </c>
      <c r="V2435" s="4">
        <f t="shared" si="193"/>
        <v>7.1322436849925702E-2</v>
      </c>
      <c r="W2435" t="str">
        <f t="shared" si="194"/>
        <v>Medium</v>
      </c>
    </row>
    <row r="2436" spans="1:23" hidden="1" x14ac:dyDescent="0.3">
      <c r="A2436">
        <v>103151</v>
      </c>
      <c r="B2436" s="1">
        <v>45799</v>
      </c>
      <c r="C2436" t="s">
        <v>3287</v>
      </c>
      <c r="D2436" t="s">
        <v>144</v>
      </c>
      <c r="E2436" t="s">
        <v>44</v>
      </c>
      <c r="F2436" t="s">
        <v>45</v>
      </c>
      <c r="G2436" t="s">
        <v>46</v>
      </c>
      <c r="H2436" t="s">
        <v>108</v>
      </c>
      <c r="I2436" t="s">
        <v>24</v>
      </c>
      <c r="J2436" t="s">
        <v>72</v>
      </c>
      <c r="K2436">
        <v>2</v>
      </c>
      <c r="L2436">
        <v>14526</v>
      </c>
      <c r="M2436">
        <v>0</v>
      </c>
      <c r="N2436">
        <v>29052</v>
      </c>
      <c r="O2436">
        <v>22000</v>
      </c>
      <c r="P2436">
        <v>7052</v>
      </c>
      <c r="Q2436" t="s">
        <v>41</v>
      </c>
      <c r="R2436" t="s">
        <v>56</v>
      </c>
      <c r="S2436" s="3" t="str">
        <f t="shared" si="190"/>
        <v>May</v>
      </c>
      <c r="T2436" t="str">
        <f t="shared" si="191"/>
        <v>Q2</v>
      </c>
      <c r="U2436">
        <f t="shared" si="192"/>
        <v>2025</v>
      </c>
      <c r="V2436" s="4">
        <f t="shared" si="193"/>
        <v>0.24273716095277434</v>
      </c>
      <c r="W2436" t="str">
        <f t="shared" si="194"/>
        <v>Medium</v>
      </c>
    </row>
    <row r="2437" spans="1:23" hidden="1" x14ac:dyDescent="0.3">
      <c r="A2437">
        <v>101938</v>
      </c>
      <c r="B2437" s="1">
        <v>45887</v>
      </c>
      <c r="C2437" t="s">
        <v>2074</v>
      </c>
      <c r="D2437" t="s">
        <v>186</v>
      </c>
      <c r="E2437" t="s">
        <v>30</v>
      </c>
      <c r="F2437" t="s">
        <v>76</v>
      </c>
      <c r="G2437" t="s">
        <v>77</v>
      </c>
      <c r="H2437" t="s">
        <v>33</v>
      </c>
      <c r="I2437" t="s">
        <v>24</v>
      </c>
      <c r="J2437" t="s">
        <v>72</v>
      </c>
      <c r="K2437">
        <v>2</v>
      </c>
      <c r="L2437">
        <v>15287</v>
      </c>
      <c r="M2437">
        <v>5</v>
      </c>
      <c r="N2437">
        <v>29045.3</v>
      </c>
      <c r="O2437">
        <v>22000</v>
      </c>
      <c r="P2437">
        <v>7045.3</v>
      </c>
      <c r="Q2437" t="s">
        <v>49</v>
      </c>
      <c r="R2437" t="s">
        <v>27</v>
      </c>
      <c r="S2437" s="3" t="str">
        <f t="shared" si="190"/>
        <v>August</v>
      </c>
      <c r="T2437" t="str">
        <f t="shared" si="191"/>
        <v>Q3</v>
      </c>
      <c r="U2437">
        <f t="shared" si="192"/>
        <v>2025</v>
      </c>
      <c r="V2437" s="4">
        <f t="shared" si="193"/>
        <v>0.24256247998815644</v>
      </c>
      <c r="W2437" t="str">
        <f t="shared" si="194"/>
        <v>Medium</v>
      </c>
    </row>
    <row r="2438" spans="1:23" hidden="1" x14ac:dyDescent="0.3">
      <c r="A2438">
        <v>100294</v>
      </c>
      <c r="B2438" s="1">
        <v>45710</v>
      </c>
      <c r="C2438" t="s">
        <v>430</v>
      </c>
      <c r="D2438" t="s">
        <v>210</v>
      </c>
      <c r="E2438" t="s">
        <v>52</v>
      </c>
      <c r="F2438" t="s">
        <v>69</v>
      </c>
      <c r="G2438" t="s">
        <v>70</v>
      </c>
      <c r="H2438" t="s">
        <v>47</v>
      </c>
      <c r="I2438" t="s">
        <v>24</v>
      </c>
      <c r="J2438" t="s">
        <v>25</v>
      </c>
      <c r="K2438">
        <v>4</v>
      </c>
      <c r="L2438">
        <v>8067</v>
      </c>
      <c r="M2438">
        <v>10</v>
      </c>
      <c r="N2438">
        <v>29041.200000000001</v>
      </c>
      <c r="O2438">
        <v>24000</v>
      </c>
      <c r="P2438">
        <v>5041.2</v>
      </c>
      <c r="Q2438" t="s">
        <v>66</v>
      </c>
      <c r="R2438" t="s">
        <v>73</v>
      </c>
      <c r="S2438" s="3" t="str">
        <f t="shared" si="190"/>
        <v>February</v>
      </c>
      <c r="T2438" t="str">
        <f t="shared" si="191"/>
        <v>Q1</v>
      </c>
      <c r="U2438">
        <f t="shared" si="192"/>
        <v>2025</v>
      </c>
      <c r="V2438" s="4">
        <f t="shared" si="193"/>
        <v>0.17358786826990619</v>
      </c>
      <c r="W2438" t="str">
        <f t="shared" si="194"/>
        <v>Medium</v>
      </c>
    </row>
    <row r="2439" spans="1:23" hidden="1" x14ac:dyDescent="0.3">
      <c r="A2439">
        <v>100620</v>
      </c>
      <c r="B2439" s="1">
        <v>45737</v>
      </c>
      <c r="C2439" t="s">
        <v>756</v>
      </c>
      <c r="D2439" t="s">
        <v>408</v>
      </c>
      <c r="E2439" t="s">
        <v>52</v>
      </c>
      <c r="F2439" t="s">
        <v>69</v>
      </c>
      <c r="G2439" t="s">
        <v>70</v>
      </c>
      <c r="H2439" t="s">
        <v>108</v>
      </c>
      <c r="I2439" t="s">
        <v>60</v>
      </c>
      <c r="J2439" t="s">
        <v>61</v>
      </c>
      <c r="K2439">
        <v>3</v>
      </c>
      <c r="L2439">
        <v>12092</v>
      </c>
      <c r="M2439">
        <v>20</v>
      </c>
      <c r="N2439">
        <v>29020.799999999999</v>
      </c>
      <c r="O2439">
        <v>27000</v>
      </c>
      <c r="P2439">
        <v>2020.8</v>
      </c>
      <c r="Q2439" t="s">
        <v>41</v>
      </c>
      <c r="R2439" t="s">
        <v>73</v>
      </c>
      <c r="S2439" s="3" t="str">
        <f t="shared" si="190"/>
        <v>March</v>
      </c>
      <c r="T2439" t="str">
        <f t="shared" si="191"/>
        <v>Q1</v>
      </c>
      <c r="U2439">
        <f t="shared" si="192"/>
        <v>2025</v>
      </c>
      <c r="V2439" s="4">
        <f t="shared" si="193"/>
        <v>6.9632815084353289E-2</v>
      </c>
      <c r="W2439" t="str">
        <f t="shared" si="194"/>
        <v>Medium</v>
      </c>
    </row>
    <row r="2440" spans="1:23" hidden="1" x14ac:dyDescent="0.3">
      <c r="A2440">
        <v>103997</v>
      </c>
      <c r="B2440" s="1">
        <v>45923</v>
      </c>
      <c r="C2440" t="s">
        <v>4133</v>
      </c>
      <c r="D2440" t="s">
        <v>125</v>
      </c>
      <c r="E2440" t="s">
        <v>44</v>
      </c>
      <c r="F2440" t="s">
        <v>64</v>
      </c>
      <c r="G2440" t="s">
        <v>65</v>
      </c>
      <c r="H2440" t="s">
        <v>59</v>
      </c>
      <c r="I2440" t="s">
        <v>24</v>
      </c>
      <c r="J2440" t="s">
        <v>72</v>
      </c>
      <c r="K2440">
        <v>2</v>
      </c>
      <c r="L2440">
        <v>15224</v>
      </c>
      <c r="M2440">
        <v>5</v>
      </c>
      <c r="N2440">
        <v>28925.599999999999</v>
      </c>
      <c r="O2440">
        <v>22000</v>
      </c>
      <c r="P2440">
        <v>6925.6</v>
      </c>
      <c r="Q2440" t="s">
        <v>66</v>
      </c>
      <c r="R2440" t="s">
        <v>27</v>
      </c>
      <c r="S2440" s="3" t="str">
        <f t="shared" si="190"/>
        <v>September</v>
      </c>
      <c r="T2440" t="str">
        <f t="shared" si="191"/>
        <v>Q3</v>
      </c>
      <c r="U2440">
        <f t="shared" si="192"/>
        <v>2025</v>
      </c>
      <c r="V2440" s="4">
        <f t="shared" si="193"/>
        <v>0.23942804989351996</v>
      </c>
      <c r="W2440" t="str">
        <f t="shared" si="194"/>
        <v>Medium</v>
      </c>
    </row>
    <row r="2441" spans="1:23" hidden="1" x14ac:dyDescent="0.3">
      <c r="A2441">
        <v>104846</v>
      </c>
      <c r="B2441" s="1">
        <v>45963</v>
      </c>
      <c r="C2441" t="s">
        <v>4982</v>
      </c>
      <c r="D2441" t="s">
        <v>202</v>
      </c>
      <c r="E2441" t="s">
        <v>20</v>
      </c>
      <c r="F2441" t="s">
        <v>21</v>
      </c>
      <c r="G2441" t="s">
        <v>22</v>
      </c>
      <c r="H2441" t="s">
        <v>23</v>
      </c>
      <c r="I2441" t="s">
        <v>60</v>
      </c>
      <c r="J2441" t="s">
        <v>61</v>
      </c>
      <c r="K2441">
        <v>3</v>
      </c>
      <c r="L2441">
        <v>12044</v>
      </c>
      <c r="M2441">
        <v>20</v>
      </c>
      <c r="N2441">
        <v>28905.599999999999</v>
      </c>
      <c r="O2441">
        <v>27000</v>
      </c>
      <c r="P2441">
        <v>1905.6</v>
      </c>
      <c r="Q2441" t="s">
        <v>55</v>
      </c>
      <c r="R2441" t="s">
        <v>56</v>
      </c>
      <c r="S2441" s="3" t="str">
        <f t="shared" si="190"/>
        <v>November</v>
      </c>
      <c r="T2441" t="str">
        <f t="shared" si="191"/>
        <v>Q4</v>
      </c>
      <c r="U2441">
        <f t="shared" si="192"/>
        <v>2025</v>
      </c>
      <c r="V2441" s="4">
        <f t="shared" si="193"/>
        <v>6.5924941879774157E-2</v>
      </c>
      <c r="W2441" t="str">
        <f t="shared" si="194"/>
        <v>Medium</v>
      </c>
    </row>
    <row r="2442" spans="1:23" hidden="1" x14ac:dyDescent="0.3">
      <c r="A2442">
        <v>104682</v>
      </c>
      <c r="B2442" s="1">
        <v>45779</v>
      </c>
      <c r="C2442" t="s">
        <v>4818</v>
      </c>
      <c r="D2442" t="s">
        <v>94</v>
      </c>
      <c r="E2442" t="s">
        <v>20</v>
      </c>
      <c r="F2442" t="s">
        <v>36</v>
      </c>
      <c r="G2442" t="s">
        <v>37</v>
      </c>
      <c r="H2442" t="s">
        <v>59</v>
      </c>
      <c r="I2442" t="s">
        <v>24</v>
      </c>
      <c r="J2442" t="s">
        <v>72</v>
      </c>
      <c r="K2442">
        <v>2</v>
      </c>
      <c r="L2442">
        <v>15212</v>
      </c>
      <c r="M2442">
        <v>5</v>
      </c>
      <c r="N2442">
        <v>28902.799999999999</v>
      </c>
      <c r="O2442">
        <v>22000</v>
      </c>
      <c r="P2442">
        <v>6902.8</v>
      </c>
      <c r="Q2442" t="s">
        <v>41</v>
      </c>
      <c r="R2442" t="s">
        <v>73</v>
      </c>
      <c r="S2442" s="3" t="str">
        <f t="shared" si="190"/>
        <v>May</v>
      </c>
      <c r="T2442" t="str">
        <f t="shared" si="191"/>
        <v>Q2</v>
      </c>
      <c r="U2442">
        <f t="shared" si="192"/>
        <v>2025</v>
      </c>
      <c r="V2442" s="4">
        <f t="shared" si="193"/>
        <v>0.23882807202070389</v>
      </c>
      <c r="W2442" t="str">
        <f t="shared" si="194"/>
        <v>Medium</v>
      </c>
    </row>
    <row r="2443" spans="1:23" hidden="1" x14ac:dyDescent="0.3">
      <c r="A2443">
        <v>103074</v>
      </c>
      <c r="B2443" s="1">
        <v>45841</v>
      </c>
      <c r="C2443" t="s">
        <v>3210</v>
      </c>
      <c r="D2443" t="s">
        <v>35</v>
      </c>
      <c r="E2443" t="s">
        <v>30</v>
      </c>
      <c r="F2443" t="s">
        <v>31</v>
      </c>
      <c r="G2443" t="s">
        <v>32</v>
      </c>
      <c r="H2443" t="s">
        <v>71</v>
      </c>
      <c r="I2443" t="s">
        <v>24</v>
      </c>
      <c r="J2443" t="s">
        <v>72</v>
      </c>
      <c r="K2443">
        <v>2</v>
      </c>
      <c r="L2443">
        <v>15174</v>
      </c>
      <c r="M2443">
        <v>5</v>
      </c>
      <c r="N2443">
        <v>28830.6</v>
      </c>
      <c r="O2443">
        <v>22000</v>
      </c>
      <c r="P2443">
        <v>6830.6</v>
      </c>
      <c r="Q2443" t="s">
        <v>55</v>
      </c>
      <c r="R2443" t="s">
        <v>27</v>
      </c>
      <c r="S2443" s="3" t="str">
        <f t="shared" si="190"/>
        <v>July</v>
      </c>
      <c r="T2443" t="str">
        <f t="shared" si="191"/>
        <v>Q3</v>
      </c>
      <c r="U2443">
        <f t="shared" si="192"/>
        <v>2025</v>
      </c>
      <c r="V2443" s="4">
        <f t="shared" si="193"/>
        <v>0.2369218816118985</v>
      </c>
      <c r="W2443" t="str">
        <f t="shared" si="194"/>
        <v>Medium</v>
      </c>
    </row>
    <row r="2444" spans="1:23" hidden="1" x14ac:dyDescent="0.3">
      <c r="A2444">
        <v>102199</v>
      </c>
      <c r="B2444" s="1">
        <v>46016</v>
      </c>
      <c r="C2444" t="s">
        <v>2335</v>
      </c>
      <c r="D2444" t="s">
        <v>202</v>
      </c>
      <c r="E2444" t="s">
        <v>20</v>
      </c>
      <c r="F2444" t="s">
        <v>36</v>
      </c>
      <c r="G2444" t="s">
        <v>37</v>
      </c>
      <c r="H2444" t="s">
        <v>108</v>
      </c>
      <c r="I2444" t="s">
        <v>60</v>
      </c>
      <c r="J2444" t="s">
        <v>61</v>
      </c>
      <c r="K2444">
        <v>3</v>
      </c>
      <c r="L2444">
        <v>11996</v>
      </c>
      <c r="M2444">
        <v>20</v>
      </c>
      <c r="N2444">
        <v>28790.400000000001</v>
      </c>
      <c r="O2444">
        <v>27000</v>
      </c>
      <c r="P2444">
        <v>1790.4</v>
      </c>
      <c r="Q2444" t="s">
        <v>49</v>
      </c>
      <c r="R2444" t="s">
        <v>73</v>
      </c>
      <c r="S2444" s="3" t="str">
        <f t="shared" si="190"/>
        <v>December</v>
      </c>
      <c r="T2444" t="str">
        <f t="shared" si="191"/>
        <v>Q4</v>
      </c>
      <c r="U2444">
        <f t="shared" si="192"/>
        <v>2025</v>
      </c>
      <c r="V2444" s="4">
        <f t="shared" si="193"/>
        <v>6.2187395798599533E-2</v>
      </c>
      <c r="W2444" t="str">
        <f t="shared" si="194"/>
        <v>Medium</v>
      </c>
    </row>
    <row r="2445" spans="1:23" hidden="1" x14ac:dyDescent="0.3">
      <c r="A2445">
        <v>104653</v>
      </c>
      <c r="B2445" s="1">
        <v>45876</v>
      </c>
      <c r="C2445" t="s">
        <v>4789</v>
      </c>
      <c r="D2445" t="s">
        <v>144</v>
      </c>
      <c r="E2445" t="s">
        <v>20</v>
      </c>
      <c r="F2445" t="s">
        <v>36</v>
      </c>
      <c r="G2445" t="s">
        <v>37</v>
      </c>
      <c r="H2445" t="s">
        <v>33</v>
      </c>
      <c r="I2445" t="s">
        <v>24</v>
      </c>
      <c r="J2445" t="s">
        <v>25</v>
      </c>
      <c r="K2445">
        <v>4</v>
      </c>
      <c r="L2445">
        <v>8988</v>
      </c>
      <c r="M2445">
        <v>20</v>
      </c>
      <c r="N2445">
        <v>28761.599999999999</v>
      </c>
      <c r="O2445">
        <v>24000</v>
      </c>
      <c r="P2445">
        <v>4761.6000000000004</v>
      </c>
      <c r="Q2445" t="s">
        <v>49</v>
      </c>
      <c r="R2445" t="s">
        <v>27</v>
      </c>
      <c r="S2445" s="3" t="str">
        <f t="shared" si="190"/>
        <v>August</v>
      </c>
      <c r="T2445" t="str">
        <f t="shared" si="191"/>
        <v>Q3</v>
      </c>
      <c r="U2445">
        <f t="shared" si="192"/>
        <v>2025</v>
      </c>
      <c r="V2445" s="4">
        <f t="shared" si="193"/>
        <v>0.16555407209612819</v>
      </c>
      <c r="W2445" t="str">
        <f t="shared" si="194"/>
        <v>Medium</v>
      </c>
    </row>
    <row r="2446" spans="1:23" hidden="1" x14ac:dyDescent="0.3">
      <c r="A2446">
        <v>102121</v>
      </c>
      <c r="B2446" s="1">
        <v>45749</v>
      </c>
      <c r="C2446" t="s">
        <v>2257</v>
      </c>
      <c r="D2446" t="s">
        <v>87</v>
      </c>
      <c r="E2446" t="s">
        <v>30</v>
      </c>
      <c r="F2446" t="s">
        <v>31</v>
      </c>
      <c r="G2446" t="s">
        <v>32</v>
      </c>
      <c r="H2446" t="s">
        <v>83</v>
      </c>
      <c r="I2446" t="s">
        <v>24</v>
      </c>
      <c r="J2446" t="s">
        <v>72</v>
      </c>
      <c r="K2446">
        <v>2</v>
      </c>
      <c r="L2446">
        <v>15120</v>
      </c>
      <c r="M2446">
        <v>5</v>
      </c>
      <c r="N2446">
        <v>28728</v>
      </c>
      <c r="O2446">
        <v>22000</v>
      </c>
      <c r="P2446">
        <v>6728</v>
      </c>
      <c r="Q2446" t="s">
        <v>26</v>
      </c>
      <c r="R2446" t="s">
        <v>27</v>
      </c>
      <c r="S2446" s="3" t="str">
        <f t="shared" si="190"/>
        <v>April</v>
      </c>
      <c r="T2446" t="str">
        <f t="shared" si="191"/>
        <v>Q2</v>
      </c>
      <c r="U2446">
        <f t="shared" si="192"/>
        <v>2025</v>
      </c>
      <c r="V2446" s="4">
        <f t="shared" si="193"/>
        <v>0.23419660261765524</v>
      </c>
      <c r="W2446" t="str">
        <f t="shared" si="194"/>
        <v>Medium</v>
      </c>
    </row>
    <row r="2447" spans="1:23" hidden="1" x14ac:dyDescent="0.3">
      <c r="A2447">
        <v>104117</v>
      </c>
      <c r="B2447" s="1">
        <v>46017</v>
      </c>
      <c r="C2447" t="s">
        <v>4253</v>
      </c>
      <c r="D2447" t="s">
        <v>158</v>
      </c>
      <c r="E2447" t="s">
        <v>30</v>
      </c>
      <c r="F2447" t="s">
        <v>76</v>
      </c>
      <c r="G2447" t="s">
        <v>77</v>
      </c>
      <c r="H2447" t="s">
        <v>59</v>
      </c>
      <c r="I2447" t="s">
        <v>24</v>
      </c>
      <c r="J2447" t="s">
        <v>25</v>
      </c>
      <c r="K2447">
        <v>4</v>
      </c>
      <c r="L2447">
        <v>8449</v>
      </c>
      <c r="M2447">
        <v>15</v>
      </c>
      <c r="N2447">
        <v>28726.6</v>
      </c>
      <c r="O2447">
        <v>24000</v>
      </c>
      <c r="P2447">
        <v>4726.6000000000004</v>
      </c>
      <c r="Q2447" t="s">
        <v>26</v>
      </c>
      <c r="R2447" t="s">
        <v>27</v>
      </c>
      <c r="S2447" s="3" t="str">
        <f t="shared" si="190"/>
        <v>December</v>
      </c>
      <c r="T2447" t="str">
        <f t="shared" si="191"/>
        <v>Q4</v>
      </c>
      <c r="U2447">
        <f t="shared" si="192"/>
        <v>2025</v>
      </c>
      <c r="V2447" s="4">
        <f t="shared" si="193"/>
        <v>0.16453739739474915</v>
      </c>
      <c r="W2447" t="str">
        <f t="shared" si="194"/>
        <v>Medium</v>
      </c>
    </row>
    <row r="2448" spans="1:23" hidden="1" x14ac:dyDescent="0.3">
      <c r="A2448">
        <v>102458</v>
      </c>
      <c r="B2448" s="1">
        <v>45964</v>
      </c>
      <c r="C2448" t="s">
        <v>2594</v>
      </c>
      <c r="D2448" t="s">
        <v>127</v>
      </c>
      <c r="E2448" t="s">
        <v>20</v>
      </c>
      <c r="F2448" t="s">
        <v>21</v>
      </c>
      <c r="G2448" t="s">
        <v>22</v>
      </c>
      <c r="H2448" t="s">
        <v>47</v>
      </c>
      <c r="I2448" t="s">
        <v>24</v>
      </c>
      <c r="J2448" t="s">
        <v>25</v>
      </c>
      <c r="K2448">
        <v>4</v>
      </c>
      <c r="L2448">
        <v>8974</v>
      </c>
      <c r="M2448">
        <v>20</v>
      </c>
      <c r="N2448">
        <v>28716.799999999999</v>
      </c>
      <c r="O2448">
        <v>24000</v>
      </c>
      <c r="P2448">
        <v>4716.8</v>
      </c>
      <c r="Q2448" t="s">
        <v>55</v>
      </c>
      <c r="R2448" t="s">
        <v>56</v>
      </c>
      <c r="S2448" s="3" t="str">
        <f t="shared" si="190"/>
        <v>November</v>
      </c>
      <c r="T2448" t="str">
        <f t="shared" si="191"/>
        <v>Q4</v>
      </c>
      <c r="U2448">
        <f t="shared" si="192"/>
        <v>2025</v>
      </c>
      <c r="V2448" s="4">
        <f t="shared" si="193"/>
        <v>0.16425228437708939</v>
      </c>
      <c r="W2448" t="str">
        <f t="shared" si="194"/>
        <v>Medium</v>
      </c>
    </row>
    <row r="2449" spans="1:23" hidden="1" x14ac:dyDescent="0.3">
      <c r="A2449">
        <v>104928</v>
      </c>
      <c r="B2449" s="1">
        <v>45835</v>
      </c>
      <c r="C2449" t="s">
        <v>5064</v>
      </c>
      <c r="D2449" t="s">
        <v>189</v>
      </c>
      <c r="E2449" t="s">
        <v>52</v>
      </c>
      <c r="F2449" t="s">
        <v>53</v>
      </c>
      <c r="G2449" t="s">
        <v>54</v>
      </c>
      <c r="H2449" t="s">
        <v>83</v>
      </c>
      <c r="I2449" t="s">
        <v>60</v>
      </c>
      <c r="J2449" t="s">
        <v>61</v>
      </c>
      <c r="K2449">
        <v>3</v>
      </c>
      <c r="L2449">
        <v>11955</v>
      </c>
      <c r="M2449">
        <v>20</v>
      </c>
      <c r="N2449">
        <v>28692</v>
      </c>
      <c r="O2449">
        <v>27000</v>
      </c>
      <c r="P2449">
        <v>1692</v>
      </c>
      <c r="Q2449" t="s">
        <v>26</v>
      </c>
      <c r="R2449" t="s">
        <v>27</v>
      </c>
      <c r="S2449" s="3" t="str">
        <f t="shared" si="190"/>
        <v>June</v>
      </c>
      <c r="T2449" t="str">
        <f t="shared" si="191"/>
        <v>Q2</v>
      </c>
      <c r="U2449">
        <f t="shared" si="192"/>
        <v>2025</v>
      </c>
      <c r="V2449" s="4">
        <f t="shared" si="193"/>
        <v>5.8971141781681308E-2</v>
      </c>
      <c r="W2449" t="str">
        <f t="shared" si="194"/>
        <v>Medium</v>
      </c>
    </row>
    <row r="2450" spans="1:23" hidden="1" x14ac:dyDescent="0.3">
      <c r="A2450">
        <v>103596</v>
      </c>
      <c r="B2450" s="1">
        <v>45939</v>
      </c>
      <c r="C2450" t="s">
        <v>3732</v>
      </c>
      <c r="D2450" t="s">
        <v>322</v>
      </c>
      <c r="E2450" t="s">
        <v>52</v>
      </c>
      <c r="F2450" t="s">
        <v>53</v>
      </c>
      <c r="G2450" t="s">
        <v>54</v>
      </c>
      <c r="H2450" t="s">
        <v>83</v>
      </c>
      <c r="I2450" t="s">
        <v>24</v>
      </c>
      <c r="J2450" t="s">
        <v>25</v>
      </c>
      <c r="K2450">
        <v>4</v>
      </c>
      <c r="L2450">
        <v>8426</v>
      </c>
      <c r="M2450">
        <v>15</v>
      </c>
      <c r="N2450">
        <v>28648.400000000001</v>
      </c>
      <c r="O2450">
        <v>24000</v>
      </c>
      <c r="P2450">
        <v>4648.3999999999996</v>
      </c>
      <c r="Q2450" t="s">
        <v>66</v>
      </c>
      <c r="R2450" t="s">
        <v>73</v>
      </c>
      <c r="S2450" s="3" t="str">
        <f t="shared" si="190"/>
        <v>October</v>
      </c>
      <c r="T2450" t="str">
        <f t="shared" si="191"/>
        <v>Q4</v>
      </c>
      <c r="U2450">
        <f t="shared" si="192"/>
        <v>2025</v>
      </c>
      <c r="V2450" s="4">
        <f t="shared" si="193"/>
        <v>0.16225687996537327</v>
      </c>
      <c r="W2450" t="str">
        <f t="shared" si="194"/>
        <v>Medium</v>
      </c>
    </row>
    <row r="2451" spans="1:23" hidden="1" x14ac:dyDescent="0.3">
      <c r="A2451">
        <v>100124</v>
      </c>
      <c r="B2451" s="1">
        <v>45717</v>
      </c>
      <c r="C2451" t="s">
        <v>253</v>
      </c>
      <c r="D2451" t="s">
        <v>226</v>
      </c>
      <c r="E2451" t="s">
        <v>30</v>
      </c>
      <c r="F2451" t="s">
        <v>76</v>
      </c>
      <c r="G2451" t="s">
        <v>77</v>
      </c>
      <c r="H2451" t="s">
        <v>47</v>
      </c>
      <c r="I2451" t="s">
        <v>24</v>
      </c>
      <c r="J2451" t="s">
        <v>25</v>
      </c>
      <c r="K2451">
        <v>4</v>
      </c>
      <c r="L2451">
        <v>8418</v>
      </c>
      <c r="M2451">
        <v>15</v>
      </c>
      <c r="N2451">
        <v>28621.200000000001</v>
      </c>
      <c r="O2451">
        <v>24000</v>
      </c>
      <c r="P2451">
        <v>4621.2</v>
      </c>
      <c r="Q2451" t="s">
        <v>41</v>
      </c>
      <c r="R2451" t="s">
        <v>56</v>
      </c>
      <c r="S2451" s="3" t="str">
        <f t="shared" si="190"/>
        <v>March</v>
      </c>
      <c r="T2451" t="str">
        <f t="shared" si="191"/>
        <v>Q1</v>
      </c>
      <c r="U2451">
        <f t="shared" si="192"/>
        <v>2025</v>
      </c>
      <c r="V2451" s="4">
        <f t="shared" si="193"/>
        <v>0.16146073539893505</v>
      </c>
      <c r="W2451" t="str">
        <f t="shared" si="194"/>
        <v>Medium</v>
      </c>
    </row>
    <row r="2452" spans="1:23" hidden="1" x14ac:dyDescent="0.3">
      <c r="A2452">
        <v>104440</v>
      </c>
      <c r="B2452" s="1">
        <v>45995</v>
      </c>
      <c r="C2452" t="s">
        <v>4576</v>
      </c>
      <c r="D2452" t="s">
        <v>132</v>
      </c>
      <c r="E2452" t="s">
        <v>52</v>
      </c>
      <c r="F2452" t="s">
        <v>69</v>
      </c>
      <c r="G2452" t="s">
        <v>70</v>
      </c>
      <c r="H2452" t="s">
        <v>71</v>
      </c>
      <c r="I2452" t="s">
        <v>24</v>
      </c>
      <c r="J2452" t="s">
        <v>25</v>
      </c>
      <c r="K2452">
        <v>4</v>
      </c>
      <c r="L2452">
        <v>8416</v>
      </c>
      <c r="M2452">
        <v>15</v>
      </c>
      <c r="N2452">
        <v>28614.400000000001</v>
      </c>
      <c r="O2452">
        <v>24000</v>
      </c>
      <c r="P2452">
        <v>4614.3999999999996</v>
      </c>
      <c r="Q2452" t="s">
        <v>49</v>
      </c>
      <c r="R2452" t="s">
        <v>27</v>
      </c>
      <c r="S2452" s="3" t="str">
        <f t="shared" si="190"/>
        <v>December</v>
      </c>
      <c r="T2452" t="str">
        <f t="shared" si="191"/>
        <v>Q4</v>
      </c>
      <c r="U2452">
        <f t="shared" si="192"/>
        <v>2025</v>
      </c>
      <c r="V2452" s="4">
        <f t="shared" si="193"/>
        <v>0.16126146276000894</v>
      </c>
      <c r="W2452" t="str">
        <f t="shared" si="194"/>
        <v>Medium</v>
      </c>
    </row>
    <row r="2453" spans="1:23" hidden="1" x14ac:dyDescent="0.3">
      <c r="A2453">
        <v>104421</v>
      </c>
      <c r="B2453" s="1">
        <v>46004</v>
      </c>
      <c r="C2453" t="s">
        <v>4557</v>
      </c>
      <c r="D2453" t="s">
        <v>250</v>
      </c>
      <c r="E2453" t="s">
        <v>20</v>
      </c>
      <c r="F2453" t="s">
        <v>21</v>
      </c>
      <c r="G2453" t="s">
        <v>22</v>
      </c>
      <c r="H2453" t="s">
        <v>83</v>
      </c>
      <c r="I2453" t="s">
        <v>24</v>
      </c>
      <c r="J2453" t="s">
        <v>72</v>
      </c>
      <c r="K2453">
        <v>2</v>
      </c>
      <c r="L2453">
        <v>15044</v>
      </c>
      <c r="M2453">
        <v>5</v>
      </c>
      <c r="N2453">
        <v>28583.599999999999</v>
      </c>
      <c r="O2453">
        <v>22000</v>
      </c>
      <c r="P2453">
        <v>6583.6</v>
      </c>
      <c r="Q2453" t="s">
        <v>49</v>
      </c>
      <c r="R2453" t="s">
        <v>27</v>
      </c>
      <c r="S2453" s="3" t="str">
        <f t="shared" si="190"/>
        <v>December</v>
      </c>
      <c r="T2453" t="str">
        <f t="shared" si="191"/>
        <v>Q4</v>
      </c>
      <c r="U2453">
        <f t="shared" si="192"/>
        <v>2025</v>
      </c>
      <c r="V2453" s="4">
        <f t="shared" si="193"/>
        <v>0.23032788032298243</v>
      </c>
      <c r="W2453" t="str">
        <f t="shared" si="194"/>
        <v>Medium</v>
      </c>
    </row>
    <row r="2454" spans="1:23" hidden="1" x14ac:dyDescent="0.3">
      <c r="A2454">
        <v>102009</v>
      </c>
      <c r="B2454" s="1">
        <v>45916</v>
      </c>
      <c r="C2454" t="s">
        <v>2145</v>
      </c>
      <c r="D2454" t="s">
        <v>151</v>
      </c>
      <c r="E2454" t="s">
        <v>44</v>
      </c>
      <c r="F2454" t="s">
        <v>45</v>
      </c>
      <c r="G2454" t="s">
        <v>46</v>
      </c>
      <c r="H2454" t="s">
        <v>38</v>
      </c>
      <c r="I2454" t="s">
        <v>24</v>
      </c>
      <c r="J2454" t="s">
        <v>72</v>
      </c>
      <c r="K2454">
        <v>2</v>
      </c>
      <c r="L2454">
        <v>15036</v>
      </c>
      <c r="M2454">
        <v>5</v>
      </c>
      <c r="N2454">
        <v>28568.400000000001</v>
      </c>
      <c r="O2454">
        <v>22000</v>
      </c>
      <c r="P2454">
        <v>6568.4</v>
      </c>
      <c r="Q2454" t="s">
        <v>66</v>
      </c>
      <c r="R2454" t="s">
        <v>27</v>
      </c>
      <c r="S2454" s="3" t="str">
        <f t="shared" si="190"/>
        <v>September</v>
      </c>
      <c r="T2454" t="str">
        <f t="shared" si="191"/>
        <v>Q3</v>
      </c>
      <c r="U2454">
        <f t="shared" si="192"/>
        <v>2025</v>
      </c>
      <c r="V2454" s="4">
        <f t="shared" si="193"/>
        <v>0.22991837134736279</v>
      </c>
      <c r="W2454" t="str">
        <f t="shared" si="194"/>
        <v>Medium</v>
      </c>
    </row>
    <row r="2455" spans="1:23" hidden="1" x14ac:dyDescent="0.3">
      <c r="A2455">
        <v>103020</v>
      </c>
      <c r="B2455" s="1">
        <v>45952</v>
      </c>
      <c r="C2455" t="s">
        <v>3156</v>
      </c>
      <c r="D2455" t="s">
        <v>142</v>
      </c>
      <c r="E2455" t="s">
        <v>30</v>
      </c>
      <c r="F2455" t="s">
        <v>76</v>
      </c>
      <c r="G2455" t="s">
        <v>77</v>
      </c>
      <c r="H2455" t="s">
        <v>38</v>
      </c>
      <c r="I2455" t="s">
        <v>60</v>
      </c>
      <c r="J2455" t="s">
        <v>61</v>
      </c>
      <c r="K2455">
        <v>3</v>
      </c>
      <c r="L2455">
        <v>11898</v>
      </c>
      <c r="M2455">
        <v>20</v>
      </c>
      <c r="N2455">
        <v>28555.200000000001</v>
      </c>
      <c r="O2455">
        <v>27000</v>
      </c>
      <c r="P2455">
        <v>1555.2</v>
      </c>
      <c r="Q2455" t="s">
        <v>49</v>
      </c>
      <c r="R2455" t="s">
        <v>27</v>
      </c>
      <c r="S2455" s="3" t="str">
        <f t="shared" si="190"/>
        <v>October</v>
      </c>
      <c r="T2455" t="str">
        <f t="shared" si="191"/>
        <v>Q4</v>
      </c>
      <c r="U2455">
        <f t="shared" si="192"/>
        <v>2025</v>
      </c>
      <c r="V2455" s="4">
        <f t="shared" si="193"/>
        <v>5.4462934947049922E-2</v>
      </c>
      <c r="W2455" t="str">
        <f t="shared" si="194"/>
        <v>Medium</v>
      </c>
    </row>
    <row r="2456" spans="1:23" hidden="1" x14ac:dyDescent="0.3">
      <c r="A2456">
        <v>103814</v>
      </c>
      <c r="B2456" s="1">
        <v>45843</v>
      </c>
      <c r="C2456" t="s">
        <v>3950</v>
      </c>
      <c r="D2456" t="s">
        <v>158</v>
      </c>
      <c r="E2456" t="s">
        <v>52</v>
      </c>
      <c r="F2456" t="s">
        <v>69</v>
      </c>
      <c r="G2456" t="s">
        <v>70</v>
      </c>
      <c r="H2456" t="s">
        <v>59</v>
      </c>
      <c r="I2456" t="s">
        <v>24</v>
      </c>
      <c r="J2456" t="s">
        <v>72</v>
      </c>
      <c r="K2456">
        <v>2</v>
      </c>
      <c r="L2456">
        <v>15016</v>
      </c>
      <c r="M2456">
        <v>5</v>
      </c>
      <c r="N2456">
        <v>28530.400000000001</v>
      </c>
      <c r="O2456">
        <v>22000</v>
      </c>
      <c r="P2456">
        <v>6530.4</v>
      </c>
      <c r="Q2456" t="s">
        <v>66</v>
      </c>
      <c r="R2456" t="s">
        <v>27</v>
      </c>
      <c r="S2456" s="3" t="str">
        <f t="shared" si="190"/>
        <v>July</v>
      </c>
      <c r="T2456" t="str">
        <f t="shared" si="191"/>
        <v>Q3</v>
      </c>
      <c r="U2456">
        <f t="shared" si="192"/>
        <v>2025</v>
      </c>
      <c r="V2456" s="4">
        <f t="shared" si="193"/>
        <v>0.22889268990270026</v>
      </c>
      <c r="W2456" t="str">
        <f t="shared" si="194"/>
        <v>Medium</v>
      </c>
    </row>
    <row r="2457" spans="1:23" hidden="1" x14ac:dyDescent="0.3">
      <c r="A2457">
        <v>104850</v>
      </c>
      <c r="B2457" s="1">
        <v>45933</v>
      </c>
      <c r="C2457" t="s">
        <v>4986</v>
      </c>
      <c r="D2457" t="s">
        <v>184</v>
      </c>
      <c r="E2457" t="s">
        <v>30</v>
      </c>
      <c r="F2457" t="s">
        <v>76</v>
      </c>
      <c r="G2457" t="s">
        <v>77</v>
      </c>
      <c r="H2457" t="s">
        <v>108</v>
      </c>
      <c r="I2457" t="s">
        <v>39</v>
      </c>
      <c r="J2457" t="s">
        <v>92</v>
      </c>
      <c r="K2457">
        <v>10</v>
      </c>
      <c r="L2457">
        <v>3000</v>
      </c>
      <c r="M2457">
        <v>5</v>
      </c>
      <c r="N2457">
        <v>28500</v>
      </c>
      <c r="O2457">
        <v>16000</v>
      </c>
      <c r="P2457">
        <v>12500</v>
      </c>
      <c r="Q2457" t="s">
        <v>55</v>
      </c>
      <c r="R2457" t="s">
        <v>27</v>
      </c>
      <c r="S2457" s="3" t="str">
        <f t="shared" si="190"/>
        <v>October</v>
      </c>
      <c r="T2457" t="str">
        <f t="shared" si="191"/>
        <v>Q4</v>
      </c>
      <c r="U2457">
        <f t="shared" si="192"/>
        <v>2025</v>
      </c>
      <c r="V2457" s="4">
        <f t="shared" si="193"/>
        <v>0.43859649122807015</v>
      </c>
      <c r="W2457" t="str">
        <f t="shared" si="194"/>
        <v>Medium</v>
      </c>
    </row>
    <row r="2458" spans="1:23" hidden="1" x14ac:dyDescent="0.3">
      <c r="A2458">
        <v>104599</v>
      </c>
      <c r="B2458" s="1">
        <v>45860</v>
      </c>
      <c r="C2458" t="s">
        <v>4735</v>
      </c>
      <c r="D2458" t="s">
        <v>177</v>
      </c>
      <c r="E2458" t="s">
        <v>30</v>
      </c>
      <c r="F2458" t="s">
        <v>31</v>
      </c>
      <c r="G2458" t="s">
        <v>32</v>
      </c>
      <c r="H2458" t="s">
        <v>47</v>
      </c>
      <c r="I2458" t="s">
        <v>24</v>
      </c>
      <c r="J2458" t="s">
        <v>72</v>
      </c>
      <c r="K2458">
        <v>2</v>
      </c>
      <c r="L2458">
        <v>14994</v>
      </c>
      <c r="M2458">
        <v>5</v>
      </c>
      <c r="N2458">
        <v>28488.6</v>
      </c>
      <c r="O2458">
        <v>22000</v>
      </c>
      <c r="P2458">
        <v>6488.6</v>
      </c>
      <c r="Q2458" t="s">
        <v>66</v>
      </c>
      <c r="R2458" t="s">
        <v>27</v>
      </c>
      <c r="S2458" s="3" t="str">
        <f t="shared" si="190"/>
        <v>July</v>
      </c>
      <c r="T2458" t="str">
        <f t="shared" si="191"/>
        <v>Q3</v>
      </c>
      <c r="U2458">
        <f t="shared" si="192"/>
        <v>2025</v>
      </c>
      <c r="V2458" s="4">
        <f t="shared" si="193"/>
        <v>0.22776127995057674</v>
      </c>
      <c r="W2458" t="str">
        <f t="shared" si="194"/>
        <v>Medium</v>
      </c>
    </row>
    <row r="2459" spans="1:23" hidden="1" x14ac:dyDescent="0.3">
      <c r="A2459">
        <v>101285</v>
      </c>
      <c r="B2459" s="1">
        <v>45714</v>
      </c>
      <c r="C2459" t="s">
        <v>1421</v>
      </c>
      <c r="D2459" t="s">
        <v>82</v>
      </c>
      <c r="E2459" t="s">
        <v>52</v>
      </c>
      <c r="F2459" t="s">
        <v>53</v>
      </c>
      <c r="G2459" t="s">
        <v>54</v>
      </c>
      <c r="H2459" t="s">
        <v>83</v>
      </c>
      <c r="I2459" t="s">
        <v>60</v>
      </c>
      <c r="J2459" t="s">
        <v>61</v>
      </c>
      <c r="K2459">
        <v>3</v>
      </c>
      <c r="L2459">
        <v>11868</v>
      </c>
      <c r="M2459">
        <v>20</v>
      </c>
      <c r="N2459">
        <v>28483.200000000001</v>
      </c>
      <c r="O2459">
        <v>27000</v>
      </c>
      <c r="P2459">
        <v>1483.2</v>
      </c>
      <c r="Q2459" t="s">
        <v>49</v>
      </c>
      <c r="R2459" t="s">
        <v>27</v>
      </c>
      <c r="S2459" s="3" t="str">
        <f t="shared" si="190"/>
        <v>February</v>
      </c>
      <c r="T2459" t="str">
        <f t="shared" si="191"/>
        <v>Q1</v>
      </c>
      <c r="U2459">
        <f t="shared" si="192"/>
        <v>2025</v>
      </c>
      <c r="V2459" s="4">
        <f t="shared" si="193"/>
        <v>5.2072800808897875E-2</v>
      </c>
      <c r="W2459" t="str">
        <f t="shared" si="194"/>
        <v>Medium</v>
      </c>
    </row>
    <row r="2460" spans="1:23" hidden="1" x14ac:dyDescent="0.3">
      <c r="A2460">
        <v>103704</v>
      </c>
      <c r="B2460" s="1">
        <v>45985</v>
      </c>
      <c r="C2460" t="s">
        <v>3840</v>
      </c>
      <c r="D2460" t="s">
        <v>94</v>
      </c>
      <c r="E2460" t="s">
        <v>30</v>
      </c>
      <c r="F2460" t="s">
        <v>31</v>
      </c>
      <c r="G2460" t="s">
        <v>32</v>
      </c>
      <c r="H2460" t="s">
        <v>38</v>
      </c>
      <c r="I2460" t="s">
        <v>24</v>
      </c>
      <c r="J2460" t="s">
        <v>25</v>
      </c>
      <c r="K2460">
        <v>4</v>
      </c>
      <c r="L2460">
        <v>8377</v>
      </c>
      <c r="M2460">
        <v>15</v>
      </c>
      <c r="N2460">
        <v>28481.8</v>
      </c>
      <c r="O2460">
        <v>24000</v>
      </c>
      <c r="P2460">
        <v>4481.8</v>
      </c>
      <c r="Q2460" t="s">
        <v>55</v>
      </c>
      <c r="R2460" t="s">
        <v>27</v>
      </c>
      <c r="S2460" s="3" t="str">
        <f t="shared" si="190"/>
        <v>November</v>
      </c>
      <c r="T2460" t="str">
        <f t="shared" si="191"/>
        <v>Q4</v>
      </c>
      <c r="U2460">
        <f t="shared" si="192"/>
        <v>2025</v>
      </c>
      <c r="V2460" s="4">
        <f t="shared" si="193"/>
        <v>0.15735662774122422</v>
      </c>
      <c r="W2460" t="str">
        <f t="shared" si="194"/>
        <v>Medium</v>
      </c>
    </row>
    <row r="2461" spans="1:23" hidden="1" x14ac:dyDescent="0.3">
      <c r="A2461">
        <v>100298</v>
      </c>
      <c r="B2461" s="1">
        <v>45794</v>
      </c>
      <c r="C2461" t="s">
        <v>434</v>
      </c>
      <c r="D2461" t="s">
        <v>68</v>
      </c>
      <c r="E2461" t="s">
        <v>44</v>
      </c>
      <c r="F2461" t="s">
        <v>45</v>
      </c>
      <c r="G2461" t="s">
        <v>46</v>
      </c>
      <c r="H2461" t="s">
        <v>59</v>
      </c>
      <c r="I2461" t="s">
        <v>60</v>
      </c>
      <c r="J2461" t="s">
        <v>61</v>
      </c>
      <c r="K2461">
        <v>3</v>
      </c>
      <c r="L2461">
        <v>11857</v>
      </c>
      <c r="M2461">
        <v>20</v>
      </c>
      <c r="N2461">
        <v>28456.799999999999</v>
      </c>
      <c r="O2461">
        <v>27000</v>
      </c>
      <c r="P2461">
        <v>1456.8</v>
      </c>
      <c r="Q2461" t="s">
        <v>26</v>
      </c>
      <c r="R2461" t="s">
        <v>27</v>
      </c>
      <c r="S2461" s="3" t="str">
        <f t="shared" si="190"/>
        <v>May</v>
      </c>
      <c r="T2461" t="str">
        <f t="shared" si="191"/>
        <v>Q2</v>
      </c>
      <c r="U2461">
        <f t="shared" si="192"/>
        <v>2025</v>
      </c>
      <c r="V2461" s="4">
        <f t="shared" si="193"/>
        <v>5.1193387872143038E-2</v>
      </c>
      <c r="W2461" t="str">
        <f t="shared" si="194"/>
        <v>Medium</v>
      </c>
    </row>
    <row r="2462" spans="1:23" hidden="1" x14ac:dyDescent="0.3">
      <c r="A2462">
        <v>100392</v>
      </c>
      <c r="B2462" s="1">
        <v>45728</v>
      </c>
      <c r="C2462" t="s">
        <v>528</v>
      </c>
      <c r="D2462" t="s">
        <v>29</v>
      </c>
      <c r="E2462" t="s">
        <v>52</v>
      </c>
      <c r="F2462" t="s">
        <v>69</v>
      </c>
      <c r="G2462" t="s">
        <v>70</v>
      </c>
      <c r="H2462" t="s">
        <v>47</v>
      </c>
      <c r="I2462" t="s">
        <v>24</v>
      </c>
      <c r="J2462" t="s">
        <v>72</v>
      </c>
      <c r="K2462">
        <v>2</v>
      </c>
      <c r="L2462">
        <v>14973</v>
      </c>
      <c r="M2462">
        <v>5</v>
      </c>
      <c r="N2462">
        <v>28448.7</v>
      </c>
      <c r="O2462">
        <v>22000</v>
      </c>
      <c r="P2462">
        <v>6448.7</v>
      </c>
      <c r="Q2462" t="s">
        <v>41</v>
      </c>
      <c r="R2462" t="s">
        <v>27</v>
      </c>
      <c r="S2462" s="3" t="str">
        <f t="shared" si="190"/>
        <v>March</v>
      </c>
      <c r="T2462" t="str">
        <f t="shared" si="191"/>
        <v>Q1</v>
      </c>
      <c r="U2462">
        <f t="shared" si="192"/>
        <v>2025</v>
      </c>
      <c r="V2462" s="4">
        <f t="shared" si="193"/>
        <v>0.22667819619174162</v>
      </c>
      <c r="W2462" t="str">
        <f t="shared" si="194"/>
        <v>Medium</v>
      </c>
    </row>
    <row r="2463" spans="1:23" hidden="1" x14ac:dyDescent="0.3">
      <c r="A2463">
        <v>104511</v>
      </c>
      <c r="B2463" s="1">
        <v>45823</v>
      </c>
      <c r="C2463" t="s">
        <v>4647</v>
      </c>
      <c r="D2463" t="s">
        <v>342</v>
      </c>
      <c r="E2463" t="s">
        <v>30</v>
      </c>
      <c r="F2463" t="s">
        <v>31</v>
      </c>
      <c r="G2463" t="s">
        <v>32</v>
      </c>
      <c r="H2463" t="s">
        <v>59</v>
      </c>
      <c r="I2463" t="s">
        <v>24</v>
      </c>
      <c r="J2463" t="s">
        <v>72</v>
      </c>
      <c r="K2463">
        <v>2</v>
      </c>
      <c r="L2463">
        <v>14962</v>
      </c>
      <c r="M2463">
        <v>5</v>
      </c>
      <c r="N2463">
        <v>28427.8</v>
      </c>
      <c r="O2463">
        <v>22000</v>
      </c>
      <c r="P2463">
        <v>6427.8</v>
      </c>
      <c r="Q2463" t="s">
        <v>66</v>
      </c>
      <c r="R2463" t="s">
        <v>56</v>
      </c>
      <c r="S2463" s="3" t="str">
        <f t="shared" si="190"/>
        <v>June</v>
      </c>
      <c r="T2463" t="str">
        <f t="shared" si="191"/>
        <v>Q2</v>
      </c>
      <c r="U2463">
        <f t="shared" si="192"/>
        <v>2025</v>
      </c>
      <c r="V2463" s="4">
        <f t="shared" si="193"/>
        <v>0.22610965322677098</v>
      </c>
      <c r="W2463" t="str">
        <f t="shared" si="194"/>
        <v>Medium</v>
      </c>
    </row>
    <row r="2464" spans="1:23" hidden="1" x14ac:dyDescent="0.3">
      <c r="A2464">
        <v>101707</v>
      </c>
      <c r="B2464" s="1">
        <v>45996</v>
      </c>
      <c r="C2464" t="s">
        <v>1843</v>
      </c>
      <c r="D2464" t="s">
        <v>75</v>
      </c>
      <c r="E2464" t="s">
        <v>52</v>
      </c>
      <c r="F2464" t="s">
        <v>53</v>
      </c>
      <c r="G2464" t="s">
        <v>54</v>
      </c>
      <c r="H2464" t="s">
        <v>33</v>
      </c>
      <c r="I2464" t="s">
        <v>24</v>
      </c>
      <c r="J2464" t="s">
        <v>72</v>
      </c>
      <c r="K2464">
        <v>2</v>
      </c>
      <c r="L2464">
        <v>14959</v>
      </c>
      <c r="M2464">
        <v>5</v>
      </c>
      <c r="N2464">
        <v>28422.1</v>
      </c>
      <c r="O2464">
        <v>22000</v>
      </c>
      <c r="P2464">
        <v>6422.1</v>
      </c>
      <c r="Q2464" t="s">
        <v>41</v>
      </c>
      <c r="R2464" t="s">
        <v>56</v>
      </c>
      <c r="S2464" s="3" t="str">
        <f t="shared" si="190"/>
        <v>December</v>
      </c>
      <c r="T2464" t="str">
        <f t="shared" si="191"/>
        <v>Q4</v>
      </c>
      <c r="U2464">
        <f t="shared" si="192"/>
        <v>2025</v>
      </c>
      <c r="V2464" s="4">
        <f t="shared" si="193"/>
        <v>0.22595445093782657</v>
      </c>
      <c r="W2464" t="str">
        <f t="shared" si="194"/>
        <v>Medium</v>
      </c>
    </row>
    <row r="2465" spans="1:23" hidden="1" x14ac:dyDescent="0.3">
      <c r="A2465">
        <v>103219</v>
      </c>
      <c r="B2465" s="1">
        <v>45716</v>
      </c>
      <c r="C2465" t="s">
        <v>3355</v>
      </c>
      <c r="D2465" t="s">
        <v>194</v>
      </c>
      <c r="E2465" t="s">
        <v>44</v>
      </c>
      <c r="F2465" t="s">
        <v>64</v>
      </c>
      <c r="G2465" t="s">
        <v>65</v>
      </c>
      <c r="H2465" t="s">
        <v>47</v>
      </c>
      <c r="I2465" t="s">
        <v>24</v>
      </c>
      <c r="J2465" t="s">
        <v>72</v>
      </c>
      <c r="K2465">
        <v>2</v>
      </c>
      <c r="L2465">
        <v>14952</v>
      </c>
      <c r="M2465">
        <v>5</v>
      </c>
      <c r="N2465">
        <v>28408.799999999999</v>
      </c>
      <c r="O2465">
        <v>22000</v>
      </c>
      <c r="P2465">
        <v>6408.8</v>
      </c>
      <c r="Q2465" t="s">
        <v>55</v>
      </c>
      <c r="R2465" t="s">
        <v>27</v>
      </c>
      <c r="S2465" s="3" t="str">
        <f t="shared" si="190"/>
        <v>February</v>
      </c>
      <c r="T2465" t="str">
        <f t="shared" si="191"/>
        <v>Q1</v>
      </c>
      <c r="U2465">
        <f t="shared" si="192"/>
        <v>2025</v>
      </c>
      <c r="V2465" s="4">
        <f t="shared" si="193"/>
        <v>0.22559207006279747</v>
      </c>
      <c r="W2465" t="str">
        <f t="shared" si="194"/>
        <v>Medium</v>
      </c>
    </row>
    <row r="2466" spans="1:23" hidden="1" x14ac:dyDescent="0.3">
      <c r="A2466">
        <v>103280</v>
      </c>
      <c r="B2466" s="1">
        <v>45734</v>
      </c>
      <c r="C2466" t="s">
        <v>3416</v>
      </c>
      <c r="D2466" t="s">
        <v>68</v>
      </c>
      <c r="E2466" t="s">
        <v>20</v>
      </c>
      <c r="F2466" t="s">
        <v>36</v>
      </c>
      <c r="G2466" t="s">
        <v>37</v>
      </c>
      <c r="H2466" t="s">
        <v>47</v>
      </c>
      <c r="I2466" t="s">
        <v>24</v>
      </c>
      <c r="J2466" t="s">
        <v>72</v>
      </c>
      <c r="K2466">
        <v>2</v>
      </c>
      <c r="L2466">
        <v>14947</v>
      </c>
      <c r="M2466">
        <v>5</v>
      </c>
      <c r="N2466">
        <v>28399.3</v>
      </c>
      <c r="O2466">
        <v>22000</v>
      </c>
      <c r="P2466">
        <v>6399.3</v>
      </c>
      <c r="Q2466" t="s">
        <v>55</v>
      </c>
      <c r="R2466" t="s">
        <v>56</v>
      </c>
      <c r="S2466" s="3" t="str">
        <f t="shared" si="190"/>
        <v>March</v>
      </c>
      <c r="T2466" t="str">
        <f t="shared" si="191"/>
        <v>Q1</v>
      </c>
      <c r="U2466">
        <f t="shared" si="192"/>
        <v>2025</v>
      </c>
      <c r="V2466" s="4">
        <f t="shared" si="193"/>
        <v>0.22533301877158946</v>
      </c>
      <c r="W2466" t="str">
        <f t="shared" si="194"/>
        <v>Medium</v>
      </c>
    </row>
    <row r="2467" spans="1:23" hidden="1" x14ac:dyDescent="0.3">
      <c r="A2467">
        <v>103865</v>
      </c>
      <c r="B2467" s="1">
        <v>45675</v>
      </c>
      <c r="C2467" t="s">
        <v>4001</v>
      </c>
      <c r="D2467" t="s">
        <v>142</v>
      </c>
      <c r="E2467" t="s">
        <v>30</v>
      </c>
      <c r="F2467" t="s">
        <v>31</v>
      </c>
      <c r="G2467" t="s">
        <v>32</v>
      </c>
      <c r="H2467" t="s">
        <v>23</v>
      </c>
      <c r="I2467" t="s">
        <v>24</v>
      </c>
      <c r="J2467" t="s">
        <v>72</v>
      </c>
      <c r="K2467">
        <v>2</v>
      </c>
      <c r="L2467">
        <v>14935</v>
      </c>
      <c r="M2467">
        <v>5</v>
      </c>
      <c r="N2467">
        <v>28376.5</v>
      </c>
      <c r="O2467">
        <v>22000</v>
      </c>
      <c r="P2467">
        <v>6376.5</v>
      </c>
      <c r="Q2467" t="s">
        <v>26</v>
      </c>
      <c r="R2467" t="s">
        <v>27</v>
      </c>
      <c r="S2467" s="3" t="str">
        <f t="shared" si="190"/>
        <v>January</v>
      </c>
      <c r="T2467" t="str">
        <f t="shared" si="191"/>
        <v>Q1</v>
      </c>
      <c r="U2467">
        <f t="shared" si="192"/>
        <v>2025</v>
      </c>
      <c r="V2467" s="4">
        <f t="shared" si="193"/>
        <v>0.22471058798653815</v>
      </c>
      <c r="W2467" t="str">
        <f t="shared" si="194"/>
        <v>Medium</v>
      </c>
    </row>
    <row r="2468" spans="1:23" hidden="1" x14ac:dyDescent="0.3">
      <c r="A2468">
        <v>100602</v>
      </c>
      <c r="B2468" s="1">
        <v>45721</v>
      </c>
      <c r="C2468" t="s">
        <v>738</v>
      </c>
      <c r="D2468" t="s">
        <v>127</v>
      </c>
      <c r="E2468" t="s">
        <v>20</v>
      </c>
      <c r="F2468" t="s">
        <v>36</v>
      </c>
      <c r="G2468" t="s">
        <v>37</v>
      </c>
      <c r="H2468" t="s">
        <v>59</v>
      </c>
      <c r="I2468" t="s">
        <v>24</v>
      </c>
      <c r="J2468" t="s">
        <v>72</v>
      </c>
      <c r="K2468">
        <v>2</v>
      </c>
      <c r="L2468">
        <v>14874</v>
      </c>
      <c r="M2468">
        <v>5</v>
      </c>
      <c r="N2468">
        <v>28260.6</v>
      </c>
      <c r="O2468">
        <v>22000</v>
      </c>
      <c r="P2468">
        <v>6260.6</v>
      </c>
      <c r="Q2468" t="s">
        <v>66</v>
      </c>
      <c r="R2468" t="s">
        <v>27</v>
      </c>
      <c r="S2468" s="3" t="str">
        <f t="shared" si="190"/>
        <v>March</v>
      </c>
      <c r="T2468" t="str">
        <f t="shared" si="191"/>
        <v>Q1</v>
      </c>
      <c r="U2468">
        <f t="shared" si="192"/>
        <v>2025</v>
      </c>
      <c r="V2468" s="4">
        <f t="shared" si="193"/>
        <v>0.22153103614219091</v>
      </c>
      <c r="W2468" t="str">
        <f t="shared" si="194"/>
        <v>Medium</v>
      </c>
    </row>
    <row r="2469" spans="1:23" hidden="1" x14ac:dyDescent="0.3">
      <c r="A2469">
        <v>103245</v>
      </c>
      <c r="B2469" s="1">
        <v>45737</v>
      </c>
      <c r="C2469" t="s">
        <v>3381</v>
      </c>
      <c r="D2469" t="s">
        <v>29</v>
      </c>
      <c r="E2469" t="s">
        <v>20</v>
      </c>
      <c r="F2469" t="s">
        <v>21</v>
      </c>
      <c r="G2469" t="s">
        <v>22</v>
      </c>
      <c r="H2469" t="s">
        <v>71</v>
      </c>
      <c r="I2469" t="s">
        <v>60</v>
      </c>
      <c r="J2469" t="s">
        <v>61</v>
      </c>
      <c r="K2469">
        <v>3</v>
      </c>
      <c r="L2469">
        <v>11757</v>
      </c>
      <c r="M2469">
        <v>20</v>
      </c>
      <c r="N2469">
        <v>28216.799999999999</v>
      </c>
      <c r="O2469">
        <v>27000</v>
      </c>
      <c r="P2469">
        <v>1216.8</v>
      </c>
      <c r="Q2469" t="s">
        <v>55</v>
      </c>
      <c r="R2469" t="s">
        <v>27</v>
      </c>
      <c r="S2469" s="3" t="str">
        <f t="shared" si="190"/>
        <v>March</v>
      </c>
      <c r="T2469" t="str">
        <f t="shared" si="191"/>
        <v>Q1</v>
      </c>
      <c r="U2469">
        <f t="shared" si="192"/>
        <v>2025</v>
      </c>
      <c r="V2469" s="4">
        <f t="shared" si="193"/>
        <v>4.3123245725950499E-2</v>
      </c>
      <c r="W2469" t="str">
        <f t="shared" si="194"/>
        <v>Medium</v>
      </c>
    </row>
    <row r="2470" spans="1:23" hidden="1" x14ac:dyDescent="0.3">
      <c r="A2470">
        <v>101903</v>
      </c>
      <c r="B2470" s="1">
        <v>45997</v>
      </c>
      <c r="C2470" t="s">
        <v>2039</v>
      </c>
      <c r="D2470" t="s">
        <v>179</v>
      </c>
      <c r="E2470" t="s">
        <v>52</v>
      </c>
      <c r="F2470" t="s">
        <v>53</v>
      </c>
      <c r="G2470" t="s">
        <v>54</v>
      </c>
      <c r="H2470" t="s">
        <v>23</v>
      </c>
      <c r="I2470" t="s">
        <v>24</v>
      </c>
      <c r="J2470" t="s">
        <v>25</v>
      </c>
      <c r="K2470">
        <v>4</v>
      </c>
      <c r="L2470">
        <v>8809</v>
      </c>
      <c r="M2470">
        <v>20</v>
      </c>
      <c r="N2470">
        <v>28188.799999999999</v>
      </c>
      <c r="O2470">
        <v>24000</v>
      </c>
      <c r="P2470">
        <v>4188.8</v>
      </c>
      <c r="Q2470" t="s">
        <v>66</v>
      </c>
      <c r="R2470" t="s">
        <v>56</v>
      </c>
      <c r="S2470" s="3" t="str">
        <f t="shared" si="190"/>
        <v>December</v>
      </c>
      <c r="T2470" t="str">
        <f t="shared" si="191"/>
        <v>Q4</v>
      </c>
      <c r="U2470">
        <f t="shared" si="192"/>
        <v>2025</v>
      </c>
      <c r="V2470" s="4">
        <f t="shared" si="193"/>
        <v>0.14859802474741743</v>
      </c>
      <c r="W2470" t="str">
        <f t="shared" si="194"/>
        <v>Medium</v>
      </c>
    </row>
    <row r="2471" spans="1:23" hidden="1" x14ac:dyDescent="0.3">
      <c r="A2471">
        <v>101378</v>
      </c>
      <c r="B2471" s="1">
        <v>45763</v>
      </c>
      <c r="C2471" t="s">
        <v>1514</v>
      </c>
      <c r="D2471" t="s">
        <v>199</v>
      </c>
      <c r="E2471" t="s">
        <v>30</v>
      </c>
      <c r="F2471" t="s">
        <v>76</v>
      </c>
      <c r="G2471" t="s">
        <v>77</v>
      </c>
      <c r="H2471" t="s">
        <v>23</v>
      </c>
      <c r="I2471" t="s">
        <v>60</v>
      </c>
      <c r="J2471" t="s">
        <v>61</v>
      </c>
      <c r="K2471">
        <v>3</v>
      </c>
      <c r="L2471">
        <v>11727</v>
      </c>
      <c r="M2471">
        <v>20</v>
      </c>
      <c r="N2471">
        <v>28144.799999999999</v>
      </c>
      <c r="O2471">
        <v>27000</v>
      </c>
      <c r="P2471">
        <v>1144.8</v>
      </c>
      <c r="Q2471" t="s">
        <v>26</v>
      </c>
      <c r="R2471" t="s">
        <v>27</v>
      </c>
      <c r="S2471" s="3" t="str">
        <f t="shared" si="190"/>
        <v>April</v>
      </c>
      <c r="T2471" t="str">
        <f t="shared" si="191"/>
        <v>Q2</v>
      </c>
      <c r="U2471">
        <f t="shared" si="192"/>
        <v>2025</v>
      </c>
      <c r="V2471" s="4">
        <f t="shared" si="193"/>
        <v>4.0675364543361472E-2</v>
      </c>
      <c r="W2471" t="str">
        <f t="shared" si="194"/>
        <v>Medium</v>
      </c>
    </row>
    <row r="2472" spans="1:23" hidden="1" x14ac:dyDescent="0.3">
      <c r="A2472">
        <v>101031</v>
      </c>
      <c r="B2472" s="1">
        <v>45748</v>
      </c>
      <c r="C2472" t="s">
        <v>1167</v>
      </c>
      <c r="D2472" t="s">
        <v>158</v>
      </c>
      <c r="E2472" t="s">
        <v>30</v>
      </c>
      <c r="F2472" t="s">
        <v>76</v>
      </c>
      <c r="G2472" t="s">
        <v>77</v>
      </c>
      <c r="H2472" t="s">
        <v>108</v>
      </c>
      <c r="I2472" t="s">
        <v>24</v>
      </c>
      <c r="J2472" t="s">
        <v>72</v>
      </c>
      <c r="K2472">
        <v>2</v>
      </c>
      <c r="L2472">
        <v>14756</v>
      </c>
      <c r="M2472">
        <v>5</v>
      </c>
      <c r="N2472">
        <v>28036.400000000001</v>
      </c>
      <c r="O2472">
        <v>22000</v>
      </c>
      <c r="P2472">
        <v>6036.4</v>
      </c>
      <c r="Q2472" t="s">
        <v>49</v>
      </c>
      <c r="R2472" t="s">
        <v>27</v>
      </c>
      <c r="S2472" s="3" t="str">
        <f t="shared" si="190"/>
        <v>April</v>
      </c>
      <c r="T2472" t="str">
        <f t="shared" si="191"/>
        <v>Q2</v>
      </c>
      <c r="U2472">
        <f t="shared" si="192"/>
        <v>2025</v>
      </c>
      <c r="V2472" s="4">
        <f t="shared" si="193"/>
        <v>0.21530581672397309</v>
      </c>
      <c r="W2472" t="str">
        <f t="shared" si="194"/>
        <v>Medium</v>
      </c>
    </row>
    <row r="2473" spans="1:23" hidden="1" x14ac:dyDescent="0.3">
      <c r="A2473">
        <v>104832</v>
      </c>
      <c r="B2473" s="1">
        <v>45670</v>
      </c>
      <c r="C2473" t="s">
        <v>4968</v>
      </c>
      <c r="D2473" t="s">
        <v>138</v>
      </c>
      <c r="E2473" t="s">
        <v>30</v>
      </c>
      <c r="F2473" t="s">
        <v>76</v>
      </c>
      <c r="G2473" t="s">
        <v>77</v>
      </c>
      <c r="H2473" t="s">
        <v>83</v>
      </c>
      <c r="I2473" t="s">
        <v>24</v>
      </c>
      <c r="J2473" t="s">
        <v>25</v>
      </c>
      <c r="K2473">
        <v>4</v>
      </c>
      <c r="L2473">
        <v>8243</v>
      </c>
      <c r="M2473">
        <v>15</v>
      </c>
      <c r="N2473">
        <v>28026.2</v>
      </c>
      <c r="O2473">
        <v>24000</v>
      </c>
      <c r="P2473">
        <v>4026.2</v>
      </c>
      <c r="Q2473" t="s">
        <v>41</v>
      </c>
      <c r="R2473" t="s">
        <v>27</v>
      </c>
      <c r="S2473" s="3" t="str">
        <f t="shared" si="190"/>
        <v>January</v>
      </c>
      <c r="T2473" t="str">
        <f t="shared" si="191"/>
        <v>Q1</v>
      </c>
      <c r="U2473">
        <f t="shared" si="192"/>
        <v>2025</v>
      </c>
      <c r="V2473" s="4">
        <f t="shared" si="193"/>
        <v>0.14365843389399918</v>
      </c>
      <c r="W2473" t="str">
        <f t="shared" si="194"/>
        <v>Medium</v>
      </c>
    </row>
    <row r="2474" spans="1:23" hidden="1" x14ac:dyDescent="0.3">
      <c r="A2474">
        <v>104781</v>
      </c>
      <c r="B2474" s="1">
        <v>45789</v>
      </c>
      <c r="C2474" t="s">
        <v>4917</v>
      </c>
      <c r="D2474" t="s">
        <v>140</v>
      </c>
      <c r="E2474" t="s">
        <v>52</v>
      </c>
      <c r="F2474" t="s">
        <v>69</v>
      </c>
      <c r="G2474" t="s">
        <v>70</v>
      </c>
      <c r="H2474" t="s">
        <v>33</v>
      </c>
      <c r="I2474" t="s">
        <v>60</v>
      </c>
      <c r="J2474" t="s">
        <v>61</v>
      </c>
      <c r="K2474">
        <v>3</v>
      </c>
      <c r="L2474">
        <v>11672</v>
      </c>
      <c r="M2474">
        <v>20</v>
      </c>
      <c r="N2474">
        <v>28012.799999999999</v>
      </c>
      <c r="O2474">
        <v>27000</v>
      </c>
      <c r="P2474">
        <v>1012.8</v>
      </c>
      <c r="Q2474" t="s">
        <v>55</v>
      </c>
      <c r="R2474" t="s">
        <v>27</v>
      </c>
      <c r="S2474" s="3" t="str">
        <f t="shared" si="190"/>
        <v>May</v>
      </c>
      <c r="T2474" t="str">
        <f t="shared" si="191"/>
        <v>Q2</v>
      </c>
      <c r="U2474">
        <f t="shared" si="192"/>
        <v>2025</v>
      </c>
      <c r="V2474" s="4">
        <f t="shared" si="193"/>
        <v>3.6154900616860865E-2</v>
      </c>
      <c r="W2474" t="str">
        <f t="shared" si="194"/>
        <v>Medium</v>
      </c>
    </row>
    <row r="2475" spans="1:23" hidden="1" x14ac:dyDescent="0.3">
      <c r="A2475">
        <v>102156</v>
      </c>
      <c r="B2475" s="1">
        <v>45906</v>
      </c>
      <c r="C2475" t="s">
        <v>2292</v>
      </c>
      <c r="D2475" t="s">
        <v>186</v>
      </c>
      <c r="E2475" t="s">
        <v>20</v>
      </c>
      <c r="F2475" t="s">
        <v>36</v>
      </c>
      <c r="G2475" t="s">
        <v>37</v>
      </c>
      <c r="H2475" t="s">
        <v>83</v>
      </c>
      <c r="I2475" t="s">
        <v>24</v>
      </c>
      <c r="J2475" t="s">
        <v>25</v>
      </c>
      <c r="K2475">
        <v>4</v>
      </c>
      <c r="L2475">
        <v>8741</v>
      </c>
      <c r="M2475">
        <v>20</v>
      </c>
      <c r="N2475">
        <v>27971.200000000001</v>
      </c>
      <c r="O2475">
        <v>24000</v>
      </c>
      <c r="P2475">
        <v>3971.2</v>
      </c>
      <c r="Q2475" t="s">
        <v>26</v>
      </c>
      <c r="R2475" t="s">
        <v>27</v>
      </c>
      <c r="S2475" s="3" t="str">
        <f t="shared" si="190"/>
        <v>September</v>
      </c>
      <c r="T2475" t="str">
        <f t="shared" si="191"/>
        <v>Q3</v>
      </c>
      <c r="U2475">
        <f t="shared" si="192"/>
        <v>2025</v>
      </c>
      <c r="V2475" s="4">
        <f t="shared" si="193"/>
        <v>0.14197460244823246</v>
      </c>
      <c r="W2475" t="str">
        <f t="shared" si="194"/>
        <v>Medium</v>
      </c>
    </row>
    <row r="2476" spans="1:23" hidden="1" x14ac:dyDescent="0.3">
      <c r="A2476">
        <v>102504</v>
      </c>
      <c r="B2476" s="1">
        <v>45754</v>
      </c>
      <c r="C2476" t="s">
        <v>2640</v>
      </c>
      <c r="D2476" t="s">
        <v>219</v>
      </c>
      <c r="E2476" t="s">
        <v>44</v>
      </c>
      <c r="F2476" t="s">
        <v>45</v>
      </c>
      <c r="G2476" t="s">
        <v>46</v>
      </c>
      <c r="H2476" t="s">
        <v>23</v>
      </c>
      <c r="I2476" t="s">
        <v>24</v>
      </c>
      <c r="J2476" t="s">
        <v>25</v>
      </c>
      <c r="K2476">
        <v>4</v>
      </c>
      <c r="L2476">
        <v>8740</v>
      </c>
      <c r="M2476">
        <v>20</v>
      </c>
      <c r="N2476">
        <v>27968</v>
      </c>
      <c r="O2476">
        <v>24000</v>
      </c>
      <c r="P2476">
        <v>3968</v>
      </c>
      <c r="Q2476" t="s">
        <v>49</v>
      </c>
      <c r="R2476" t="s">
        <v>27</v>
      </c>
      <c r="S2476" s="3" t="str">
        <f t="shared" si="190"/>
        <v>April</v>
      </c>
      <c r="T2476" t="str">
        <f t="shared" si="191"/>
        <v>Q2</v>
      </c>
      <c r="U2476">
        <f t="shared" si="192"/>
        <v>2025</v>
      </c>
      <c r="V2476" s="4">
        <f t="shared" si="193"/>
        <v>0.14187643020594964</v>
      </c>
      <c r="W2476" t="str">
        <f t="shared" si="194"/>
        <v>Medium</v>
      </c>
    </row>
    <row r="2477" spans="1:23" hidden="1" x14ac:dyDescent="0.3">
      <c r="A2477">
        <v>103806</v>
      </c>
      <c r="B2477" s="1">
        <v>45912</v>
      </c>
      <c r="C2477" t="s">
        <v>3942</v>
      </c>
      <c r="D2477" t="s">
        <v>134</v>
      </c>
      <c r="E2477" t="s">
        <v>20</v>
      </c>
      <c r="F2477" t="s">
        <v>36</v>
      </c>
      <c r="G2477" t="s">
        <v>37</v>
      </c>
      <c r="H2477" t="s">
        <v>33</v>
      </c>
      <c r="I2477" t="s">
        <v>24</v>
      </c>
      <c r="J2477" t="s">
        <v>25</v>
      </c>
      <c r="K2477">
        <v>4</v>
      </c>
      <c r="L2477">
        <v>8726</v>
      </c>
      <c r="M2477">
        <v>20</v>
      </c>
      <c r="N2477">
        <v>27923.200000000001</v>
      </c>
      <c r="O2477">
        <v>24000</v>
      </c>
      <c r="P2477">
        <v>3923.2</v>
      </c>
      <c r="Q2477" t="s">
        <v>49</v>
      </c>
      <c r="R2477" t="s">
        <v>73</v>
      </c>
      <c r="S2477" s="3" t="str">
        <f t="shared" si="190"/>
        <v>September</v>
      </c>
      <c r="T2477" t="str">
        <f t="shared" si="191"/>
        <v>Q3</v>
      </c>
      <c r="U2477">
        <f t="shared" si="192"/>
        <v>2025</v>
      </c>
      <c r="V2477" s="4">
        <f t="shared" si="193"/>
        <v>0.14049965619986246</v>
      </c>
      <c r="W2477" t="str">
        <f t="shared" si="194"/>
        <v>Medium</v>
      </c>
    </row>
    <row r="2478" spans="1:23" hidden="1" x14ac:dyDescent="0.3">
      <c r="A2478">
        <v>102192</v>
      </c>
      <c r="B2478" s="1">
        <v>45805</v>
      </c>
      <c r="C2478" t="s">
        <v>2328</v>
      </c>
      <c r="D2478" t="s">
        <v>110</v>
      </c>
      <c r="E2478" t="s">
        <v>52</v>
      </c>
      <c r="F2478" t="s">
        <v>69</v>
      </c>
      <c r="G2478" t="s">
        <v>70</v>
      </c>
      <c r="H2478" t="s">
        <v>33</v>
      </c>
      <c r="I2478" t="s">
        <v>24</v>
      </c>
      <c r="J2478" t="s">
        <v>25</v>
      </c>
      <c r="K2478">
        <v>4</v>
      </c>
      <c r="L2478">
        <v>8723</v>
      </c>
      <c r="M2478">
        <v>20</v>
      </c>
      <c r="N2478">
        <v>27913.599999999999</v>
      </c>
      <c r="O2478">
        <v>24000</v>
      </c>
      <c r="P2478">
        <v>3913.6</v>
      </c>
      <c r="Q2478" t="s">
        <v>55</v>
      </c>
      <c r="R2478" t="s">
        <v>27</v>
      </c>
      <c r="S2478" s="3" t="str">
        <f t="shared" si="190"/>
        <v>May</v>
      </c>
      <c r="T2478" t="str">
        <f t="shared" si="191"/>
        <v>Q2</v>
      </c>
      <c r="U2478">
        <f t="shared" si="192"/>
        <v>2025</v>
      </c>
      <c r="V2478" s="4">
        <f t="shared" si="193"/>
        <v>0.14020405823684512</v>
      </c>
      <c r="W2478" t="str">
        <f t="shared" si="194"/>
        <v>Medium</v>
      </c>
    </row>
    <row r="2479" spans="1:23" hidden="1" x14ac:dyDescent="0.3">
      <c r="A2479">
        <v>102939</v>
      </c>
      <c r="B2479" s="1">
        <v>45709</v>
      </c>
      <c r="C2479" t="s">
        <v>3075</v>
      </c>
      <c r="D2479" t="s">
        <v>199</v>
      </c>
      <c r="E2479" t="s">
        <v>44</v>
      </c>
      <c r="F2479" t="s">
        <v>64</v>
      </c>
      <c r="G2479" t="s">
        <v>65</v>
      </c>
      <c r="H2479" t="s">
        <v>47</v>
      </c>
      <c r="I2479" t="s">
        <v>60</v>
      </c>
      <c r="J2479" t="s">
        <v>61</v>
      </c>
      <c r="K2479">
        <v>3</v>
      </c>
      <c r="L2479">
        <v>11630</v>
      </c>
      <c r="M2479">
        <v>20</v>
      </c>
      <c r="N2479">
        <v>27912</v>
      </c>
      <c r="O2479">
        <v>27000</v>
      </c>
      <c r="P2479">
        <v>912</v>
      </c>
      <c r="Q2479" t="s">
        <v>26</v>
      </c>
      <c r="R2479" t="s">
        <v>27</v>
      </c>
      <c r="S2479" s="3" t="str">
        <f t="shared" si="190"/>
        <v>February</v>
      </c>
      <c r="T2479" t="str">
        <f t="shared" si="191"/>
        <v>Q1</v>
      </c>
      <c r="U2479">
        <f t="shared" si="192"/>
        <v>2025</v>
      </c>
      <c r="V2479" s="4">
        <f t="shared" si="193"/>
        <v>3.2674118658641442E-2</v>
      </c>
      <c r="W2479" t="str">
        <f t="shared" si="194"/>
        <v>Medium</v>
      </c>
    </row>
    <row r="2480" spans="1:23" hidden="1" x14ac:dyDescent="0.3">
      <c r="A2480">
        <v>104408</v>
      </c>
      <c r="B2480" s="1">
        <v>45855</v>
      </c>
      <c r="C2480" t="s">
        <v>4544</v>
      </c>
      <c r="D2480" t="s">
        <v>199</v>
      </c>
      <c r="E2480" t="s">
        <v>52</v>
      </c>
      <c r="F2480" t="s">
        <v>69</v>
      </c>
      <c r="G2480" t="s">
        <v>70</v>
      </c>
      <c r="H2480" t="s">
        <v>38</v>
      </c>
      <c r="I2480" t="s">
        <v>24</v>
      </c>
      <c r="J2480" t="s">
        <v>72</v>
      </c>
      <c r="K2480">
        <v>2</v>
      </c>
      <c r="L2480">
        <v>15499</v>
      </c>
      <c r="M2480">
        <v>10</v>
      </c>
      <c r="N2480">
        <v>27898.2</v>
      </c>
      <c r="O2480">
        <v>22000</v>
      </c>
      <c r="P2480">
        <v>5898.2</v>
      </c>
      <c r="Q2480" t="s">
        <v>49</v>
      </c>
      <c r="R2480" t="s">
        <v>27</v>
      </c>
      <c r="S2480" s="3" t="str">
        <f t="shared" si="190"/>
        <v>July</v>
      </c>
      <c r="T2480" t="str">
        <f t="shared" si="191"/>
        <v>Q3</v>
      </c>
      <c r="U2480">
        <f t="shared" si="192"/>
        <v>2025</v>
      </c>
      <c r="V2480" s="4">
        <f t="shared" si="193"/>
        <v>0.21141865783455563</v>
      </c>
      <c r="W2480" t="str">
        <f t="shared" si="194"/>
        <v>Medium</v>
      </c>
    </row>
    <row r="2481" spans="1:23" hidden="1" x14ac:dyDescent="0.3">
      <c r="A2481">
        <v>100367</v>
      </c>
      <c r="B2481" s="1">
        <v>45694</v>
      </c>
      <c r="C2481" t="s">
        <v>503</v>
      </c>
      <c r="D2481" t="s">
        <v>125</v>
      </c>
      <c r="E2481" t="s">
        <v>20</v>
      </c>
      <c r="F2481" t="s">
        <v>21</v>
      </c>
      <c r="G2481" t="s">
        <v>22</v>
      </c>
      <c r="H2481" t="s">
        <v>23</v>
      </c>
      <c r="I2481" t="s">
        <v>24</v>
      </c>
      <c r="J2481" t="s">
        <v>25</v>
      </c>
      <c r="K2481">
        <v>4</v>
      </c>
      <c r="L2481">
        <v>8197</v>
      </c>
      <c r="M2481">
        <v>15</v>
      </c>
      <c r="N2481">
        <v>27869.8</v>
      </c>
      <c r="O2481">
        <v>24000</v>
      </c>
      <c r="P2481">
        <v>3869.8</v>
      </c>
      <c r="Q2481" t="s">
        <v>55</v>
      </c>
      <c r="R2481" t="s">
        <v>73</v>
      </c>
      <c r="S2481" s="3" t="str">
        <f t="shared" si="190"/>
        <v>February</v>
      </c>
      <c r="T2481" t="str">
        <f t="shared" si="191"/>
        <v>Q1</v>
      </c>
      <c r="U2481">
        <f t="shared" si="192"/>
        <v>2025</v>
      </c>
      <c r="V2481" s="4">
        <f t="shared" si="193"/>
        <v>0.13885280841627856</v>
      </c>
      <c r="W2481" t="str">
        <f t="shared" si="194"/>
        <v>Medium</v>
      </c>
    </row>
    <row r="2482" spans="1:23" hidden="1" x14ac:dyDescent="0.3">
      <c r="A2482">
        <v>102973</v>
      </c>
      <c r="B2482" s="1">
        <v>45863</v>
      </c>
      <c r="C2482" t="s">
        <v>3109</v>
      </c>
      <c r="D2482" t="s">
        <v>106</v>
      </c>
      <c r="E2482" t="s">
        <v>52</v>
      </c>
      <c r="F2482" t="s">
        <v>69</v>
      </c>
      <c r="G2482" t="s">
        <v>70</v>
      </c>
      <c r="H2482" t="s">
        <v>71</v>
      </c>
      <c r="I2482" t="s">
        <v>24</v>
      </c>
      <c r="J2482" t="s">
        <v>25</v>
      </c>
      <c r="K2482">
        <v>4</v>
      </c>
      <c r="L2482">
        <v>8700</v>
      </c>
      <c r="M2482">
        <v>20</v>
      </c>
      <c r="N2482">
        <v>27840</v>
      </c>
      <c r="O2482">
        <v>24000</v>
      </c>
      <c r="P2482">
        <v>3840</v>
      </c>
      <c r="Q2482" t="s">
        <v>41</v>
      </c>
      <c r="R2482" t="s">
        <v>73</v>
      </c>
      <c r="S2482" s="3" t="str">
        <f t="shared" si="190"/>
        <v>July</v>
      </c>
      <c r="T2482" t="str">
        <f t="shared" si="191"/>
        <v>Q3</v>
      </c>
      <c r="U2482">
        <f t="shared" si="192"/>
        <v>2025</v>
      </c>
      <c r="V2482" s="4">
        <f t="shared" si="193"/>
        <v>0.13793103448275862</v>
      </c>
      <c r="W2482" t="str">
        <f t="shared" si="194"/>
        <v>Medium</v>
      </c>
    </row>
    <row r="2483" spans="1:23" hidden="1" x14ac:dyDescent="0.3">
      <c r="A2483">
        <v>101772</v>
      </c>
      <c r="B2483" s="1">
        <v>45873</v>
      </c>
      <c r="C2483" t="s">
        <v>1908</v>
      </c>
      <c r="D2483" t="s">
        <v>134</v>
      </c>
      <c r="E2483" t="s">
        <v>30</v>
      </c>
      <c r="F2483" t="s">
        <v>31</v>
      </c>
      <c r="G2483" t="s">
        <v>32</v>
      </c>
      <c r="H2483" t="s">
        <v>108</v>
      </c>
      <c r="I2483" t="s">
        <v>24</v>
      </c>
      <c r="J2483" t="s">
        <v>25</v>
      </c>
      <c r="K2483">
        <v>4</v>
      </c>
      <c r="L2483">
        <v>8188</v>
      </c>
      <c r="M2483">
        <v>15</v>
      </c>
      <c r="N2483">
        <v>27839.200000000001</v>
      </c>
      <c r="O2483">
        <v>24000</v>
      </c>
      <c r="P2483">
        <v>3839.2</v>
      </c>
      <c r="Q2483" t="s">
        <v>41</v>
      </c>
      <c r="R2483" t="s">
        <v>73</v>
      </c>
      <c r="S2483" s="3" t="str">
        <f t="shared" si="190"/>
        <v>August</v>
      </c>
      <c r="T2483" t="str">
        <f t="shared" si="191"/>
        <v>Q3</v>
      </c>
      <c r="U2483">
        <f t="shared" si="192"/>
        <v>2025</v>
      </c>
      <c r="V2483" s="4">
        <f t="shared" si="193"/>
        <v>0.13790626167418604</v>
      </c>
      <c r="W2483" t="str">
        <f t="shared" si="194"/>
        <v>Medium</v>
      </c>
    </row>
    <row r="2484" spans="1:23" hidden="1" x14ac:dyDescent="0.3">
      <c r="A2484">
        <v>101959</v>
      </c>
      <c r="B2484" s="1">
        <v>46010</v>
      </c>
      <c r="C2484" t="s">
        <v>2095</v>
      </c>
      <c r="D2484" t="s">
        <v>138</v>
      </c>
      <c r="E2484" t="s">
        <v>20</v>
      </c>
      <c r="F2484" t="s">
        <v>36</v>
      </c>
      <c r="G2484" t="s">
        <v>37</v>
      </c>
      <c r="H2484" t="s">
        <v>83</v>
      </c>
      <c r="I2484" t="s">
        <v>24</v>
      </c>
      <c r="J2484" t="s">
        <v>25</v>
      </c>
      <c r="K2484">
        <v>4</v>
      </c>
      <c r="L2484">
        <v>8179</v>
      </c>
      <c r="M2484">
        <v>15</v>
      </c>
      <c r="N2484">
        <v>27808.6</v>
      </c>
      <c r="O2484">
        <v>24000</v>
      </c>
      <c r="P2484">
        <v>3808.6</v>
      </c>
      <c r="Q2484" t="s">
        <v>41</v>
      </c>
      <c r="R2484" t="s">
        <v>27</v>
      </c>
      <c r="S2484" s="3" t="str">
        <f t="shared" si="190"/>
        <v>December</v>
      </c>
      <c r="T2484" t="str">
        <f t="shared" si="191"/>
        <v>Q4</v>
      </c>
      <c r="U2484">
        <f t="shared" si="192"/>
        <v>2025</v>
      </c>
      <c r="V2484" s="4">
        <f t="shared" si="193"/>
        <v>0.1369576318117417</v>
      </c>
      <c r="W2484" t="str">
        <f t="shared" si="194"/>
        <v>Medium</v>
      </c>
    </row>
    <row r="2485" spans="1:23" hidden="1" x14ac:dyDescent="0.3">
      <c r="A2485">
        <v>103287</v>
      </c>
      <c r="B2485" s="1">
        <v>45840</v>
      </c>
      <c r="C2485" t="s">
        <v>3423</v>
      </c>
      <c r="D2485" t="s">
        <v>408</v>
      </c>
      <c r="E2485" t="s">
        <v>52</v>
      </c>
      <c r="F2485" t="s">
        <v>69</v>
      </c>
      <c r="G2485" t="s">
        <v>70</v>
      </c>
      <c r="H2485" t="s">
        <v>83</v>
      </c>
      <c r="I2485" t="s">
        <v>24</v>
      </c>
      <c r="J2485" t="s">
        <v>25</v>
      </c>
      <c r="K2485">
        <v>4</v>
      </c>
      <c r="L2485">
        <v>8173</v>
      </c>
      <c r="M2485">
        <v>15</v>
      </c>
      <c r="N2485">
        <v>27788.2</v>
      </c>
      <c r="O2485">
        <v>24000</v>
      </c>
      <c r="P2485">
        <v>3788.2</v>
      </c>
      <c r="Q2485" t="s">
        <v>26</v>
      </c>
      <c r="R2485" t="s">
        <v>56</v>
      </c>
      <c r="S2485" s="3" t="str">
        <f t="shared" si="190"/>
        <v>July</v>
      </c>
      <c r="T2485" t="str">
        <f t="shared" si="191"/>
        <v>Q3</v>
      </c>
      <c r="U2485">
        <f t="shared" si="192"/>
        <v>2025</v>
      </c>
      <c r="V2485" s="4">
        <f t="shared" si="193"/>
        <v>0.13632405121598376</v>
      </c>
      <c r="W2485" t="str">
        <f t="shared" si="194"/>
        <v>Medium</v>
      </c>
    </row>
    <row r="2486" spans="1:23" hidden="1" x14ac:dyDescent="0.3">
      <c r="A2486">
        <v>101035</v>
      </c>
      <c r="B2486" s="1">
        <v>45714</v>
      </c>
      <c r="C2486" t="s">
        <v>1171</v>
      </c>
      <c r="D2486" t="s">
        <v>194</v>
      </c>
      <c r="E2486" t="s">
        <v>20</v>
      </c>
      <c r="F2486" t="s">
        <v>21</v>
      </c>
      <c r="G2486" t="s">
        <v>22</v>
      </c>
      <c r="H2486" t="s">
        <v>33</v>
      </c>
      <c r="I2486" t="s">
        <v>24</v>
      </c>
      <c r="J2486" t="s">
        <v>25</v>
      </c>
      <c r="K2486">
        <v>4</v>
      </c>
      <c r="L2486">
        <v>8171</v>
      </c>
      <c r="M2486">
        <v>15</v>
      </c>
      <c r="N2486">
        <v>27781.4</v>
      </c>
      <c r="O2486">
        <v>24000</v>
      </c>
      <c r="P2486">
        <v>3781.4</v>
      </c>
      <c r="Q2486" t="s">
        <v>55</v>
      </c>
      <c r="R2486" t="s">
        <v>27</v>
      </c>
      <c r="S2486" s="3" t="str">
        <f t="shared" si="190"/>
        <v>February</v>
      </c>
      <c r="T2486" t="str">
        <f t="shared" si="191"/>
        <v>Q1</v>
      </c>
      <c r="U2486">
        <f t="shared" si="192"/>
        <v>2025</v>
      </c>
      <c r="V2486" s="4">
        <f t="shared" si="193"/>
        <v>0.13611265091032129</v>
      </c>
      <c r="W2486" t="str">
        <f t="shared" si="194"/>
        <v>Medium</v>
      </c>
    </row>
    <row r="2487" spans="1:23" hidden="1" x14ac:dyDescent="0.3">
      <c r="A2487">
        <v>100046</v>
      </c>
      <c r="B2487" s="1">
        <v>45699</v>
      </c>
      <c r="C2487" t="s">
        <v>146</v>
      </c>
      <c r="D2487" t="s">
        <v>147</v>
      </c>
      <c r="E2487" t="s">
        <v>30</v>
      </c>
      <c r="F2487" t="s">
        <v>31</v>
      </c>
      <c r="G2487" t="s">
        <v>32</v>
      </c>
      <c r="H2487" t="s">
        <v>108</v>
      </c>
      <c r="I2487" t="s">
        <v>24</v>
      </c>
      <c r="J2487" t="s">
        <v>72</v>
      </c>
      <c r="K2487">
        <v>2</v>
      </c>
      <c r="L2487">
        <v>14615</v>
      </c>
      <c r="M2487">
        <v>5</v>
      </c>
      <c r="N2487">
        <v>27768.5</v>
      </c>
      <c r="O2487">
        <v>22000</v>
      </c>
      <c r="P2487">
        <v>5768.5</v>
      </c>
      <c r="Q2487" t="s">
        <v>55</v>
      </c>
      <c r="R2487" t="s">
        <v>56</v>
      </c>
      <c r="S2487" s="3" t="str">
        <f t="shared" si="190"/>
        <v>February</v>
      </c>
      <c r="T2487" t="str">
        <f t="shared" si="191"/>
        <v>Q1</v>
      </c>
      <c r="U2487">
        <f t="shared" si="192"/>
        <v>2025</v>
      </c>
      <c r="V2487" s="4">
        <f t="shared" si="193"/>
        <v>0.20773538361812846</v>
      </c>
      <c r="W2487" t="str">
        <f t="shared" si="194"/>
        <v>Medium</v>
      </c>
    </row>
    <row r="2488" spans="1:23" hidden="1" x14ac:dyDescent="0.3">
      <c r="A2488">
        <v>100836</v>
      </c>
      <c r="B2488" s="1">
        <v>45856</v>
      </c>
      <c r="C2488" t="s">
        <v>972</v>
      </c>
      <c r="D2488" t="s">
        <v>257</v>
      </c>
      <c r="E2488" t="s">
        <v>30</v>
      </c>
      <c r="F2488" t="s">
        <v>76</v>
      </c>
      <c r="G2488" t="s">
        <v>77</v>
      </c>
      <c r="H2488" t="s">
        <v>83</v>
      </c>
      <c r="I2488" t="s">
        <v>24</v>
      </c>
      <c r="J2488" t="s">
        <v>72</v>
      </c>
      <c r="K2488">
        <v>2</v>
      </c>
      <c r="L2488">
        <v>15404</v>
      </c>
      <c r="M2488">
        <v>10</v>
      </c>
      <c r="N2488">
        <v>27727.200000000001</v>
      </c>
      <c r="O2488">
        <v>22000</v>
      </c>
      <c r="P2488">
        <v>5727.2</v>
      </c>
      <c r="Q2488" t="s">
        <v>55</v>
      </c>
      <c r="R2488" t="s">
        <v>56</v>
      </c>
      <c r="S2488" s="3" t="str">
        <f t="shared" si="190"/>
        <v>July</v>
      </c>
      <c r="T2488" t="str">
        <f t="shared" si="191"/>
        <v>Q3</v>
      </c>
      <c r="U2488">
        <f t="shared" si="192"/>
        <v>2025</v>
      </c>
      <c r="V2488" s="4">
        <f t="shared" si="193"/>
        <v>0.20655529588274329</v>
      </c>
      <c r="W2488" t="str">
        <f t="shared" si="194"/>
        <v>Medium</v>
      </c>
    </row>
    <row r="2489" spans="1:23" hidden="1" x14ac:dyDescent="0.3">
      <c r="A2489">
        <v>100273</v>
      </c>
      <c r="B2489" s="1">
        <v>45864</v>
      </c>
      <c r="C2489" t="s">
        <v>409</v>
      </c>
      <c r="D2489" t="s">
        <v>58</v>
      </c>
      <c r="E2489" t="s">
        <v>44</v>
      </c>
      <c r="F2489" t="s">
        <v>45</v>
      </c>
      <c r="G2489" t="s">
        <v>46</v>
      </c>
      <c r="H2489" t="s">
        <v>108</v>
      </c>
      <c r="I2489" t="s">
        <v>24</v>
      </c>
      <c r="J2489" t="s">
        <v>72</v>
      </c>
      <c r="K2489">
        <v>2</v>
      </c>
      <c r="L2489">
        <v>14536</v>
      </c>
      <c r="M2489">
        <v>5</v>
      </c>
      <c r="N2489">
        <v>27618.400000000001</v>
      </c>
      <c r="O2489">
        <v>22000</v>
      </c>
      <c r="P2489">
        <v>5618.4</v>
      </c>
      <c r="Q2489" t="s">
        <v>41</v>
      </c>
      <c r="R2489" t="s">
        <v>56</v>
      </c>
      <c r="S2489" s="3" t="str">
        <f t="shared" si="190"/>
        <v>July</v>
      </c>
      <c r="T2489" t="str">
        <f t="shared" si="191"/>
        <v>Q3</v>
      </c>
      <c r="U2489">
        <f t="shared" si="192"/>
        <v>2025</v>
      </c>
      <c r="V2489" s="4">
        <f t="shared" si="193"/>
        <v>0.20342959765953131</v>
      </c>
      <c r="W2489" t="str">
        <f t="shared" si="194"/>
        <v>Medium</v>
      </c>
    </row>
    <row r="2490" spans="1:23" hidden="1" x14ac:dyDescent="0.3">
      <c r="A2490">
        <v>101149</v>
      </c>
      <c r="B2490" s="1">
        <v>45998</v>
      </c>
      <c r="C2490" t="s">
        <v>1285</v>
      </c>
      <c r="D2490" t="s">
        <v>96</v>
      </c>
      <c r="E2490" t="s">
        <v>52</v>
      </c>
      <c r="F2490" t="s">
        <v>69</v>
      </c>
      <c r="G2490" t="s">
        <v>70</v>
      </c>
      <c r="H2490" t="s">
        <v>23</v>
      </c>
      <c r="I2490" t="s">
        <v>24</v>
      </c>
      <c r="J2490" t="s">
        <v>25</v>
      </c>
      <c r="K2490">
        <v>4</v>
      </c>
      <c r="L2490">
        <v>8095</v>
      </c>
      <c r="M2490">
        <v>15</v>
      </c>
      <c r="N2490">
        <v>27523</v>
      </c>
      <c r="O2490">
        <v>24000</v>
      </c>
      <c r="P2490">
        <v>3523</v>
      </c>
      <c r="Q2490" t="s">
        <v>55</v>
      </c>
      <c r="R2490" t="s">
        <v>27</v>
      </c>
      <c r="S2490" s="3" t="str">
        <f t="shared" si="190"/>
        <v>December</v>
      </c>
      <c r="T2490" t="str">
        <f t="shared" si="191"/>
        <v>Q4</v>
      </c>
      <c r="U2490">
        <f t="shared" si="192"/>
        <v>2025</v>
      </c>
      <c r="V2490" s="4">
        <f t="shared" si="193"/>
        <v>0.12800203466191912</v>
      </c>
      <c r="W2490" t="str">
        <f t="shared" si="194"/>
        <v>Medium</v>
      </c>
    </row>
    <row r="2491" spans="1:23" hidden="1" x14ac:dyDescent="0.3">
      <c r="A2491">
        <v>104424</v>
      </c>
      <c r="B2491" s="1">
        <v>45997</v>
      </c>
      <c r="C2491" t="s">
        <v>4560</v>
      </c>
      <c r="D2491" t="s">
        <v>75</v>
      </c>
      <c r="E2491" t="s">
        <v>20</v>
      </c>
      <c r="F2491" t="s">
        <v>36</v>
      </c>
      <c r="G2491" t="s">
        <v>37</v>
      </c>
      <c r="H2491" t="s">
        <v>23</v>
      </c>
      <c r="I2491" t="s">
        <v>24</v>
      </c>
      <c r="J2491" t="s">
        <v>25</v>
      </c>
      <c r="K2491">
        <v>4</v>
      </c>
      <c r="L2491">
        <v>8091</v>
      </c>
      <c r="M2491">
        <v>15</v>
      </c>
      <c r="N2491">
        <v>27509.4</v>
      </c>
      <c r="O2491">
        <v>24000</v>
      </c>
      <c r="P2491">
        <v>3509.4</v>
      </c>
      <c r="Q2491" t="s">
        <v>66</v>
      </c>
      <c r="R2491" t="s">
        <v>73</v>
      </c>
      <c r="S2491" s="3" t="str">
        <f t="shared" si="190"/>
        <v>December</v>
      </c>
      <c r="T2491" t="str">
        <f t="shared" si="191"/>
        <v>Q4</v>
      </c>
      <c r="U2491">
        <f t="shared" si="192"/>
        <v>2025</v>
      </c>
      <c r="V2491" s="4">
        <f t="shared" si="193"/>
        <v>0.12757093938799102</v>
      </c>
      <c r="W2491" t="str">
        <f t="shared" si="194"/>
        <v>Medium</v>
      </c>
    </row>
    <row r="2492" spans="1:23" hidden="1" x14ac:dyDescent="0.3">
      <c r="A2492">
        <v>103956</v>
      </c>
      <c r="B2492" s="1">
        <v>45703</v>
      </c>
      <c r="C2492" t="s">
        <v>4092</v>
      </c>
      <c r="D2492" t="s">
        <v>177</v>
      </c>
      <c r="E2492" t="s">
        <v>52</v>
      </c>
      <c r="F2492" t="s">
        <v>53</v>
      </c>
      <c r="G2492" t="s">
        <v>54</v>
      </c>
      <c r="H2492" t="s">
        <v>59</v>
      </c>
      <c r="I2492" t="s">
        <v>24</v>
      </c>
      <c r="J2492" t="s">
        <v>25</v>
      </c>
      <c r="K2492">
        <v>4</v>
      </c>
      <c r="L2492">
        <v>8585</v>
      </c>
      <c r="M2492">
        <v>20</v>
      </c>
      <c r="N2492">
        <v>27472</v>
      </c>
      <c r="O2492">
        <v>24000</v>
      </c>
      <c r="P2492">
        <v>3472</v>
      </c>
      <c r="Q2492" t="s">
        <v>55</v>
      </c>
      <c r="R2492" t="s">
        <v>73</v>
      </c>
      <c r="S2492" s="3" t="str">
        <f t="shared" si="190"/>
        <v>February</v>
      </c>
      <c r="T2492" t="str">
        <f t="shared" si="191"/>
        <v>Q1</v>
      </c>
      <c r="U2492">
        <f t="shared" si="192"/>
        <v>2025</v>
      </c>
      <c r="V2492" s="4">
        <f t="shared" si="193"/>
        <v>0.12638322655794992</v>
      </c>
      <c r="W2492" t="str">
        <f t="shared" si="194"/>
        <v>Medium</v>
      </c>
    </row>
    <row r="2493" spans="1:23" hidden="1" x14ac:dyDescent="0.3">
      <c r="A2493">
        <v>104121</v>
      </c>
      <c r="B2493" s="1">
        <v>45793</v>
      </c>
      <c r="C2493" t="s">
        <v>4257</v>
      </c>
      <c r="D2493" t="s">
        <v>184</v>
      </c>
      <c r="E2493" t="s">
        <v>52</v>
      </c>
      <c r="F2493" t="s">
        <v>53</v>
      </c>
      <c r="G2493" t="s">
        <v>54</v>
      </c>
      <c r="H2493" t="s">
        <v>83</v>
      </c>
      <c r="I2493" t="s">
        <v>24</v>
      </c>
      <c r="J2493" t="s">
        <v>72</v>
      </c>
      <c r="K2493">
        <v>2</v>
      </c>
      <c r="L2493">
        <v>15256</v>
      </c>
      <c r="M2493">
        <v>10</v>
      </c>
      <c r="N2493">
        <v>27460.799999999999</v>
      </c>
      <c r="O2493">
        <v>22000</v>
      </c>
      <c r="P2493">
        <v>5460.8</v>
      </c>
      <c r="Q2493" t="s">
        <v>55</v>
      </c>
      <c r="R2493" t="s">
        <v>56</v>
      </c>
      <c r="S2493" s="3" t="str">
        <f t="shared" si="190"/>
        <v>May</v>
      </c>
      <c r="T2493" t="str">
        <f t="shared" si="191"/>
        <v>Q2</v>
      </c>
      <c r="U2493">
        <f t="shared" si="192"/>
        <v>2025</v>
      </c>
      <c r="V2493" s="4">
        <f t="shared" si="193"/>
        <v>0.19885800850667135</v>
      </c>
      <c r="W2493" t="str">
        <f t="shared" si="194"/>
        <v>Medium</v>
      </c>
    </row>
    <row r="2494" spans="1:23" hidden="1" x14ac:dyDescent="0.3">
      <c r="A2494">
        <v>100698</v>
      </c>
      <c r="B2494" s="1">
        <v>45925</v>
      </c>
      <c r="C2494" t="s">
        <v>834</v>
      </c>
      <c r="D2494" t="s">
        <v>29</v>
      </c>
      <c r="E2494" t="s">
        <v>44</v>
      </c>
      <c r="F2494" t="s">
        <v>64</v>
      </c>
      <c r="G2494" t="s">
        <v>65</v>
      </c>
      <c r="H2494" t="s">
        <v>108</v>
      </c>
      <c r="I2494" t="s">
        <v>24</v>
      </c>
      <c r="J2494" t="s">
        <v>72</v>
      </c>
      <c r="K2494">
        <v>2</v>
      </c>
      <c r="L2494">
        <v>15234</v>
      </c>
      <c r="M2494">
        <v>10</v>
      </c>
      <c r="N2494">
        <v>27421.200000000001</v>
      </c>
      <c r="O2494">
        <v>22000</v>
      </c>
      <c r="P2494">
        <v>5421.2</v>
      </c>
      <c r="Q2494" t="s">
        <v>55</v>
      </c>
      <c r="R2494" t="s">
        <v>27</v>
      </c>
      <c r="S2494" s="3" t="str">
        <f t="shared" si="190"/>
        <v>September</v>
      </c>
      <c r="T2494" t="str">
        <f t="shared" si="191"/>
        <v>Q3</v>
      </c>
      <c r="U2494">
        <f t="shared" si="192"/>
        <v>2025</v>
      </c>
      <c r="V2494" s="4">
        <f t="shared" si="193"/>
        <v>0.19770104882353798</v>
      </c>
      <c r="W2494" t="str">
        <f t="shared" si="194"/>
        <v>Medium</v>
      </c>
    </row>
    <row r="2495" spans="1:23" hidden="1" x14ac:dyDescent="0.3">
      <c r="A2495">
        <v>104273</v>
      </c>
      <c r="B2495" s="1">
        <v>45832</v>
      </c>
      <c r="C2495" t="s">
        <v>4409</v>
      </c>
      <c r="D2495" t="s">
        <v>179</v>
      </c>
      <c r="E2495" t="s">
        <v>44</v>
      </c>
      <c r="F2495" t="s">
        <v>45</v>
      </c>
      <c r="G2495" t="s">
        <v>46</v>
      </c>
      <c r="H2495" t="s">
        <v>38</v>
      </c>
      <c r="I2495" t="s">
        <v>24</v>
      </c>
      <c r="J2495" t="s">
        <v>72</v>
      </c>
      <c r="K2495">
        <v>2</v>
      </c>
      <c r="L2495">
        <v>15223</v>
      </c>
      <c r="M2495">
        <v>10</v>
      </c>
      <c r="N2495">
        <v>27401.4</v>
      </c>
      <c r="O2495">
        <v>22000</v>
      </c>
      <c r="P2495">
        <v>5401.4</v>
      </c>
      <c r="Q2495" t="s">
        <v>41</v>
      </c>
      <c r="R2495" t="s">
        <v>27</v>
      </c>
      <c r="S2495" s="3" t="str">
        <f t="shared" si="190"/>
        <v>June</v>
      </c>
      <c r="T2495" t="str">
        <f t="shared" si="191"/>
        <v>Q2</v>
      </c>
      <c r="U2495">
        <f t="shared" si="192"/>
        <v>2025</v>
      </c>
      <c r="V2495" s="4">
        <f t="shared" si="193"/>
        <v>0.19712131496930813</v>
      </c>
      <c r="W2495" t="str">
        <f t="shared" si="194"/>
        <v>Medium</v>
      </c>
    </row>
    <row r="2496" spans="1:23" hidden="1" x14ac:dyDescent="0.3">
      <c r="A2496">
        <v>103129</v>
      </c>
      <c r="B2496" s="1">
        <v>45744</v>
      </c>
      <c r="C2496" t="s">
        <v>3265</v>
      </c>
      <c r="D2496" t="s">
        <v>149</v>
      </c>
      <c r="E2496" t="s">
        <v>52</v>
      </c>
      <c r="F2496" t="s">
        <v>53</v>
      </c>
      <c r="G2496" t="s">
        <v>54</v>
      </c>
      <c r="H2496" t="s">
        <v>71</v>
      </c>
      <c r="I2496" t="s">
        <v>24</v>
      </c>
      <c r="J2496" t="s">
        <v>25</v>
      </c>
      <c r="K2496">
        <v>4</v>
      </c>
      <c r="L2496">
        <v>8050</v>
      </c>
      <c r="M2496">
        <v>15</v>
      </c>
      <c r="N2496">
        <v>27370</v>
      </c>
      <c r="O2496">
        <v>24000</v>
      </c>
      <c r="P2496">
        <v>3370</v>
      </c>
      <c r="Q2496" t="s">
        <v>66</v>
      </c>
      <c r="R2496" t="s">
        <v>27</v>
      </c>
      <c r="S2496" s="3" t="str">
        <f t="shared" si="190"/>
        <v>March</v>
      </c>
      <c r="T2496" t="str">
        <f t="shared" si="191"/>
        <v>Q1</v>
      </c>
      <c r="U2496">
        <f t="shared" si="192"/>
        <v>2025</v>
      </c>
      <c r="V2496" s="4">
        <f t="shared" si="193"/>
        <v>0.12312751187431495</v>
      </c>
      <c r="W2496" t="str">
        <f t="shared" si="194"/>
        <v>Medium</v>
      </c>
    </row>
    <row r="2497" spans="1:23" hidden="1" x14ac:dyDescent="0.3">
      <c r="A2497">
        <v>102346</v>
      </c>
      <c r="B2497" s="1">
        <v>45735</v>
      </c>
      <c r="C2497" t="s">
        <v>2482</v>
      </c>
      <c r="D2497" t="s">
        <v>90</v>
      </c>
      <c r="E2497" t="s">
        <v>30</v>
      </c>
      <c r="F2497" t="s">
        <v>31</v>
      </c>
      <c r="G2497" t="s">
        <v>32</v>
      </c>
      <c r="H2497" t="s">
        <v>71</v>
      </c>
      <c r="I2497" t="s">
        <v>24</v>
      </c>
      <c r="J2497" t="s">
        <v>72</v>
      </c>
      <c r="K2497">
        <v>2</v>
      </c>
      <c r="L2497">
        <v>15199</v>
      </c>
      <c r="M2497">
        <v>10</v>
      </c>
      <c r="N2497">
        <v>27358.2</v>
      </c>
      <c r="O2497">
        <v>22000</v>
      </c>
      <c r="P2497">
        <v>5358.2</v>
      </c>
      <c r="Q2497" t="s">
        <v>55</v>
      </c>
      <c r="R2497" t="s">
        <v>27</v>
      </c>
      <c r="S2497" s="3" t="str">
        <f t="shared" si="190"/>
        <v>March</v>
      </c>
      <c r="T2497" t="str">
        <f t="shared" si="191"/>
        <v>Q1</v>
      </c>
      <c r="U2497">
        <f t="shared" si="192"/>
        <v>2025</v>
      </c>
      <c r="V2497" s="4">
        <f t="shared" si="193"/>
        <v>0.19585352837540479</v>
      </c>
      <c r="W2497" t="str">
        <f t="shared" si="194"/>
        <v>Medium</v>
      </c>
    </row>
    <row r="2498" spans="1:23" hidden="1" x14ac:dyDescent="0.3">
      <c r="A2498">
        <v>100510</v>
      </c>
      <c r="B2498" s="1">
        <v>45843</v>
      </c>
      <c r="C2498" t="s">
        <v>646</v>
      </c>
      <c r="D2498" t="s">
        <v>205</v>
      </c>
      <c r="E2498" t="s">
        <v>52</v>
      </c>
      <c r="F2498" t="s">
        <v>53</v>
      </c>
      <c r="G2498" t="s">
        <v>54</v>
      </c>
      <c r="H2498" t="s">
        <v>108</v>
      </c>
      <c r="I2498" t="s">
        <v>24</v>
      </c>
      <c r="J2498" t="s">
        <v>25</v>
      </c>
      <c r="K2498">
        <v>4</v>
      </c>
      <c r="L2498">
        <v>8531</v>
      </c>
      <c r="M2498">
        <v>20</v>
      </c>
      <c r="N2498">
        <v>27299.200000000001</v>
      </c>
      <c r="O2498">
        <v>24000</v>
      </c>
      <c r="P2498">
        <v>3299.2</v>
      </c>
      <c r="Q2498" t="s">
        <v>66</v>
      </c>
      <c r="R2498" t="s">
        <v>27</v>
      </c>
      <c r="S2498" s="3" t="str">
        <f t="shared" ref="S2498:S2561" si="195">TEXT(B2498,"mmmm")</f>
        <v>July</v>
      </c>
      <c r="T2498" t="str">
        <f t="shared" ref="T2498:T2561" si="196">"Q"&amp;ROUNDUP(MONTH(B2498)/3,0)</f>
        <v>Q3</v>
      </c>
      <c r="U2498">
        <f t="shared" ref="U2498:U2561" si="197">YEAR(B2498)</f>
        <v>2025</v>
      </c>
      <c r="V2498" s="4">
        <f t="shared" ref="V2498:V2561" si="198">P2498/N2498</f>
        <v>0.12085335834017114</v>
      </c>
      <c r="W2498" t="str">
        <f t="shared" ref="W2498:W2561" si="199">IF(N2498&lt;10000,"Low",IF(N2498&lt;=50000,"Medium","High"))</f>
        <v>Medium</v>
      </c>
    </row>
    <row r="2499" spans="1:23" hidden="1" x14ac:dyDescent="0.3">
      <c r="A2499">
        <v>100449</v>
      </c>
      <c r="B2499" s="1">
        <v>45893</v>
      </c>
      <c r="C2499" t="s">
        <v>585</v>
      </c>
      <c r="D2499" t="s">
        <v>207</v>
      </c>
      <c r="E2499" t="s">
        <v>30</v>
      </c>
      <c r="F2499" t="s">
        <v>31</v>
      </c>
      <c r="G2499" t="s">
        <v>32</v>
      </c>
      <c r="H2499" t="s">
        <v>108</v>
      </c>
      <c r="I2499" t="s">
        <v>24</v>
      </c>
      <c r="J2499" t="s">
        <v>25</v>
      </c>
      <c r="K2499">
        <v>4</v>
      </c>
      <c r="L2499">
        <v>8526</v>
      </c>
      <c r="M2499">
        <v>20</v>
      </c>
      <c r="N2499">
        <v>27283.200000000001</v>
      </c>
      <c r="O2499">
        <v>24000</v>
      </c>
      <c r="P2499">
        <v>3283.2</v>
      </c>
      <c r="Q2499" t="s">
        <v>55</v>
      </c>
      <c r="R2499" t="s">
        <v>27</v>
      </c>
      <c r="S2499" s="3" t="str">
        <f t="shared" si="195"/>
        <v>August</v>
      </c>
      <c r="T2499" t="str">
        <f t="shared" si="196"/>
        <v>Q3</v>
      </c>
      <c r="U2499">
        <f t="shared" si="197"/>
        <v>2025</v>
      </c>
      <c r="V2499" s="4">
        <f t="shared" si="198"/>
        <v>0.1203377902885292</v>
      </c>
      <c r="W2499" t="str">
        <f t="shared" si="199"/>
        <v>Medium</v>
      </c>
    </row>
    <row r="2500" spans="1:23" hidden="1" x14ac:dyDescent="0.3">
      <c r="A2500">
        <v>104825</v>
      </c>
      <c r="B2500" s="1">
        <v>45673</v>
      </c>
      <c r="C2500" t="s">
        <v>4961</v>
      </c>
      <c r="D2500" t="s">
        <v>29</v>
      </c>
      <c r="E2500" t="s">
        <v>52</v>
      </c>
      <c r="F2500" t="s">
        <v>53</v>
      </c>
      <c r="G2500" t="s">
        <v>54</v>
      </c>
      <c r="H2500" t="s">
        <v>33</v>
      </c>
      <c r="I2500" t="s">
        <v>24</v>
      </c>
      <c r="J2500" t="s">
        <v>25</v>
      </c>
      <c r="K2500">
        <v>4</v>
      </c>
      <c r="L2500">
        <v>8510</v>
      </c>
      <c r="M2500">
        <v>20</v>
      </c>
      <c r="N2500">
        <v>27232</v>
      </c>
      <c r="O2500">
        <v>24000</v>
      </c>
      <c r="P2500">
        <v>3232</v>
      </c>
      <c r="Q2500" t="s">
        <v>41</v>
      </c>
      <c r="R2500" t="s">
        <v>27</v>
      </c>
      <c r="S2500" s="3" t="str">
        <f t="shared" si="195"/>
        <v>January</v>
      </c>
      <c r="T2500" t="str">
        <f t="shared" si="196"/>
        <v>Q1</v>
      </c>
      <c r="U2500">
        <f t="shared" si="197"/>
        <v>2025</v>
      </c>
      <c r="V2500" s="4">
        <f t="shared" si="198"/>
        <v>0.11868390129259694</v>
      </c>
      <c r="W2500" t="str">
        <f t="shared" si="199"/>
        <v>Medium</v>
      </c>
    </row>
    <row r="2501" spans="1:23" hidden="1" x14ac:dyDescent="0.3">
      <c r="A2501">
        <v>100054</v>
      </c>
      <c r="B2501" s="1">
        <v>45878</v>
      </c>
      <c r="C2501" t="s">
        <v>159</v>
      </c>
      <c r="D2501" t="s">
        <v>160</v>
      </c>
      <c r="E2501" t="s">
        <v>20</v>
      </c>
      <c r="F2501" t="s">
        <v>21</v>
      </c>
      <c r="G2501" t="s">
        <v>22</v>
      </c>
      <c r="H2501" t="s">
        <v>59</v>
      </c>
      <c r="I2501" t="s">
        <v>24</v>
      </c>
      <c r="J2501" t="s">
        <v>72</v>
      </c>
      <c r="K2501">
        <v>2</v>
      </c>
      <c r="L2501">
        <v>15111</v>
      </c>
      <c r="M2501">
        <v>10</v>
      </c>
      <c r="N2501">
        <v>27199.8</v>
      </c>
      <c r="O2501">
        <v>22000</v>
      </c>
      <c r="P2501">
        <v>5199.8</v>
      </c>
      <c r="Q2501" t="s">
        <v>26</v>
      </c>
      <c r="R2501" t="s">
        <v>27</v>
      </c>
      <c r="S2501" s="3" t="str">
        <f t="shared" si="195"/>
        <v>August</v>
      </c>
      <c r="T2501" t="str">
        <f t="shared" si="196"/>
        <v>Q3</v>
      </c>
      <c r="U2501">
        <f t="shared" si="197"/>
        <v>2025</v>
      </c>
      <c r="V2501" s="4">
        <f t="shared" si="198"/>
        <v>0.19117052331267143</v>
      </c>
      <c r="W2501" t="str">
        <f t="shared" si="199"/>
        <v>Medium</v>
      </c>
    </row>
    <row r="2502" spans="1:23" hidden="1" x14ac:dyDescent="0.3">
      <c r="A2502">
        <v>103830</v>
      </c>
      <c r="B2502" s="1">
        <v>45846</v>
      </c>
      <c r="C2502" t="s">
        <v>3966</v>
      </c>
      <c r="D2502" t="s">
        <v>51</v>
      </c>
      <c r="E2502" t="s">
        <v>20</v>
      </c>
      <c r="F2502" t="s">
        <v>36</v>
      </c>
      <c r="G2502" t="s">
        <v>37</v>
      </c>
      <c r="H2502" t="s">
        <v>47</v>
      </c>
      <c r="I2502" t="s">
        <v>24</v>
      </c>
      <c r="J2502" t="s">
        <v>72</v>
      </c>
      <c r="K2502">
        <v>2</v>
      </c>
      <c r="L2502">
        <v>15097</v>
      </c>
      <c r="M2502">
        <v>10</v>
      </c>
      <c r="N2502">
        <v>27174.6</v>
      </c>
      <c r="O2502">
        <v>22000</v>
      </c>
      <c r="P2502">
        <v>5174.6000000000004</v>
      </c>
      <c r="Q2502" t="s">
        <v>41</v>
      </c>
      <c r="R2502" t="s">
        <v>27</v>
      </c>
      <c r="S2502" s="3" t="str">
        <f t="shared" si="195"/>
        <v>July</v>
      </c>
      <c r="T2502" t="str">
        <f t="shared" si="196"/>
        <v>Q3</v>
      </c>
      <c r="U2502">
        <f t="shared" si="197"/>
        <v>2025</v>
      </c>
      <c r="V2502" s="4">
        <f t="shared" si="198"/>
        <v>0.19042046617061523</v>
      </c>
      <c r="W2502" t="str">
        <f t="shared" si="199"/>
        <v>Medium</v>
      </c>
    </row>
    <row r="2503" spans="1:23" hidden="1" x14ac:dyDescent="0.3">
      <c r="A2503">
        <v>103201</v>
      </c>
      <c r="B2503" s="1">
        <v>45987</v>
      </c>
      <c r="C2503" t="s">
        <v>3337</v>
      </c>
      <c r="D2503" t="s">
        <v>90</v>
      </c>
      <c r="E2503" t="s">
        <v>44</v>
      </c>
      <c r="F2503" t="s">
        <v>64</v>
      </c>
      <c r="G2503" t="s">
        <v>65</v>
      </c>
      <c r="H2503" t="s">
        <v>23</v>
      </c>
      <c r="I2503" t="s">
        <v>24</v>
      </c>
      <c r="J2503" t="s">
        <v>25</v>
      </c>
      <c r="K2503">
        <v>4</v>
      </c>
      <c r="L2503">
        <v>8483</v>
      </c>
      <c r="M2503">
        <v>20</v>
      </c>
      <c r="N2503">
        <v>27145.599999999999</v>
      </c>
      <c r="O2503">
        <v>24000</v>
      </c>
      <c r="P2503">
        <v>3145.6</v>
      </c>
      <c r="Q2503" t="s">
        <v>49</v>
      </c>
      <c r="R2503" t="s">
        <v>56</v>
      </c>
      <c r="S2503" s="3" t="str">
        <f t="shared" si="195"/>
        <v>November</v>
      </c>
      <c r="T2503" t="str">
        <f t="shared" si="196"/>
        <v>Q4</v>
      </c>
      <c r="U2503">
        <f t="shared" si="197"/>
        <v>2025</v>
      </c>
      <c r="V2503" s="4">
        <f t="shared" si="198"/>
        <v>0.1158788164564423</v>
      </c>
      <c r="W2503" t="str">
        <f t="shared" si="199"/>
        <v>Medium</v>
      </c>
    </row>
    <row r="2504" spans="1:23" hidden="1" x14ac:dyDescent="0.3">
      <c r="A2504">
        <v>100687</v>
      </c>
      <c r="B2504" s="1">
        <v>45774</v>
      </c>
      <c r="C2504" t="s">
        <v>823</v>
      </c>
      <c r="D2504" t="s">
        <v>202</v>
      </c>
      <c r="E2504" t="s">
        <v>20</v>
      </c>
      <c r="F2504" t="s">
        <v>21</v>
      </c>
      <c r="G2504" t="s">
        <v>22</v>
      </c>
      <c r="H2504" t="s">
        <v>59</v>
      </c>
      <c r="I2504" t="s">
        <v>24</v>
      </c>
      <c r="J2504" t="s">
        <v>72</v>
      </c>
      <c r="K2504">
        <v>2</v>
      </c>
      <c r="L2504">
        <v>15056</v>
      </c>
      <c r="M2504">
        <v>10</v>
      </c>
      <c r="N2504">
        <v>27100.799999999999</v>
      </c>
      <c r="O2504">
        <v>22000</v>
      </c>
      <c r="P2504">
        <v>5100.8</v>
      </c>
      <c r="Q2504" t="s">
        <v>26</v>
      </c>
      <c r="R2504" t="s">
        <v>27</v>
      </c>
      <c r="S2504" s="3" t="str">
        <f t="shared" si="195"/>
        <v>April</v>
      </c>
      <c r="T2504" t="str">
        <f t="shared" si="196"/>
        <v>Q2</v>
      </c>
      <c r="U2504">
        <f t="shared" si="197"/>
        <v>2025</v>
      </c>
      <c r="V2504" s="4">
        <f t="shared" si="198"/>
        <v>0.18821584602668556</v>
      </c>
      <c r="W2504" t="str">
        <f t="shared" si="199"/>
        <v>Medium</v>
      </c>
    </row>
    <row r="2505" spans="1:23" hidden="1" x14ac:dyDescent="0.3">
      <c r="A2505">
        <v>101872</v>
      </c>
      <c r="B2505" s="1">
        <v>45798</v>
      </c>
      <c r="C2505" t="s">
        <v>2008</v>
      </c>
      <c r="D2505" t="s">
        <v>153</v>
      </c>
      <c r="E2505" t="s">
        <v>20</v>
      </c>
      <c r="F2505" t="s">
        <v>21</v>
      </c>
      <c r="G2505" t="s">
        <v>22</v>
      </c>
      <c r="H2505" t="s">
        <v>83</v>
      </c>
      <c r="I2505" t="s">
        <v>24</v>
      </c>
      <c r="J2505" t="s">
        <v>25</v>
      </c>
      <c r="K2505">
        <v>4</v>
      </c>
      <c r="L2505">
        <v>8456</v>
      </c>
      <c r="M2505">
        <v>20</v>
      </c>
      <c r="N2505">
        <v>27059.200000000001</v>
      </c>
      <c r="O2505">
        <v>24000</v>
      </c>
      <c r="P2505">
        <v>3059.2</v>
      </c>
      <c r="Q2505" t="s">
        <v>66</v>
      </c>
      <c r="R2505" t="s">
        <v>73</v>
      </c>
      <c r="S2505" s="3" t="str">
        <f t="shared" si="195"/>
        <v>May</v>
      </c>
      <c r="T2505" t="str">
        <f t="shared" si="196"/>
        <v>Q2</v>
      </c>
      <c r="U2505">
        <f t="shared" si="197"/>
        <v>2025</v>
      </c>
      <c r="V2505" s="4">
        <f t="shared" si="198"/>
        <v>0.11305581835383159</v>
      </c>
      <c r="W2505" t="str">
        <f t="shared" si="199"/>
        <v>Medium</v>
      </c>
    </row>
    <row r="2506" spans="1:23" hidden="1" x14ac:dyDescent="0.3">
      <c r="A2506">
        <v>102534</v>
      </c>
      <c r="B2506" s="1">
        <v>45832</v>
      </c>
      <c r="C2506" t="s">
        <v>2670</v>
      </c>
      <c r="D2506" t="s">
        <v>138</v>
      </c>
      <c r="E2506" t="s">
        <v>30</v>
      </c>
      <c r="F2506" t="s">
        <v>31</v>
      </c>
      <c r="G2506" t="s">
        <v>32</v>
      </c>
      <c r="H2506" t="s">
        <v>59</v>
      </c>
      <c r="I2506" t="s">
        <v>24</v>
      </c>
      <c r="J2506" t="s">
        <v>72</v>
      </c>
      <c r="K2506">
        <v>2</v>
      </c>
      <c r="L2506">
        <v>15008</v>
      </c>
      <c r="M2506">
        <v>10</v>
      </c>
      <c r="N2506">
        <v>27014.400000000001</v>
      </c>
      <c r="O2506">
        <v>22000</v>
      </c>
      <c r="P2506">
        <v>5014.3999999999996</v>
      </c>
      <c r="Q2506" t="s">
        <v>66</v>
      </c>
      <c r="R2506" t="s">
        <v>27</v>
      </c>
      <c r="S2506" s="3" t="str">
        <f t="shared" si="195"/>
        <v>June</v>
      </c>
      <c r="T2506" t="str">
        <f t="shared" si="196"/>
        <v>Q2</v>
      </c>
      <c r="U2506">
        <f t="shared" si="197"/>
        <v>2025</v>
      </c>
      <c r="V2506" s="4">
        <f t="shared" si="198"/>
        <v>0.18561952144041693</v>
      </c>
      <c r="W2506" t="str">
        <f t="shared" si="199"/>
        <v>Medium</v>
      </c>
    </row>
    <row r="2507" spans="1:23" hidden="1" x14ac:dyDescent="0.3">
      <c r="A2507">
        <v>103308</v>
      </c>
      <c r="B2507" s="1">
        <v>45982</v>
      </c>
      <c r="C2507" t="s">
        <v>3444</v>
      </c>
      <c r="D2507" t="s">
        <v>87</v>
      </c>
      <c r="E2507" t="s">
        <v>30</v>
      </c>
      <c r="F2507" t="s">
        <v>31</v>
      </c>
      <c r="G2507" t="s">
        <v>32</v>
      </c>
      <c r="H2507" t="s">
        <v>71</v>
      </c>
      <c r="I2507" t="s">
        <v>39</v>
      </c>
      <c r="J2507" t="s">
        <v>92</v>
      </c>
      <c r="K2507">
        <v>10</v>
      </c>
      <c r="L2507">
        <v>2997</v>
      </c>
      <c r="M2507">
        <v>10</v>
      </c>
      <c r="N2507">
        <v>26973</v>
      </c>
      <c r="O2507">
        <v>16000</v>
      </c>
      <c r="P2507">
        <v>10973</v>
      </c>
      <c r="Q2507" t="s">
        <v>26</v>
      </c>
      <c r="R2507" t="s">
        <v>27</v>
      </c>
      <c r="S2507" s="3" t="str">
        <f t="shared" si="195"/>
        <v>November</v>
      </c>
      <c r="T2507" t="str">
        <f t="shared" si="196"/>
        <v>Q4</v>
      </c>
      <c r="U2507">
        <f t="shared" si="197"/>
        <v>2025</v>
      </c>
      <c r="V2507" s="4">
        <f t="shared" si="198"/>
        <v>0.40681422162903647</v>
      </c>
      <c r="W2507" t="str">
        <f t="shared" si="199"/>
        <v>Medium</v>
      </c>
    </row>
    <row r="2508" spans="1:23" hidden="1" x14ac:dyDescent="0.3">
      <c r="A2508">
        <v>100282</v>
      </c>
      <c r="B2508" s="1">
        <v>46011</v>
      </c>
      <c r="C2508" t="s">
        <v>418</v>
      </c>
      <c r="D2508" t="s">
        <v>112</v>
      </c>
      <c r="E2508" t="s">
        <v>30</v>
      </c>
      <c r="F2508" t="s">
        <v>31</v>
      </c>
      <c r="G2508" t="s">
        <v>32</v>
      </c>
      <c r="H2508" t="s">
        <v>23</v>
      </c>
      <c r="I2508" t="s">
        <v>24</v>
      </c>
      <c r="J2508" t="s">
        <v>25</v>
      </c>
      <c r="K2508">
        <v>4</v>
      </c>
      <c r="L2508">
        <v>8412</v>
      </c>
      <c r="M2508">
        <v>20</v>
      </c>
      <c r="N2508">
        <v>26918.400000000001</v>
      </c>
      <c r="O2508">
        <v>24000</v>
      </c>
      <c r="P2508">
        <v>2918.4</v>
      </c>
      <c r="Q2508" t="s">
        <v>49</v>
      </c>
      <c r="R2508" t="s">
        <v>27</v>
      </c>
      <c r="S2508" s="3" t="str">
        <f t="shared" si="195"/>
        <v>December</v>
      </c>
      <c r="T2508" t="str">
        <f t="shared" si="196"/>
        <v>Q4</v>
      </c>
      <c r="U2508">
        <f t="shared" si="197"/>
        <v>2025</v>
      </c>
      <c r="V2508" s="4">
        <f t="shared" si="198"/>
        <v>0.10841654778887304</v>
      </c>
      <c r="W2508" t="str">
        <f t="shared" si="199"/>
        <v>Medium</v>
      </c>
    </row>
    <row r="2509" spans="1:23" hidden="1" x14ac:dyDescent="0.3">
      <c r="A2509">
        <v>100988</v>
      </c>
      <c r="B2509" s="1">
        <v>45964</v>
      </c>
      <c r="C2509" t="s">
        <v>1124</v>
      </c>
      <c r="D2509" t="s">
        <v>408</v>
      </c>
      <c r="E2509" t="s">
        <v>20</v>
      </c>
      <c r="F2509" t="s">
        <v>21</v>
      </c>
      <c r="G2509" t="s">
        <v>22</v>
      </c>
      <c r="H2509" t="s">
        <v>47</v>
      </c>
      <c r="I2509" t="s">
        <v>24</v>
      </c>
      <c r="J2509" t="s">
        <v>25</v>
      </c>
      <c r="K2509">
        <v>3</v>
      </c>
      <c r="L2509">
        <v>8971</v>
      </c>
      <c r="M2509">
        <v>0</v>
      </c>
      <c r="N2509">
        <v>26913</v>
      </c>
      <c r="O2509">
        <v>18000</v>
      </c>
      <c r="P2509">
        <v>8913</v>
      </c>
      <c r="Q2509" t="s">
        <v>26</v>
      </c>
      <c r="R2509" t="s">
        <v>56</v>
      </c>
      <c r="S2509" s="3" t="str">
        <f t="shared" si="195"/>
        <v>November</v>
      </c>
      <c r="T2509" t="str">
        <f t="shared" si="196"/>
        <v>Q4</v>
      </c>
      <c r="U2509">
        <f t="shared" si="197"/>
        <v>2025</v>
      </c>
      <c r="V2509" s="4">
        <f t="shared" si="198"/>
        <v>0.33117824099877385</v>
      </c>
      <c r="W2509" t="str">
        <f t="shared" si="199"/>
        <v>Medium</v>
      </c>
    </row>
    <row r="2510" spans="1:23" hidden="1" x14ac:dyDescent="0.3">
      <c r="A2510">
        <v>104674</v>
      </c>
      <c r="B2510" s="1">
        <v>45909</v>
      </c>
      <c r="C2510" t="s">
        <v>4810</v>
      </c>
      <c r="D2510" t="s">
        <v>322</v>
      </c>
      <c r="E2510" t="s">
        <v>30</v>
      </c>
      <c r="F2510" t="s">
        <v>76</v>
      </c>
      <c r="G2510" t="s">
        <v>77</v>
      </c>
      <c r="H2510" t="s">
        <v>108</v>
      </c>
      <c r="I2510" t="s">
        <v>24</v>
      </c>
      <c r="J2510" t="s">
        <v>72</v>
      </c>
      <c r="K2510">
        <v>2</v>
      </c>
      <c r="L2510">
        <v>14914</v>
      </c>
      <c r="M2510">
        <v>10</v>
      </c>
      <c r="N2510">
        <v>26845.200000000001</v>
      </c>
      <c r="O2510">
        <v>22000</v>
      </c>
      <c r="P2510">
        <v>4845.2</v>
      </c>
      <c r="Q2510" t="s">
        <v>49</v>
      </c>
      <c r="R2510" t="s">
        <v>27</v>
      </c>
      <c r="S2510" s="3" t="str">
        <f t="shared" si="195"/>
        <v>September</v>
      </c>
      <c r="T2510" t="str">
        <f t="shared" si="196"/>
        <v>Q3</v>
      </c>
      <c r="U2510">
        <f t="shared" si="197"/>
        <v>2025</v>
      </c>
      <c r="V2510" s="4">
        <f t="shared" si="198"/>
        <v>0.18048664193226349</v>
      </c>
      <c r="W2510" t="str">
        <f t="shared" si="199"/>
        <v>Medium</v>
      </c>
    </row>
    <row r="2511" spans="1:23" hidden="1" x14ac:dyDescent="0.3">
      <c r="A2511">
        <v>102786</v>
      </c>
      <c r="B2511" s="1">
        <v>45732</v>
      </c>
      <c r="C2511" t="s">
        <v>2922</v>
      </c>
      <c r="D2511" t="s">
        <v>189</v>
      </c>
      <c r="E2511" t="s">
        <v>20</v>
      </c>
      <c r="F2511" t="s">
        <v>36</v>
      </c>
      <c r="G2511" t="s">
        <v>37</v>
      </c>
      <c r="H2511" t="s">
        <v>83</v>
      </c>
      <c r="I2511" t="s">
        <v>24</v>
      </c>
      <c r="J2511" t="s">
        <v>25</v>
      </c>
      <c r="K2511">
        <v>4</v>
      </c>
      <c r="L2511">
        <v>8376</v>
      </c>
      <c r="M2511">
        <v>20</v>
      </c>
      <c r="N2511">
        <v>26803.200000000001</v>
      </c>
      <c r="O2511">
        <v>24000</v>
      </c>
      <c r="P2511">
        <v>2803.2</v>
      </c>
      <c r="Q2511" t="s">
        <v>41</v>
      </c>
      <c r="R2511" t="s">
        <v>27</v>
      </c>
      <c r="S2511" s="3" t="str">
        <f t="shared" si="195"/>
        <v>March</v>
      </c>
      <c r="T2511" t="str">
        <f t="shared" si="196"/>
        <v>Q1</v>
      </c>
      <c r="U2511">
        <f t="shared" si="197"/>
        <v>2025</v>
      </c>
      <c r="V2511" s="4">
        <f t="shared" si="198"/>
        <v>0.10458452722063036</v>
      </c>
      <c r="W2511" t="str">
        <f t="shared" si="199"/>
        <v>Medium</v>
      </c>
    </row>
    <row r="2512" spans="1:23" hidden="1" x14ac:dyDescent="0.3">
      <c r="A2512">
        <v>103409</v>
      </c>
      <c r="B2512" s="1">
        <v>45932</v>
      </c>
      <c r="C2512" t="s">
        <v>3545</v>
      </c>
      <c r="D2512" t="s">
        <v>257</v>
      </c>
      <c r="E2512" t="s">
        <v>52</v>
      </c>
      <c r="F2512" t="s">
        <v>69</v>
      </c>
      <c r="G2512" t="s">
        <v>70</v>
      </c>
      <c r="H2512" t="s">
        <v>83</v>
      </c>
      <c r="I2512" t="s">
        <v>39</v>
      </c>
      <c r="J2512" t="s">
        <v>92</v>
      </c>
      <c r="K2512">
        <v>9</v>
      </c>
      <c r="L2512">
        <v>2974</v>
      </c>
      <c r="M2512">
        <v>0</v>
      </c>
      <c r="N2512">
        <v>26766</v>
      </c>
      <c r="O2512">
        <v>14400</v>
      </c>
      <c r="P2512">
        <v>12366</v>
      </c>
      <c r="Q2512" t="s">
        <v>26</v>
      </c>
      <c r="R2512" t="s">
        <v>73</v>
      </c>
      <c r="S2512" s="3" t="str">
        <f t="shared" si="195"/>
        <v>October</v>
      </c>
      <c r="T2512" t="str">
        <f t="shared" si="196"/>
        <v>Q4</v>
      </c>
      <c r="U2512">
        <f t="shared" si="197"/>
        <v>2025</v>
      </c>
      <c r="V2512" s="4">
        <f t="shared" si="198"/>
        <v>0.46200403496973774</v>
      </c>
      <c r="W2512" t="str">
        <f t="shared" si="199"/>
        <v>Medium</v>
      </c>
    </row>
    <row r="2513" spans="1:23" hidden="1" x14ac:dyDescent="0.3">
      <c r="A2513">
        <v>101006</v>
      </c>
      <c r="B2513" s="1">
        <v>45943</v>
      </c>
      <c r="C2513" t="s">
        <v>1142</v>
      </c>
      <c r="D2513" t="s">
        <v>114</v>
      </c>
      <c r="E2513" t="s">
        <v>44</v>
      </c>
      <c r="F2513" t="s">
        <v>64</v>
      </c>
      <c r="G2513" t="s">
        <v>65</v>
      </c>
      <c r="H2513" t="s">
        <v>59</v>
      </c>
      <c r="I2513" t="s">
        <v>24</v>
      </c>
      <c r="J2513" t="s">
        <v>25</v>
      </c>
      <c r="K2513">
        <v>4</v>
      </c>
      <c r="L2513">
        <v>8359</v>
      </c>
      <c r="M2513">
        <v>20</v>
      </c>
      <c r="N2513">
        <v>26748.799999999999</v>
      </c>
      <c r="O2513">
        <v>24000</v>
      </c>
      <c r="P2513">
        <v>2748.8</v>
      </c>
      <c r="Q2513" t="s">
        <v>41</v>
      </c>
      <c r="R2513" t="s">
        <v>27</v>
      </c>
      <c r="S2513" s="3" t="str">
        <f t="shared" si="195"/>
        <v>October</v>
      </c>
      <c r="T2513" t="str">
        <f t="shared" si="196"/>
        <v>Q4</v>
      </c>
      <c r="U2513">
        <f t="shared" si="197"/>
        <v>2025</v>
      </c>
      <c r="V2513" s="4">
        <f t="shared" si="198"/>
        <v>0.1027634884555569</v>
      </c>
      <c r="W2513" t="str">
        <f t="shared" si="199"/>
        <v>Medium</v>
      </c>
    </row>
    <row r="2514" spans="1:23" hidden="1" x14ac:dyDescent="0.3">
      <c r="A2514">
        <v>102105</v>
      </c>
      <c r="B2514" s="1">
        <v>45963</v>
      </c>
      <c r="C2514" t="s">
        <v>2241</v>
      </c>
      <c r="D2514" t="s">
        <v>322</v>
      </c>
      <c r="E2514" t="s">
        <v>30</v>
      </c>
      <c r="F2514" t="s">
        <v>76</v>
      </c>
      <c r="G2514" t="s">
        <v>77</v>
      </c>
      <c r="H2514" t="s">
        <v>71</v>
      </c>
      <c r="I2514" t="s">
        <v>24</v>
      </c>
      <c r="J2514" t="s">
        <v>25</v>
      </c>
      <c r="K2514">
        <v>4</v>
      </c>
      <c r="L2514">
        <v>8357</v>
      </c>
      <c r="M2514">
        <v>20</v>
      </c>
      <c r="N2514">
        <v>26742.400000000001</v>
      </c>
      <c r="O2514">
        <v>24000</v>
      </c>
      <c r="P2514">
        <v>2742.4</v>
      </c>
      <c r="Q2514" t="s">
        <v>49</v>
      </c>
      <c r="R2514" t="s">
        <v>73</v>
      </c>
      <c r="S2514" s="3" t="str">
        <f t="shared" si="195"/>
        <v>November</v>
      </c>
      <c r="T2514" t="str">
        <f t="shared" si="196"/>
        <v>Q4</v>
      </c>
      <c r="U2514">
        <f t="shared" si="197"/>
        <v>2025</v>
      </c>
      <c r="V2514" s="4">
        <f t="shared" si="198"/>
        <v>0.10254876151729089</v>
      </c>
      <c r="W2514" t="str">
        <f t="shared" si="199"/>
        <v>Medium</v>
      </c>
    </row>
    <row r="2515" spans="1:23" hidden="1" x14ac:dyDescent="0.3">
      <c r="A2515">
        <v>100919</v>
      </c>
      <c r="B2515" s="1">
        <v>45809</v>
      </c>
      <c r="C2515" t="s">
        <v>1055</v>
      </c>
      <c r="D2515" t="s">
        <v>192</v>
      </c>
      <c r="E2515" t="s">
        <v>20</v>
      </c>
      <c r="F2515" t="s">
        <v>36</v>
      </c>
      <c r="G2515" t="s">
        <v>37</v>
      </c>
      <c r="H2515" t="s">
        <v>108</v>
      </c>
      <c r="I2515" t="s">
        <v>24</v>
      </c>
      <c r="J2515" t="s">
        <v>72</v>
      </c>
      <c r="K2515">
        <v>2</v>
      </c>
      <c r="L2515">
        <v>14790</v>
      </c>
      <c r="M2515">
        <v>10</v>
      </c>
      <c r="N2515">
        <v>26622</v>
      </c>
      <c r="O2515">
        <v>22000</v>
      </c>
      <c r="P2515">
        <v>4622</v>
      </c>
      <c r="Q2515" t="s">
        <v>49</v>
      </c>
      <c r="R2515" t="s">
        <v>73</v>
      </c>
      <c r="S2515" s="3" t="str">
        <f t="shared" si="195"/>
        <v>June</v>
      </c>
      <c r="T2515" t="str">
        <f t="shared" si="196"/>
        <v>Q2</v>
      </c>
      <c r="U2515">
        <f t="shared" si="197"/>
        <v>2025</v>
      </c>
      <c r="V2515" s="4">
        <f t="shared" si="198"/>
        <v>0.17361580647584704</v>
      </c>
      <c r="W2515" t="str">
        <f t="shared" si="199"/>
        <v>Medium</v>
      </c>
    </row>
    <row r="2516" spans="1:23" hidden="1" x14ac:dyDescent="0.3">
      <c r="A2516">
        <v>102991</v>
      </c>
      <c r="B2516" s="1">
        <v>46017</v>
      </c>
      <c r="C2516" t="s">
        <v>3127</v>
      </c>
      <c r="D2516" t="s">
        <v>98</v>
      </c>
      <c r="E2516" t="s">
        <v>52</v>
      </c>
      <c r="F2516" t="s">
        <v>53</v>
      </c>
      <c r="G2516" t="s">
        <v>54</v>
      </c>
      <c r="H2516" t="s">
        <v>59</v>
      </c>
      <c r="I2516" t="s">
        <v>24</v>
      </c>
      <c r="J2516" t="s">
        <v>25</v>
      </c>
      <c r="K2516">
        <v>4</v>
      </c>
      <c r="L2516">
        <v>8315</v>
      </c>
      <c r="M2516">
        <v>20</v>
      </c>
      <c r="N2516">
        <v>26608</v>
      </c>
      <c r="O2516">
        <v>24000</v>
      </c>
      <c r="P2516">
        <v>2608</v>
      </c>
      <c r="Q2516" t="s">
        <v>26</v>
      </c>
      <c r="R2516" t="s">
        <v>56</v>
      </c>
      <c r="S2516" s="3" t="str">
        <f t="shared" si="195"/>
        <v>December</v>
      </c>
      <c r="T2516" t="str">
        <f t="shared" si="196"/>
        <v>Q4</v>
      </c>
      <c r="U2516">
        <f t="shared" si="197"/>
        <v>2025</v>
      </c>
      <c r="V2516" s="4">
        <f t="shared" si="198"/>
        <v>9.8015634395670473E-2</v>
      </c>
      <c r="W2516" t="str">
        <f t="shared" si="199"/>
        <v>Medium</v>
      </c>
    </row>
    <row r="2517" spans="1:23" hidden="1" x14ac:dyDescent="0.3">
      <c r="A2517">
        <v>103709</v>
      </c>
      <c r="B2517" s="1">
        <v>45781</v>
      </c>
      <c r="C2517" t="s">
        <v>3845</v>
      </c>
      <c r="D2517" t="s">
        <v>116</v>
      </c>
      <c r="E2517" t="s">
        <v>30</v>
      </c>
      <c r="F2517" t="s">
        <v>76</v>
      </c>
      <c r="G2517" t="s">
        <v>77</v>
      </c>
      <c r="H2517" t="s">
        <v>38</v>
      </c>
      <c r="I2517" t="s">
        <v>24</v>
      </c>
      <c r="J2517" t="s">
        <v>25</v>
      </c>
      <c r="K2517">
        <v>3</v>
      </c>
      <c r="L2517">
        <v>8830</v>
      </c>
      <c r="M2517">
        <v>0</v>
      </c>
      <c r="N2517">
        <v>26490</v>
      </c>
      <c r="O2517">
        <v>18000</v>
      </c>
      <c r="P2517">
        <v>8490</v>
      </c>
      <c r="Q2517" t="s">
        <v>41</v>
      </c>
      <c r="R2517" t="s">
        <v>27</v>
      </c>
      <c r="S2517" s="3" t="str">
        <f t="shared" si="195"/>
        <v>May</v>
      </c>
      <c r="T2517" t="str">
        <f t="shared" si="196"/>
        <v>Q2</v>
      </c>
      <c r="U2517">
        <f t="shared" si="197"/>
        <v>2025</v>
      </c>
      <c r="V2517" s="4">
        <f t="shared" si="198"/>
        <v>0.32049830124575313</v>
      </c>
      <c r="W2517" t="str">
        <f t="shared" si="199"/>
        <v>Medium</v>
      </c>
    </row>
    <row r="2518" spans="1:23" hidden="1" x14ac:dyDescent="0.3">
      <c r="A2518">
        <v>102587</v>
      </c>
      <c r="B2518" s="1">
        <v>45878</v>
      </c>
      <c r="C2518" t="s">
        <v>2723</v>
      </c>
      <c r="D2518" t="s">
        <v>127</v>
      </c>
      <c r="E2518" t="s">
        <v>30</v>
      </c>
      <c r="F2518" t="s">
        <v>31</v>
      </c>
      <c r="G2518" t="s">
        <v>32</v>
      </c>
      <c r="H2518" t="s">
        <v>23</v>
      </c>
      <c r="I2518" t="s">
        <v>24</v>
      </c>
      <c r="J2518" t="s">
        <v>72</v>
      </c>
      <c r="K2518">
        <v>2</v>
      </c>
      <c r="L2518">
        <v>14715</v>
      </c>
      <c r="M2518">
        <v>10</v>
      </c>
      <c r="N2518">
        <v>26487</v>
      </c>
      <c r="O2518">
        <v>22000</v>
      </c>
      <c r="P2518">
        <v>4487</v>
      </c>
      <c r="Q2518" t="s">
        <v>66</v>
      </c>
      <c r="R2518" t="s">
        <v>27</v>
      </c>
      <c r="S2518" s="3" t="str">
        <f t="shared" si="195"/>
        <v>August</v>
      </c>
      <c r="T2518" t="str">
        <f t="shared" si="196"/>
        <v>Q3</v>
      </c>
      <c r="U2518">
        <f t="shared" si="197"/>
        <v>2025</v>
      </c>
      <c r="V2518" s="4">
        <f t="shared" si="198"/>
        <v>0.16940385849662098</v>
      </c>
      <c r="W2518" t="str">
        <f t="shared" si="199"/>
        <v>Medium</v>
      </c>
    </row>
    <row r="2519" spans="1:23" hidden="1" x14ac:dyDescent="0.3">
      <c r="A2519">
        <v>104329</v>
      </c>
      <c r="B2519" s="1">
        <v>45925</v>
      </c>
      <c r="C2519" t="s">
        <v>4465</v>
      </c>
      <c r="D2519" t="s">
        <v>160</v>
      </c>
      <c r="E2519" t="s">
        <v>52</v>
      </c>
      <c r="F2519" t="s">
        <v>53</v>
      </c>
      <c r="G2519" t="s">
        <v>54</v>
      </c>
      <c r="H2519" t="s">
        <v>83</v>
      </c>
      <c r="I2519" t="s">
        <v>24</v>
      </c>
      <c r="J2519" t="s">
        <v>72</v>
      </c>
      <c r="K2519">
        <v>2</v>
      </c>
      <c r="L2519">
        <v>14655</v>
      </c>
      <c r="M2519">
        <v>10</v>
      </c>
      <c r="N2519">
        <v>26379</v>
      </c>
      <c r="O2519">
        <v>22000</v>
      </c>
      <c r="P2519">
        <v>4379</v>
      </c>
      <c r="Q2519" t="s">
        <v>26</v>
      </c>
      <c r="R2519" t="s">
        <v>27</v>
      </c>
      <c r="S2519" s="3" t="str">
        <f t="shared" si="195"/>
        <v>September</v>
      </c>
      <c r="T2519" t="str">
        <f t="shared" si="196"/>
        <v>Q3</v>
      </c>
      <c r="U2519">
        <f t="shared" si="197"/>
        <v>2025</v>
      </c>
      <c r="V2519" s="4">
        <f t="shared" si="198"/>
        <v>0.16600326016907388</v>
      </c>
      <c r="W2519" t="str">
        <f t="shared" si="199"/>
        <v>Medium</v>
      </c>
    </row>
    <row r="2520" spans="1:23" hidden="1" x14ac:dyDescent="0.3">
      <c r="A2520">
        <v>102774</v>
      </c>
      <c r="B2520" s="1">
        <v>45919</v>
      </c>
      <c r="C2520" t="s">
        <v>2910</v>
      </c>
      <c r="D2520" t="s">
        <v>149</v>
      </c>
      <c r="E2520" t="s">
        <v>20</v>
      </c>
      <c r="F2520" t="s">
        <v>36</v>
      </c>
      <c r="G2520" t="s">
        <v>37</v>
      </c>
      <c r="H2520" t="s">
        <v>83</v>
      </c>
      <c r="I2520" t="s">
        <v>24</v>
      </c>
      <c r="J2520" t="s">
        <v>72</v>
      </c>
      <c r="K2520">
        <v>2</v>
      </c>
      <c r="L2520">
        <v>14649</v>
      </c>
      <c r="M2520">
        <v>10</v>
      </c>
      <c r="N2520">
        <v>26368.2</v>
      </c>
      <c r="O2520">
        <v>22000</v>
      </c>
      <c r="P2520">
        <v>4368.2</v>
      </c>
      <c r="Q2520" t="s">
        <v>26</v>
      </c>
      <c r="R2520" t="s">
        <v>27</v>
      </c>
      <c r="S2520" s="3" t="str">
        <f t="shared" si="195"/>
        <v>September</v>
      </c>
      <c r="T2520" t="str">
        <f t="shared" si="196"/>
        <v>Q3</v>
      </c>
      <c r="U2520">
        <f t="shared" si="197"/>
        <v>2025</v>
      </c>
      <c r="V2520" s="4">
        <f t="shared" si="198"/>
        <v>0.16566166822156991</v>
      </c>
      <c r="W2520" t="str">
        <f t="shared" si="199"/>
        <v>Medium</v>
      </c>
    </row>
    <row r="2521" spans="1:23" hidden="1" x14ac:dyDescent="0.3">
      <c r="A2521">
        <v>100925</v>
      </c>
      <c r="B2521" s="1">
        <v>45871</v>
      </c>
      <c r="C2521" t="s">
        <v>1061</v>
      </c>
      <c r="D2521" t="s">
        <v>144</v>
      </c>
      <c r="E2521" t="s">
        <v>52</v>
      </c>
      <c r="F2521" t="s">
        <v>53</v>
      </c>
      <c r="G2521" t="s">
        <v>54</v>
      </c>
      <c r="H2521" t="s">
        <v>71</v>
      </c>
      <c r="I2521" t="s">
        <v>24</v>
      </c>
      <c r="J2521" t="s">
        <v>72</v>
      </c>
      <c r="K2521">
        <v>2</v>
      </c>
      <c r="L2521">
        <v>14638</v>
      </c>
      <c r="M2521">
        <v>10</v>
      </c>
      <c r="N2521">
        <v>26348.400000000001</v>
      </c>
      <c r="O2521">
        <v>22000</v>
      </c>
      <c r="P2521">
        <v>4348.3999999999996</v>
      </c>
      <c r="Q2521" t="s">
        <v>66</v>
      </c>
      <c r="R2521" t="s">
        <v>56</v>
      </c>
      <c r="S2521" s="3" t="str">
        <f t="shared" si="195"/>
        <v>August</v>
      </c>
      <c r="T2521" t="str">
        <f t="shared" si="196"/>
        <v>Q3</v>
      </c>
      <c r="U2521">
        <f t="shared" si="197"/>
        <v>2025</v>
      </c>
      <c r="V2521" s="4">
        <f t="shared" si="198"/>
        <v>0.16503468901337459</v>
      </c>
      <c r="W2521" t="str">
        <f t="shared" si="199"/>
        <v>Medium</v>
      </c>
    </row>
    <row r="2522" spans="1:23" hidden="1" x14ac:dyDescent="0.3">
      <c r="A2522">
        <v>101651</v>
      </c>
      <c r="B2522" s="1">
        <v>45825</v>
      </c>
      <c r="C2522" t="s">
        <v>1787</v>
      </c>
      <c r="D2522" t="s">
        <v>192</v>
      </c>
      <c r="E2522" t="s">
        <v>20</v>
      </c>
      <c r="F2522" t="s">
        <v>36</v>
      </c>
      <c r="G2522" t="s">
        <v>37</v>
      </c>
      <c r="H2522" t="s">
        <v>108</v>
      </c>
      <c r="I2522" t="s">
        <v>24</v>
      </c>
      <c r="J2522" t="s">
        <v>72</v>
      </c>
      <c r="K2522">
        <v>2</v>
      </c>
      <c r="L2522">
        <v>15490</v>
      </c>
      <c r="M2522">
        <v>15</v>
      </c>
      <c r="N2522">
        <v>26333</v>
      </c>
      <c r="O2522">
        <v>22000</v>
      </c>
      <c r="P2522">
        <v>4333</v>
      </c>
      <c r="Q2522" t="s">
        <v>55</v>
      </c>
      <c r="R2522" t="s">
        <v>27</v>
      </c>
      <c r="S2522" s="3" t="str">
        <f t="shared" si="195"/>
        <v>June</v>
      </c>
      <c r="T2522" t="str">
        <f t="shared" si="196"/>
        <v>Q2</v>
      </c>
      <c r="U2522">
        <f t="shared" si="197"/>
        <v>2025</v>
      </c>
      <c r="V2522" s="4">
        <f t="shared" si="198"/>
        <v>0.16454638666312232</v>
      </c>
      <c r="W2522" t="str">
        <f t="shared" si="199"/>
        <v>Medium</v>
      </c>
    </row>
    <row r="2523" spans="1:23" hidden="1" x14ac:dyDescent="0.3">
      <c r="A2523">
        <v>104276</v>
      </c>
      <c r="B2523" s="1">
        <v>45875</v>
      </c>
      <c r="C2523" t="s">
        <v>4412</v>
      </c>
      <c r="D2523" t="s">
        <v>75</v>
      </c>
      <c r="E2523" t="s">
        <v>20</v>
      </c>
      <c r="F2523" t="s">
        <v>36</v>
      </c>
      <c r="G2523" t="s">
        <v>37</v>
      </c>
      <c r="H2523" t="s">
        <v>83</v>
      </c>
      <c r="I2523" t="s">
        <v>24</v>
      </c>
      <c r="J2523" t="s">
        <v>72</v>
      </c>
      <c r="K2523">
        <v>2</v>
      </c>
      <c r="L2523">
        <v>15481</v>
      </c>
      <c r="M2523">
        <v>15</v>
      </c>
      <c r="N2523">
        <v>26317.7</v>
      </c>
      <c r="O2523">
        <v>22000</v>
      </c>
      <c r="P2523">
        <v>4317.7</v>
      </c>
      <c r="Q2523" t="s">
        <v>49</v>
      </c>
      <c r="R2523" t="s">
        <v>27</v>
      </c>
      <c r="S2523" s="3" t="str">
        <f t="shared" si="195"/>
        <v>August</v>
      </c>
      <c r="T2523" t="str">
        <f t="shared" si="196"/>
        <v>Q3</v>
      </c>
      <c r="U2523">
        <f t="shared" si="197"/>
        <v>2025</v>
      </c>
      <c r="V2523" s="4">
        <f t="shared" si="198"/>
        <v>0.16406068919396449</v>
      </c>
      <c r="W2523" t="str">
        <f t="shared" si="199"/>
        <v>Medium</v>
      </c>
    </row>
    <row r="2524" spans="1:23" hidden="1" x14ac:dyDescent="0.3">
      <c r="A2524">
        <v>104122</v>
      </c>
      <c r="B2524" s="1">
        <v>45827</v>
      </c>
      <c r="C2524" t="s">
        <v>4258</v>
      </c>
      <c r="D2524" t="s">
        <v>142</v>
      </c>
      <c r="E2524" t="s">
        <v>44</v>
      </c>
      <c r="F2524" t="s">
        <v>64</v>
      </c>
      <c r="G2524" t="s">
        <v>65</v>
      </c>
      <c r="H2524" t="s">
        <v>33</v>
      </c>
      <c r="I2524" t="s">
        <v>24</v>
      </c>
      <c r="J2524" t="s">
        <v>72</v>
      </c>
      <c r="K2524">
        <v>2</v>
      </c>
      <c r="L2524">
        <v>14602</v>
      </c>
      <c r="M2524">
        <v>10</v>
      </c>
      <c r="N2524">
        <v>26283.599999999999</v>
      </c>
      <c r="O2524">
        <v>22000</v>
      </c>
      <c r="P2524">
        <v>4283.6000000000004</v>
      </c>
      <c r="Q2524" t="s">
        <v>55</v>
      </c>
      <c r="R2524" t="s">
        <v>27</v>
      </c>
      <c r="S2524" s="3" t="str">
        <f t="shared" si="195"/>
        <v>June</v>
      </c>
      <c r="T2524" t="str">
        <f t="shared" si="196"/>
        <v>Q2</v>
      </c>
      <c r="U2524">
        <f t="shared" si="197"/>
        <v>2025</v>
      </c>
      <c r="V2524" s="4">
        <f t="shared" si="198"/>
        <v>0.16297615242965197</v>
      </c>
      <c r="W2524" t="str">
        <f t="shared" si="199"/>
        <v>Medium</v>
      </c>
    </row>
    <row r="2525" spans="1:23" hidden="1" x14ac:dyDescent="0.3">
      <c r="A2525">
        <v>104017</v>
      </c>
      <c r="B2525" s="1">
        <v>45928</v>
      </c>
      <c r="C2525" t="s">
        <v>4153</v>
      </c>
      <c r="D2525" t="s">
        <v>29</v>
      </c>
      <c r="E2525" t="s">
        <v>52</v>
      </c>
      <c r="F2525" t="s">
        <v>69</v>
      </c>
      <c r="G2525" t="s">
        <v>70</v>
      </c>
      <c r="H2525" t="s">
        <v>38</v>
      </c>
      <c r="I2525" t="s">
        <v>24</v>
      </c>
      <c r="J2525" t="s">
        <v>25</v>
      </c>
      <c r="K2525">
        <v>4</v>
      </c>
      <c r="L2525">
        <v>8211</v>
      </c>
      <c r="M2525">
        <v>20</v>
      </c>
      <c r="N2525">
        <v>26275.200000000001</v>
      </c>
      <c r="O2525">
        <v>24000</v>
      </c>
      <c r="P2525">
        <v>2275.1999999999998</v>
      </c>
      <c r="Q2525" t="s">
        <v>41</v>
      </c>
      <c r="R2525" t="s">
        <v>56</v>
      </c>
      <c r="S2525" s="3" t="str">
        <f t="shared" si="195"/>
        <v>September</v>
      </c>
      <c r="T2525" t="str">
        <f t="shared" si="196"/>
        <v>Q3</v>
      </c>
      <c r="U2525">
        <f t="shared" si="197"/>
        <v>2025</v>
      </c>
      <c r="V2525" s="4">
        <f t="shared" si="198"/>
        <v>8.6591158202411395E-2</v>
      </c>
      <c r="W2525" t="str">
        <f t="shared" si="199"/>
        <v>Medium</v>
      </c>
    </row>
    <row r="2526" spans="1:23" hidden="1" x14ac:dyDescent="0.3">
      <c r="A2526">
        <v>101946</v>
      </c>
      <c r="B2526" s="1">
        <v>45815</v>
      </c>
      <c r="C2526" t="s">
        <v>2082</v>
      </c>
      <c r="D2526" t="s">
        <v>51</v>
      </c>
      <c r="E2526" t="s">
        <v>52</v>
      </c>
      <c r="F2526" t="s">
        <v>53</v>
      </c>
      <c r="G2526" t="s">
        <v>54</v>
      </c>
      <c r="H2526" t="s">
        <v>83</v>
      </c>
      <c r="I2526" t="s">
        <v>24</v>
      </c>
      <c r="J2526" t="s">
        <v>25</v>
      </c>
      <c r="K2526">
        <v>4</v>
      </c>
      <c r="L2526">
        <v>8202</v>
      </c>
      <c r="M2526">
        <v>20</v>
      </c>
      <c r="N2526">
        <v>26246.400000000001</v>
      </c>
      <c r="O2526">
        <v>24000</v>
      </c>
      <c r="P2526">
        <v>2246.4</v>
      </c>
      <c r="Q2526" t="s">
        <v>49</v>
      </c>
      <c r="R2526" t="s">
        <v>27</v>
      </c>
      <c r="S2526" s="3" t="str">
        <f t="shared" si="195"/>
        <v>June</v>
      </c>
      <c r="T2526" t="str">
        <f t="shared" si="196"/>
        <v>Q2</v>
      </c>
      <c r="U2526">
        <f t="shared" si="197"/>
        <v>2025</v>
      </c>
      <c r="V2526" s="4">
        <f t="shared" si="198"/>
        <v>8.5588880760790048E-2</v>
      </c>
      <c r="W2526" t="str">
        <f t="shared" si="199"/>
        <v>Medium</v>
      </c>
    </row>
    <row r="2527" spans="1:23" hidden="1" x14ac:dyDescent="0.3">
      <c r="A2527">
        <v>103260</v>
      </c>
      <c r="B2527" s="1">
        <v>45846</v>
      </c>
      <c r="C2527" t="s">
        <v>3396</v>
      </c>
      <c r="D2527" t="s">
        <v>19</v>
      </c>
      <c r="E2527" t="s">
        <v>44</v>
      </c>
      <c r="F2527" t="s">
        <v>45</v>
      </c>
      <c r="G2527" t="s">
        <v>46</v>
      </c>
      <c r="H2527" t="s">
        <v>59</v>
      </c>
      <c r="I2527" t="s">
        <v>24</v>
      </c>
      <c r="J2527" t="s">
        <v>72</v>
      </c>
      <c r="K2527">
        <v>2</v>
      </c>
      <c r="L2527">
        <v>15407</v>
      </c>
      <c r="M2527">
        <v>15</v>
      </c>
      <c r="N2527">
        <v>26191.9</v>
      </c>
      <c r="O2527">
        <v>22000</v>
      </c>
      <c r="P2527">
        <v>4191.8999999999996</v>
      </c>
      <c r="Q2527" t="s">
        <v>66</v>
      </c>
      <c r="R2527" t="s">
        <v>27</v>
      </c>
      <c r="S2527" s="3" t="str">
        <f t="shared" si="195"/>
        <v>July</v>
      </c>
      <c r="T2527" t="str">
        <f t="shared" si="196"/>
        <v>Q3</v>
      </c>
      <c r="U2527">
        <f t="shared" si="197"/>
        <v>2025</v>
      </c>
      <c r="V2527" s="4">
        <f t="shared" si="198"/>
        <v>0.16004566297214021</v>
      </c>
      <c r="W2527" t="str">
        <f t="shared" si="199"/>
        <v>Medium</v>
      </c>
    </row>
    <row r="2528" spans="1:23" hidden="1" x14ac:dyDescent="0.3">
      <c r="A2528">
        <v>100345</v>
      </c>
      <c r="B2528" s="1">
        <v>45735</v>
      </c>
      <c r="C2528" t="s">
        <v>481</v>
      </c>
      <c r="D2528" t="s">
        <v>210</v>
      </c>
      <c r="E2528" t="s">
        <v>20</v>
      </c>
      <c r="F2528" t="s">
        <v>21</v>
      </c>
      <c r="G2528" t="s">
        <v>22</v>
      </c>
      <c r="H2528" t="s">
        <v>108</v>
      </c>
      <c r="I2528" t="s">
        <v>24</v>
      </c>
      <c r="J2528" t="s">
        <v>72</v>
      </c>
      <c r="K2528">
        <v>2</v>
      </c>
      <c r="L2528">
        <v>14550</v>
      </c>
      <c r="M2528">
        <v>10</v>
      </c>
      <c r="N2528">
        <v>26190</v>
      </c>
      <c r="O2528">
        <v>22000</v>
      </c>
      <c r="P2528">
        <v>4190</v>
      </c>
      <c r="Q2528" t="s">
        <v>55</v>
      </c>
      <c r="R2528" t="s">
        <v>56</v>
      </c>
      <c r="S2528" s="3" t="str">
        <f t="shared" si="195"/>
        <v>March</v>
      </c>
      <c r="T2528" t="str">
        <f t="shared" si="196"/>
        <v>Q1</v>
      </c>
      <c r="U2528">
        <f t="shared" si="197"/>
        <v>2025</v>
      </c>
      <c r="V2528" s="4">
        <f t="shared" si="198"/>
        <v>0.15998472699503627</v>
      </c>
      <c r="W2528" t="str">
        <f t="shared" si="199"/>
        <v>Medium</v>
      </c>
    </row>
    <row r="2529" spans="1:23" hidden="1" x14ac:dyDescent="0.3">
      <c r="A2529">
        <v>101559</v>
      </c>
      <c r="B2529" s="1">
        <v>45762</v>
      </c>
      <c r="C2529" t="s">
        <v>1695</v>
      </c>
      <c r="D2529" t="s">
        <v>102</v>
      </c>
      <c r="E2529" t="s">
        <v>30</v>
      </c>
      <c r="F2529" t="s">
        <v>31</v>
      </c>
      <c r="G2529" t="s">
        <v>32</v>
      </c>
      <c r="H2529" t="s">
        <v>23</v>
      </c>
      <c r="I2529" t="s">
        <v>24</v>
      </c>
      <c r="J2529" t="s">
        <v>25</v>
      </c>
      <c r="K2529">
        <v>4</v>
      </c>
      <c r="L2529">
        <v>8182</v>
      </c>
      <c r="M2529">
        <v>20</v>
      </c>
      <c r="N2529">
        <v>26182.400000000001</v>
      </c>
      <c r="O2529">
        <v>24000</v>
      </c>
      <c r="P2529">
        <v>2182.4</v>
      </c>
      <c r="Q2529" t="s">
        <v>41</v>
      </c>
      <c r="R2529" t="s">
        <v>27</v>
      </c>
      <c r="S2529" s="3" t="str">
        <f t="shared" si="195"/>
        <v>April</v>
      </c>
      <c r="T2529" t="str">
        <f t="shared" si="196"/>
        <v>Q2</v>
      </c>
      <c r="U2529">
        <f t="shared" si="197"/>
        <v>2025</v>
      </c>
      <c r="V2529" s="4">
        <f t="shared" si="198"/>
        <v>8.3353703251038871E-2</v>
      </c>
      <c r="W2529" t="str">
        <f t="shared" si="199"/>
        <v>Medium</v>
      </c>
    </row>
    <row r="2530" spans="1:23" hidden="1" x14ac:dyDescent="0.3">
      <c r="A2530">
        <v>104623</v>
      </c>
      <c r="B2530" s="1">
        <v>45918</v>
      </c>
      <c r="C2530" t="s">
        <v>4759</v>
      </c>
      <c r="D2530" t="s">
        <v>189</v>
      </c>
      <c r="E2530" t="s">
        <v>44</v>
      </c>
      <c r="F2530" t="s">
        <v>45</v>
      </c>
      <c r="G2530" t="s">
        <v>46</v>
      </c>
      <c r="H2530" t="s">
        <v>38</v>
      </c>
      <c r="I2530" t="s">
        <v>24</v>
      </c>
      <c r="J2530" t="s">
        <v>72</v>
      </c>
      <c r="K2530">
        <v>2</v>
      </c>
      <c r="L2530">
        <v>15400</v>
      </c>
      <c r="M2530">
        <v>15</v>
      </c>
      <c r="N2530">
        <v>26180</v>
      </c>
      <c r="O2530">
        <v>22000</v>
      </c>
      <c r="P2530">
        <v>4180</v>
      </c>
      <c r="Q2530" t="s">
        <v>55</v>
      </c>
      <c r="R2530" t="s">
        <v>27</v>
      </c>
      <c r="S2530" s="3" t="str">
        <f t="shared" si="195"/>
        <v>September</v>
      </c>
      <c r="T2530" t="str">
        <f t="shared" si="196"/>
        <v>Q3</v>
      </c>
      <c r="U2530">
        <f t="shared" si="197"/>
        <v>2025</v>
      </c>
      <c r="V2530" s="4">
        <f t="shared" si="198"/>
        <v>0.15966386554621848</v>
      </c>
      <c r="W2530" t="str">
        <f t="shared" si="199"/>
        <v>Medium</v>
      </c>
    </row>
    <row r="2531" spans="1:23" hidden="1" x14ac:dyDescent="0.3">
      <c r="A2531">
        <v>102075</v>
      </c>
      <c r="B2531" s="1">
        <v>46001</v>
      </c>
      <c r="C2531" t="s">
        <v>2211</v>
      </c>
      <c r="D2531" t="s">
        <v>153</v>
      </c>
      <c r="E2531" t="s">
        <v>30</v>
      </c>
      <c r="F2531" t="s">
        <v>31</v>
      </c>
      <c r="G2531" t="s">
        <v>32</v>
      </c>
      <c r="H2531" t="s">
        <v>38</v>
      </c>
      <c r="I2531" t="s">
        <v>24</v>
      </c>
      <c r="J2531" t="s">
        <v>25</v>
      </c>
      <c r="K2531">
        <v>4</v>
      </c>
      <c r="L2531">
        <v>8180</v>
      </c>
      <c r="M2531">
        <v>20</v>
      </c>
      <c r="N2531">
        <v>26176</v>
      </c>
      <c r="O2531">
        <v>24000</v>
      </c>
      <c r="P2531">
        <v>2176</v>
      </c>
      <c r="Q2531" t="s">
        <v>26</v>
      </c>
      <c r="R2531" t="s">
        <v>56</v>
      </c>
      <c r="S2531" s="3" t="str">
        <f t="shared" si="195"/>
        <v>December</v>
      </c>
      <c r="T2531" t="str">
        <f t="shared" si="196"/>
        <v>Q4</v>
      </c>
      <c r="U2531">
        <f t="shared" si="197"/>
        <v>2025</v>
      </c>
      <c r="V2531" s="4">
        <f t="shared" si="198"/>
        <v>8.3129584352078234E-2</v>
      </c>
      <c r="W2531" t="str">
        <f t="shared" si="199"/>
        <v>Medium</v>
      </c>
    </row>
    <row r="2532" spans="1:23" hidden="1" x14ac:dyDescent="0.3">
      <c r="A2532">
        <v>104271</v>
      </c>
      <c r="B2532" s="1">
        <v>45709</v>
      </c>
      <c r="C2532" t="s">
        <v>4407</v>
      </c>
      <c r="D2532" t="s">
        <v>98</v>
      </c>
      <c r="E2532" t="s">
        <v>20</v>
      </c>
      <c r="F2532" t="s">
        <v>36</v>
      </c>
      <c r="G2532" t="s">
        <v>37</v>
      </c>
      <c r="H2532" t="s">
        <v>47</v>
      </c>
      <c r="I2532" t="s">
        <v>24</v>
      </c>
      <c r="J2532" t="s">
        <v>72</v>
      </c>
      <c r="K2532">
        <v>2</v>
      </c>
      <c r="L2532">
        <v>15369</v>
      </c>
      <c r="M2532">
        <v>15</v>
      </c>
      <c r="N2532">
        <v>26127.3</v>
      </c>
      <c r="O2532">
        <v>22000</v>
      </c>
      <c r="P2532">
        <v>4127.3</v>
      </c>
      <c r="Q2532" t="s">
        <v>41</v>
      </c>
      <c r="R2532" t="s">
        <v>73</v>
      </c>
      <c r="S2532" s="3" t="str">
        <f t="shared" si="195"/>
        <v>February</v>
      </c>
      <c r="T2532" t="str">
        <f t="shared" si="196"/>
        <v>Q1</v>
      </c>
      <c r="U2532">
        <f t="shared" si="197"/>
        <v>2025</v>
      </c>
      <c r="V2532" s="4">
        <f t="shared" si="198"/>
        <v>0.1579688678125945</v>
      </c>
      <c r="W2532" t="str">
        <f t="shared" si="199"/>
        <v>Medium</v>
      </c>
    </row>
    <row r="2533" spans="1:23" hidden="1" x14ac:dyDescent="0.3">
      <c r="A2533">
        <v>104750</v>
      </c>
      <c r="B2533" s="1">
        <v>45944</v>
      </c>
      <c r="C2533" t="s">
        <v>4886</v>
      </c>
      <c r="D2533" t="s">
        <v>408</v>
      </c>
      <c r="E2533" t="s">
        <v>52</v>
      </c>
      <c r="F2533" t="s">
        <v>69</v>
      </c>
      <c r="G2533" t="s">
        <v>70</v>
      </c>
      <c r="H2533" t="s">
        <v>59</v>
      </c>
      <c r="I2533" t="s">
        <v>39</v>
      </c>
      <c r="J2533" t="s">
        <v>92</v>
      </c>
      <c r="K2533">
        <v>9</v>
      </c>
      <c r="L2533">
        <v>2895</v>
      </c>
      <c r="M2533">
        <v>0</v>
      </c>
      <c r="N2533">
        <v>26055</v>
      </c>
      <c r="O2533">
        <v>14400</v>
      </c>
      <c r="P2533">
        <v>11655</v>
      </c>
      <c r="Q2533" t="s">
        <v>41</v>
      </c>
      <c r="R2533" t="s">
        <v>56</v>
      </c>
      <c r="S2533" s="3" t="str">
        <f t="shared" si="195"/>
        <v>October</v>
      </c>
      <c r="T2533" t="str">
        <f t="shared" si="196"/>
        <v>Q4</v>
      </c>
      <c r="U2533">
        <f t="shared" si="197"/>
        <v>2025</v>
      </c>
      <c r="V2533" s="4">
        <f t="shared" si="198"/>
        <v>0.44732297063903281</v>
      </c>
      <c r="W2533" t="str">
        <f t="shared" si="199"/>
        <v>Medium</v>
      </c>
    </row>
    <row r="2534" spans="1:23" hidden="1" x14ac:dyDescent="0.3">
      <c r="A2534">
        <v>102002</v>
      </c>
      <c r="B2534" s="1">
        <v>45890</v>
      </c>
      <c r="C2534" t="s">
        <v>2138</v>
      </c>
      <c r="D2534" t="s">
        <v>239</v>
      </c>
      <c r="E2534" t="s">
        <v>20</v>
      </c>
      <c r="F2534" t="s">
        <v>36</v>
      </c>
      <c r="G2534" t="s">
        <v>37</v>
      </c>
      <c r="H2534" t="s">
        <v>59</v>
      </c>
      <c r="I2534" t="s">
        <v>24</v>
      </c>
      <c r="J2534" t="s">
        <v>72</v>
      </c>
      <c r="K2534">
        <v>2</v>
      </c>
      <c r="L2534">
        <v>15312</v>
      </c>
      <c r="M2534">
        <v>15</v>
      </c>
      <c r="N2534">
        <v>26030.400000000001</v>
      </c>
      <c r="O2534">
        <v>22000</v>
      </c>
      <c r="P2534">
        <v>4030.4</v>
      </c>
      <c r="Q2534" t="s">
        <v>55</v>
      </c>
      <c r="R2534" t="s">
        <v>27</v>
      </c>
      <c r="S2534" s="3" t="str">
        <f t="shared" si="195"/>
        <v>August</v>
      </c>
      <c r="T2534" t="str">
        <f t="shared" si="196"/>
        <v>Q3</v>
      </c>
      <c r="U2534">
        <f t="shared" si="197"/>
        <v>2025</v>
      </c>
      <c r="V2534" s="4">
        <f t="shared" si="198"/>
        <v>0.15483434753211628</v>
      </c>
      <c r="W2534" t="str">
        <f t="shared" si="199"/>
        <v>Medium</v>
      </c>
    </row>
    <row r="2535" spans="1:23" hidden="1" x14ac:dyDescent="0.3">
      <c r="A2535">
        <v>102395</v>
      </c>
      <c r="B2535" s="1">
        <v>45987</v>
      </c>
      <c r="C2535" t="s">
        <v>2531</v>
      </c>
      <c r="D2535" t="s">
        <v>129</v>
      </c>
      <c r="E2535" t="s">
        <v>44</v>
      </c>
      <c r="F2535" t="s">
        <v>45</v>
      </c>
      <c r="G2535" t="s">
        <v>46</v>
      </c>
      <c r="H2535" t="s">
        <v>108</v>
      </c>
      <c r="I2535" t="s">
        <v>39</v>
      </c>
      <c r="J2535" t="s">
        <v>92</v>
      </c>
      <c r="K2535">
        <v>9</v>
      </c>
      <c r="L2535">
        <v>2890</v>
      </c>
      <c r="M2535">
        <v>0</v>
      </c>
      <c r="N2535">
        <v>26010</v>
      </c>
      <c r="O2535">
        <v>14400</v>
      </c>
      <c r="P2535">
        <v>11610</v>
      </c>
      <c r="Q2535" t="s">
        <v>49</v>
      </c>
      <c r="R2535" t="s">
        <v>27</v>
      </c>
      <c r="S2535" s="3" t="str">
        <f t="shared" si="195"/>
        <v>November</v>
      </c>
      <c r="T2535" t="str">
        <f t="shared" si="196"/>
        <v>Q4</v>
      </c>
      <c r="U2535">
        <f t="shared" si="197"/>
        <v>2025</v>
      </c>
      <c r="V2535" s="4">
        <f t="shared" si="198"/>
        <v>0.44636678200692043</v>
      </c>
      <c r="W2535" t="str">
        <f t="shared" si="199"/>
        <v>Medium</v>
      </c>
    </row>
    <row r="2536" spans="1:23" hidden="1" x14ac:dyDescent="0.3">
      <c r="A2536">
        <v>104863</v>
      </c>
      <c r="B2536" s="1">
        <v>45812</v>
      </c>
      <c r="C2536" t="s">
        <v>4999</v>
      </c>
      <c r="D2536" t="s">
        <v>104</v>
      </c>
      <c r="E2536" t="s">
        <v>20</v>
      </c>
      <c r="F2536" t="s">
        <v>21</v>
      </c>
      <c r="G2536" t="s">
        <v>22</v>
      </c>
      <c r="H2536" t="s">
        <v>47</v>
      </c>
      <c r="I2536" t="s">
        <v>24</v>
      </c>
      <c r="J2536" t="s">
        <v>25</v>
      </c>
      <c r="K2536">
        <v>3</v>
      </c>
      <c r="L2536">
        <v>8652</v>
      </c>
      <c r="M2536">
        <v>0</v>
      </c>
      <c r="N2536">
        <v>25956</v>
      </c>
      <c r="O2536">
        <v>18000</v>
      </c>
      <c r="P2536">
        <v>7956</v>
      </c>
      <c r="Q2536" t="s">
        <v>26</v>
      </c>
      <c r="R2536" t="s">
        <v>73</v>
      </c>
      <c r="S2536" s="3" t="str">
        <f t="shared" si="195"/>
        <v>June</v>
      </c>
      <c r="T2536" t="str">
        <f t="shared" si="196"/>
        <v>Q2</v>
      </c>
      <c r="U2536">
        <f t="shared" si="197"/>
        <v>2025</v>
      </c>
      <c r="V2536" s="4">
        <f t="shared" si="198"/>
        <v>0.30651872399445212</v>
      </c>
      <c r="W2536" t="str">
        <f t="shared" si="199"/>
        <v>Medium</v>
      </c>
    </row>
    <row r="2537" spans="1:23" hidden="1" x14ac:dyDescent="0.3">
      <c r="A2537">
        <v>104542</v>
      </c>
      <c r="B2537" s="1">
        <v>45741</v>
      </c>
      <c r="C2537" t="s">
        <v>4678</v>
      </c>
      <c r="D2537" t="s">
        <v>257</v>
      </c>
      <c r="E2537" t="s">
        <v>30</v>
      </c>
      <c r="F2537" t="s">
        <v>31</v>
      </c>
      <c r="G2537" t="s">
        <v>32</v>
      </c>
      <c r="H2537" t="s">
        <v>47</v>
      </c>
      <c r="I2537" t="s">
        <v>24</v>
      </c>
      <c r="J2537" t="s">
        <v>72</v>
      </c>
      <c r="K2537">
        <v>2</v>
      </c>
      <c r="L2537">
        <v>15220</v>
      </c>
      <c r="M2537">
        <v>15</v>
      </c>
      <c r="N2537">
        <v>25874</v>
      </c>
      <c r="O2537">
        <v>22000</v>
      </c>
      <c r="P2537">
        <v>3874</v>
      </c>
      <c r="Q2537" t="s">
        <v>26</v>
      </c>
      <c r="R2537" t="s">
        <v>27</v>
      </c>
      <c r="S2537" s="3" t="str">
        <f t="shared" si="195"/>
        <v>March</v>
      </c>
      <c r="T2537" t="str">
        <f t="shared" si="196"/>
        <v>Q1</v>
      </c>
      <c r="U2537">
        <f t="shared" si="197"/>
        <v>2025</v>
      </c>
      <c r="V2537" s="4">
        <f t="shared" si="198"/>
        <v>0.14972559325964288</v>
      </c>
      <c r="W2537" t="str">
        <f t="shared" si="199"/>
        <v>Medium</v>
      </c>
    </row>
    <row r="2538" spans="1:23" hidden="1" x14ac:dyDescent="0.3">
      <c r="A2538">
        <v>103631</v>
      </c>
      <c r="B2538" s="1">
        <v>45767</v>
      </c>
      <c r="C2538" t="s">
        <v>3767</v>
      </c>
      <c r="D2538" t="s">
        <v>210</v>
      </c>
      <c r="E2538" t="s">
        <v>30</v>
      </c>
      <c r="F2538" t="s">
        <v>76</v>
      </c>
      <c r="G2538" t="s">
        <v>77</v>
      </c>
      <c r="H2538" t="s">
        <v>59</v>
      </c>
      <c r="I2538" t="s">
        <v>24</v>
      </c>
      <c r="J2538" t="s">
        <v>25</v>
      </c>
      <c r="K2538">
        <v>3</v>
      </c>
      <c r="L2538">
        <v>8603</v>
      </c>
      <c r="M2538">
        <v>0</v>
      </c>
      <c r="N2538">
        <v>25809</v>
      </c>
      <c r="O2538">
        <v>18000</v>
      </c>
      <c r="P2538">
        <v>7809</v>
      </c>
      <c r="Q2538" t="s">
        <v>55</v>
      </c>
      <c r="R2538" t="s">
        <v>27</v>
      </c>
      <c r="S2538" s="3" t="str">
        <f t="shared" si="195"/>
        <v>April</v>
      </c>
      <c r="T2538" t="str">
        <f t="shared" si="196"/>
        <v>Q2</v>
      </c>
      <c r="U2538">
        <f t="shared" si="197"/>
        <v>2025</v>
      </c>
      <c r="V2538" s="4">
        <f t="shared" si="198"/>
        <v>0.30256887132395677</v>
      </c>
      <c r="W2538" t="str">
        <f t="shared" si="199"/>
        <v>Medium</v>
      </c>
    </row>
    <row r="2539" spans="1:23" hidden="1" x14ac:dyDescent="0.3">
      <c r="A2539">
        <v>102099</v>
      </c>
      <c r="B2539" s="1">
        <v>45932</v>
      </c>
      <c r="C2539" t="s">
        <v>2235</v>
      </c>
      <c r="D2539" t="s">
        <v>63</v>
      </c>
      <c r="E2539" t="s">
        <v>52</v>
      </c>
      <c r="F2539" t="s">
        <v>53</v>
      </c>
      <c r="G2539" t="s">
        <v>54</v>
      </c>
      <c r="H2539" t="s">
        <v>108</v>
      </c>
      <c r="I2539" t="s">
        <v>24</v>
      </c>
      <c r="J2539" t="s">
        <v>25</v>
      </c>
      <c r="K2539">
        <v>3</v>
      </c>
      <c r="L2539">
        <v>8591</v>
      </c>
      <c r="M2539">
        <v>0</v>
      </c>
      <c r="N2539">
        <v>25773</v>
      </c>
      <c r="O2539">
        <v>18000</v>
      </c>
      <c r="P2539">
        <v>7773</v>
      </c>
      <c r="Q2539" t="s">
        <v>55</v>
      </c>
      <c r="R2539" t="s">
        <v>27</v>
      </c>
      <c r="S2539" s="3" t="str">
        <f t="shared" si="195"/>
        <v>October</v>
      </c>
      <c r="T2539" t="str">
        <f t="shared" si="196"/>
        <v>Q4</v>
      </c>
      <c r="U2539">
        <f t="shared" si="197"/>
        <v>2025</v>
      </c>
      <c r="V2539" s="4">
        <f t="shared" si="198"/>
        <v>0.30159469211966011</v>
      </c>
      <c r="W2539" t="str">
        <f t="shared" si="199"/>
        <v>Medium</v>
      </c>
    </row>
    <row r="2540" spans="1:23" hidden="1" x14ac:dyDescent="0.3">
      <c r="A2540">
        <v>103214</v>
      </c>
      <c r="B2540" s="1">
        <v>45984</v>
      </c>
      <c r="C2540" t="s">
        <v>3350</v>
      </c>
      <c r="D2540" t="s">
        <v>217</v>
      </c>
      <c r="E2540" t="s">
        <v>44</v>
      </c>
      <c r="F2540" t="s">
        <v>45</v>
      </c>
      <c r="G2540" t="s">
        <v>46</v>
      </c>
      <c r="H2540" t="s">
        <v>108</v>
      </c>
      <c r="I2540" t="s">
        <v>39</v>
      </c>
      <c r="J2540" t="s">
        <v>92</v>
      </c>
      <c r="K2540">
        <v>10</v>
      </c>
      <c r="L2540">
        <v>2559</v>
      </c>
      <c r="M2540">
        <v>0</v>
      </c>
      <c r="N2540">
        <v>25590</v>
      </c>
      <c r="O2540">
        <v>16000</v>
      </c>
      <c r="P2540">
        <v>9590</v>
      </c>
      <c r="Q2540" t="s">
        <v>41</v>
      </c>
      <c r="R2540" t="s">
        <v>73</v>
      </c>
      <c r="S2540" s="3" t="str">
        <f t="shared" si="195"/>
        <v>November</v>
      </c>
      <c r="T2540" t="str">
        <f t="shared" si="196"/>
        <v>Q4</v>
      </c>
      <c r="U2540">
        <f t="shared" si="197"/>
        <v>2025</v>
      </c>
      <c r="V2540" s="4">
        <f t="shared" si="198"/>
        <v>0.37475576397030091</v>
      </c>
      <c r="W2540" t="str">
        <f t="shared" si="199"/>
        <v>Medium</v>
      </c>
    </row>
    <row r="2541" spans="1:23" hidden="1" x14ac:dyDescent="0.3">
      <c r="A2541">
        <v>101207</v>
      </c>
      <c r="B2541" s="1">
        <v>45787</v>
      </c>
      <c r="C2541" t="s">
        <v>1343</v>
      </c>
      <c r="D2541" t="s">
        <v>175</v>
      </c>
      <c r="E2541" t="s">
        <v>30</v>
      </c>
      <c r="F2541" t="s">
        <v>76</v>
      </c>
      <c r="G2541" t="s">
        <v>77</v>
      </c>
      <c r="H2541" t="s">
        <v>83</v>
      </c>
      <c r="I2541" t="s">
        <v>24</v>
      </c>
      <c r="J2541" t="s">
        <v>72</v>
      </c>
      <c r="K2541">
        <v>2</v>
      </c>
      <c r="L2541">
        <v>15050</v>
      </c>
      <c r="M2541">
        <v>15</v>
      </c>
      <c r="N2541">
        <v>25585</v>
      </c>
      <c r="O2541">
        <v>22000</v>
      </c>
      <c r="P2541">
        <v>3585</v>
      </c>
      <c r="Q2541" t="s">
        <v>49</v>
      </c>
      <c r="R2541" t="s">
        <v>27</v>
      </c>
      <c r="S2541" s="3" t="str">
        <f t="shared" si="195"/>
        <v>May</v>
      </c>
      <c r="T2541" t="str">
        <f t="shared" si="196"/>
        <v>Q2</v>
      </c>
      <c r="U2541">
        <f t="shared" si="197"/>
        <v>2025</v>
      </c>
      <c r="V2541" s="4">
        <f t="shared" si="198"/>
        <v>0.14012116474496775</v>
      </c>
      <c r="W2541" t="str">
        <f t="shared" si="199"/>
        <v>Medium</v>
      </c>
    </row>
    <row r="2542" spans="1:23" hidden="1" x14ac:dyDescent="0.3">
      <c r="A2542">
        <v>103712</v>
      </c>
      <c r="B2542" s="1">
        <v>45680</v>
      </c>
      <c r="C2542" t="s">
        <v>3848</v>
      </c>
      <c r="D2542" t="s">
        <v>90</v>
      </c>
      <c r="E2542" t="s">
        <v>30</v>
      </c>
      <c r="F2542" t="s">
        <v>31</v>
      </c>
      <c r="G2542" t="s">
        <v>32</v>
      </c>
      <c r="H2542" t="s">
        <v>83</v>
      </c>
      <c r="I2542" t="s">
        <v>24</v>
      </c>
      <c r="J2542" t="s">
        <v>72</v>
      </c>
      <c r="K2542">
        <v>2</v>
      </c>
      <c r="L2542">
        <v>15002</v>
      </c>
      <c r="M2542">
        <v>15</v>
      </c>
      <c r="N2542">
        <v>25503.4</v>
      </c>
      <c r="O2542">
        <v>22000</v>
      </c>
      <c r="P2542">
        <v>3503.4</v>
      </c>
      <c r="Q2542" t="s">
        <v>66</v>
      </c>
      <c r="R2542" t="s">
        <v>56</v>
      </c>
      <c r="S2542" s="3" t="str">
        <f t="shared" si="195"/>
        <v>January</v>
      </c>
      <c r="T2542" t="str">
        <f t="shared" si="196"/>
        <v>Q1</v>
      </c>
      <c r="U2542">
        <f t="shared" si="197"/>
        <v>2025</v>
      </c>
      <c r="V2542" s="4">
        <f t="shared" si="198"/>
        <v>0.13736991930487699</v>
      </c>
      <c r="W2542" t="str">
        <f t="shared" si="199"/>
        <v>Medium</v>
      </c>
    </row>
    <row r="2543" spans="1:23" hidden="1" x14ac:dyDescent="0.3">
      <c r="A2543">
        <v>103298</v>
      </c>
      <c r="B2543" s="1">
        <v>45767</v>
      </c>
      <c r="C2543" t="s">
        <v>3434</v>
      </c>
      <c r="D2543" t="s">
        <v>322</v>
      </c>
      <c r="E2543" t="s">
        <v>30</v>
      </c>
      <c r="F2543" t="s">
        <v>76</v>
      </c>
      <c r="G2543" t="s">
        <v>77</v>
      </c>
      <c r="H2543" t="s">
        <v>38</v>
      </c>
      <c r="I2543" t="s">
        <v>24</v>
      </c>
      <c r="J2543" t="s">
        <v>25</v>
      </c>
      <c r="K2543">
        <v>3</v>
      </c>
      <c r="L2543">
        <v>8481</v>
      </c>
      <c r="M2543">
        <v>0</v>
      </c>
      <c r="N2543">
        <v>25443</v>
      </c>
      <c r="O2543">
        <v>18000</v>
      </c>
      <c r="P2543">
        <v>7443</v>
      </c>
      <c r="Q2543" t="s">
        <v>55</v>
      </c>
      <c r="R2543" t="s">
        <v>27</v>
      </c>
      <c r="S2543" s="3" t="str">
        <f t="shared" si="195"/>
        <v>April</v>
      </c>
      <c r="T2543" t="str">
        <f t="shared" si="196"/>
        <v>Q2</v>
      </c>
      <c r="U2543">
        <f t="shared" si="197"/>
        <v>2025</v>
      </c>
      <c r="V2543" s="4">
        <f t="shared" si="198"/>
        <v>0.29253625751680229</v>
      </c>
      <c r="W2543" t="str">
        <f t="shared" si="199"/>
        <v>Medium</v>
      </c>
    </row>
    <row r="2544" spans="1:23" hidden="1" x14ac:dyDescent="0.3">
      <c r="A2544">
        <v>100897</v>
      </c>
      <c r="B2544" s="1">
        <v>45750</v>
      </c>
      <c r="C2544" t="s">
        <v>1033</v>
      </c>
      <c r="D2544" t="s">
        <v>160</v>
      </c>
      <c r="E2544" t="s">
        <v>30</v>
      </c>
      <c r="F2544" t="s">
        <v>76</v>
      </c>
      <c r="G2544" t="s">
        <v>77</v>
      </c>
      <c r="H2544" t="s">
        <v>71</v>
      </c>
      <c r="I2544" t="s">
        <v>24</v>
      </c>
      <c r="J2544" t="s">
        <v>72</v>
      </c>
      <c r="K2544">
        <v>2</v>
      </c>
      <c r="L2544">
        <v>14921</v>
      </c>
      <c r="M2544">
        <v>15</v>
      </c>
      <c r="N2544">
        <v>25365.7</v>
      </c>
      <c r="O2544">
        <v>22000</v>
      </c>
      <c r="P2544">
        <v>3365.7</v>
      </c>
      <c r="Q2544" t="s">
        <v>66</v>
      </c>
      <c r="R2544" t="s">
        <v>27</v>
      </c>
      <c r="S2544" s="3" t="str">
        <f t="shared" si="195"/>
        <v>April</v>
      </c>
      <c r="T2544" t="str">
        <f t="shared" si="196"/>
        <v>Q2</v>
      </c>
      <c r="U2544">
        <f t="shared" si="197"/>
        <v>2025</v>
      </c>
      <c r="V2544" s="4">
        <f t="shared" si="198"/>
        <v>0.13268705377734499</v>
      </c>
      <c r="W2544" t="str">
        <f t="shared" si="199"/>
        <v>Medium</v>
      </c>
    </row>
    <row r="2545" spans="1:23" hidden="1" x14ac:dyDescent="0.3">
      <c r="A2545">
        <v>103350</v>
      </c>
      <c r="B2545" s="1">
        <v>45932</v>
      </c>
      <c r="C2545" t="s">
        <v>3486</v>
      </c>
      <c r="D2545" t="s">
        <v>222</v>
      </c>
      <c r="E2545" t="s">
        <v>52</v>
      </c>
      <c r="F2545" t="s">
        <v>69</v>
      </c>
      <c r="G2545" t="s">
        <v>70</v>
      </c>
      <c r="H2545" t="s">
        <v>59</v>
      </c>
      <c r="I2545" t="s">
        <v>24</v>
      </c>
      <c r="J2545" t="s">
        <v>25</v>
      </c>
      <c r="K2545">
        <v>3</v>
      </c>
      <c r="L2545">
        <v>8895</v>
      </c>
      <c r="M2545">
        <v>5</v>
      </c>
      <c r="N2545">
        <v>25350.75</v>
      </c>
      <c r="O2545">
        <v>18000</v>
      </c>
      <c r="P2545">
        <v>7350.75</v>
      </c>
      <c r="Q2545" t="s">
        <v>66</v>
      </c>
      <c r="R2545" t="s">
        <v>27</v>
      </c>
      <c r="S2545" s="3" t="str">
        <f t="shared" si="195"/>
        <v>October</v>
      </c>
      <c r="T2545" t="str">
        <f t="shared" si="196"/>
        <v>Q4</v>
      </c>
      <c r="U2545">
        <f t="shared" si="197"/>
        <v>2025</v>
      </c>
      <c r="V2545" s="4">
        <f t="shared" si="198"/>
        <v>0.28996183544865539</v>
      </c>
      <c r="W2545" t="str">
        <f t="shared" si="199"/>
        <v>Medium</v>
      </c>
    </row>
    <row r="2546" spans="1:23" hidden="1" x14ac:dyDescent="0.3">
      <c r="A2546">
        <v>103755</v>
      </c>
      <c r="B2546" s="1">
        <v>45845</v>
      </c>
      <c r="C2546" t="s">
        <v>3891</v>
      </c>
      <c r="D2546" t="s">
        <v>375</v>
      </c>
      <c r="E2546" t="s">
        <v>52</v>
      </c>
      <c r="F2546" t="s">
        <v>53</v>
      </c>
      <c r="G2546" t="s">
        <v>54</v>
      </c>
      <c r="H2546" t="s">
        <v>71</v>
      </c>
      <c r="I2546" t="s">
        <v>24</v>
      </c>
      <c r="J2546" t="s">
        <v>72</v>
      </c>
      <c r="K2546">
        <v>2</v>
      </c>
      <c r="L2546">
        <v>14889</v>
      </c>
      <c r="M2546">
        <v>15</v>
      </c>
      <c r="N2546">
        <v>25311.3</v>
      </c>
      <c r="O2546">
        <v>22000</v>
      </c>
      <c r="P2546">
        <v>3311.3</v>
      </c>
      <c r="Q2546" t="s">
        <v>49</v>
      </c>
      <c r="R2546" t="s">
        <v>27</v>
      </c>
      <c r="S2546" s="3" t="str">
        <f t="shared" si="195"/>
        <v>July</v>
      </c>
      <c r="T2546" t="str">
        <f t="shared" si="196"/>
        <v>Q3</v>
      </c>
      <c r="U2546">
        <f t="shared" si="197"/>
        <v>2025</v>
      </c>
      <c r="V2546" s="4">
        <f t="shared" si="198"/>
        <v>0.13082299210234166</v>
      </c>
      <c r="W2546" t="str">
        <f t="shared" si="199"/>
        <v>Medium</v>
      </c>
    </row>
    <row r="2547" spans="1:23" hidden="1" x14ac:dyDescent="0.3">
      <c r="A2547">
        <v>101204</v>
      </c>
      <c r="B2547" s="1">
        <v>45879</v>
      </c>
      <c r="C2547" t="s">
        <v>1340</v>
      </c>
      <c r="D2547" t="s">
        <v>122</v>
      </c>
      <c r="E2547" t="s">
        <v>52</v>
      </c>
      <c r="F2547" t="s">
        <v>53</v>
      </c>
      <c r="G2547" t="s">
        <v>54</v>
      </c>
      <c r="H2547" t="s">
        <v>71</v>
      </c>
      <c r="I2547" t="s">
        <v>24</v>
      </c>
      <c r="J2547" t="s">
        <v>72</v>
      </c>
      <c r="K2547">
        <v>2</v>
      </c>
      <c r="L2547">
        <v>14832</v>
      </c>
      <c r="M2547">
        <v>15</v>
      </c>
      <c r="N2547">
        <v>25214.400000000001</v>
      </c>
      <c r="O2547">
        <v>22000</v>
      </c>
      <c r="P2547">
        <v>3214.4</v>
      </c>
      <c r="Q2547" t="s">
        <v>26</v>
      </c>
      <c r="R2547" t="s">
        <v>27</v>
      </c>
      <c r="S2547" s="3" t="str">
        <f t="shared" si="195"/>
        <v>August</v>
      </c>
      <c r="T2547" t="str">
        <f t="shared" si="196"/>
        <v>Q3</v>
      </c>
      <c r="U2547">
        <f t="shared" si="197"/>
        <v>2025</v>
      </c>
      <c r="V2547" s="4">
        <f t="shared" si="198"/>
        <v>0.12748270829367345</v>
      </c>
      <c r="W2547" t="str">
        <f t="shared" si="199"/>
        <v>Medium</v>
      </c>
    </row>
    <row r="2548" spans="1:23" hidden="1" x14ac:dyDescent="0.3">
      <c r="A2548">
        <v>100857</v>
      </c>
      <c r="B2548" s="1">
        <v>45793</v>
      </c>
      <c r="C2548" t="s">
        <v>993</v>
      </c>
      <c r="D2548" t="s">
        <v>219</v>
      </c>
      <c r="E2548" t="s">
        <v>30</v>
      </c>
      <c r="F2548" t="s">
        <v>31</v>
      </c>
      <c r="G2548" t="s">
        <v>32</v>
      </c>
      <c r="H2548" t="s">
        <v>23</v>
      </c>
      <c r="I2548" t="s">
        <v>24</v>
      </c>
      <c r="J2548" t="s">
        <v>72</v>
      </c>
      <c r="K2548">
        <v>2</v>
      </c>
      <c r="L2548">
        <v>14807</v>
      </c>
      <c r="M2548">
        <v>15</v>
      </c>
      <c r="N2548">
        <v>25171.9</v>
      </c>
      <c r="O2548">
        <v>22000</v>
      </c>
      <c r="P2548">
        <v>3171.9</v>
      </c>
      <c r="Q2548" t="s">
        <v>26</v>
      </c>
      <c r="R2548" t="s">
        <v>56</v>
      </c>
      <c r="S2548" s="3" t="str">
        <f t="shared" si="195"/>
        <v>May</v>
      </c>
      <c r="T2548" t="str">
        <f t="shared" si="196"/>
        <v>Q2</v>
      </c>
      <c r="U2548">
        <f t="shared" si="197"/>
        <v>2025</v>
      </c>
      <c r="V2548" s="4">
        <f t="shared" si="198"/>
        <v>0.12600955827728538</v>
      </c>
      <c r="W2548" t="str">
        <f t="shared" si="199"/>
        <v>Medium</v>
      </c>
    </row>
    <row r="2549" spans="1:23" hidden="1" x14ac:dyDescent="0.3">
      <c r="A2549">
        <v>102332</v>
      </c>
      <c r="B2549" s="1">
        <v>45730</v>
      </c>
      <c r="C2549" t="s">
        <v>2468</v>
      </c>
      <c r="D2549" t="s">
        <v>102</v>
      </c>
      <c r="E2549" t="s">
        <v>20</v>
      </c>
      <c r="F2549" t="s">
        <v>36</v>
      </c>
      <c r="G2549" t="s">
        <v>37</v>
      </c>
      <c r="H2549" t="s">
        <v>71</v>
      </c>
      <c r="I2549" t="s">
        <v>24</v>
      </c>
      <c r="J2549" t="s">
        <v>25</v>
      </c>
      <c r="K2549">
        <v>3</v>
      </c>
      <c r="L2549">
        <v>8810</v>
      </c>
      <c r="M2549">
        <v>5</v>
      </c>
      <c r="N2549">
        <v>25108.5</v>
      </c>
      <c r="O2549">
        <v>18000</v>
      </c>
      <c r="P2549">
        <v>7108.5</v>
      </c>
      <c r="Q2549" t="s">
        <v>49</v>
      </c>
      <c r="R2549" t="s">
        <v>56</v>
      </c>
      <c r="S2549" s="3" t="str">
        <f t="shared" si="195"/>
        <v>March</v>
      </c>
      <c r="T2549" t="str">
        <f t="shared" si="196"/>
        <v>Q1</v>
      </c>
      <c r="U2549">
        <f t="shared" si="197"/>
        <v>2025</v>
      </c>
      <c r="V2549" s="4">
        <f t="shared" si="198"/>
        <v>0.28311129697114523</v>
      </c>
      <c r="W2549" t="str">
        <f t="shared" si="199"/>
        <v>Medium</v>
      </c>
    </row>
    <row r="2550" spans="1:23" hidden="1" x14ac:dyDescent="0.3">
      <c r="A2550">
        <v>101491</v>
      </c>
      <c r="B2550" s="1">
        <v>46002</v>
      </c>
      <c r="C2550" t="s">
        <v>1627</v>
      </c>
      <c r="D2550" t="s">
        <v>110</v>
      </c>
      <c r="E2550" t="s">
        <v>30</v>
      </c>
      <c r="F2550" t="s">
        <v>76</v>
      </c>
      <c r="G2550" t="s">
        <v>77</v>
      </c>
      <c r="H2550" t="s">
        <v>33</v>
      </c>
      <c r="I2550" t="s">
        <v>24</v>
      </c>
      <c r="J2550" t="s">
        <v>25</v>
      </c>
      <c r="K2550">
        <v>3</v>
      </c>
      <c r="L2550">
        <v>8789</v>
      </c>
      <c r="M2550">
        <v>5</v>
      </c>
      <c r="N2550">
        <v>25048.65</v>
      </c>
      <c r="O2550">
        <v>18000</v>
      </c>
      <c r="P2550">
        <v>7048.65</v>
      </c>
      <c r="Q2550" t="s">
        <v>41</v>
      </c>
      <c r="R2550" t="s">
        <v>56</v>
      </c>
      <c r="S2550" s="3" t="str">
        <f t="shared" si="195"/>
        <v>December</v>
      </c>
      <c r="T2550" t="str">
        <f t="shared" si="196"/>
        <v>Q4</v>
      </c>
      <c r="U2550">
        <f t="shared" si="197"/>
        <v>2025</v>
      </c>
      <c r="V2550" s="4">
        <f t="shared" si="198"/>
        <v>0.28139839871609845</v>
      </c>
      <c r="W2550" t="str">
        <f t="shared" si="199"/>
        <v>Medium</v>
      </c>
    </row>
    <row r="2551" spans="1:23" hidden="1" x14ac:dyDescent="0.3">
      <c r="A2551">
        <v>104056</v>
      </c>
      <c r="B2551" s="1">
        <v>45958</v>
      </c>
      <c r="C2551" t="s">
        <v>4192</v>
      </c>
      <c r="D2551" t="s">
        <v>104</v>
      </c>
      <c r="E2551" t="s">
        <v>20</v>
      </c>
      <c r="F2551" t="s">
        <v>36</v>
      </c>
      <c r="G2551" t="s">
        <v>37</v>
      </c>
      <c r="H2551" t="s">
        <v>38</v>
      </c>
      <c r="I2551" t="s">
        <v>39</v>
      </c>
      <c r="J2551" t="s">
        <v>92</v>
      </c>
      <c r="K2551">
        <v>10</v>
      </c>
      <c r="L2551">
        <v>2935</v>
      </c>
      <c r="M2551">
        <v>15</v>
      </c>
      <c r="N2551">
        <v>24947.5</v>
      </c>
      <c r="O2551">
        <v>16000</v>
      </c>
      <c r="P2551">
        <v>8947.5</v>
      </c>
      <c r="Q2551" t="s">
        <v>55</v>
      </c>
      <c r="R2551" t="s">
        <v>27</v>
      </c>
      <c r="S2551" s="3" t="str">
        <f t="shared" si="195"/>
        <v>October</v>
      </c>
      <c r="T2551" t="str">
        <f t="shared" si="196"/>
        <v>Q4</v>
      </c>
      <c r="U2551">
        <f t="shared" si="197"/>
        <v>2025</v>
      </c>
      <c r="V2551" s="4">
        <f t="shared" si="198"/>
        <v>0.35865317166048705</v>
      </c>
      <c r="W2551" t="str">
        <f t="shared" si="199"/>
        <v>Medium</v>
      </c>
    </row>
    <row r="2552" spans="1:23" hidden="1" x14ac:dyDescent="0.3">
      <c r="A2552">
        <v>101751</v>
      </c>
      <c r="B2552" s="1">
        <v>45831</v>
      </c>
      <c r="C2552" t="s">
        <v>1887</v>
      </c>
      <c r="D2552" t="s">
        <v>257</v>
      </c>
      <c r="E2552" t="s">
        <v>44</v>
      </c>
      <c r="F2552" t="s">
        <v>64</v>
      </c>
      <c r="G2552" t="s">
        <v>65</v>
      </c>
      <c r="H2552" t="s">
        <v>59</v>
      </c>
      <c r="I2552" t="s">
        <v>60</v>
      </c>
      <c r="J2552" t="s">
        <v>61</v>
      </c>
      <c r="K2552">
        <v>2</v>
      </c>
      <c r="L2552">
        <v>12450</v>
      </c>
      <c r="M2552">
        <v>0</v>
      </c>
      <c r="N2552">
        <v>24900</v>
      </c>
      <c r="O2552">
        <v>18000</v>
      </c>
      <c r="P2552">
        <v>6900</v>
      </c>
      <c r="Q2552" t="s">
        <v>49</v>
      </c>
      <c r="R2552" t="s">
        <v>27</v>
      </c>
      <c r="S2552" s="3" t="str">
        <f t="shared" si="195"/>
        <v>June</v>
      </c>
      <c r="T2552" t="str">
        <f t="shared" si="196"/>
        <v>Q2</v>
      </c>
      <c r="U2552">
        <f t="shared" si="197"/>
        <v>2025</v>
      </c>
      <c r="V2552" s="4">
        <f t="shared" si="198"/>
        <v>0.27710843373493976</v>
      </c>
      <c r="W2552" t="str">
        <f t="shared" si="199"/>
        <v>Medium</v>
      </c>
    </row>
    <row r="2553" spans="1:23" hidden="1" x14ac:dyDescent="0.3">
      <c r="A2553">
        <v>104757</v>
      </c>
      <c r="B2553" s="1">
        <v>45871</v>
      </c>
      <c r="C2553" t="s">
        <v>4893</v>
      </c>
      <c r="D2553" t="s">
        <v>110</v>
      </c>
      <c r="E2553" t="s">
        <v>44</v>
      </c>
      <c r="F2553" t="s">
        <v>64</v>
      </c>
      <c r="G2553" t="s">
        <v>65</v>
      </c>
      <c r="H2553" t="s">
        <v>83</v>
      </c>
      <c r="I2553" t="s">
        <v>24</v>
      </c>
      <c r="J2553" t="s">
        <v>25</v>
      </c>
      <c r="K2553">
        <v>3</v>
      </c>
      <c r="L2553">
        <v>8298</v>
      </c>
      <c r="M2553">
        <v>0</v>
      </c>
      <c r="N2553">
        <v>24894</v>
      </c>
      <c r="O2553">
        <v>18000</v>
      </c>
      <c r="P2553">
        <v>6894</v>
      </c>
      <c r="Q2553" t="s">
        <v>41</v>
      </c>
      <c r="R2553" t="s">
        <v>27</v>
      </c>
      <c r="S2553" s="3" t="str">
        <f t="shared" si="195"/>
        <v>August</v>
      </c>
      <c r="T2553" t="str">
        <f t="shared" si="196"/>
        <v>Q3</v>
      </c>
      <c r="U2553">
        <f t="shared" si="197"/>
        <v>2025</v>
      </c>
      <c r="V2553" s="4">
        <f t="shared" si="198"/>
        <v>0.2769342010122921</v>
      </c>
      <c r="W2553" t="str">
        <f t="shared" si="199"/>
        <v>Medium</v>
      </c>
    </row>
    <row r="2554" spans="1:23" hidden="1" x14ac:dyDescent="0.3">
      <c r="A2554">
        <v>104109</v>
      </c>
      <c r="B2554" s="1">
        <v>45786</v>
      </c>
      <c r="C2554" t="s">
        <v>4245</v>
      </c>
      <c r="D2554" t="s">
        <v>96</v>
      </c>
      <c r="E2554" t="s">
        <v>30</v>
      </c>
      <c r="F2554" t="s">
        <v>76</v>
      </c>
      <c r="G2554" t="s">
        <v>77</v>
      </c>
      <c r="H2554" t="s">
        <v>47</v>
      </c>
      <c r="I2554" t="s">
        <v>24</v>
      </c>
      <c r="J2554" t="s">
        <v>72</v>
      </c>
      <c r="K2554">
        <v>2</v>
      </c>
      <c r="L2554">
        <v>14643</v>
      </c>
      <c r="M2554">
        <v>15</v>
      </c>
      <c r="N2554">
        <v>24893.1</v>
      </c>
      <c r="O2554">
        <v>22000</v>
      </c>
      <c r="P2554">
        <v>2893.1</v>
      </c>
      <c r="Q2554" t="s">
        <v>41</v>
      </c>
      <c r="R2554" t="s">
        <v>27</v>
      </c>
      <c r="S2554" s="3" t="str">
        <f t="shared" si="195"/>
        <v>May</v>
      </c>
      <c r="T2554" t="str">
        <f t="shared" si="196"/>
        <v>Q2</v>
      </c>
      <c r="U2554">
        <f t="shared" si="197"/>
        <v>2025</v>
      </c>
      <c r="V2554" s="4">
        <f t="shared" si="198"/>
        <v>0.11622096082850268</v>
      </c>
      <c r="W2554" t="str">
        <f t="shared" si="199"/>
        <v>Medium</v>
      </c>
    </row>
    <row r="2555" spans="1:23" hidden="1" x14ac:dyDescent="0.3">
      <c r="A2555">
        <v>102607</v>
      </c>
      <c r="B2555" s="1">
        <v>45998</v>
      </c>
      <c r="C2555" t="s">
        <v>2743</v>
      </c>
      <c r="D2555" t="s">
        <v>153</v>
      </c>
      <c r="E2555" t="s">
        <v>20</v>
      </c>
      <c r="F2555" t="s">
        <v>36</v>
      </c>
      <c r="G2555" t="s">
        <v>37</v>
      </c>
      <c r="H2555" t="s">
        <v>83</v>
      </c>
      <c r="I2555" t="s">
        <v>60</v>
      </c>
      <c r="J2555" t="s">
        <v>61</v>
      </c>
      <c r="K2555">
        <v>2</v>
      </c>
      <c r="L2555">
        <v>12405</v>
      </c>
      <c r="M2555">
        <v>0</v>
      </c>
      <c r="N2555">
        <v>24810</v>
      </c>
      <c r="O2555">
        <v>18000</v>
      </c>
      <c r="P2555">
        <v>6810</v>
      </c>
      <c r="Q2555" t="s">
        <v>49</v>
      </c>
      <c r="R2555" t="s">
        <v>27</v>
      </c>
      <c r="S2555" s="3" t="str">
        <f t="shared" si="195"/>
        <v>December</v>
      </c>
      <c r="T2555" t="str">
        <f t="shared" si="196"/>
        <v>Q4</v>
      </c>
      <c r="U2555">
        <f t="shared" si="197"/>
        <v>2025</v>
      </c>
      <c r="V2555" s="4">
        <f t="shared" si="198"/>
        <v>0.27448609431680776</v>
      </c>
      <c r="W2555" t="str">
        <f t="shared" si="199"/>
        <v>Medium</v>
      </c>
    </row>
    <row r="2556" spans="1:23" hidden="1" x14ac:dyDescent="0.3">
      <c r="A2556">
        <v>100365</v>
      </c>
      <c r="B2556" s="1">
        <v>45739</v>
      </c>
      <c r="C2556" t="s">
        <v>501</v>
      </c>
      <c r="D2556" t="s">
        <v>140</v>
      </c>
      <c r="E2556" t="s">
        <v>52</v>
      </c>
      <c r="F2556" t="s">
        <v>69</v>
      </c>
      <c r="G2556" t="s">
        <v>70</v>
      </c>
      <c r="H2556" t="s">
        <v>71</v>
      </c>
      <c r="I2556" t="s">
        <v>24</v>
      </c>
      <c r="J2556" t="s">
        <v>72</v>
      </c>
      <c r="K2556">
        <v>2</v>
      </c>
      <c r="L2556">
        <v>14583</v>
      </c>
      <c r="M2556">
        <v>15</v>
      </c>
      <c r="N2556">
        <v>24791.1</v>
      </c>
      <c r="O2556">
        <v>22000</v>
      </c>
      <c r="P2556">
        <v>2791.1</v>
      </c>
      <c r="Q2556" t="s">
        <v>41</v>
      </c>
      <c r="R2556" t="s">
        <v>27</v>
      </c>
      <c r="S2556" s="3" t="str">
        <f t="shared" si="195"/>
        <v>March</v>
      </c>
      <c r="T2556" t="str">
        <f t="shared" si="196"/>
        <v>Q1</v>
      </c>
      <c r="U2556">
        <f t="shared" si="197"/>
        <v>2025</v>
      </c>
      <c r="V2556" s="4">
        <f t="shared" si="198"/>
        <v>0.11258475823985221</v>
      </c>
      <c r="W2556" t="str">
        <f t="shared" si="199"/>
        <v>Medium</v>
      </c>
    </row>
    <row r="2557" spans="1:23" hidden="1" x14ac:dyDescent="0.3">
      <c r="A2557">
        <v>100393</v>
      </c>
      <c r="B2557" s="1">
        <v>45667</v>
      </c>
      <c r="C2557" t="s">
        <v>529</v>
      </c>
      <c r="D2557" t="s">
        <v>186</v>
      </c>
      <c r="E2557" t="s">
        <v>30</v>
      </c>
      <c r="F2557" t="s">
        <v>31</v>
      </c>
      <c r="G2557" t="s">
        <v>32</v>
      </c>
      <c r="H2557" t="s">
        <v>38</v>
      </c>
      <c r="I2557" t="s">
        <v>24</v>
      </c>
      <c r="J2557" t="s">
        <v>72</v>
      </c>
      <c r="K2557">
        <v>2</v>
      </c>
      <c r="L2557">
        <v>14544</v>
      </c>
      <c r="M2557">
        <v>15</v>
      </c>
      <c r="N2557">
        <v>24724.799999999999</v>
      </c>
      <c r="O2557">
        <v>22000</v>
      </c>
      <c r="P2557">
        <v>2724.8</v>
      </c>
      <c r="Q2557" t="s">
        <v>41</v>
      </c>
      <c r="R2557" t="s">
        <v>27</v>
      </c>
      <c r="S2557" s="3" t="str">
        <f t="shared" si="195"/>
        <v>January</v>
      </c>
      <c r="T2557" t="str">
        <f t="shared" si="196"/>
        <v>Q1</v>
      </c>
      <c r="U2557">
        <f t="shared" si="197"/>
        <v>2025</v>
      </c>
      <c r="V2557" s="4">
        <f t="shared" si="198"/>
        <v>0.11020513816087492</v>
      </c>
      <c r="W2557" t="str">
        <f t="shared" si="199"/>
        <v>Medium</v>
      </c>
    </row>
    <row r="2558" spans="1:23" hidden="1" x14ac:dyDescent="0.3">
      <c r="A2558">
        <v>100343</v>
      </c>
      <c r="B2558" s="1">
        <v>45810</v>
      </c>
      <c r="C2558" t="s">
        <v>479</v>
      </c>
      <c r="D2558" t="s">
        <v>242</v>
      </c>
      <c r="E2558" t="s">
        <v>44</v>
      </c>
      <c r="F2558" t="s">
        <v>45</v>
      </c>
      <c r="G2558" t="s">
        <v>46</v>
      </c>
      <c r="H2558" t="s">
        <v>38</v>
      </c>
      <c r="I2558" t="s">
        <v>24</v>
      </c>
      <c r="J2558" t="s">
        <v>25</v>
      </c>
      <c r="K2558">
        <v>3</v>
      </c>
      <c r="L2558">
        <v>8649</v>
      </c>
      <c r="M2558">
        <v>5</v>
      </c>
      <c r="N2558">
        <v>24649.65</v>
      </c>
      <c r="O2558">
        <v>18000</v>
      </c>
      <c r="P2558">
        <v>6649.65</v>
      </c>
      <c r="Q2558" t="s">
        <v>26</v>
      </c>
      <c r="R2558" t="s">
        <v>56</v>
      </c>
      <c r="S2558" s="3" t="str">
        <f t="shared" si="195"/>
        <v>June</v>
      </c>
      <c r="T2558" t="str">
        <f t="shared" si="196"/>
        <v>Q2</v>
      </c>
      <c r="U2558">
        <f t="shared" si="197"/>
        <v>2025</v>
      </c>
      <c r="V2558" s="4">
        <f t="shared" si="198"/>
        <v>0.26976650784088207</v>
      </c>
      <c r="W2558" t="str">
        <f t="shared" si="199"/>
        <v>Medium</v>
      </c>
    </row>
    <row r="2559" spans="1:23" hidden="1" x14ac:dyDescent="0.3">
      <c r="A2559">
        <v>102916</v>
      </c>
      <c r="B2559" s="1">
        <v>45710</v>
      </c>
      <c r="C2559" t="s">
        <v>3052</v>
      </c>
      <c r="D2559" t="s">
        <v>408</v>
      </c>
      <c r="E2559" t="s">
        <v>20</v>
      </c>
      <c r="F2559" t="s">
        <v>21</v>
      </c>
      <c r="G2559" t="s">
        <v>22</v>
      </c>
      <c r="H2559" t="s">
        <v>59</v>
      </c>
      <c r="I2559" t="s">
        <v>60</v>
      </c>
      <c r="J2559" t="s">
        <v>61</v>
      </c>
      <c r="K2559">
        <v>2</v>
      </c>
      <c r="L2559">
        <v>12308</v>
      </c>
      <c r="M2559">
        <v>0</v>
      </c>
      <c r="N2559">
        <v>24616</v>
      </c>
      <c r="O2559">
        <v>18000</v>
      </c>
      <c r="P2559">
        <v>6616</v>
      </c>
      <c r="Q2559" t="s">
        <v>26</v>
      </c>
      <c r="R2559" t="s">
        <v>27</v>
      </c>
      <c r="S2559" s="3" t="str">
        <f t="shared" si="195"/>
        <v>February</v>
      </c>
      <c r="T2559" t="str">
        <f t="shared" si="196"/>
        <v>Q1</v>
      </c>
      <c r="U2559">
        <f t="shared" si="197"/>
        <v>2025</v>
      </c>
      <c r="V2559" s="4">
        <f t="shared" si="198"/>
        <v>0.26876828079298015</v>
      </c>
      <c r="W2559" t="str">
        <f t="shared" si="199"/>
        <v>Medium</v>
      </c>
    </row>
    <row r="2560" spans="1:23" hidden="1" x14ac:dyDescent="0.3">
      <c r="A2560">
        <v>100262</v>
      </c>
      <c r="B2560" s="1">
        <v>45704</v>
      </c>
      <c r="C2560" t="s">
        <v>397</v>
      </c>
      <c r="D2560" t="s">
        <v>281</v>
      </c>
      <c r="E2560" t="s">
        <v>30</v>
      </c>
      <c r="F2560" t="s">
        <v>76</v>
      </c>
      <c r="G2560" t="s">
        <v>77</v>
      </c>
      <c r="H2560" t="s">
        <v>47</v>
      </c>
      <c r="I2560" t="s">
        <v>60</v>
      </c>
      <c r="J2560" t="s">
        <v>61</v>
      </c>
      <c r="K2560">
        <v>2</v>
      </c>
      <c r="L2560">
        <v>12305</v>
      </c>
      <c r="M2560">
        <v>0</v>
      </c>
      <c r="N2560">
        <v>24610</v>
      </c>
      <c r="O2560">
        <v>18000</v>
      </c>
      <c r="P2560">
        <v>6610</v>
      </c>
      <c r="Q2560" t="s">
        <v>66</v>
      </c>
      <c r="R2560" t="s">
        <v>27</v>
      </c>
      <c r="S2560" s="3" t="str">
        <f t="shared" si="195"/>
        <v>February</v>
      </c>
      <c r="T2560" t="str">
        <f t="shared" si="196"/>
        <v>Q1</v>
      </c>
      <c r="U2560">
        <f t="shared" si="197"/>
        <v>2025</v>
      </c>
      <c r="V2560" s="4">
        <f t="shared" si="198"/>
        <v>0.26859000406338884</v>
      </c>
      <c r="W2560" t="str">
        <f t="shared" si="199"/>
        <v>Medium</v>
      </c>
    </row>
    <row r="2561" spans="1:23" hidden="1" x14ac:dyDescent="0.3">
      <c r="A2561">
        <v>104508</v>
      </c>
      <c r="B2561" s="1">
        <v>45856</v>
      </c>
      <c r="C2561" t="s">
        <v>4644</v>
      </c>
      <c r="D2561" t="s">
        <v>106</v>
      </c>
      <c r="E2561" t="s">
        <v>20</v>
      </c>
      <c r="F2561" t="s">
        <v>36</v>
      </c>
      <c r="G2561" t="s">
        <v>37</v>
      </c>
      <c r="H2561" t="s">
        <v>38</v>
      </c>
      <c r="I2561" t="s">
        <v>24</v>
      </c>
      <c r="J2561" t="s">
        <v>72</v>
      </c>
      <c r="K2561">
        <v>2</v>
      </c>
      <c r="L2561">
        <v>15371</v>
      </c>
      <c r="M2561">
        <v>20</v>
      </c>
      <c r="N2561">
        <v>24593.599999999999</v>
      </c>
      <c r="O2561">
        <v>22000</v>
      </c>
      <c r="P2561">
        <v>2593.6</v>
      </c>
      <c r="Q2561" t="s">
        <v>66</v>
      </c>
      <c r="R2561" t="s">
        <v>27</v>
      </c>
      <c r="S2561" s="3" t="str">
        <f t="shared" si="195"/>
        <v>July</v>
      </c>
      <c r="T2561" t="str">
        <f t="shared" si="196"/>
        <v>Q3</v>
      </c>
      <c r="U2561">
        <f t="shared" si="197"/>
        <v>2025</v>
      </c>
      <c r="V2561" s="4">
        <f t="shared" si="198"/>
        <v>0.105458330622601</v>
      </c>
      <c r="W2561" t="str">
        <f t="shared" si="199"/>
        <v>Medium</v>
      </c>
    </row>
    <row r="2562" spans="1:23" hidden="1" x14ac:dyDescent="0.3">
      <c r="A2562">
        <v>101230</v>
      </c>
      <c r="B2562" s="1">
        <v>45931</v>
      </c>
      <c r="C2562" t="s">
        <v>1366</v>
      </c>
      <c r="D2562" t="s">
        <v>110</v>
      </c>
      <c r="E2562" t="s">
        <v>44</v>
      </c>
      <c r="F2562" t="s">
        <v>64</v>
      </c>
      <c r="G2562" t="s">
        <v>65</v>
      </c>
      <c r="H2562" t="s">
        <v>38</v>
      </c>
      <c r="I2562" t="s">
        <v>39</v>
      </c>
      <c r="J2562" t="s">
        <v>92</v>
      </c>
      <c r="K2562">
        <v>9</v>
      </c>
      <c r="L2562">
        <v>2730</v>
      </c>
      <c r="M2562">
        <v>0</v>
      </c>
      <c r="N2562">
        <v>24570</v>
      </c>
      <c r="O2562">
        <v>14400</v>
      </c>
      <c r="P2562">
        <v>10170</v>
      </c>
      <c r="Q2562" t="s">
        <v>26</v>
      </c>
      <c r="R2562" t="s">
        <v>27</v>
      </c>
      <c r="S2562" s="3" t="str">
        <f t="shared" ref="S2562:S2625" si="200">TEXT(B2562,"mmmm")</f>
        <v>October</v>
      </c>
      <c r="T2562" t="str">
        <f t="shared" ref="T2562:T2625" si="201">"Q"&amp;ROUNDUP(MONTH(B2562)/3,0)</f>
        <v>Q4</v>
      </c>
      <c r="U2562">
        <f t="shared" ref="U2562:U2625" si="202">YEAR(B2562)</f>
        <v>2025</v>
      </c>
      <c r="V2562" s="4">
        <f t="shared" ref="V2562:V2625" si="203">P2562/N2562</f>
        <v>0.41391941391941389</v>
      </c>
      <c r="W2562" t="str">
        <f t="shared" ref="W2562:W2625" si="204">IF(N2562&lt;10000,"Low",IF(N2562&lt;=50000,"Medium","High"))</f>
        <v>Medium</v>
      </c>
    </row>
    <row r="2563" spans="1:23" hidden="1" x14ac:dyDescent="0.3">
      <c r="A2563">
        <v>100506</v>
      </c>
      <c r="B2563" s="1">
        <v>45702</v>
      </c>
      <c r="C2563" t="s">
        <v>642</v>
      </c>
      <c r="D2563" t="s">
        <v>160</v>
      </c>
      <c r="E2563" t="s">
        <v>44</v>
      </c>
      <c r="F2563" t="s">
        <v>45</v>
      </c>
      <c r="G2563" t="s">
        <v>46</v>
      </c>
      <c r="H2563" t="s">
        <v>108</v>
      </c>
      <c r="I2563" t="s">
        <v>60</v>
      </c>
      <c r="J2563" t="s">
        <v>61</v>
      </c>
      <c r="K2563">
        <v>2</v>
      </c>
      <c r="L2563">
        <v>12276</v>
      </c>
      <c r="M2563">
        <v>0</v>
      </c>
      <c r="N2563">
        <v>24552</v>
      </c>
      <c r="O2563">
        <v>18000</v>
      </c>
      <c r="P2563">
        <v>6552</v>
      </c>
      <c r="Q2563" t="s">
        <v>41</v>
      </c>
      <c r="R2563" t="s">
        <v>27</v>
      </c>
      <c r="S2563" s="3" t="str">
        <f t="shared" si="200"/>
        <v>February</v>
      </c>
      <c r="T2563" t="str">
        <f t="shared" si="201"/>
        <v>Q1</v>
      </c>
      <c r="U2563">
        <f t="shared" si="202"/>
        <v>2025</v>
      </c>
      <c r="V2563" s="4">
        <f t="shared" si="203"/>
        <v>0.26686217008797652</v>
      </c>
      <c r="W2563" t="str">
        <f t="shared" si="204"/>
        <v>Medium</v>
      </c>
    </row>
    <row r="2564" spans="1:23" hidden="1" x14ac:dyDescent="0.3">
      <c r="A2564">
        <v>102945</v>
      </c>
      <c r="B2564" s="1">
        <v>45784</v>
      </c>
      <c r="C2564" t="s">
        <v>3081</v>
      </c>
      <c r="D2564" t="s">
        <v>299</v>
      </c>
      <c r="E2564" t="s">
        <v>20</v>
      </c>
      <c r="F2564" t="s">
        <v>36</v>
      </c>
      <c r="G2564" t="s">
        <v>37</v>
      </c>
      <c r="H2564" t="s">
        <v>59</v>
      </c>
      <c r="I2564" t="s">
        <v>24</v>
      </c>
      <c r="J2564" t="s">
        <v>72</v>
      </c>
      <c r="K2564">
        <v>2</v>
      </c>
      <c r="L2564">
        <v>15338</v>
      </c>
      <c r="M2564">
        <v>20</v>
      </c>
      <c r="N2564">
        <v>24540.799999999999</v>
      </c>
      <c r="O2564">
        <v>22000</v>
      </c>
      <c r="P2564">
        <v>2540.8000000000002</v>
      </c>
      <c r="Q2564" t="s">
        <v>49</v>
      </c>
      <c r="R2564" t="s">
        <v>56</v>
      </c>
      <c r="S2564" s="3" t="str">
        <f t="shared" si="200"/>
        <v>May</v>
      </c>
      <c r="T2564" t="str">
        <f t="shared" si="201"/>
        <v>Q2</v>
      </c>
      <c r="U2564">
        <f t="shared" si="202"/>
        <v>2025</v>
      </c>
      <c r="V2564" s="4">
        <f t="shared" si="203"/>
        <v>0.10353370713261183</v>
      </c>
      <c r="W2564" t="str">
        <f t="shared" si="204"/>
        <v>Medium</v>
      </c>
    </row>
    <row r="2565" spans="1:23" hidden="1" x14ac:dyDescent="0.3">
      <c r="A2565">
        <v>104946</v>
      </c>
      <c r="B2565" s="1">
        <v>45693</v>
      </c>
      <c r="C2565" t="s">
        <v>5082</v>
      </c>
      <c r="D2565" t="s">
        <v>58</v>
      </c>
      <c r="E2565" t="s">
        <v>30</v>
      </c>
      <c r="F2565" t="s">
        <v>76</v>
      </c>
      <c r="G2565" t="s">
        <v>77</v>
      </c>
      <c r="H2565" t="s">
        <v>108</v>
      </c>
      <c r="I2565" t="s">
        <v>24</v>
      </c>
      <c r="J2565" t="s">
        <v>72</v>
      </c>
      <c r="K2565">
        <v>2</v>
      </c>
      <c r="L2565">
        <v>15331</v>
      </c>
      <c r="M2565">
        <v>20</v>
      </c>
      <c r="N2565">
        <v>24529.599999999999</v>
      </c>
      <c r="O2565">
        <v>22000</v>
      </c>
      <c r="P2565">
        <v>2529.6</v>
      </c>
      <c r="Q2565" t="s">
        <v>41</v>
      </c>
      <c r="R2565" t="s">
        <v>73</v>
      </c>
      <c r="S2565" s="3" t="str">
        <f t="shared" si="200"/>
        <v>February</v>
      </c>
      <c r="T2565" t="str">
        <f t="shared" si="201"/>
        <v>Q1</v>
      </c>
      <c r="U2565">
        <f t="shared" si="202"/>
        <v>2025</v>
      </c>
      <c r="V2565" s="4">
        <f t="shared" si="203"/>
        <v>0.10312438849390125</v>
      </c>
      <c r="W2565" t="str">
        <f t="shared" si="204"/>
        <v>Medium</v>
      </c>
    </row>
    <row r="2566" spans="1:23" hidden="1" x14ac:dyDescent="0.3">
      <c r="A2566">
        <v>104708</v>
      </c>
      <c r="B2566" s="1">
        <v>45895</v>
      </c>
      <c r="C2566" t="s">
        <v>4844</v>
      </c>
      <c r="D2566" t="s">
        <v>102</v>
      </c>
      <c r="E2566" t="s">
        <v>52</v>
      </c>
      <c r="F2566" t="s">
        <v>69</v>
      </c>
      <c r="G2566" t="s">
        <v>70</v>
      </c>
      <c r="H2566" t="s">
        <v>83</v>
      </c>
      <c r="I2566" t="s">
        <v>24</v>
      </c>
      <c r="J2566" t="s">
        <v>72</v>
      </c>
      <c r="K2566">
        <v>2</v>
      </c>
      <c r="L2566">
        <v>15308</v>
      </c>
      <c r="M2566">
        <v>20</v>
      </c>
      <c r="N2566">
        <v>24492.799999999999</v>
      </c>
      <c r="O2566">
        <v>22000</v>
      </c>
      <c r="P2566">
        <v>2492.8000000000002</v>
      </c>
      <c r="Q2566" t="s">
        <v>66</v>
      </c>
      <c r="R2566" t="s">
        <v>27</v>
      </c>
      <c r="S2566" s="3" t="str">
        <f t="shared" si="200"/>
        <v>August</v>
      </c>
      <c r="T2566" t="str">
        <f t="shared" si="201"/>
        <v>Q3</v>
      </c>
      <c r="U2566">
        <f t="shared" si="202"/>
        <v>2025</v>
      </c>
      <c r="V2566" s="4">
        <f t="shared" si="203"/>
        <v>0.10177684870655868</v>
      </c>
      <c r="W2566" t="str">
        <f t="shared" si="204"/>
        <v>Medium</v>
      </c>
    </row>
    <row r="2567" spans="1:23" hidden="1" x14ac:dyDescent="0.3">
      <c r="A2567">
        <v>104774</v>
      </c>
      <c r="B2567" s="1">
        <v>45842</v>
      </c>
      <c r="C2567" t="s">
        <v>4910</v>
      </c>
      <c r="D2567" t="s">
        <v>127</v>
      </c>
      <c r="E2567" t="s">
        <v>52</v>
      </c>
      <c r="F2567" t="s">
        <v>69</v>
      </c>
      <c r="G2567" t="s">
        <v>70</v>
      </c>
      <c r="H2567" t="s">
        <v>83</v>
      </c>
      <c r="I2567" t="s">
        <v>24</v>
      </c>
      <c r="J2567" t="s">
        <v>25</v>
      </c>
      <c r="K2567">
        <v>3</v>
      </c>
      <c r="L2567">
        <v>8576</v>
      </c>
      <c r="M2567">
        <v>5</v>
      </c>
      <c r="N2567">
        <v>24441.599999999999</v>
      </c>
      <c r="O2567">
        <v>18000</v>
      </c>
      <c r="P2567">
        <v>6441.6</v>
      </c>
      <c r="Q2567" t="s">
        <v>26</v>
      </c>
      <c r="R2567" t="s">
        <v>73</v>
      </c>
      <c r="S2567" s="3" t="str">
        <f t="shared" si="200"/>
        <v>July</v>
      </c>
      <c r="T2567" t="str">
        <f t="shared" si="201"/>
        <v>Q3</v>
      </c>
      <c r="U2567">
        <f t="shared" si="202"/>
        <v>2025</v>
      </c>
      <c r="V2567" s="4">
        <f t="shared" si="203"/>
        <v>0.26355066771406133</v>
      </c>
      <c r="W2567" t="str">
        <f t="shared" si="204"/>
        <v>Medium</v>
      </c>
    </row>
    <row r="2568" spans="1:23" hidden="1" x14ac:dyDescent="0.3">
      <c r="A2568">
        <v>104419</v>
      </c>
      <c r="B2568" s="1">
        <v>45949</v>
      </c>
      <c r="C2568" t="s">
        <v>4555</v>
      </c>
      <c r="D2568" t="s">
        <v>186</v>
      </c>
      <c r="E2568" t="s">
        <v>44</v>
      </c>
      <c r="F2568" t="s">
        <v>45</v>
      </c>
      <c r="G2568" t="s">
        <v>46</v>
      </c>
      <c r="H2568" t="s">
        <v>83</v>
      </c>
      <c r="I2568" t="s">
        <v>39</v>
      </c>
      <c r="J2568" t="s">
        <v>92</v>
      </c>
      <c r="K2568">
        <v>9</v>
      </c>
      <c r="L2568">
        <v>2714</v>
      </c>
      <c r="M2568">
        <v>0</v>
      </c>
      <c r="N2568">
        <v>24426</v>
      </c>
      <c r="O2568">
        <v>14400</v>
      </c>
      <c r="P2568">
        <v>10026</v>
      </c>
      <c r="Q2568" t="s">
        <v>49</v>
      </c>
      <c r="R2568" t="s">
        <v>27</v>
      </c>
      <c r="S2568" s="3" t="str">
        <f t="shared" si="200"/>
        <v>October</v>
      </c>
      <c r="T2568" t="str">
        <f t="shared" si="201"/>
        <v>Q4</v>
      </c>
      <c r="U2568">
        <f t="shared" si="202"/>
        <v>2025</v>
      </c>
      <c r="V2568" s="4">
        <f t="shared" si="203"/>
        <v>0.41046425939572584</v>
      </c>
      <c r="W2568" t="str">
        <f t="shared" si="204"/>
        <v>Medium</v>
      </c>
    </row>
    <row r="2569" spans="1:23" hidden="1" x14ac:dyDescent="0.3">
      <c r="A2569">
        <v>101596</v>
      </c>
      <c r="B2569" s="1">
        <v>45707</v>
      </c>
      <c r="C2569" t="s">
        <v>1732</v>
      </c>
      <c r="D2569" t="s">
        <v>63</v>
      </c>
      <c r="E2569" t="s">
        <v>30</v>
      </c>
      <c r="F2569" t="s">
        <v>31</v>
      </c>
      <c r="G2569" t="s">
        <v>32</v>
      </c>
      <c r="H2569" t="s">
        <v>47</v>
      </c>
      <c r="I2569" t="s">
        <v>24</v>
      </c>
      <c r="J2569" t="s">
        <v>25</v>
      </c>
      <c r="K2569">
        <v>3</v>
      </c>
      <c r="L2569">
        <v>8560</v>
      </c>
      <c r="M2569">
        <v>5</v>
      </c>
      <c r="N2569">
        <v>24396</v>
      </c>
      <c r="O2569">
        <v>18000</v>
      </c>
      <c r="P2569">
        <v>6396</v>
      </c>
      <c r="Q2569" t="s">
        <v>41</v>
      </c>
      <c r="R2569" t="s">
        <v>27</v>
      </c>
      <c r="S2569" s="3" t="str">
        <f t="shared" si="200"/>
        <v>February</v>
      </c>
      <c r="T2569" t="str">
        <f t="shared" si="201"/>
        <v>Q1</v>
      </c>
      <c r="U2569">
        <f t="shared" si="202"/>
        <v>2025</v>
      </c>
      <c r="V2569" s="4">
        <f t="shared" si="203"/>
        <v>0.26217412690605019</v>
      </c>
      <c r="W2569" t="str">
        <f t="shared" si="204"/>
        <v>Medium</v>
      </c>
    </row>
    <row r="2570" spans="1:23" hidden="1" x14ac:dyDescent="0.3">
      <c r="A2570">
        <v>103916</v>
      </c>
      <c r="B2570" s="1">
        <v>45794</v>
      </c>
      <c r="C2570" t="s">
        <v>4052</v>
      </c>
      <c r="D2570" t="s">
        <v>239</v>
      </c>
      <c r="E2570" t="s">
        <v>20</v>
      </c>
      <c r="F2570" t="s">
        <v>21</v>
      </c>
      <c r="G2570" t="s">
        <v>22</v>
      </c>
      <c r="H2570" t="s">
        <v>59</v>
      </c>
      <c r="I2570" t="s">
        <v>24</v>
      </c>
      <c r="J2570" t="s">
        <v>25</v>
      </c>
      <c r="K2570">
        <v>3</v>
      </c>
      <c r="L2570">
        <v>8123</v>
      </c>
      <c r="M2570">
        <v>0</v>
      </c>
      <c r="N2570">
        <v>24369</v>
      </c>
      <c r="O2570">
        <v>18000</v>
      </c>
      <c r="P2570">
        <v>6369</v>
      </c>
      <c r="Q2570" t="s">
        <v>66</v>
      </c>
      <c r="R2570" t="s">
        <v>56</v>
      </c>
      <c r="S2570" s="3" t="str">
        <f t="shared" si="200"/>
        <v>May</v>
      </c>
      <c r="T2570" t="str">
        <f t="shared" si="201"/>
        <v>Q2</v>
      </c>
      <c r="U2570">
        <f t="shared" si="202"/>
        <v>2025</v>
      </c>
      <c r="V2570" s="4">
        <f t="shared" si="203"/>
        <v>0.26135664163486394</v>
      </c>
      <c r="W2570" t="str">
        <f t="shared" si="204"/>
        <v>Medium</v>
      </c>
    </row>
    <row r="2571" spans="1:23" hidden="1" x14ac:dyDescent="0.3">
      <c r="A2571">
        <v>101964</v>
      </c>
      <c r="B2571" s="1">
        <v>45952</v>
      </c>
      <c r="C2571" t="s">
        <v>2100</v>
      </c>
      <c r="D2571" t="s">
        <v>125</v>
      </c>
      <c r="E2571" t="s">
        <v>52</v>
      </c>
      <c r="F2571" t="s">
        <v>69</v>
      </c>
      <c r="G2571" t="s">
        <v>70</v>
      </c>
      <c r="H2571" t="s">
        <v>59</v>
      </c>
      <c r="I2571" t="s">
        <v>39</v>
      </c>
      <c r="J2571" t="s">
        <v>92</v>
      </c>
      <c r="K2571">
        <v>10</v>
      </c>
      <c r="L2571">
        <v>2864</v>
      </c>
      <c r="M2571">
        <v>15</v>
      </c>
      <c r="N2571">
        <v>24344</v>
      </c>
      <c r="O2571">
        <v>16000</v>
      </c>
      <c r="P2571">
        <v>8344</v>
      </c>
      <c r="Q2571" t="s">
        <v>49</v>
      </c>
      <c r="R2571" t="s">
        <v>27</v>
      </c>
      <c r="S2571" s="3" t="str">
        <f t="shared" si="200"/>
        <v>October</v>
      </c>
      <c r="T2571" t="str">
        <f t="shared" si="201"/>
        <v>Q4</v>
      </c>
      <c r="U2571">
        <f t="shared" si="202"/>
        <v>2025</v>
      </c>
      <c r="V2571" s="4">
        <f t="shared" si="203"/>
        <v>0.34275386132106472</v>
      </c>
      <c r="W2571" t="str">
        <f t="shared" si="204"/>
        <v>Medium</v>
      </c>
    </row>
    <row r="2572" spans="1:23" hidden="1" x14ac:dyDescent="0.3">
      <c r="A2572">
        <v>104319</v>
      </c>
      <c r="B2572" s="1">
        <v>45835</v>
      </c>
      <c r="C2572" t="s">
        <v>4455</v>
      </c>
      <c r="D2572" t="s">
        <v>239</v>
      </c>
      <c r="E2572" t="s">
        <v>44</v>
      </c>
      <c r="F2572" t="s">
        <v>64</v>
      </c>
      <c r="G2572" t="s">
        <v>65</v>
      </c>
      <c r="H2572" t="s">
        <v>83</v>
      </c>
      <c r="I2572" t="s">
        <v>24</v>
      </c>
      <c r="J2572" t="s">
        <v>25</v>
      </c>
      <c r="K2572">
        <v>3</v>
      </c>
      <c r="L2572">
        <v>8102</v>
      </c>
      <c r="M2572">
        <v>0</v>
      </c>
      <c r="N2572">
        <v>24306</v>
      </c>
      <c r="O2572">
        <v>18000</v>
      </c>
      <c r="P2572">
        <v>6306</v>
      </c>
      <c r="Q2572" t="s">
        <v>55</v>
      </c>
      <c r="R2572" t="s">
        <v>27</v>
      </c>
      <c r="S2572" s="3" t="str">
        <f t="shared" si="200"/>
        <v>June</v>
      </c>
      <c r="T2572" t="str">
        <f t="shared" si="201"/>
        <v>Q2</v>
      </c>
      <c r="U2572">
        <f t="shared" si="202"/>
        <v>2025</v>
      </c>
      <c r="V2572" s="4">
        <f t="shared" si="203"/>
        <v>0.25944211305850406</v>
      </c>
      <c r="W2572" t="str">
        <f t="shared" si="204"/>
        <v>Medium</v>
      </c>
    </row>
    <row r="2573" spans="1:23" hidden="1" x14ac:dyDescent="0.3">
      <c r="A2573">
        <v>104231</v>
      </c>
      <c r="B2573" s="1">
        <v>45829</v>
      </c>
      <c r="C2573" t="s">
        <v>4367</v>
      </c>
      <c r="D2573" t="s">
        <v>85</v>
      </c>
      <c r="E2573" t="s">
        <v>44</v>
      </c>
      <c r="F2573" t="s">
        <v>64</v>
      </c>
      <c r="G2573" t="s">
        <v>65</v>
      </c>
      <c r="H2573" t="s">
        <v>71</v>
      </c>
      <c r="I2573" t="s">
        <v>24</v>
      </c>
      <c r="J2573" t="s">
        <v>25</v>
      </c>
      <c r="K2573">
        <v>3</v>
      </c>
      <c r="L2573">
        <v>8525</v>
      </c>
      <c r="M2573">
        <v>5</v>
      </c>
      <c r="N2573">
        <v>24296.25</v>
      </c>
      <c r="O2573">
        <v>18000</v>
      </c>
      <c r="P2573">
        <v>6296.25</v>
      </c>
      <c r="Q2573" t="s">
        <v>26</v>
      </c>
      <c r="R2573" t="s">
        <v>27</v>
      </c>
      <c r="S2573" s="3" t="str">
        <f t="shared" si="200"/>
        <v>June</v>
      </c>
      <c r="T2573" t="str">
        <f t="shared" si="201"/>
        <v>Q2</v>
      </c>
      <c r="U2573">
        <f t="shared" si="202"/>
        <v>2025</v>
      </c>
      <c r="V2573" s="4">
        <f t="shared" si="203"/>
        <v>0.25914492977311315</v>
      </c>
      <c r="W2573" t="str">
        <f t="shared" si="204"/>
        <v>Medium</v>
      </c>
    </row>
    <row r="2574" spans="1:23" hidden="1" x14ac:dyDescent="0.3">
      <c r="A2574">
        <v>102802</v>
      </c>
      <c r="B2574" s="1">
        <v>45819</v>
      </c>
      <c r="C2574" t="s">
        <v>2938</v>
      </c>
      <c r="D2574" t="s">
        <v>19</v>
      </c>
      <c r="E2574" t="s">
        <v>20</v>
      </c>
      <c r="F2574" t="s">
        <v>21</v>
      </c>
      <c r="G2574" t="s">
        <v>22</v>
      </c>
      <c r="H2574" t="s">
        <v>47</v>
      </c>
      <c r="I2574" t="s">
        <v>24</v>
      </c>
      <c r="J2574" t="s">
        <v>25</v>
      </c>
      <c r="K2574">
        <v>3</v>
      </c>
      <c r="L2574">
        <v>8096</v>
      </c>
      <c r="M2574">
        <v>0</v>
      </c>
      <c r="N2574">
        <v>24288</v>
      </c>
      <c r="O2574">
        <v>18000</v>
      </c>
      <c r="P2574">
        <v>6288</v>
      </c>
      <c r="Q2574" t="s">
        <v>41</v>
      </c>
      <c r="R2574" t="s">
        <v>56</v>
      </c>
      <c r="S2574" s="3" t="str">
        <f t="shared" si="200"/>
        <v>June</v>
      </c>
      <c r="T2574" t="str">
        <f t="shared" si="201"/>
        <v>Q2</v>
      </c>
      <c r="U2574">
        <f t="shared" si="202"/>
        <v>2025</v>
      </c>
      <c r="V2574" s="4">
        <f t="shared" si="203"/>
        <v>0.25889328063241107</v>
      </c>
      <c r="W2574" t="str">
        <f t="shared" si="204"/>
        <v>Medium</v>
      </c>
    </row>
    <row r="2575" spans="1:23" hidden="1" x14ac:dyDescent="0.3">
      <c r="A2575">
        <v>102467</v>
      </c>
      <c r="B2575" s="1">
        <v>45724</v>
      </c>
      <c r="C2575" t="s">
        <v>2603</v>
      </c>
      <c r="D2575" t="s">
        <v>207</v>
      </c>
      <c r="E2575" t="s">
        <v>52</v>
      </c>
      <c r="F2575" t="s">
        <v>69</v>
      </c>
      <c r="G2575" t="s">
        <v>70</v>
      </c>
      <c r="H2575" t="s">
        <v>59</v>
      </c>
      <c r="I2575" t="s">
        <v>24</v>
      </c>
      <c r="J2575" t="s">
        <v>25</v>
      </c>
      <c r="K2575">
        <v>3</v>
      </c>
      <c r="L2575">
        <v>8990</v>
      </c>
      <c r="M2575">
        <v>10</v>
      </c>
      <c r="N2575">
        <v>24273</v>
      </c>
      <c r="O2575">
        <v>18000</v>
      </c>
      <c r="P2575">
        <v>6273</v>
      </c>
      <c r="Q2575" t="s">
        <v>66</v>
      </c>
      <c r="R2575" t="s">
        <v>56</v>
      </c>
      <c r="S2575" s="3" t="str">
        <f t="shared" si="200"/>
        <v>March</v>
      </c>
      <c r="T2575" t="str">
        <f t="shared" si="201"/>
        <v>Q1</v>
      </c>
      <c r="U2575">
        <f t="shared" si="202"/>
        <v>2025</v>
      </c>
      <c r="V2575" s="4">
        <f t="shared" si="203"/>
        <v>0.25843529847979235</v>
      </c>
      <c r="W2575" t="str">
        <f t="shared" si="204"/>
        <v>Medium</v>
      </c>
    </row>
    <row r="2576" spans="1:23" hidden="1" x14ac:dyDescent="0.3">
      <c r="A2576">
        <v>101786</v>
      </c>
      <c r="B2576" s="1">
        <v>45879</v>
      </c>
      <c r="C2576" t="s">
        <v>1922</v>
      </c>
      <c r="D2576" t="s">
        <v>104</v>
      </c>
      <c r="E2576" t="s">
        <v>44</v>
      </c>
      <c r="F2576" t="s">
        <v>64</v>
      </c>
      <c r="G2576" t="s">
        <v>65</v>
      </c>
      <c r="H2576" t="s">
        <v>23</v>
      </c>
      <c r="I2576" t="s">
        <v>24</v>
      </c>
      <c r="J2576" t="s">
        <v>25</v>
      </c>
      <c r="K2576">
        <v>3</v>
      </c>
      <c r="L2576">
        <v>8515</v>
      </c>
      <c r="M2576">
        <v>5</v>
      </c>
      <c r="N2576">
        <v>24267.75</v>
      </c>
      <c r="O2576">
        <v>18000</v>
      </c>
      <c r="P2576">
        <v>6267.75</v>
      </c>
      <c r="Q2576" t="s">
        <v>41</v>
      </c>
      <c r="R2576" t="s">
        <v>73</v>
      </c>
      <c r="S2576" s="3" t="str">
        <f t="shared" si="200"/>
        <v>August</v>
      </c>
      <c r="T2576" t="str">
        <f t="shared" si="201"/>
        <v>Q3</v>
      </c>
      <c r="U2576">
        <f t="shared" si="202"/>
        <v>2025</v>
      </c>
      <c r="V2576" s="4">
        <f t="shared" si="203"/>
        <v>0.25827487097073276</v>
      </c>
      <c r="W2576" t="str">
        <f t="shared" si="204"/>
        <v>Medium</v>
      </c>
    </row>
    <row r="2577" spans="1:23" hidden="1" x14ac:dyDescent="0.3">
      <c r="A2577">
        <v>104700</v>
      </c>
      <c r="B2577" s="1">
        <v>45743</v>
      </c>
      <c r="C2577" t="s">
        <v>4836</v>
      </c>
      <c r="D2577" t="s">
        <v>58</v>
      </c>
      <c r="E2577" t="s">
        <v>30</v>
      </c>
      <c r="F2577" t="s">
        <v>31</v>
      </c>
      <c r="G2577" t="s">
        <v>32</v>
      </c>
      <c r="H2577" t="s">
        <v>59</v>
      </c>
      <c r="I2577" t="s">
        <v>24</v>
      </c>
      <c r="J2577" t="s">
        <v>25</v>
      </c>
      <c r="K2577">
        <v>3</v>
      </c>
      <c r="L2577">
        <v>8504</v>
      </c>
      <c r="M2577">
        <v>5</v>
      </c>
      <c r="N2577">
        <v>24236.400000000001</v>
      </c>
      <c r="O2577">
        <v>18000</v>
      </c>
      <c r="P2577">
        <v>6236.4</v>
      </c>
      <c r="Q2577" t="s">
        <v>41</v>
      </c>
      <c r="R2577" t="s">
        <v>27</v>
      </c>
      <c r="S2577" s="3" t="str">
        <f t="shared" si="200"/>
        <v>March</v>
      </c>
      <c r="T2577" t="str">
        <f t="shared" si="201"/>
        <v>Q1</v>
      </c>
      <c r="U2577">
        <f t="shared" si="202"/>
        <v>2025</v>
      </c>
      <c r="V2577" s="4">
        <f t="shared" si="203"/>
        <v>0.25731544288755753</v>
      </c>
      <c r="W2577" t="str">
        <f t="shared" si="204"/>
        <v>Medium</v>
      </c>
    </row>
    <row r="2578" spans="1:23" hidden="1" x14ac:dyDescent="0.3">
      <c r="A2578">
        <v>101046</v>
      </c>
      <c r="B2578" s="1">
        <v>45728</v>
      </c>
      <c r="C2578" t="s">
        <v>1182</v>
      </c>
      <c r="D2578" t="s">
        <v>102</v>
      </c>
      <c r="E2578" t="s">
        <v>44</v>
      </c>
      <c r="F2578" t="s">
        <v>45</v>
      </c>
      <c r="G2578" t="s">
        <v>46</v>
      </c>
      <c r="H2578" t="s">
        <v>108</v>
      </c>
      <c r="I2578" t="s">
        <v>60</v>
      </c>
      <c r="J2578" t="s">
        <v>61</v>
      </c>
      <c r="K2578">
        <v>2</v>
      </c>
      <c r="L2578">
        <v>12112</v>
      </c>
      <c r="M2578">
        <v>0</v>
      </c>
      <c r="N2578">
        <v>24224</v>
      </c>
      <c r="O2578">
        <v>18000</v>
      </c>
      <c r="P2578">
        <v>6224</v>
      </c>
      <c r="Q2578" t="s">
        <v>66</v>
      </c>
      <c r="R2578" t="s">
        <v>27</v>
      </c>
      <c r="S2578" s="3" t="str">
        <f t="shared" si="200"/>
        <v>March</v>
      </c>
      <c r="T2578" t="str">
        <f t="shared" si="201"/>
        <v>Q1</v>
      </c>
      <c r="U2578">
        <f t="shared" si="202"/>
        <v>2025</v>
      </c>
      <c r="V2578" s="4">
        <f t="shared" si="203"/>
        <v>0.25693527080581241</v>
      </c>
      <c r="W2578" t="str">
        <f t="shared" si="204"/>
        <v>Medium</v>
      </c>
    </row>
    <row r="2579" spans="1:23" hidden="1" x14ac:dyDescent="0.3">
      <c r="A2579">
        <v>104048</v>
      </c>
      <c r="B2579" s="1">
        <v>45937</v>
      </c>
      <c r="C2579" t="s">
        <v>4184</v>
      </c>
      <c r="D2579" t="s">
        <v>29</v>
      </c>
      <c r="E2579" t="s">
        <v>30</v>
      </c>
      <c r="F2579" t="s">
        <v>76</v>
      </c>
      <c r="G2579" t="s">
        <v>77</v>
      </c>
      <c r="H2579" t="s">
        <v>38</v>
      </c>
      <c r="I2579" t="s">
        <v>39</v>
      </c>
      <c r="J2579" t="s">
        <v>92</v>
      </c>
      <c r="K2579">
        <v>9</v>
      </c>
      <c r="L2579">
        <v>2984</v>
      </c>
      <c r="M2579">
        <v>10</v>
      </c>
      <c r="N2579">
        <v>24170.400000000001</v>
      </c>
      <c r="O2579">
        <v>14400</v>
      </c>
      <c r="P2579">
        <v>9770.4</v>
      </c>
      <c r="Q2579" t="s">
        <v>41</v>
      </c>
      <c r="R2579" t="s">
        <v>27</v>
      </c>
      <c r="S2579" s="3" t="str">
        <f t="shared" si="200"/>
        <v>October</v>
      </c>
      <c r="T2579" t="str">
        <f t="shared" si="201"/>
        <v>Q4</v>
      </c>
      <c r="U2579">
        <f t="shared" si="202"/>
        <v>2025</v>
      </c>
      <c r="V2579" s="4">
        <f t="shared" si="203"/>
        <v>0.40422996723264815</v>
      </c>
      <c r="W2579" t="str">
        <f t="shared" si="204"/>
        <v>Medium</v>
      </c>
    </row>
    <row r="2580" spans="1:23" hidden="1" x14ac:dyDescent="0.3">
      <c r="A2580">
        <v>103224</v>
      </c>
      <c r="B2580" s="1">
        <v>45701</v>
      </c>
      <c r="C2580" t="s">
        <v>3360</v>
      </c>
      <c r="D2580" t="s">
        <v>213</v>
      </c>
      <c r="E2580" t="s">
        <v>20</v>
      </c>
      <c r="F2580" t="s">
        <v>36</v>
      </c>
      <c r="G2580" t="s">
        <v>37</v>
      </c>
      <c r="H2580" t="s">
        <v>23</v>
      </c>
      <c r="I2580" t="s">
        <v>24</v>
      </c>
      <c r="J2580" t="s">
        <v>25</v>
      </c>
      <c r="K2580">
        <v>3</v>
      </c>
      <c r="L2580">
        <v>8934</v>
      </c>
      <c r="M2580">
        <v>10</v>
      </c>
      <c r="N2580">
        <v>24121.8</v>
      </c>
      <c r="O2580">
        <v>18000</v>
      </c>
      <c r="P2580">
        <v>6121.8</v>
      </c>
      <c r="Q2580" t="s">
        <v>66</v>
      </c>
      <c r="R2580" t="s">
        <v>27</v>
      </c>
      <c r="S2580" s="3" t="str">
        <f t="shared" si="200"/>
        <v>February</v>
      </c>
      <c r="T2580" t="str">
        <f t="shared" si="201"/>
        <v>Q1</v>
      </c>
      <c r="U2580">
        <f t="shared" si="202"/>
        <v>2025</v>
      </c>
      <c r="V2580" s="4">
        <f t="shared" si="203"/>
        <v>0.25378703081859566</v>
      </c>
      <c r="W2580" t="str">
        <f t="shared" si="204"/>
        <v>Medium</v>
      </c>
    </row>
    <row r="2581" spans="1:23" hidden="1" x14ac:dyDescent="0.3">
      <c r="A2581">
        <v>102946</v>
      </c>
      <c r="B2581" s="1">
        <v>45781</v>
      </c>
      <c r="C2581" t="s">
        <v>3082</v>
      </c>
      <c r="D2581" t="s">
        <v>153</v>
      </c>
      <c r="E2581" t="s">
        <v>20</v>
      </c>
      <c r="F2581" t="s">
        <v>21</v>
      </c>
      <c r="G2581" t="s">
        <v>22</v>
      </c>
      <c r="H2581" t="s">
        <v>59</v>
      </c>
      <c r="I2581" t="s">
        <v>24</v>
      </c>
      <c r="J2581" t="s">
        <v>25</v>
      </c>
      <c r="K2581">
        <v>3</v>
      </c>
      <c r="L2581">
        <v>8017</v>
      </c>
      <c r="M2581">
        <v>0</v>
      </c>
      <c r="N2581">
        <v>24051</v>
      </c>
      <c r="O2581">
        <v>18000</v>
      </c>
      <c r="P2581">
        <v>6051</v>
      </c>
      <c r="Q2581" t="s">
        <v>41</v>
      </c>
      <c r="R2581" t="s">
        <v>27</v>
      </c>
      <c r="S2581" s="3" t="str">
        <f t="shared" si="200"/>
        <v>May</v>
      </c>
      <c r="T2581" t="str">
        <f t="shared" si="201"/>
        <v>Q2</v>
      </c>
      <c r="U2581">
        <f t="shared" si="202"/>
        <v>2025</v>
      </c>
      <c r="V2581" s="4">
        <f t="shared" si="203"/>
        <v>0.25159037046276661</v>
      </c>
      <c r="W2581" t="str">
        <f t="shared" si="204"/>
        <v>Medium</v>
      </c>
    </row>
    <row r="2582" spans="1:23" hidden="1" x14ac:dyDescent="0.3">
      <c r="A2582">
        <v>100122</v>
      </c>
      <c r="B2582" s="1">
        <v>45724</v>
      </c>
      <c r="C2582" t="s">
        <v>251</v>
      </c>
      <c r="D2582" t="s">
        <v>205</v>
      </c>
      <c r="E2582" t="s">
        <v>52</v>
      </c>
      <c r="F2582" t="s">
        <v>69</v>
      </c>
      <c r="G2582" t="s">
        <v>70</v>
      </c>
      <c r="H2582" t="s">
        <v>108</v>
      </c>
      <c r="I2582" t="s">
        <v>24</v>
      </c>
      <c r="J2582" t="s">
        <v>25</v>
      </c>
      <c r="K2582">
        <v>3</v>
      </c>
      <c r="L2582">
        <v>8906</v>
      </c>
      <c r="M2582">
        <v>10</v>
      </c>
      <c r="N2582">
        <v>24046.2</v>
      </c>
      <c r="O2582">
        <v>18000</v>
      </c>
      <c r="P2582">
        <v>6046.2</v>
      </c>
      <c r="Q2582" t="s">
        <v>49</v>
      </c>
      <c r="R2582" t="s">
        <v>27</v>
      </c>
      <c r="S2582" s="3" t="str">
        <f t="shared" si="200"/>
        <v>March</v>
      </c>
      <c r="T2582" t="str">
        <f t="shared" si="201"/>
        <v>Q1</v>
      </c>
      <c r="U2582">
        <f t="shared" si="202"/>
        <v>2025</v>
      </c>
      <c r="V2582" s="4">
        <f t="shared" si="203"/>
        <v>0.25144097612096711</v>
      </c>
      <c r="W2582" t="str">
        <f t="shared" si="204"/>
        <v>Medium</v>
      </c>
    </row>
    <row r="2583" spans="1:23" hidden="1" x14ac:dyDescent="0.3">
      <c r="A2583">
        <v>103241</v>
      </c>
      <c r="B2583" s="1">
        <v>45719</v>
      </c>
      <c r="C2583" t="s">
        <v>3377</v>
      </c>
      <c r="D2583" t="s">
        <v>322</v>
      </c>
      <c r="E2583" t="s">
        <v>52</v>
      </c>
      <c r="F2583" t="s">
        <v>69</v>
      </c>
      <c r="G2583" t="s">
        <v>70</v>
      </c>
      <c r="H2583" t="s">
        <v>108</v>
      </c>
      <c r="I2583" t="s">
        <v>60</v>
      </c>
      <c r="J2583" t="s">
        <v>61</v>
      </c>
      <c r="K2583">
        <v>2</v>
      </c>
      <c r="L2583">
        <v>12008</v>
      </c>
      <c r="M2583">
        <v>0</v>
      </c>
      <c r="N2583">
        <v>24016</v>
      </c>
      <c r="O2583">
        <v>18000</v>
      </c>
      <c r="P2583">
        <v>6016</v>
      </c>
      <c r="Q2583" t="s">
        <v>49</v>
      </c>
      <c r="R2583" t="s">
        <v>27</v>
      </c>
      <c r="S2583" s="3" t="str">
        <f t="shared" si="200"/>
        <v>March</v>
      </c>
      <c r="T2583" t="str">
        <f t="shared" si="201"/>
        <v>Q1</v>
      </c>
      <c r="U2583">
        <f t="shared" si="202"/>
        <v>2025</v>
      </c>
      <c r="V2583" s="4">
        <f t="shared" si="203"/>
        <v>0.25049966688874081</v>
      </c>
      <c r="W2583" t="str">
        <f t="shared" si="204"/>
        <v>Medium</v>
      </c>
    </row>
    <row r="2584" spans="1:23" hidden="1" x14ac:dyDescent="0.3">
      <c r="A2584">
        <v>102635</v>
      </c>
      <c r="B2584" s="1">
        <v>45693</v>
      </c>
      <c r="C2584" t="s">
        <v>2771</v>
      </c>
      <c r="D2584" t="s">
        <v>19</v>
      </c>
      <c r="E2584" t="s">
        <v>20</v>
      </c>
      <c r="F2584" t="s">
        <v>36</v>
      </c>
      <c r="G2584" t="s">
        <v>37</v>
      </c>
      <c r="H2584" t="s">
        <v>38</v>
      </c>
      <c r="I2584" t="s">
        <v>24</v>
      </c>
      <c r="J2584" t="s">
        <v>72</v>
      </c>
      <c r="K2584">
        <v>2</v>
      </c>
      <c r="L2584">
        <v>15004</v>
      </c>
      <c r="M2584">
        <v>20</v>
      </c>
      <c r="N2584">
        <v>24006.400000000001</v>
      </c>
      <c r="O2584">
        <v>22000</v>
      </c>
      <c r="P2584">
        <v>2006.4</v>
      </c>
      <c r="Q2584" t="s">
        <v>49</v>
      </c>
      <c r="R2584" t="s">
        <v>27</v>
      </c>
      <c r="S2584" s="3" t="str">
        <f t="shared" si="200"/>
        <v>February</v>
      </c>
      <c r="T2584" t="str">
        <f t="shared" si="201"/>
        <v>Q1</v>
      </c>
      <c r="U2584">
        <f t="shared" si="202"/>
        <v>2025</v>
      </c>
      <c r="V2584" s="4">
        <f t="shared" si="203"/>
        <v>8.357771260997067E-2</v>
      </c>
      <c r="W2584" t="str">
        <f t="shared" si="204"/>
        <v>Medium</v>
      </c>
    </row>
    <row r="2585" spans="1:23" hidden="1" x14ac:dyDescent="0.3">
      <c r="A2585">
        <v>101193</v>
      </c>
      <c r="B2585" s="1">
        <v>45920</v>
      </c>
      <c r="C2585" t="s">
        <v>1329</v>
      </c>
      <c r="D2585" t="s">
        <v>160</v>
      </c>
      <c r="E2585" t="s">
        <v>52</v>
      </c>
      <c r="F2585" t="s">
        <v>53</v>
      </c>
      <c r="G2585" t="s">
        <v>54</v>
      </c>
      <c r="H2585" t="s">
        <v>108</v>
      </c>
      <c r="I2585" t="s">
        <v>24</v>
      </c>
      <c r="J2585" t="s">
        <v>25</v>
      </c>
      <c r="K2585">
        <v>3</v>
      </c>
      <c r="L2585">
        <v>8002</v>
      </c>
      <c r="M2585">
        <v>0</v>
      </c>
      <c r="N2585">
        <v>24006</v>
      </c>
      <c r="O2585">
        <v>18000</v>
      </c>
      <c r="P2585">
        <v>6006</v>
      </c>
      <c r="Q2585" t="s">
        <v>49</v>
      </c>
      <c r="R2585" t="s">
        <v>27</v>
      </c>
      <c r="S2585" s="3" t="str">
        <f t="shared" si="200"/>
        <v>September</v>
      </c>
      <c r="T2585" t="str">
        <f t="shared" si="201"/>
        <v>Q3</v>
      </c>
      <c r="U2585">
        <f t="shared" si="202"/>
        <v>2025</v>
      </c>
      <c r="V2585" s="4">
        <f t="shared" si="203"/>
        <v>0.25018745313671581</v>
      </c>
      <c r="W2585" t="str">
        <f t="shared" si="204"/>
        <v>Medium</v>
      </c>
    </row>
    <row r="2586" spans="1:23" hidden="1" x14ac:dyDescent="0.3">
      <c r="A2586">
        <v>104581</v>
      </c>
      <c r="B2586" s="1">
        <v>45910</v>
      </c>
      <c r="C2586" t="s">
        <v>4717</v>
      </c>
      <c r="D2586" t="s">
        <v>186</v>
      </c>
      <c r="E2586" t="s">
        <v>44</v>
      </c>
      <c r="F2586" t="s">
        <v>64</v>
      </c>
      <c r="G2586" t="s">
        <v>65</v>
      </c>
      <c r="H2586" t="s">
        <v>38</v>
      </c>
      <c r="I2586" t="s">
        <v>60</v>
      </c>
      <c r="J2586" t="s">
        <v>61</v>
      </c>
      <c r="K2586">
        <v>2</v>
      </c>
      <c r="L2586">
        <v>12000</v>
      </c>
      <c r="M2586">
        <v>0</v>
      </c>
      <c r="N2586">
        <v>24000</v>
      </c>
      <c r="O2586">
        <v>18000</v>
      </c>
      <c r="P2586">
        <v>6000</v>
      </c>
      <c r="Q2586" t="s">
        <v>66</v>
      </c>
      <c r="R2586" t="s">
        <v>27</v>
      </c>
      <c r="S2586" s="3" t="str">
        <f t="shared" si="200"/>
        <v>September</v>
      </c>
      <c r="T2586" t="str">
        <f t="shared" si="201"/>
        <v>Q3</v>
      </c>
      <c r="U2586">
        <f t="shared" si="202"/>
        <v>2025</v>
      </c>
      <c r="V2586" s="4">
        <f t="shared" si="203"/>
        <v>0.25</v>
      </c>
      <c r="W2586" t="str">
        <f t="shared" si="204"/>
        <v>Medium</v>
      </c>
    </row>
    <row r="2587" spans="1:23" hidden="1" x14ac:dyDescent="0.3">
      <c r="A2587">
        <v>104097</v>
      </c>
      <c r="B2587" s="1">
        <v>45926</v>
      </c>
      <c r="C2587" t="s">
        <v>4233</v>
      </c>
      <c r="D2587" t="s">
        <v>58</v>
      </c>
      <c r="E2587" t="s">
        <v>52</v>
      </c>
      <c r="F2587" t="s">
        <v>53</v>
      </c>
      <c r="G2587" t="s">
        <v>54</v>
      </c>
      <c r="H2587" t="s">
        <v>38</v>
      </c>
      <c r="I2587" t="s">
        <v>24</v>
      </c>
      <c r="J2587" t="s">
        <v>72</v>
      </c>
      <c r="K2587">
        <v>2</v>
      </c>
      <c r="L2587">
        <v>14991</v>
      </c>
      <c r="M2587">
        <v>20</v>
      </c>
      <c r="N2587">
        <v>23985.599999999999</v>
      </c>
      <c r="O2587">
        <v>22000</v>
      </c>
      <c r="P2587">
        <v>1985.6</v>
      </c>
      <c r="Q2587" t="s">
        <v>55</v>
      </c>
      <c r="R2587" t="s">
        <v>27</v>
      </c>
      <c r="S2587" s="3" t="str">
        <f t="shared" si="200"/>
        <v>September</v>
      </c>
      <c r="T2587" t="str">
        <f t="shared" si="201"/>
        <v>Q3</v>
      </c>
      <c r="U2587">
        <f t="shared" si="202"/>
        <v>2025</v>
      </c>
      <c r="V2587" s="4">
        <f t="shared" si="203"/>
        <v>8.2783003135214459E-2</v>
      </c>
      <c r="W2587" t="str">
        <f t="shared" si="204"/>
        <v>Medium</v>
      </c>
    </row>
    <row r="2588" spans="1:23" hidden="1" x14ac:dyDescent="0.3">
      <c r="A2588">
        <v>101874</v>
      </c>
      <c r="B2588" s="1">
        <v>45992</v>
      </c>
      <c r="C2588" t="s">
        <v>2010</v>
      </c>
      <c r="D2588" t="s">
        <v>299</v>
      </c>
      <c r="E2588" t="s">
        <v>30</v>
      </c>
      <c r="F2588" t="s">
        <v>31</v>
      </c>
      <c r="G2588" t="s">
        <v>32</v>
      </c>
      <c r="H2588" t="s">
        <v>108</v>
      </c>
      <c r="I2588" t="s">
        <v>24</v>
      </c>
      <c r="J2588" t="s">
        <v>72</v>
      </c>
      <c r="K2588">
        <v>2</v>
      </c>
      <c r="L2588">
        <v>14947</v>
      </c>
      <c r="M2588">
        <v>20</v>
      </c>
      <c r="N2588">
        <v>23915.200000000001</v>
      </c>
      <c r="O2588">
        <v>22000</v>
      </c>
      <c r="P2588">
        <v>1915.2</v>
      </c>
      <c r="Q2588" t="s">
        <v>49</v>
      </c>
      <c r="R2588" t="s">
        <v>73</v>
      </c>
      <c r="S2588" s="3" t="str">
        <f t="shared" si="200"/>
        <v>December</v>
      </c>
      <c r="T2588" t="str">
        <f t="shared" si="201"/>
        <v>Q4</v>
      </c>
      <c r="U2588">
        <f t="shared" si="202"/>
        <v>2025</v>
      </c>
      <c r="V2588" s="4">
        <f t="shared" si="203"/>
        <v>8.0082959791262454E-2</v>
      </c>
      <c r="W2588" t="str">
        <f t="shared" si="204"/>
        <v>Medium</v>
      </c>
    </row>
    <row r="2589" spans="1:23" hidden="1" x14ac:dyDescent="0.3">
      <c r="A2589">
        <v>102118</v>
      </c>
      <c r="B2589" s="1">
        <v>45941</v>
      </c>
      <c r="C2589" t="s">
        <v>2254</v>
      </c>
      <c r="D2589" t="s">
        <v>222</v>
      </c>
      <c r="E2589" t="s">
        <v>44</v>
      </c>
      <c r="F2589" t="s">
        <v>45</v>
      </c>
      <c r="G2589" t="s">
        <v>46</v>
      </c>
      <c r="H2589" t="s">
        <v>33</v>
      </c>
      <c r="I2589" t="s">
        <v>24</v>
      </c>
      <c r="J2589" t="s">
        <v>25</v>
      </c>
      <c r="K2589">
        <v>3</v>
      </c>
      <c r="L2589">
        <v>8385</v>
      </c>
      <c r="M2589">
        <v>5</v>
      </c>
      <c r="N2589">
        <v>23897.25</v>
      </c>
      <c r="O2589">
        <v>18000</v>
      </c>
      <c r="P2589">
        <v>5897.25</v>
      </c>
      <c r="Q2589" t="s">
        <v>26</v>
      </c>
      <c r="R2589" t="s">
        <v>73</v>
      </c>
      <c r="S2589" s="3" t="str">
        <f t="shared" si="200"/>
        <v>October</v>
      </c>
      <c r="T2589" t="str">
        <f t="shared" si="201"/>
        <v>Q4</v>
      </c>
      <c r="U2589">
        <f t="shared" si="202"/>
        <v>2025</v>
      </c>
      <c r="V2589" s="4">
        <f t="shared" si="203"/>
        <v>0.24677525656717822</v>
      </c>
      <c r="W2589" t="str">
        <f t="shared" si="204"/>
        <v>Medium</v>
      </c>
    </row>
    <row r="2590" spans="1:23" hidden="1" x14ac:dyDescent="0.3">
      <c r="A2590">
        <v>103988</v>
      </c>
      <c r="B2590" s="1">
        <v>45750</v>
      </c>
      <c r="C2590" t="s">
        <v>4124</v>
      </c>
      <c r="D2590" t="s">
        <v>205</v>
      </c>
      <c r="E2590" t="s">
        <v>44</v>
      </c>
      <c r="F2590" t="s">
        <v>64</v>
      </c>
      <c r="G2590" t="s">
        <v>65</v>
      </c>
      <c r="H2590" t="s">
        <v>108</v>
      </c>
      <c r="I2590" t="s">
        <v>24</v>
      </c>
      <c r="J2590" t="s">
        <v>25</v>
      </c>
      <c r="K2590">
        <v>3</v>
      </c>
      <c r="L2590">
        <v>8344</v>
      </c>
      <c r="M2590">
        <v>5</v>
      </c>
      <c r="N2590">
        <v>23780.400000000001</v>
      </c>
      <c r="O2590">
        <v>18000</v>
      </c>
      <c r="P2590">
        <v>5780.4</v>
      </c>
      <c r="Q2590" t="s">
        <v>41</v>
      </c>
      <c r="R2590" t="s">
        <v>27</v>
      </c>
      <c r="S2590" s="3" t="str">
        <f t="shared" si="200"/>
        <v>April</v>
      </c>
      <c r="T2590" t="str">
        <f t="shared" si="201"/>
        <v>Q2</v>
      </c>
      <c r="U2590">
        <f t="shared" si="202"/>
        <v>2025</v>
      </c>
      <c r="V2590" s="4">
        <f t="shared" si="203"/>
        <v>0.24307412827370437</v>
      </c>
      <c r="W2590" t="str">
        <f t="shared" si="204"/>
        <v>Medium</v>
      </c>
    </row>
    <row r="2591" spans="1:23" hidden="1" x14ac:dyDescent="0.3">
      <c r="A2591">
        <v>101834</v>
      </c>
      <c r="B2591" s="1">
        <v>45800</v>
      </c>
      <c r="C2591" t="s">
        <v>1970</v>
      </c>
      <c r="D2591" t="s">
        <v>51</v>
      </c>
      <c r="E2591" t="s">
        <v>20</v>
      </c>
      <c r="F2591" t="s">
        <v>36</v>
      </c>
      <c r="G2591" t="s">
        <v>37</v>
      </c>
      <c r="H2591" t="s">
        <v>71</v>
      </c>
      <c r="I2591" t="s">
        <v>60</v>
      </c>
      <c r="J2591" t="s">
        <v>61</v>
      </c>
      <c r="K2591">
        <v>2</v>
      </c>
      <c r="L2591">
        <v>11877</v>
      </c>
      <c r="M2591">
        <v>0</v>
      </c>
      <c r="N2591">
        <v>23754</v>
      </c>
      <c r="O2591">
        <v>18000</v>
      </c>
      <c r="P2591">
        <v>5754</v>
      </c>
      <c r="Q2591" t="s">
        <v>55</v>
      </c>
      <c r="R2591" t="s">
        <v>27</v>
      </c>
      <c r="S2591" s="3" t="str">
        <f t="shared" si="200"/>
        <v>May</v>
      </c>
      <c r="T2591" t="str">
        <f t="shared" si="201"/>
        <v>Q2</v>
      </c>
      <c r="U2591">
        <f t="shared" si="202"/>
        <v>2025</v>
      </c>
      <c r="V2591" s="4">
        <f t="shared" si="203"/>
        <v>0.24223288709270019</v>
      </c>
      <c r="W2591" t="str">
        <f t="shared" si="204"/>
        <v>Medium</v>
      </c>
    </row>
    <row r="2592" spans="1:23" hidden="1" x14ac:dyDescent="0.3">
      <c r="A2592">
        <v>103101</v>
      </c>
      <c r="B2592" s="1">
        <v>45772</v>
      </c>
      <c r="C2592" t="s">
        <v>3237</v>
      </c>
      <c r="D2592" t="s">
        <v>82</v>
      </c>
      <c r="E2592" t="s">
        <v>30</v>
      </c>
      <c r="F2592" t="s">
        <v>76</v>
      </c>
      <c r="G2592" t="s">
        <v>77</v>
      </c>
      <c r="H2592" t="s">
        <v>38</v>
      </c>
      <c r="I2592" t="s">
        <v>24</v>
      </c>
      <c r="J2592" t="s">
        <v>72</v>
      </c>
      <c r="K2592">
        <v>2</v>
      </c>
      <c r="L2592">
        <v>14843</v>
      </c>
      <c r="M2592">
        <v>20</v>
      </c>
      <c r="N2592">
        <v>23748.799999999999</v>
      </c>
      <c r="O2592">
        <v>22000</v>
      </c>
      <c r="P2592">
        <v>1748.8</v>
      </c>
      <c r="Q2592" t="s">
        <v>66</v>
      </c>
      <c r="R2592" t="s">
        <v>27</v>
      </c>
      <c r="S2592" s="3" t="str">
        <f t="shared" si="200"/>
        <v>April</v>
      </c>
      <c r="T2592" t="str">
        <f t="shared" si="201"/>
        <v>Q2</v>
      </c>
      <c r="U2592">
        <f t="shared" si="202"/>
        <v>2025</v>
      </c>
      <c r="V2592" s="4">
        <f t="shared" si="203"/>
        <v>7.3637404837297041E-2</v>
      </c>
      <c r="W2592" t="str">
        <f t="shared" si="204"/>
        <v>Medium</v>
      </c>
    </row>
    <row r="2593" spans="1:23" hidden="1" x14ac:dyDescent="0.3">
      <c r="A2593">
        <v>103242</v>
      </c>
      <c r="B2593" s="1">
        <v>45760</v>
      </c>
      <c r="C2593" t="s">
        <v>3378</v>
      </c>
      <c r="D2593" t="s">
        <v>125</v>
      </c>
      <c r="E2593" t="s">
        <v>44</v>
      </c>
      <c r="F2593" t="s">
        <v>45</v>
      </c>
      <c r="G2593" t="s">
        <v>46</v>
      </c>
      <c r="H2593" t="s">
        <v>108</v>
      </c>
      <c r="I2593" t="s">
        <v>24</v>
      </c>
      <c r="J2593" t="s">
        <v>72</v>
      </c>
      <c r="K2593">
        <v>2</v>
      </c>
      <c r="L2593">
        <v>14831</v>
      </c>
      <c r="M2593">
        <v>20</v>
      </c>
      <c r="N2593">
        <v>23729.599999999999</v>
      </c>
      <c r="O2593">
        <v>22000</v>
      </c>
      <c r="P2593">
        <v>1729.6</v>
      </c>
      <c r="Q2593" t="s">
        <v>41</v>
      </c>
      <c r="R2593" t="s">
        <v>27</v>
      </c>
      <c r="S2593" s="3" t="str">
        <f t="shared" si="200"/>
        <v>April</v>
      </c>
      <c r="T2593" t="str">
        <f t="shared" si="201"/>
        <v>Q2</v>
      </c>
      <c r="U2593">
        <f t="shared" si="202"/>
        <v>2025</v>
      </c>
      <c r="V2593" s="4">
        <f t="shared" si="203"/>
        <v>7.2887870002022792E-2</v>
      </c>
      <c r="W2593" t="str">
        <f t="shared" si="204"/>
        <v>Medium</v>
      </c>
    </row>
    <row r="2594" spans="1:23" hidden="1" x14ac:dyDescent="0.3">
      <c r="A2594">
        <v>104930</v>
      </c>
      <c r="B2594" s="1">
        <v>45710</v>
      </c>
      <c r="C2594" t="s">
        <v>5066</v>
      </c>
      <c r="D2594" t="s">
        <v>90</v>
      </c>
      <c r="E2594" t="s">
        <v>30</v>
      </c>
      <c r="F2594" t="s">
        <v>31</v>
      </c>
      <c r="G2594" t="s">
        <v>32</v>
      </c>
      <c r="H2594" t="s">
        <v>83</v>
      </c>
      <c r="I2594" t="s">
        <v>24</v>
      </c>
      <c r="J2594" t="s">
        <v>72</v>
      </c>
      <c r="K2594">
        <v>2</v>
      </c>
      <c r="L2594">
        <v>14823</v>
      </c>
      <c r="M2594">
        <v>20</v>
      </c>
      <c r="N2594">
        <v>23716.799999999999</v>
      </c>
      <c r="O2594">
        <v>22000</v>
      </c>
      <c r="P2594">
        <v>1716.8</v>
      </c>
      <c r="Q2594" t="s">
        <v>26</v>
      </c>
      <c r="R2594" t="s">
        <v>27</v>
      </c>
      <c r="S2594" s="3" t="str">
        <f t="shared" si="200"/>
        <v>February</v>
      </c>
      <c r="T2594" t="str">
        <f t="shared" si="201"/>
        <v>Q1</v>
      </c>
      <c r="U2594">
        <f t="shared" si="202"/>
        <v>2025</v>
      </c>
      <c r="V2594" s="4">
        <f t="shared" si="203"/>
        <v>7.2387505902988605E-2</v>
      </c>
      <c r="W2594" t="str">
        <f t="shared" si="204"/>
        <v>Medium</v>
      </c>
    </row>
    <row r="2595" spans="1:23" hidden="1" x14ac:dyDescent="0.3">
      <c r="A2595">
        <v>103713</v>
      </c>
      <c r="B2595" s="1">
        <v>45828</v>
      </c>
      <c r="C2595" t="s">
        <v>3849</v>
      </c>
      <c r="D2595" t="s">
        <v>144</v>
      </c>
      <c r="E2595" t="s">
        <v>52</v>
      </c>
      <c r="F2595" t="s">
        <v>69</v>
      </c>
      <c r="G2595" t="s">
        <v>70</v>
      </c>
      <c r="H2595" t="s">
        <v>23</v>
      </c>
      <c r="I2595" t="s">
        <v>60</v>
      </c>
      <c r="J2595" t="s">
        <v>61</v>
      </c>
      <c r="K2595">
        <v>2</v>
      </c>
      <c r="L2595">
        <v>12482</v>
      </c>
      <c r="M2595">
        <v>5</v>
      </c>
      <c r="N2595">
        <v>23715.8</v>
      </c>
      <c r="O2595">
        <v>18000</v>
      </c>
      <c r="P2595">
        <v>5715.8</v>
      </c>
      <c r="Q2595" t="s">
        <v>26</v>
      </c>
      <c r="R2595" t="s">
        <v>27</v>
      </c>
      <c r="S2595" s="3" t="str">
        <f t="shared" si="200"/>
        <v>June</v>
      </c>
      <c r="T2595" t="str">
        <f t="shared" si="201"/>
        <v>Q2</v>
      </c>
      <c r="U2595">
        <f t="shared" si="202"/>
        <v>2025</v>
      </c>
      <c r="V2595" s="4">
        <f t="shared" si="203"/>
        <v>0.24101232089999075</v>
      </c>
      <c r="W2595" t="str">
        <f t="shared" si="204"/>
        <v>Medium</v>
      </c>
    </row>
    <row r="2596" spans="1:23" hidden="1" x14ac:dyDescent="0.3">
      <c r="A2596">
        <v>102854</v>
      </c>
      <c r="B2596" s="1">
        <v>45685</v>
      </c>
      <c r="C2596" t="s">
        <v>2990</v>
      </c>
      <c r="D2596" t="s">
        <v>116</v>
      </c>
      <c r="E2596" t="s">
        <v>52</v>
      </c>
      <c r="F2596" t="s">
        <v>69</v>
      </c>
      <c r="G2596" t="s">
        <v>70</v>
      </c>
      <c r="H2596" t="s">
        <v>83</v>
      </c>
      <c r="I2596" t="s">
        <v>60</v>
      </c>
      <c r="J2596" t="s">
        <v>61</v>
      </c>
      <c r="K2596">
        <v>2</v>
      </c>
      <c r="L2596">
        <v>12473</v>
      </c>
      <c r="M2596">
        <v>5</v>
      </c>
      <c r="N2596">
        <v>23698.7</v>
      </c>
      <c r="O2596">
        <v>18000</v>
      </c>
      <c r="P2596">
        <v>5698.7</v>
      </c>
      <c r="Q2596" t="s">
        <v>49</v>
      </c>
      <c r="R2596" t="s">
        <v>73</v>
      </c>
      <c r="S2596" s="3" t="str">
        <f t="shared" si="200"/>
        <v>January</v>
      </c>
      <c r="T2596" t="str">
        <f t="shared" si="201"/>
        <v>Q1</v>
      </c>
      <c r="U2596">
        <f t="shared" si="202"/>
        <v>2025</v>
      </c>
      <c r="V2596" s="4">
        <f t="shared" si="203"/>
        <v>0.24046466683826537</v>
      </c>
      <c r="W2596" t="str">
        <f t="shared" si="204"/>
        <v>Medium</v>
      </c>
    </row>
    <row r="2597" spans="1:23" hidden="1" x14ac:dyDescent="0.3">
      <c r="A2597">
        <v>104724</v>
      </c>
      <c r="B2597" s="1">
        <v>45766</v>
      </c>
      <c r="C2597" t="s">
        <v>4860</v>
      </c>
      <c r="D2597" t="s">
        <v>228</v>
      </c>
      <c r="E2597" t="s">
        <v>52</v>
      </c>
      <c r="F2597" t="s">
        <v>69</v>
      </c>
      <c r="G2597" t="s">
        <v>70</v>
      </c>
      <c r="H2597" t="s">
        <v>23</v>
      </c>
      <c r="I2597" t="s">
        <v>60</v>
      </c>
      <c r="J2597" t="s">
        <v>61</v>
      </c>
      <c r="K2597">
        <v>2</v>
      </c>
      <c r="L2597">
        <v>12461</v>
      </c>
      <c r="M2597">
        <v>5</v>
      </c>
      <c r="N2597">
        <v>23675.9</v>
      </c>
      <c r="O2597">
        <v>18000</v>
      </c>
      <c r="P2597">
        <v>5675.9</v>
      </c>
      <c r="Q2597" t="s">
        <v>55</v>
      </c>
      <c r="R2597" t="s">
        <v>27</v>
      </c>
      <c r="S2597" s="3" t="str">
        <f t="shared" si="200"/>
        <v>April</v>
      </c>
      <c r="T2597" t="str">
        <f t="shared" si="201"/>
        <v>Q2</v>
      </c>
      <c r="U2597">
        <f t="shared" si="202"/>
        <v>2025</v>
      </c>
      <c r="V2597" s="4">
        <f t="shared" si="203"/>
        <v>0.2397332308381096</v>
      </c>
      <c r="W2597" t="str">
        <f t="shared" si="204"/>
        <v>Medium</v>
      </c>
    </row>
    <row r="2598" spans="1:23" hidden="1" x14ac:dyDescent="0.3">
      <c r="A2598">
        <v>103424</v>
      </c>
      <c r="B2598" s="1">
        <v>45677</v>
      </c>
      <c r="C2598" t="s">
        <v>3560</v>
      </c>
      <c r="D2598" t="s">
        <v>166</v>
      </c>
      <c r="E2598" t="s">
        <v>30</v>
      </c>
      <c r="F2598" t="s">
        <v>31</v>
      </c>
      <c r="G2598" t="s">
        <v>32</v>
      </c>
      <c r="H2598" t="s">
        <v>83</v>
      </c>
      <c r="I2598" t="s">
        <v>60</v>
      </c>
      <c r="J2598" t="s">
        <v>61</v>
      </c>
      <c r="K2598">
        <v>2</v>
      </c>
      <c r="L2598">
        <v>12460</v>
      </c>
      <c r="M2598">
        <v>5</v>
      </c>
      <c r="N2598">
        <v>23674</v>
      </c>
      <c r="O2598">
        <v>18000</v>
      </c>
      <c r="P2598">
        <v>5674</v>
      </c>
      <c r="Q2598" t="s">
        <v>55</v>
      </c>
      <c r="R2598" t="s">
        <v>27</v>
      </c>
      <c r="S2598" s="3" t="str">
        <f t="shared" si="200"/>
        <v>January</v>
      </c>
      <c r="T2598" t="str">
        <f t="shared" si="201"/>
        <v>Q1</v>
      </c>
      <c r="U2598">
        <f t="shared" si="202"/>
        <v>2025</v>
      </c>
      <c r="V2598" s="4">
        <f t="shared" si="203"/>
        <v>0.23967221424347385</v>
      </c>
      <c r="W2598" t="str">
        <f t="shared" si="204"/>
        <v>Medium</v>
      </c>
    </row>
    <row r="2599" spans="1:23" hidden="1" x14ac:dyDescent="0.3">
      <c r="A2599">
        <v>103097</v>
      </c>
      <c r="B2599" s="1">
        <v>45789</v>
      </c>
      <c r="C2599" t="s">
        <v>3233</v>
      </c>
      <c r="D2599" t="s">
        <v>205</v>
      </c>
      <c r="E2599" t="s">
        <v>52</v>
      </c>
      <c r="F2599" t="s">
        <v>69</v>
      </c>
      <c r="G2599" t="s">
        <v>70</v>
      </c>
      <c r="H2599" t="s">
        <v>38</v>
      </c>
      <c r="I2599" t="s">
        <v>24</v>
      </c>
      <c r="J2599" t="s">
        <v>25</v>
      </c>
      <c r="K2599">
        <v>3</v>
      </c>
      <c r="L2599">
        <v>8305</v>
      </c>
      <c r="M2599">
        <v>5</v>
      </c>
      <c r="N2599">
        <v>23669.25</v>
      </c>
      <c r="O2599">
        <v>18000</v>
      </c>
      <c r="P2599">
        <v>5669.25</v>
      </c>
      <c r="Q2599" t="s">
        <v>55</v>
      </c>
      <c r="R2599" t="s">
        <v>27</v>
      </c>
      <c r="S2599" s="3" t="str">
        <f t="shared" si="200"/>
        <v>May</v>
      </c>
      <c r="T2599" t="str">
        <f t="shared" si="201"/>
        <v>Q2</v>
      </c>
      <c r="U2599">
        <f t="shared" si="202"/>
        <v>2025</v>
      </c>
      <c r="V2599" s="4">
        <f t="shared" si="203"/>
        <v>0.23951962989955322</v>
      </c>
      <c r="W2599" t="str">
        <f t="shared" si="204"/>
        <v>Medium</v>
      </c>
    </row>
    <row r="2600" spans="1:23" hidden="1" x14ac:dyDescent="0.3">
      <c r="A2600">
        <v>100178</v>
      </c>
      <c r="B2600" s="1">
        <v>45768</v>
      </c>
      <c r="C2600" t="s">
        <v>310</v>
      </c>
      <c r="D2600" t="s">
        <v>158</v>
      </c>
      <c r="E2600" t="s">
        <v>30</v>
      </c>
      <c r="F2600" t="s">
        <v>31</v>
      </c>
      <c r="G2600" t="s">
        <v>32</v>
      </c>
      <c r="H2600" t="s">
        <v>33</v>
      </c>
      <c r="I2600" t="s">
        <v>24</v>
      </c>
      <c r="J2600" t="s">
        <v>72</v>
      </c>
      <c r="K2600">
        <v>2</v>
      </c>
      <c r="L2600">
        <v>14793</v>
      </c>
      <c r="M2600">
        <v>20</v>
      </c>
      <c r="N2600">
        <v>23668.799999999999</v>
      </c>
      <c r="O2600">
        <v>22000</v>
      </c>
      <c r="P2600">
        <v>1668.8</v>
      </c>
      <c r="Q2600" t="s">
        <v>26</v>
      </c>
      <c r="R2600" t="s">
        <v>27</v>
      </c>
      <c r="S2600" s="3" t="str">
        <f t="shared" si="200"/>
        <v>April</v>
      </c>
      <c r="T2600" t="str">
        <f t="shared" si="201"/>
        <v>Q2</v>
      </c>
      <c r="U2600">
        <f t="shared" si="202"/>
        <v>2025</v>
      </c>
      <c r="V2600" s="4">
        <f t="shared" si="203"/>
        <v>7.0506320557020219E-2</v>
      </c>
      <c r="W2600" t="str">
        <f t="shared" si="204"/>
        <v>Medium</v>
      </c>
    </row>
    <row r="2601" spans="1:23" hidden="1" x14ac:dyDescent="0.3">
      <c r="A2601">
        <v>103259</v>
      </c>
      <c r="B2601" s="1">
        <v>45885</v>
      </c>
      <c r="C2601" t="s">
        <v>3395</v>
      </c>
      <c r="D2601" t="s">
        <v>242</v>
      </c>
      <c r="E2601" t="s">
        <v>20</v>
      </c>
      <c r="F2601" t="s">
        <v>21</v>
      </c>
      <c r="G2601" t="s">
        <v>22</v>
      </c>
      <c r="H2601" t="s">
        <v>33</v>
      </c>
      <c r="I2601" t="s">
        <v>60</v>
      </c>
      <c r="J2601" t="s">
        <v>61</v>
      </c>
      <c r="K2601">
        <v>2</v>
      </c>
      <c r="L2601">
        <v>11821</v>
      </c>
      <c r="M2601">
        <v>0</v>
      </c>
      <c r="N2601">
        <v>23642</v>
      </c>
      <c r="O2601">
        <v>18000</v>
      </c>
      <c r="P2601">
        <v>5642</v>
      </c>
      <c r="Q2601" t="s">
        <v>26</v>
      </c>
      <c r="R2601" t="s">
        <v>27</v>
      </c>
      <c r="S2601" s="3" t="str">
        <f t="shared" si="200"/>
        <v>August</v>
      </c>
      <c r="T2601" t="str">
        <f t="shared" si="201"/>
        <v>Q3</v>
      </c>
      <c r="U2601">
        <f t="shared" si="202"/>
        <v>2025</v>
      </c>
      <c r="V2601" s="4">
        <f t="shared" si="203"/>
        <v>0.23864309280094748</v>
      </c>
      <c r="W2601" t="str">
        <f t="shared" si="204"/>
        <v>Medium</v>
      </c>
    </row>
    <row r="2602" spans="1:23" hidden="1" x14ac:dyDescent="0.3">
      <c r="A2602">
        <v>100713</v>
      </c>
      <c r="B2602" s="1">
        <v>45767</v>
      </c>
      <c r="C2602" t="s">
        <v>849</v>
      </c>
      <c r="D2602" t="s">
        <v>140</v>
      </c>
      <c r="E2602" t="s">
        <v>44</v>
      </c>
      <c r="F2602" t="s">
        <v>64</v>
      </c>
      <c r="G2602" t="s">
        <v>65</v>
      </c>
      <c r="H2602" t="s">
        <v>71</v>
      </c>
      <c r="I2602" t="s">
        <v>24</v>
      </c>
      <c r="J2602" t="s">
        <v>72</v>
      </c>
      <c r="K2602">
        <v>2</v>
      </c>
      <c r="L2602">
        <v>14772</v>
      </c>
      <c r="M2602">
        <v>20</v>
      </c>
      <c r="N2602">
        <v>23635.200000000001</v>
      </c>
      <c r="O2602">
        <v>22000</v>
      </c>
      <c r="P2602">
        <v>1635.2</v>
      </c>
      <c r="Q2602" t="s">
        <v>66</v>
      </c>
      <c r="R2602" t="s">
        <v>73</v>
      </c>
      <c r="S2602" s="3" t="str">
        <f t="shared" si="200"/>
        <v>April</v>
      </c>
      <c r="T2602" t="str">
        <f t="shared" si="201"/>
        <v>Q2</v>
      </c>
      <c r="U2602">
        <f t="shared" si="202"/>
        <v>2025</v>
      </c>
      <c r="V2602" s="4">
        <f t="shared" si="203"/>
        <v>6.9184944489574865E-2</v>
      </c>
      <c r="W2602" t="str">
        <f t="shared" si="204"/>
        <v>Medium</v>
      </c>
    </row>
    <row r="2603" spans="1:23" hidden="1" x14ac:dyDescent="0.3">
      <c r="A2603">
        <v>102653</v>
      </c>
      <c r="B2603" s="1">
        <v>45828</v>
      </c>
      <c r="C2603" t="s">
        <v>2789</v>
      </c>
      <c r="D2603" t="s">
        <v>210</v>
      </c>
      <c r="E2603" t="s">
        <v>44</v>
      </c>
      <c r="F2603" t="s">
        <v>64</v>
      </c>
      <c r="G2603" t="s">
        <v>65</v>
      </c>
      <c r="H2603" t="s">
        <v>71</v>
      </c>
      <c r="I2603" t="s">
        <v>24</v>
      </c>
      <c r="J2603" t="s">
        <v>72</v>
      </c>
      <c r="K2603">
        <v>2</v>
      </c>
      <c r="L2603">
        <v>14772</v>
      </c>
      <c r="M2603">
        <v>20</v>
      </c>
      <c r="N2603">
        <v>23635.200000000001</v>
      </c>
      <c r="O2603">
        <v>22000</v>
      </c>
      <c r="P2603">
        <v>1635.2</v>
      </c>
      <c r="Q2603" t="s">
        <v>49</v>
      </c>
      <c r="R2603" t="s">
        <v>73</v>
      </c>
      <c r="S2603" s="3" t="str">
        <f t="shared" si="200"/>
        <v>June</v>
      </c>
      <c r="T2603" t="str">
        <f t="shared" si="201"/>
        <v>Q2</v>
      </c>
      <c r="U2603">
        <f t="shared" si="202"/>
        <v>2025</v>
      </c>
      <c r="V2603" s="4">
        <f t="shared" si="203"/>
        <v>6.9184944489574865E-2</v>
      </c>
      <c r="W2603" t="str">
        <f t="shared" si="204"/>
        <v>Medium</v>
      </c>
    </row>
    <row r="2604" spans="1:23" hidden="1" x14ac:dyDescent="0.3">
      <c r="A2604">
        <v>103650</v>
      </c>
      <c r="B2604" s="1">
        <v>45736</v>
      </c>
      <c r="C2604" t="s">
        <v>3786</v>
      </c>
      <c r="D2604" t="s">
        <v>98</v>
      </c>
      <c r="E2604" t="s">
        <v>52</v>
      </c>
      <c r="F2604" t="s">
        <v>69</v>
      </c>
      <c r="G2604" t="s">
        <v>70</v>
      </c>
      <c r="H2604" t="s">
        <v>23</v>
      </c>
      <c r="I2604" t="s">
        <v>60</v>
      </c>
      <c r="J2604" t="s">
        <v>61</v>
      </c>
      <c r="K2604">
        <v>2</v>
      </c>
      <c r="L2604">
        <v>11804</v>
      </c>
      <c r="M2604">
        <v>0</v>
      </c>
      <c r="N2604">
        <v>23608</v>
      </c>
      <c r="O2604">
        <v>18000</v>
      </c>
      <c r="P2604">
        <v>5608</v>
      </c>
      <c r="Q2604" t="s">
        <v>55</v>
      </c>
      <c r="R2604" t="s">
        <v>27</v>
      </c>
      <c r="S2604" s="3" t="str">
        <f t="shared" si="200"/>
        <v>March</v>
      </c>
      <c r="T2604" t="str">
        <f t="shared" si="201"/>
        <v>Q1</v>
      </c>
      <c r="U2604">
        <f t="shared" si="202"/>
        <v>2025</v>
      </c>
      <c r="V2604" s="4">
        <f t="shared" si="203"/>
        <v>0.2375465943747882</v>
      </c>
      <c r="W2604" t="str">
        <f t="shared" si="204"/>
        <v>Medium</v>
      </c>
    </row>
    <row r="2605" spans="1:23" hidden="1" x14ac:dyDescent="0.3">
      <c r="A2605">
        <v>102250</v>
      </c>
      <c r="B2605" s="1">
        <v>45832</v>
      </c>
      <c r="C2605" t="s">
        <v>2386</v>
      </c>
      <c r="D2605" t="s">
        <v>158</v>
      </c>
      <c r="E2605" t="s">
        <v>30</v>
      </c>
      <c r="F2605" t="s">
        <v>76</v>
      </c>
      <c r="G2605" t="s">
        <v>77</v>
      </c>
      <c r="H2605" t="s">
        <v>33</v>
      </c>
      <c r="I2605" t="s">
        <v>24</v>
      </c>
      <c r="J2605" t="s">
        <v>72</v>
      </c>
      <c r="K2605">
        <v>2</v>
      </c>
      <c r="L2605">
        <v>14751</v>
      </c>
      <c r="M2605">
        <v>20</v>
      </c>
      <c r="N2605">
        <v>23601.599999999999</v>
      </c>
      <c r="O2605">
        <v>22000</v>
      </c>
      <c r="P2605">
        <v>1601.6</v>
      </c>
      <c r="Q2605" t="s">
        <v>26</v>
      </c>
      <c r="R2605" t="s">
        <v>27</v>
      </c>
      <c r="S2605" s="3" t="str">
        <f t="shared" si="200"/>
        <v>June</v>
      </c>
      <c r="T2605" t="str">
        <f t="shared" si="201"/>
        <v>Q2</v>
      </c>
      <c r="U2605">
        <f t="shared" si="202"/>
        <v>2025</v>
      </c>
      <c r="V2605" s="4">
        <f t="shared" si="203"/>
        <v>6.7859806114839674E-2</v>
      </c>
      <c r="W2605" t="str">
        <f t="shared" si="204"/>
        <v>Medium</v>
      </c>
    </row>
    <row r="2606" spans="1:23" hidden="1" x14ac:dyDescent="0.3">
      <c r="A2606">
        <v>104722</v>
      </c>
      <c r="B2606" s="1">
        <v>45876</v>
      </c>
      <c r="C2606" t="s">
        <v>4858</v>
      </c>
      <c r="D2606" t="s">
        <v>129</v>
      </c>
      <c r="E2606" t="s">
        <v>52</v>
      </c>
      <c r="F2606" t="s">
        <v>69</v>
      </c>
      <c r="G2606" t="s">
        <v>70</v>
      </c>
      <c r="H2606" t="s">
        <v>33</v>
      </c>
      <c r="I2606" t="s">
        <v>24</v>
      </c>
      <c r="J2606" t="s">
        <v>25</v>
      </c>
      <c r="K2606">
        <v>3</v>
      </c>
      <c r="L2606">
        <v>8740</v>
      </c>
      <c r="M2606">
        <v>10</v>
      </c>
      <c r="N2606">
        <v>23598</v>
      </c>
      <c r="O2606">
        <v>18000</v>
      </c>
      <c r="P2606">
        <v>5598</v>
      </c>
      <c r="Q2606" t="s">
        <v>66</v>
      </c>
      <c r="R2606" t="s">
        <v>27</v>
      </c>
      <c r="S2606" s="3" t="str">
        <f t="shared" si="200"/>
        <v>August</v>
      </c>
      <c r="T2606" t="str">
        <f t="shared" si="201"/>
        <v>Q3</v>
      </c>
      <c r="U2606">
        <f t="shared" si="202"/>
        <v>2025</v>
      </c>
      <c r="V2606" s="4">
        <f t="shared" si="203"/>
        <v>0.23722349351639971</v>
      </c>
      <c r="W2606" t="str">
        <f t="shared" si="204"/>
        <v>Medium</v>
      </c>
    </row>
    <row r="2607" spans="1:23" hidden="1" x14ac:dyDescent="0.3">
      <c r="A2607">
        <v>100512</v>
      </c>
      <c r="B2607" s="1">
        <v>45717</v>
      </c>
      <c r="C2607" t="s">
        <v>648</v>
      </c>
      <c r="D2607" t="s">
        <v>299</v>
      </c>
      <c r="E2607" t="s">
        <v>52</v>
      </c>
      <c r="F2607" t="s">
        <v>69</v>
      </c>
      <c r="G2607" t="s">
        <v>70</v>
      </c>
      <c r="H2607" t="s">
        <v>83</v>
      </c>
      <c r="I2607" t="s">
        <v>60</v>
      </c>
      <c r="J2607" t="s">
        <v>61</v>
      </c>
      <c r="K2607">
        <v>2</v>
      </c>
      <c r="L2607">
        <v>11796</v>
      </c>
      <c r="M2607">
        <v>0</v>
      </c>
      <c r="N2607">
        <v>23592</v>
      </c>
      <c r="O2607">
        <v>18000</v>
      </c>
      <c r="P2607">
        <v>5592</v>
      </c>
      <c r="Q2607" t="s">
        <v>26</v>
      </c>
      <c r="R2607" t="s">
        <v>73</v>
      </c>
      <c r="S2607" s="3" t="str">
        <f t="shared" si="200"/>
        <v>March</v>
      </c>
      <c r="T2607" t="str">
        <f t="shared" si="201"/>
        <v>Q1</v>
      </c>
      <c r="U2607">
        <f t="shared" si="202"/>
        <v>2025</v>
      </c>
      <c r="V2607" s="4">
        <f t="shared" si="203"/>
        <v>0.23702950152594099</v>
      </c>
      <c r="W2607" t="str">
        <f t="shared" si="204"/>
        <v>Medium</v>
      </c>
    </row>
    <row r="2608" spans="1:23" hidden="1" x14ac:dyDescent="0.3">
      <c r="A2608">
        <v>100179</v>
      </c>
      <c r="B2608" s="1">
        <v>45966</v>
      </c>
      <c r="C2608" t="s">
        <v>311</v>
      </c>
      <c r="D2608" t="s">
        <v>166</v>
      </c>
      <c r="E2608" t="s">
        <v>20</v>
      </c>
      <c r="F2608" t="s">
        <v>21</v>
      </c>
      <c r="G2608" t="s">
        <v>22</v>
      </c>
      <c r="H2608" t="s">
        <v>83</v>
      </c>
      <c r="I2608" t="s">
        <v>39</v>
      </c>
      <c r="J2608" t="s">
        <v>92</v>
      </c>
      <c r="K2608">
        <v>9</v>
      </c>
      <c r="L2608">
        <v>2617</v>
      </c>
      <c r="M2608">
        <v>0</v>
      </c>
      <c r="N2608">
        <v>23553</v>
      </c>
      <c r="O2608">
        <v>14400</v>
      </c>
      <c r="P2608">
        <v>9153</v>
      </c>
      <c r="Q2608" t="s">
        <v>26</v>
      </c>
      <c r="R2608" t="s">
        <v>73</v>
      </c>
      <c r="S2608" s="3" t="str">
        <f t="shared" si="200"/>
        <v>November</v>
      </c>
      <c r="T2608" t="str">
        <f t="shared" si="201"/>
        <v>Q4</v>
      </c>
      <c r="U2608">
        <f t="shared" si="202"/>
        <v>2025</v>
      </c>
      <c r="V2608" s="4">
        <f t="shared" si="203"/>
        <v>0.38861291555215893</v>
      </c>
      <c r="W2608" t="str">
        <f t="shared" si="204"/>
        <v>Medium</v>
      </c>
    </row>
    <row r="2609" spans="1:23" hidden="1" x14ac:dyDescent="0.3">
      <c r="A2609">
        <v>103681</v>
      </c>
      <c r="B2609" s="1">
        <v>45915</v>
      </c>
      <c r="C2609" t="s">
        <v>3817</v>
      </c>
      <c r="D2609" t="s">
        <v>114</v>
      </c>
      <c r="E2609" t="s">
        <v>20</v>
      </c>
      <c r="F2609" t="s">
        <v>21</v>
      </c>
      <c r="G2609" t="s">
        <v>22</v>
      </c>
      <c r="H2609" t="s">
        <v>23</v>
      </c>
      <c r="I2609" t="s">
        <v>24</v>
      </c>
      <c r="J2609" t="s">
        <v>25</v>
      </c>
      <c r="K2609">
        <v>3</v>
      </c>
      <c r="L2609">
        <v>8721</v>
      </c>
      <c r="M2609">
        <v>10</v>
      </c>
      <c r="N2609">
        <v>23546.7</v>
      </c>
      <c r="O2609">
        <v>18000</v>
      </c>
      <c r="P2609">
        <v>5546.7</v>
      </c>
      <c r="Q2609" t="s">
        <v>41</v>
      </c>
      <c r="R2609" t="s">
        <v>27</v>
      </c>
      <c r="S2609" s="3" t="str">
        <f t="shared" si="200"/>
        <v>September</v>
      </c>
      <c r="T2609" t="str">
        <f t="shared" si="201"/>
        <v>Q3</v>
      </c>
      <c r="U2609">
        <f t="shared" si="202"/>
        <v>2025</v>
      </c>
      <c r="V2609" s="4">
        <f t="shared" si="203"/>
        <v>0.23556167106218703</v>
      </c>
      <c r="W2609" t="str">
        <f t="shared" si="204"/>
        <v>Medium</v>
      </c>
    </row>
    <row r="2610" spans="1:23" hidden="1" x14ac:dyDescent="0.3">
      <c r="A2610">
        <v>100232</v>
      </c>
      <c r="B2610" s="1">
        <v>45914</v>
      </c>
      <c r="C2610" t="s">
        <v>366</v>
      </c>
      <c r="D2610" t="s">
        <v>43</v>
      </c>
      <c r="E2610" t="s">
        <v>44</v>
      </c>
      <c r="F2610" t="s">
        <v>64</v>
      </c>
      <c r="G2610" t="s">
        <v>65</v>
      </c>
      <c r="H2610" t="s">
        <v>59</v>
      </c>
      <c r="I2610" t="s">
        <v>60</v>
      </c>
      <c r="J2610" t="s">
        <v>61</v>
      </c>
      <c r="K2610">
        <v>2</v>
      </c>
      <c r="L2610">
        <v>11771</v>
      </c>
      <c r="M2610">
        <v>0</v>
      </c>
      <c r="N2610">
        <v>23542</v>
      </c>
      <c r="O2610">
        <v>18000</v>
      </c>
      <c r="P2610">
        <v>5542</v>
      </c>
      <c r="Q2610" t="s">
        <v>55</v>
      </c>
      <c r="R2610" t="s">
        <v>73</v>
      </c>
      <c r="S2610" s="3" t="str">
        <f t="shared" si="200"/>
        <v>September</v>
      </c>
      <c r="T2610" t="str">
        <f t="shared" si="201"/>
        <v>Q3</v>
      </c>
      <c r="U2610">
        <f t="shared" si="202"/>
        <v>2025</v>
      </c>
      <c r="V2610" s="4">
        <f t="shared" si="203"/>
        <v>0.23540905615495711</v>
      </c>
      <c r="W2610" t="str">
        <f t="shared" si="204"/>
        <v>Medium</v>
      </c>
    </row>
    <row r="2611" spans="1:23" hidden="1" x14ac:dyDescent="0.3">
      <c r="A2611">
        <v>100017</v>
      </c>
      <c r="B2611" s="1">
        <v>45792</v>
      </c>
      <c r="C2611" t="s">
        <v>95</v>
      </c>
      <c r="D2611" t="s">
        <v>96</v>
      </c>
      <c r="E2611" t="s">
        <v>30</v>
      </c>
      <c r="F2611" t="s">
        <v>76</v>
      </c>
      <c r="G2611" t="s">
        <v>77</v>
      </c>
      <c r="H2611" t="s">
        <v>23</v>
      </c>
      <c r="I2611" t="s">
        <v>60</v>
      </c>
      <c r="J2611" t="s">
        <v>61</v>
      </c>
      <c r="K2611">
        <v>2</v>
      </c>
      <c r="L2611">
        <v>12376</v>
      </c>
      <c r="M2611">
        <v>5</v>
      </c>
      <c r="N2611">
        <v>23514.400000000001</v>
      </c>
      <c r="O2611">
        <v>18000</v>
      </c>
      <c r="P2611">
        <v>5514.4</v>
      </c>
      <c r="Q2611" t="s">
        <v>26</v>
      </c>
      <c r="R2611" t="s">
        <v>73</v>
      </c>
      <c r="S2611" s="3" t="str">
        <f t="shared" si="200"/>
        <v>May</v>
      </c>
      <c r="T2611" t="str">
        <f t="shared" si="201"/>
        <v>Q2</v>
      </c>
      <c r="U2611">
        <f t="shared" si="202"/>
        <v>2025</v>
      </c>
      <c r="V2611" s="4">
        <f t="shared" si="203"/>
        <v>0.23451161841254717</v>
      </c>
      <c r="W2611" t="str">
        <f t="shared" si="204"/>
        <v>Medium</v>
      </c>
    </row>
    <row r="2612" spans="1:23" hidden="1" x14ac:dyDescent="0.3">
      <c r="A2612">
        <v>100131</v>
      </c>
      <c r="B2612" s="1">
        <v>45765</v>
      </c>
      <c r="C2612" t="s">
        <v>261</v>
      </c>
      <c r="D2612" t="s">
        <v>112</v>
      </c>
      <c r="E2612" t="s">
        <v>20</v>
      </c>
      <c r="F2612" t="s">
        <v>36</v>
      </c>
      <c r="G2612" t="s">
        <v>37</v>
      </c>
      <c r="H2612" t="s">
        <v>38</v>
      </c>
      <c r="I2612" t="s">
        <v>24</v>
      </c>
      <c r="J2612" t="s">
        <v>25</v>
      </c>
      <c r="K2612">
        <v>3</v>
      </c>
      <c r="L2612">
        <v>8246</v>
      </c>
      <c r="M2612">
        <v>5</v>
      </c>
      <c r="N2612">
        <v>23501.1</v>
      </c>
      <c r="O2612">
        <v>18000</v>
      </c>
      <c r="P2612">
        <v>5501.1</v>
      </c>
      <c r="Q2612" t="s">
        <v>41</v>
      </c>
      <c r="R2612" t="s">
        <v>73</v>
      </c>
      <c r="S2612" s="3" t="str">
        <f t="shared" si="200"/>
        <v>April</v>
      </c>
      <c r="T2612" t="str">
        <f t="shared" si="201"/>
        <v>Q2</v>
      </c>
      <c r="U2612">
        <f t="shared" si="202"/>
        <v>2025</v>
      </c>
      <c r="V2612" s="4">
        <f t="shared" si="203"/>
        <v>0.2340784048406245</v>
      </c>
      <c r="W2612" t="str">
        <f t="shared" si="204"/>
        <v>Medium</v>
      </c>
    </row>
    <row r="2613" spans="1:23" hidden="1" x14ac:dyDescent="0.3">
      <c r="A2613">
        <v>102331</v>
      </c>
      <c r="B2613" s="1">
        <v>45896</v>
      </c>
      <c r="C2613" t="s">
        <v>2467</v>
      </c>
      <c r="D2613" t="s">
        <v>153</v>
      </c>
      <c r="E2613" t="s">
        <v>52</v>
      </c>
      <c r="F2613" t="s">
        <v>69</v>
      </c>
      <c r="G2613" t="s">
        <v>70</v>
      </c>
      <c r="H2613" t="s">
        <v>47</v>
      </c>
      <c r="I2613" t="s">
        <v>60</v>
      </c>
      <c r="J2613" t="s">
        <v>61</v>
      </c>
      <c r="K2613">
        <v>2</v>
      </c>
      <c r="L2613">
        <v>11747</v>
      </c>
      <c r="M2613">
        <v>0</v>
      </c>
      <c r="N2613">
        <v>23494</v>
      </c>
      <c r="O2613">
        <v>18000</v>
      </c>
      <c r="P2613">
        <v>5494</v>
      </c>
      <c r="Q2613" t="s">
        <v>66</v>
      </c>
      <c r="R2613" t="s">
        <v>73</v>
      </c>
      <c r="S2613" s="3" t="str">
        <f t="shared" si="200"/>
        <v>August</v>
      </c>
      <c r="T2613" t="str">
        <f t="shared" si="201"/>
        <v>Q3</v>
      </c>
      <c r="U2613">
        <f t="shared" si="202"/>
        <v>2025</v>
      </c>
      <c r="V2613" s="4">
        <f t="shared" si="203"/>
        <v>0.23384693964416448</v>
      </c>
      <c r="W2613" t="str">
        <f t="shared" si="204"/>
        <v>Medium</v>
      </c>
    </row>
    <row r="2614" spans="1:23" hidden="1" x14ac:dyDescent="0.3">
      <c r="A2614">
        <v>103942</v>
      </c>
      <c r="B2614" s="1">
        <v>45661</v>
      </c>
      <c r="C2614" t="s">
        <v>4078</v>
      </c>
      <c r="D2614" t="s">
        <v>250</v>
      </c>
      <c r="E2614" t="s">
        <v>30</v>
      </c>
      <c r="F2614" t="s">
        <v>76</v>
      </c>
      <c r="G2614" t="s">
        <v>77</v>
      </c>
      <c r="H2614" t="s">
        <v>23</v>
      </c>
      <c r="I2614" t="s">
        <v>24</v>
      </c>
      <c r="J2614" t="s">
        <v>72</v>
      </c>
      <c r="K2614">
        <v>2</v>
      </c>
      <c r="L2614">
        <v>14681</v>
      </c>
      <c r="M2614">
        <v>20</v>
      </c>
      <c r="N2614">
        <v>23489.599999999999</v>
      </c>
      <c r="O2614">
        <v>22000</v>
      </c>
      <c r="P2614">
        <v>1489.6</v>
      </c>
      <c r="Q2614" t="s">
        <v>41</v>
      </c>
      <c r="R2614" t="s">
        <v>27</v>
      </c>
      <c r="S2614" s="3" t="str">
        <f t="shared" si="200"/>
        <v>January</v>
      </c>
      <c r="T2614" t="str">
        <f t="shared" si="201"/>
        <v>Q1</v>
      </c>
      <c r="U2614">
        <f t="shared" si="202"/>
        <v>2025</v>
      </c>
      <c r="V2614" s="4">
        <f t="shared" si="203"/>
        <v>6.3415298685375654E-2</v>
      </c>
      <c r="W2614" t="str">
        <f t="shared" si="204"/>
        <v>Medium</v>
      </c>
    </row>
    <row r="2615" spans="1:23" hidden="1" x14ac:dyDescent="0.3">
      <c r="A2615">
        <v>100740</v>
      </c>
      <c r="B2615" s="1">
        <v>45722</v>
      </c>
      <c r="C2615" t="s">
        <v>876</v>
      </c>
      <c r="D2615" t="s">
        <v>202</v>
      </c>
      <c r="E2615" t="s">
        <v>52</v>
      </c>
      <c r="F2615" t="s">
        <v>53</v>
      </c>
      <c r="G2615" t="s">
        <v>54</v>
      </c>
      <c r="H2615" t="s">
        <v>47</v>
      </c>
      <c r="I2615" t="s">
        <v>60</v>
      </c>
      <c r="J2615" t="s">
        <v>61</v>
      </c>
      <c r="K2615">
        <v>2</v>
      </c>
      <c r="L2615">
        <v>11741</v>
      </c>
      <c r="M2615">
        <v>0</v>
      </c>
      <c r="N2615">
        <v>23482</v>
      </c>
      <c r="O2615">
        <v>18000</v>
      </c>
      <c r="P2615">
        <v>5482</v>
      </c>
      <c r="Q2615" t="s">
        <v>41</v>
      </c>
      <c r="R2615" t="s">
        <v>27</v>
      </c>
      <c r="S2615" s="3" t="str">
        <f t="shared" si="200"/>
        <v>March</v>
      </c>
      <c r="T2615" t="str">
        <f t="shared" si="201"/>
        <v>Q1</v>
      </c>
      <c r="U2615">
        <f t="shared" si="202"/>
        <v>2025</v>
      </c>
      <c r="V2615" s="4">
        <f t="shared" si="203"/>
        <v>0.23345541265650285</v>
      </c>
      <c r="W2615" t="str">
        <f t="shared" si="204"/>
        <v>Medium</v>
      </c>
    </row>
    <row r="2616" spans="1:23" hidden="1" x14ac:dyDescent="0.3">
      <c r="A2616">
        <v>104913</v>
      </c>
      <c r="B2616" s="1">
        <v>45875</v>
      </c>
      <c r="C2616" t="s">
        <v>5049</v>
      </c>
      <c r="D2616" t="s">
        <v>177</v>
      </c>
      <c r="E2616" t="s">
        <v>52</v>
      </c>
      <c r="F2616" t="s">
        <v>53</v>
      </c>
      <c r="G2616" t="s">
        <v>54</v>
      </c>
      <c r="H2616" t="s">
        <v>33</v>
      </c>
      <c r="I2616" t="s">
        <v>24</v>
      </c>
      <c r="J2616" t="s">
        <v>25</v>
      </c>
      <c r="K2616">
        <v>3</v>
      </c>
      <c r="L2616">
        <v>8236</v>
      </c>
      <c r="M2616">
        <v>5</v>
      </c>
      <c r="N2616">
        <v>23472.6</v>
      </c>
      <c r="O2616">
        <v>18000</v>
      </c>
      <c r="P2616">
        <v>5472.6</v>
      </c>
      <c r="Q2616" t="s">
        <v>41</v>
      </c>
      <c r="R2616" t="s">
        <v>56</v>
      </c>
      <c r="S2616" s="3" t="str">
        <f t="shared" si="200"/>
        <v>August</v>
      </c>
      <c r="T2616" t="str">
        <f t="shared" si="201"/>
        <v>Q3</v>
      </c>
      <c r="U2616">
        <f t="shared" si="202"/>
        <v>2025</v>
      </c>
      <c r="V2616" s="4">
        <f t="shared" si="203"/>
        <v>0.23314843690089726</v>
      </c>
      <c r="W2616" t="str">
        <f t="shared" si="204"/>
        <v>Medium</v>
      </c>
    </row>
    <row r="2617" spans="1:23" hidden="1" x14ac:dyDescent="0.3">
      <c r="A2617">
        <v>102046</v>
      </c>
      <c r="B2617" s="1">
        <v>45706</v>
      </c>
      <c r="C2617" t="s">
        <v>2182</v>
      </c>
      <c r="D2617" t="s">
        <v>82</v>
      </c>
      <c r="E2617" t="s">
        <v>30</v>
      </c>
      <c r="F2617" t="s">
        <v>31</v>
      </c>
      <c r="G2617" t="s">
        <v>32</v>
      </c>
      <c r="H2617" t="s">
        <v>108</v>
      </c>
      <c r="I2617" t="s">
        <v>60</v>
      </c>
      <c r="J2617" t="s">
        <v>61</v>
      </c>
      <c r="K2617">
        <v>2</v>
      </c>
      <c r="L2617">
        <v>12350</v>
      </c>
      <c r="M2617">
        <v>5</v>
      </c>
      <c r="N2617">
        <v>23465</v>
      </c>
      <c r="O2617">
        <v>18000</v>
      </c>
      <c r="P2617">
        <v>5465</v>
      </c>
      <c r="Q2617" t="s">
        <v>55</v>
      </c>
      <c r="R2617" t="s">
        <v>73</v>
      </c>
      <c r="S2617" s="3" t="str">
        <f t="shared" si="200"/>
        <v>February</v>
      </c>
      <c r="T2617" t="str">
        <f t="shared" si="201"/>
        <v>Q1</v>
      </c>
      <c r="U2617">
        <f t="shared" si="202"/>
        <v>2025</v>
      </c>
      <c r="V2617" s="4">
        <f t="shared" si="203"/>
        <v>0.23290006392499468</v>
      </c>
      <c r="W2617" t="str">
        <f t="shared" si="204"/>
        <v>Medium</v>
      </c>
    </row>
    <row r="2618" spans="1:23" hidden="1" x14ac:dyDescent="0.3">
      <c r="A2618">
        <v>101097</v>
      </c>
      <c r="B2618" s="1">
        <v>45982</v>
      </c>
      <c r="C2618" t="s">
        <v>1233</v>
      </c>
      <c r="D2618" t="s">
        <v>138</v>
      </c>
      <c r="E2618" t="s">
        <v>52</v>
      </c>
      <c r="F2618" t="s">
        <v>53</v>
      </c>
      <c r="G2618" t="s">
        <v>54</v>
      </c>
      <c r="H2618" t="s">
        <v>83</v>
      </c>
      <c r="I2618" t="s">
        <v>39</v>
      </c>
      <c r="J2618" t="s">
        <v>92</v>
      </c>
      <c r="K2618">
        <v>10</v>
      </c>
      <c r="L2618">
        <v>2933</v>
      </c>
      <c r="M2618">
        <v>20</v>
      </c>
      <c r="N2618">
        <v>23464</v>
      </c>
      <c r="O2618">
        <v>16000</v>
      </c>
      <c r="P2618">
        <v>7464</v>
      </c>
      <c r="Q2618" t="s">
        <v>55</v>
      </c>
      <c r="R2618" t="s">
        <v>73</v>
      </c>
      <c r="S2618" s="3" t="str">
        <f t="shared" si="200"/>
        <v>November</v>
      </c>
      <c r="T2618" t="str">
        <f t="shared" si="201"/>
        <v>Q4</v>
      </c>
      <c r="U2618">
        <f t="shared" si="202"/>
        <v>2025</v>
      </c>
      <c r="V2618" s="4">
        <f t="shared" si="203"/>
        <v>0.31810433003750427</v>
      </c>
      <c r="W2618" t="str">
        <f t="shared" si="204"/>
        <v>Medium</v>
      </c>
    </row>
    <row r="2619" spans="1:23" hidden="1" x14ac:dyDescent="0.3">
      <c r="A2619">
        <v>103967</v>
      </c>
      <c r="B2619" s="1">
        <v>46000</v>
      </c>
      <c r="C2619" t="s">
        <v>4103</v>
      </c>
      <c r="D2619" t="s">
        <v>192</v>
      </c>
      <c r="E2619" t="s">
        <v>52</v>
      </c>
      <c r="F2619" t="s">
        <v>69</v>
      </c>
      <c r="G2619" t="s">
        <v>70</v>
      </c>
      <c r="H2619" t="s">
        <v>33</v>
      </c>
      <c r="I2619" t="s">
        <v>24</v>
      </c>
      <c r="J2619" t="s">
        <v>72</v>
      </c>
      <c r="K2619">
        <v>2</v>
      </c>
      <c r="L2619">
        <v>14664</v>
      </c>
      <c r="M2619">
        <v>20</v>
      </c>
      <c r="N2619">
        <v>23462.400000000001</v>
      </c>
      <c r="O2619">
        <v>22000</v>
      </c>
      <c r="P2619">
        <v>1462.4</v>
      </c>
      <c r="Q2619" t="s">
        <v>26</v>
      </c>
      <c r="R2619" t="s">
        <v>27</v>
      </c>
      <c r="S2619" s="3" t="str">
        <f t="shared" si="200"/>
        <v>December</v>
      </c>
      <c r="T2619" t="str">
        <f t="shared" si="201"/>
        <v>Q4</v>
      </c>
      <c r="U2619">
        <f t="shared" si="202"/>
        <v>2025</v>
      </c>
      <c r="V2619" s="4">
        <f t="shared" si="203"/>
        <v>6.232951445717403E-2</v>
      </c>
      <c r="W2619" t="str">
        <f t="shared" si="204"/>
        <v>Medium</v>
      </c>
    </row>
    <row r="2620" spans="1:23" hidden="1" x14ac:dyDescent="0.3">
      <c r="A2620">
        <v>104576</v>
      </c>
      <c r="B2620" s="1">
        <v>45786</v>
      </c>
      <c r="C2620" t="s">
        <v>4712</v>
      </c>
      <c r="D2620" t="s">
        <v>189</v>
      </c>
      <c r="E2620" t="s">
        <v>30</v>
      </c>
      <c r="F2620" t="s">
        <v>76</v>
      </c>
      <c r="G2620" t="s">
        <v>77</v>
      </c>
      <c r="H2620" t="s">
        <v>108</v>
      </c>
      <c r="I2620" t="s">
        <v>24</v>
      </c>
      <c r="J2620" t="s">
        <v>25</v>
      </c>
      <c r="K2620">
        <v>3</v>
      </c>
      <c r="L2620">
        <v>8223</v>
      </c>
      <c r="M2620">
        <v>5</v>
      </c>
      <c r="N2620">
        <v>23435.55</v>
      </c>
      <c r="O2620">
        <v>18000</v>
      </c>
      <c r="P2620">
        <v>5435.55</v>
      </c>
      <c r="Q2620" t="s">
        <v>55</v>
      </c>
      <c r="R2620" t="s">
        <v>27</v>
      </c>
      <c r="S2620" s="3" t="str">
        <f t="shared" si="200"/>
        <v>May</v>
      </c>
      <c r="T2620" t="str">
        <f t="shared" si="201"/>
        <v>Q2</v>
      </c>
      <c r="U2620">
        <f t="shared" si="202"/>
        <v>2025</v>
      </c>
      <c r="V2620" s="4">
        <f t="shared" si="203"/>
        <v>0.23193609708327734</v>
      </c>
      <c r="W2620" t="str">
        <f t="shared" si="204"/>
        <v>Medium</v>
      </c>
    </row>
    <row r="2621" spans="1:23" hidden="1" x14ac:dyDescent="0.3">
      <c r="A2621">
        <v>103334</v>
      </c>
      <c r="B2621" s="1">
        <v>45976</v>
      </c>
      <c r="C2621" t="s">
        <v>3470</v>
      </c>
      <c r="D2621" t="s">
        <v>112</v>
      </c>
      <c r="E2621" t="s">
        <v>20</v>
      </c>
      <c r="F2621" t="s">
        <v>21</v>
      </c>
      <c r="G2621" t="s">
        <v>22</v>
      </c>
      <c r="H2621" t="s">
        <v>71</v>
      </c>
      <c r="I2621" t="s">
        <v>24</v>
      </c>
      <c r="J2621" t="s">
        <v>25</v>
      </c>
      <c r="K2621">
        <v>3</v>
      </c>
      <c r="L2621">
        <v>8219</v>
      </c>
      <c r="M2621">
        <v>5</v>
      </c>
      <c r="N2621">
        <v>23424.15</v>
      </c>
      <c r="O2621">
        <v>18000</v>
      </c>
      <c r="P2621">
        <v>5424.15</v>
      </c>
      <c r="Q2621" t="s">
        <v>66</v>
      </c>
      <c r="R2621" t="s">
        <v>27</v>
      </c>
      <c r="S2621" s="3" t="str">
        <f t="shared" si="200"/>
        <v>November</v>
      </c>
      <c r="T2621" t="str">
        <f t="shared" si="201"/>
        <v>Q4</v>
      </c>
      <c r="U2621">
        <f t="shared" si="202"/>
        <v>2025</v>
      </c>
      <c r="V2621" s="4">
        <f t="shared" si="203"/>
        <v>0.2315622978848752</v>
      </c>
      <c r="W2621" t="str">
        <f t="shared" si="204"/>
        <v>Medium</v>
      </c>
    </row>
    <row r="2622" spans="1:23" hidden="1" x14ac:dyDescent="0.3">
      <c r="A2622">
        <v>103353</v>
      </c>
      <c r="B2622" s="1">
        <v>45858</v>
      </c>
      <c r="C2622" t="s">
        <v>3489</v>
      </c>
      <c r="D2622" t="s">
        <v>98</v>
      </c>
      <c r="E2622" t="s">
        <v>44</v>
      </c>
      <c r="F2622" t="s">
        <v>45</v>
      </c>
      <c r="G2622" t="s">
        <v>46</v>
      </c>
      <c r="H2622" t="s">
        <v>108</v>
      </c>
      <c r="I2622" t="s">
        <v>24</v>
      </c>
      <c r="J2622" t="s">
        <v>25</v>
      </c>
      <c r="K2622">
        <v>3</v>
      </c>
      <c r="L2622">
        <v>8218</v>
      </c>
      <c r="M2622">
        <v>5</v>
      </c>
      <c r="N2622">
        <v>23421.3</v>
      </c>
      <c r="O2622">
        <v>18000</v>
      </c>
      <c r="P2622">
        <v>5421.3</v>
      </c>
      <c r="Q2622" t="s">
        <v>55</v>
      </c>
      <c r="R2622" t="s">
        <v>73</v>
      </c>
      <c r="S2622" s="3" t="str">
        <f t="shared" si="200"/>
        <v>July</v>
      </c>
      <c r="T2622" t="str">
        <f t="shared" si="201"/>
        <v>Q3</v>
      </c>
      <c r="U2622">
        <f t="shared" si="202"/>
        <v>2025</v>
      </c>
      <c r="V2622" s="4">
        <f t="shared" si="203"/>
        <v>0.23146879122849714</v>
      </c>
      <c r="W2622" t="str">
        <f t="shared" si="204"/>
        <v>Medium</v>
      </c>
    </row>
    <row r="2623" spans="1:23" hidden="1" x14ac:dyDescent="0.3">
      <c r="A2623">
        <v>102956</v>
      </c>
      <c r="B2623" s="1">
        <v>45660</v>
      </c>
      <c r="C2623" t="s">
        <v>3092</v>
      </c>
      <c r="D2623" t="s">
        <v>189</v>
      </c>
      <c r="E2623" t="s">
        <v>52</v>
      </c>
      <c r="F2623" t="s">
        <v>53</v>
      </c>
      <c r="G2623" t="s">
        <v>54</v>
      </c>
      <c r="H2623" t="s">
        <v>47</v>
      </c>
      <c r="I2623" t="s">
        <v>60</v>
      </c>
      <c r="J2623" t="s">
        <v>61</v>
      </c>
      <c r="K2623">
        <v>2</v>
      </c>
      <c r="L2623">
        <v>12321</v>
      </c>
      <c r="M2623">
        <v>5</v>
      </c>
      <c r="N2623">
        <v>23409.9</v>
      </c>
      <c r="O2623">
        <v>18000</v>
      </c>
      <c r="P2623">
        <v>5409.9</v>
      </c>
      <c r="Q2623" t="s">
        <v>49</v>
      </c>
      <c r="R2623" t="s">
        <v>56</v>
      </c>
      <c r="S2623" s="3" t="str">
        <f t="shared" si="200"/>
        <v>January</v>
      </c>
      <c r="T2623" t="str">
        <f t="shared" si="201"/>
        <v>Q1</v>
      </c>
      <c r="U2623">
        <f t="shared" si="202"/>
        <v>2025</v>
      </c>
      <c r="V2623" s="4">
        <f t="shared" si="203"/>
        <v>0.23109453692668483</v>
      </c>
      <c r="W2623" t="str">
        <f t="shared" si="204"/>
        <v>Medium</v>
      </c>
    </row>
    <row r="2624" spans="1:23" hidden="1" x14ac:dyDescent="0.3">
      <c r="A2624">
        <v>103007</v>
      </c>
      <c r="B2624" s="1">
        <v>45884</v>
      </c>
      <c r="C2624" t="s">
        <v>3143</v>
      </c>
      <c r="D2624" t="s">
        <v>80</v>
      </c>
      <c r="E2624" t="s">
        <v>44</v>
      </c>
      <c r="F2624" t="s">
        <v>64</v>
      </c>
      <c r="G2624" t="s">
        <v>65</v>
      </c>
      <c r="H2624" t="s">
        <v>33</v>
      </c>
      <c r="I2624" t="s">
        <v>60</v>
      </c>
      <c r="J2624" t="s">
        <v>61</v>
      </c>
      <c r="K2624">
        <v>2</v>
      </c>
      <c r="L2624">
        <v>12307</v>
      </c>
      <c r="M2624">
        <v>5</v>
      </c>
      <c r="N2624">
        <v>23383.3</v>
      </c>
      <c r="O2624">
        <v>18000</v>
      </c>
      <c r="P2624">
        <v>5383.3</v>
      </c>
      <c r="Q2624" t="s">
        <v>66</v>
      </c>
      <c r="R2624" t="s">
        <v>27</v>
      </c>
      <c r="S2624" s="3" t="str">
        <f t="shared" si="200"/>
        <v>August</v>
      </c>
      <c r="T2624" t="str">
        <f t="shared" si="201"/>
        <v>Q3</v>
      </c>
      <c r="U2624">
        <f t="shared" si="202"/>
        <v>2025</v>
      </c>
      <c r="V2624" s="4">
        <f t="shared" si="203"/>
        <v>0.23021985776173595</v>
      </c>
      <c r="W2624" t="str">
        <f t="shared" si="204"/>
        <v>Medium</v>
      </c>
    </row>
    <row r="2625" spans="1:23" hidden="1" x14ac:dyDescent="0.3">
      <c r="A2625">
        <v>104507</v>
      </c>
      <c r="B2625" s="1">
        <v>45829</v>
      </c>
      <c r="C2625" t="s">
        <v>4643</v>
      </c>
      <c r="D2625" t="s">
        <v>217</v>
      </c>
      <c r="E2625" t="s">
        <v>44</v>
      </c>
      <c r="F2625" t="s">
        <v>45</v>
      </c>
      <c r="G2625" t="s">
        <v>46</v>
      </c>
      <c r="H2625" t="s">
        <v>71</v>
      </c>
      <c r="I2625" t="s">
        <v>24</v>
      </c>
      <c r="J2625" t="s">
        <v>25</v>
      </c>
      <c r="K2625">
        <v>3</v>
      </c>
      <c r="L2625">
        <v>8183</v>
      </c>
      <c r="M2625">
        <v>5</v>
      </c>
      <c r="N2625">
        <v>23321.55</v>
      </c>
      <c r="O2625">
        <v>18000</v>
      </c>
      <c r="P2625">
        <v>5321.55</v>
      </c>
      <c r="Q2625" t="s">
        <v>26</v>
      </c>
      <c r="R2625" t="s">
        <v>73</v>
      </c>
      <c r="S2625" s="3" t="str">
        <f t="shared" si="200"/>
        <v>June</v>
      </c>
      <c r="T2625" t="str">
        <f t="shared" si="201"/>
        <v>Q2</v>
      </c>
      <c r="U2625">
        <f t="shared" si="202"/>
        <v>2025</v>
      </c>
      <c r="V2625" s="4">
        <f t="shared" si="203"/>
        <v>0.22818166030988507</v>
      </c>
      <c r="W2625" t="str">
        <f t="shared" si="204"/>
        <v>Medium</v>
      </c>
    </row>
    <row r="2626" spans="1:23" hidden="1" x14ac:dyDescent="0.3">
      <c r="A2626">
        <v>101042</v>
      </c>
      <c r="B2626" s="1">
        <v>45718</v>
      </c>
      <c r="C2626" t="s">
        <v>1178</v>
      </c>
      <c r="D2626" t="s">
        <v>63</v>
      </c>
      <c r="E2626" t="s">
        <v>30</v>
      </c>
      <c r="F2626" t="s">
        <v>76</v>
      </c>
      <c r="G2626" t="s">
        <v>77</v>
      </c>
      <c r="H2626" t="s">
        <v>33</v>
      </c>
      <c r="I2626" t="s">
        <v>60</v>
      </c>
      <c r="J2626" t="s">
        <v>61</v>
      </c>
      <c r="K2626">
        <v>2</v>
      </c>
      <c r="L2626">
        <v>12272</v>
      </c>
      <c r="M2626">
        <v>5</v>
      </c>
      <c r="N2626">
        <v>23316.799999999999</v>
      </c>
      <c r="O2626">
        <v>18000</v>
      </c>
      <c r="P2626">
        <v>5316.8</v>
      </c>
      <c r="Q2626" t="s">
        <v>49</v>
      </c>
      <c r="R2626" t="s">
        <v>56</v>
      </c>
      <c r="S2626" s="3" t="str">
        <f t="shared" ref="S2626:S2689" si="205">TEXT(B2626,"mmmm")</f>
        <v>March</v>
      </c>
      <c r="T2626" t="str">
        <f t="shared" ref="T2626:T2689" si="206">"Q"&amp;ROUNDUP(MONTH(B2626)/3,0)</f>
        <v>Q1</v>
      </c>
      <c r="U2626">
        <f t="shared" ref="U2626:U2689" si="207">YEAR(B2626)</f>
        <v>2025</v>
      </c>
      <c r="V2626" s="4">
        <f t="shared" ref="V2626:V2689" si="208">P2626/N2626</f>
        <v>0.22802442873807729</v>
      </c>
      <c r="W2626" t="str">
        <f t="shared" ref="W2626:W2689" si="209">IF(N2626&lt;10000,"Low",IF(N2626&lt;=50000,"Medium","High"))</f>
        <v>Medium</v>
      </c>
    </row>
    <row r="2627" spans="1:23" hidden="1" x14ac:dyDescent="0.3">
      <c r="A2627">
        <v>103816</v>
      </c>
      <c r="B2627" s="1">
        <v>45668</v>
      </c>
      <c r="C2627" t="s">
        <v>3952</v>
      </c>
      <c r="D2627" t="s">
        <v>160</v>
      </c>
      <c r="E2627" t="s">
        <v>44</v>
      </c>
      <c r="F2627" t="s">
        <v>45</v>
      </c>
      <c r="G2627" t="s">
        <v>46</v>
      </c>
      <c r="H2627" t="s">
        <v>38</v>
      </c>
      <c r="I2627" t="s">
        <v>24</v>
      </c>
      <c r="J2627" t="s">
        <v>25</v>
      </c>
      <c r="K2627">
        <v>3</v>
      </c>
      <c r="L2627">
        <v>8175</v>
      </c>
      <c r="M2627">
        <v>5</v>
      </c>
      <c r="N2627">
        <v>23298.75</v>
      </c>
      <c r="O2627">
        <v>18000</v>
      </c>
      <c r="P2627">
        <v>5298.75</v>
      </c>
      <c r="Q2627" t="s">
        <v>55</v>
      </c>
      <c r="R2627" t="s">
        <v>27</v>
      </c>
      <c r="S2627" s="3" t="str">
        <f t="shared" si="205"/>
        <v>January</v>
      </c>
      <c r="T2627" t="str">
        <f t="shared" si="206"/>
        <v>Q1</v>
      </c>
      <c r="U2627">
        <f t="shared" si="207"/>
        <v>2025</v>
      </c>
      <c r="V2627" s="4">
        <f t="shared" si="208"/>
        <v>0.22742636407532593</v>
      </c>
      <c r="W2627" t="str">
        <f t="shared" si="209"/>
        <v>Medium</v>
      </c>
    </row>
    <row r="2628" spans="1:23" hidden="1" x14ac:dyDescent="0.3">
      <c r="A2628">
        <v>104101</v>
      </c>
      <c r="B2628" s="1">
        <v>45752</v>
      </c>
      <c r="C2628" t="s">
        <v>4237</v>
      </c>
      <c r="D2628" t="s">
        <v>129</v>
      </c>
      <c r="E2628" t="s">
        <v>44</v>
      </c>
      <c r="F2628" t="s">
        <v>64</v>
      </c>
      <c r="G2628" t="s">
        <v>65</v>
      </c>
      <c r="H2628" t="s">
        <v>23</v>
      </c>
      <c r="I2628" t="s">
        <v>24</v>
      </c>
      <c r="J2628" t="s">
        <v>72</v>
      </c>
      <c r="K2628">
        <v>2</v>
      </c>
      <c r="L2628">
        <v>14540</v>
      </c>
      <c r="M2628">
        <v>20</v>
      </c>
      <c r="N2628">
        <v>23264</v>
      </c>
      <c r="O2628">
        <v>22000</v>
      </c>
      <c r="P2628">
        <v>1264</v>
      </c>
      <c r="Q2628" t="s">
        <v>41</v>
      </c>
      <c r="R2628" t="s">
        <v>27</v>
      </c>
      <c r="S2628" s="3" t="str">
        <f t="shared" si="205"/>
        <v>April</v>
      </c>
      <c r="T2628" t="str">
        <f t="shared" si="206"/>
        <v>Q2</v>
      </c>
      <c r="U2628">
        <f t="shared" si="207"/>
        <v>2025</v>
      </c>
      <c r="V2628" s="4">
        <f t="shared" si="208"/>
        <v>5.4332874828060526E-2</v>
      </c>
      <c r="W2628" t="str">
        <f t="shared" si="209"/>
        <v>Medium</v>
      </c>
    </row>
    <row r="2629" spans="1:23" hidden="1" x14ac:dyDescent="0.3">
      <c r="A2629">
        <v>101395</v>
      </c>
      <c r="B2629" s="1">
        <v>45931</v>
      </c>
      <c r="C2629" t="s">
        <v>1531</v>
      </c>
      <c r="D2629" t="s">
        <v>43</v>
      </c>
      <c r="E2629" t="s">
        <v>30</v>
      </c>
      <c r="F2629" t="s">
        <v>76</v>
      </c>
      <c r="G2629" t="s">
        <v>77</v>
      </c>
      <c r="H2629" t="s">
        <v>83</v>
      </c>
      <c r="I2629" t="s">
        <v>24</v>
      </c>
      <c r="J2629" t="s">
        <v>25</v>
      </c>
      <c r="K2629">
        <v>3</v>
      </c>
      <c r="L2629">
        <v>8615</v>
      </c>
      <c r="M2629">
        <v>10</v>
      </c>
      <c r="N2629">
        <v>23260.5</v>
      </c>
      <c r="O2629">
        <v>18000</v>
      </c>
      <c r="P2629">
        <v>5260.5</v>
      </c>
      <c r="Q2629" t="s">
        <v>49</v>
      </c>
      <c r="R2629" t="s">
        <v>27</v>
      </c>
      <c r="S2629" s="3" t="str">
        <f t="shared" si="205"/>
        <v>October</v>
      </c>
      <c r="T2629" t="str">
        <f t="shared" si="206"/>
        <v>Q4</v>
      </c>
      <c r="U2629">
        <f t="shared" si="207"/>
        <v>2025</v>
      </c>
      <c r="V2629" s="4">
        <f t="shared" si="208"/>
        <v>0.2261559295801896</v>
      </c>
      <c r="W2629" t="str">
        <f t="shared" si="209"/>
        <v>Medium</v>
      </c>
    </row>
    <row r="2630" spans="1:23" hidden="1" x14ac:dyDescent="0.3">
      <c r="A2630">
        <v>102866</v>
      </c>
      <c r="B2630" s="1">
        <v>45881</v>
      </c>
      <c r="C2630" t="s">
        <v>3002</v>
      </c>
      <c r="D2630" t="s">
        <v>68</v>
      </c>
      <c r="E2630" t="s">
        <v>44</v>
      </c>
      <c r="F2630" t="s">
        <v>64</v>
      </c>
      <c r="G2630" t="s">
        <v>65</v>
      </c>
      <c r="H2630" t="s">
        <v>33</v>
      </c>
      <c r="I2630" t="s">
        <v>24</v>
      </c>
      <c r="J2630" t="s">
        <v>25</v>
      </c>
      <c r="K2630">
        <v>3</v>
      </c>
      <c r="L2630">
        <v>8142</v>
      </c>
      <c r="M2630">
        <v>5</v>
      </c>
      <c r="N2630">
        <v>23204.7</v>
      </c>
      <c r="O2630">
        <v>18000</v>
      </c>
      <c r="P2630">
        <v>5204.7</v>
      </c>
      <c r="Q2630" t="s">
        <v>49</v>
      </c>
      <c r="R2630" t="s">
        <v>27</v>
      </c>
      <c r="S2630" s="3" t="str">
        <f t="shared" si="205"/>
        <v>August</v>
      </c>
      <c r="T2630" t="str">
        <f t="shared" si="206"/>
        <v>Q3</v>
      </c>
      <c r="U2630">
        <f t="shared" si="207"/>
        <v>2025</v>
      </c>
      <c r="V2630" s="4">
        <f t="shared" si="208"/>
        <v>0.22429507815227087</v>
      </c>
      <c r="W2630" t="str">
        <f t="shared" si="209"/>
        <v>Medium</v>
      </c>
    </row>
    <row r="2631" spans="1:23" hidden="1" x14ac:dyDescent="0.3">
      <c r="A2631">
        <v>104911</v>
      </c>
      <c r="B2631" s="1">
        <v>45801</v>
      </c>
      <c r="C2631" t="s">
        <v>5047</v>
      </c>
      <c r="D2631" t="s">
        <v>158</v>
      </c>
      <c r="E2631" t="s">
        <v>20</v>
      </c>
      <c r="F2631" t="s">
        <v>21</v>
      </c>
      <c r="G2631" t="s">
        <v>22</v>
      </c>
      <c r="H2631" t="s">
        <v>71</v>
      </c>
      <c r="I2631" t="s">
        <v>60</v>
      </c>
      <c r="J2631" t="s">
        <v>61</v>
      </c>
      <c r="K2631">
        <v>2</v>
      </c>
      <c r="L2631">
        <v>12212</v>
      </c>
      <c r="M2631">
        <v>5</v>
      </c>
      <c r="N2631">
        <v>23202.799999999999</v>
      </c>
      <c r="O2631">
        <v>18000</v>
      </c>
      <c r="P2631">
        <v>5202.8</v>
      </c>
      <c r="Q2631" t="s">
        <v>26</v>
      </c>
      <c r="R2631" t="s">
        <v>27</v>
      </c>
      <c r="S2631" s="3" t="str">
        <f t="shared" si="205"/>
        <v>May</v>
      </c>
      <c r="T2631" t="str">
        <f t="shared" si="206"/>
        <v>Q2</v>
      </c>
      <c r="U2631">
        <f t="shared" si="207"/>
        <v>2025</v>
      </c>
      <c r="V2631" s="4">
        <f t="shared" si="208"/>
        <v>0.22423155826020999</v>
      </c>
      <c r="W2631" t="str">
        <f t="shared" si="209"/>
        <v>Medium</v>
      </c>
    </row>
    <row r="2632" spans="1:23" hidden="1" x14ac:dyDescent="0.3">
      <c r="A2632">
        <v>100354</v>
      </c>
      <c r="B2632" s="1">
        <v>45855</v>
      </c>
      <c r="C2632" t="s">
        <v>490</v>
      </c>
      <c r="D2632" t="s">
        <v>19</v>
      </c>
      <c r="E2632" t="s">
        <v>44</v>
      </c>
      <c r="F2632" t="s">
        <v>64</v>
      </c>
      <c r="G2632" t="s">
        <v>65</v>
      </c>
      <c r="H2632" t="s">
        <v>33</v>
      </c>
      <c r="I2632" t="s">
        <v>60</v>
      </c>
      <c r="J2632" t="s">
        <v>61</v>
      </c>
      <c r="K2632">
        <v>2</v>
      </c>
      <c r="L2632">
        <v>11562</v>
      </c>
      <c r="M2632">
        <v>0</v>
      </c>
      <c r="N2632">
        <v>23124</v>
      </c>
      <c r="O2632">
        <v>18000</v>
      </c>
      <c r="P2632">
        <v>5124</v>
      </c>
      <c r="Q2632" t="s">
        <v>66</v>
      </c>
      <c r="R2632" t="s">
        <v>56</v>
      </c>
      <c r="S2632" s="3" t="str">
        <f t="shared" si="205"/>
        <v>July</v>
      </c>
      <c r="T2632" t="str">
        <f t="shared" si="206"/>
        <v>Q3</v>
      </c>
      <c r="U2632">
        <f t="shared" si="207"/>
        <v>2025</v>
      </c>
      <c r="V2632" s="4">
        <f t="shared" si="208"/>
        <v>0.22158796056045668</v>
      </c>
      <c r="W2632" t="str">
        <f t="shared" si="209"/>
        <v>Medium</v>
      </c>
    </row>
    <row r="2633" spans="1:23" hidden="1" x14ac:dyDescent="0.3">
      <c r="A2633">
        <v>100330</v>
      </c>
      <c r="B2633" s="1">
        <v>45729</v>
      </c>
      <c r="C2633" t="s">
        <v>466</v>
      </c>
      <c r="D2633" t="s">
        <v>207</v>
      </c>
      <c r="E2633" t="s">
        <v>52</v>
      </c>
      <c r="F2633" t="s">
        <v>69</v>
      </c>
      <c r="G2633" t="s">
        <v>70</v>
      </c>
      <c r="H2633" t="s">
        <v>71</v>
      </c>
      <c r="I2633" t="s">
        <v>24</v>
      </c>
      <c r="J2633" t="s">
        <v>25</v>
      </c>
      <c r="K2633">
        <v>3</v>
      </c>
      <c r="L2633">
        <v>8552</v>
      </c>
      <c r="M2633">
        <v>10</v>
      </c>
      <c r="N2633">
        <v>23090.400000000001</v>
      </c>
      <c r="O2633">
        <v>18000</v>
      </c>
      <c r="P2633">
        <v>5090.3999999999996</v>
      </c>
      <c r="Q2633" t="s">
        <v>26</v>
      </c>
      <c r="R2633" t="s">
        <v>27</v>
      </c>
      <c r="S2633" s="3" t="str">
        <f t="shared" si="205"/>
        <v>March</v>
      </c>
      <c r="T2633" t="str">
        <f t="shared" si="206"/>
        <v>Q1</v>
      </c>
      <c r="U2633">
        <f t="shared" si="207"/>
        <v>2025</v>
      </c>
      <c r="V2633" s="4">
        <f t="shared" si="208"/>
        <v>0.22045525413158712</v>
      </c>
      <c r="W2633" t="str">
        <f t="shared" si="209"/>
        <v>Medium</v>
      </c>
    </row>
    <row r="2634" spans="1:23" hidden="1" x14ac:dyDescent="0.3">
      <c r="A2634">
        <v>100553</v>
      </c>
      <c r="B2634" s="1">
        <v>45795</v>
      </c>
      <c r="C2634" t="s">
        <v>689</v>
      </c>
      <c r="D2634" t="s">
        <v>110</v>
      </c>
      <c r="E2634" t="s">
        <v>52</v>
      </c>
      <c r="F2634" t="s">
        <v>53</v>
      </c>
      <c r="G2634" t="s">
        <v>54</v>
      </c>
      <c r="H2634" t="s">
        <v>59</v>
      </c>
      <c r="I2634" t="s">
        <v>24</v>
      </c>
      <c r="J2634" t="s">
        <v>25</v>
      </c>
      <c r="K2634">
        <v>3</v>
      </c>
      <c r="L2634">
        <v>8545</v>
      </c>
      <c r="M2634">
        <v>10</v>
      </c>
      <c r="N2634">
        <v>23071.5</v>
      </c>
      <c r="O2634">
        <v>18000</v>
      </c>
      <c r="P2634">
        <v>5071.5</v>
      </c>
      <c r="Q2634" t="s">
        <v>26</v>
      </c>
      <c r="R2634" t="s">
        <v>73</v>
      </c>
      <c r="S2634" s="3" t="str">
        <f t="shared" si="205"/>
        <v>May</v>
      </c>
      <c r="T2634" t="str">
        <f t="shared" si="206"/>
        <v>Q2</v>
      </c>
      <c r="U2634">
        <f t="shared" si="207"/>
        <v>2025</v>
      </c>
      <c r="V2634" s="4">
        <f t="shared" si="208"/>
        <v>0.21981665691437488</v>
      </c>
      <c r="W2634" t="str">
        <f t="shared" si="209"/>
        <v>Medium</v>
      </c>
    </row>
    <row r="2635" spans="1:23" hidden="1" x14ac:dyDescent="0.3">
      <c r="A2635">
        <v>103538</v>
      </c>
      <c r="B2635" s="1">
        <v>45768</v>
      </c>
      <c r="C2635" t="s">
        <v>3674</v>
      </c>
      <c r="D2635" t="s">
        <v>104</v>
      </c>
      <c r="E2635" t="s">
        <v>44</v>
      </c>
      <c r="F2635" t="s">
        <v>45</v>
      </c>
      <c r="G2635" t="s">
        <v>46</v>
      </c>
      <c r="H2635" t="s">
        <v>83</v>
      </c>
      <c r="I2635" t="s">
        <v>24</v>
      </c>
      <c r="J2635" t="s">
        <v>25</v>
      </c>
      <c r="K2635">
        <v>3</v>
      </c>
      <c r="L2635">
        <v>8095</v>
      </c>
      <c r="M2635">
        <v>5</v>
      </c>
      <c r="N2635">
        <v>23070.75</v>
      </c>
      <c r="O2635">
        <v>18000</v>
      </c>
      <c r="P2635">
        <v>5070.75</v>
      </c>
      <c r="Q2635" t="s">
        <v>66</v>
      </c>
      <c r="R2635" t="s">
        <v>56</v>
      </c>
      <c r="S2635" s="3" t="str">
        <f t="shared" si="205"/>
        <v>April</v>
      </c>
      <c r="T2635" t="str">
        <f t="shared" si="206"/>
        <v>Q2</v>
      </c>
      <c r="U2635">
        <f t="shared" si="207"/>
        <v>2025</v>
      </c>
      <c r="V2635" s="4">
        <f t="shared" si="208"/>
        <v>0.21979129417119078</v>
      </c>
      <c r="W2635" t="str">
        <f t="shared" si="209"/>
        <v>Medium</v>
      </c>
    </row>
    <row r="2636" spans="1:23" hidden="1" x14ac:dyDescent="0.3">
      <c r="A2636">
        <v>104743</v>
      </c>
      <c r="B2636" s="1">
        <v>45841</v>
      </c>
      <c r="C2636" t="s">
        <v>4879</v>
      </c>
      <c r="D2636" t="s">
        <v>342</v>
      </c>
      <c r="E2636" t="s">
        <v>30</v>
      </c>
      <c r="F2636" t="s">
        <v>31</v>
      </c>
      <c r="G2636" t="s">
        <v>32</v>
      </c>
      <c r="H2636" t="s">
        <v>47</v>
      </c>
      <c r="I2636" t="s">
        <v>60</v>
      </c>
      <c r="J2636" t="s">
        <v>61</v>
      </c>
      <c r="K2636">
        <v>2</v>
      </c>
      <c r="L2636">
        <v>12125</v>
      </c>
      <c r="M2636">
        <v>5</v>
      </c>
      <c r="N2636">
        <v>23037.5</v>
      </c>
      <c r="O2636">
        <v>18000</v>
      </c>
      <c r="P2636">
        <v>5037.5</v>
      </c>
      <c r="Q2636" t="s">
        <v>26</v>
      </c>
      <c r="R2636" t="s">
        <v>27</v>
      </c>
      <c r="S2636" s="3" t="str">
        <f t="shared" si="205"/>
        <v>July</v>
      </c>
      <c r="T2636" t="str">
        <f t="shared" si="206"/>
        <v>Q3</v>
      </c>
      <c r="U2636">
        <f t="shared" si="207"/>
        <v>2025</v>
      </c>
      <c r="V2636" s="4">
        <f t="shared" si="208"/>
        <v>0.21866521975040695</v>
      </c>
      <c r="W2636" t="str">
        <f t="shared" si="209"/>
        <v>Medium</v>
      </c>
    </row>
    <row r="2637" spans="1:23" hidden="1" x14ac:dyDescent="0.3">
      <c r="A2637">
        <v>102175</v>
      </c>
      <c r="B2637" s="1">
        <v>45666</v>
      </c>
      <c r="C2637" t="s">
        <v>2311</v>
      </c>
      <c r="D2637" t="s">
        <v>90</v>
      </c>
      <c r="E2637" t="s">
        <v>30</v>
      </c>
      <c r="F2637" t="s">
        <v>31</v>
      </c>
      <c r="G2637" t="s">
        <v>32</v>
      </c>
      <c r="H2637" t="s">
        <v>108</v>
      </c>
      <c r="I2637" t="s">
        <v>24</v>
      </c>
      <c r="J2637" t="s">
        <v>25</v>
      </c>
      <c r="K2637">
        <v>3</v>
      </c>
      <c r="L2637">
        <v>8081</v>
      </c>
      <c r="M2637">
        <v>5</v>
      </c>
      <c r="N2637">
        <v>23030.85</v>
      </c>
      <c r="O2637">
        <v>18000</v>
      </c>
      <c r="P2637">
        <v>5030.8500000000004</v>
      </c>
      <c r="Q2637" t="s">
        <v>55</v>
      </c>
      <c r="R2637" t="s">
        <v>27</v>
      </c>
      <c r="S2637" s="3" t="str">
        <f t="shared" si="205"/>
        <v>January</v>
      </c>
      <c r="T2637" t="str">
        <f t="shared" si="206"/>
        <v>Q1</v>
      </c>
      <c r="U2637">
        <f t="shared" si="207"/>
        <v>2025</v>
      </c>
      <c r="V2637" s="4">
        <f t="shared" si="208"/>
        <v>0.21843961469073006</v>
      </c>
      <c r="W2637" t="str">
        <f t="shared" si="209"/>
        <v>Medium</v>
      </c>
    </row>
    <row r="2638" spans="1:23" hidden="1" x14ac:dyDescent="0.3">
      <c r="A2638">
        <v>102348</v>
      </c>
      <c r="B2638" s="1">
        <v>45668</v>
      </c>
      <c r="C2638" t="s">
        <v>2484</v>
      </c>
      <c r="D2638" t="s">
        <v>226</v>
      </c>
      <c r="E2638" t="s">
        <v>20</v>
      </c>
      <c r="F2638" t="s">
        <v>21</v>
      </c>
      <c r="G2638" t="s">
        <v>22</v>
      </c>
      <c r="H2638" t="s">
        <v>71</v>
      </c>
      <c r="I2638" t="s">
        <v>24</v>
      </c>
      <c r="J2638" t="s">
        <v>25</v>
      </c>
      <c r="K2638">
        <v>3</v>
      </c>
      <c r="L2638">
        <v>8075</v>
      </c>
      <c r="M2638">
        <v>5</v>
      </c>
      <c r="N2638">
        <v>23013.75</v>
      </c>
      <c r="O2638">
        <v>18000</v>
      </c>
      <c r="P2638">
        <v>5013.75</v>
      </c>
      <c r="Q2638" t="s">
        <v>41</v>
      </c>
      <c r="R2638" t="s">
        <v>27</v>
      </c>
      <c r="S2638" s="3" t="str">
        <f t="shared" si="205"/>
        <v>January</v>
      </c>
      <c r="T2638" t="str">
        <f t="shared" si="206"/>
        <v>Q1</v>
      </c>
      <c r="U2638">
        <f t="shared" si="207"/>
        <v>2025</v>
      </c>
      <c r="V2638" s="4">
        <f t="shared" si="208"/>
        <v>0.21785888870783771</v>
      </c>
      <c r="W2638" t="str">
        <f t="shared" si="209"/>
        <v>Medium</v>
      </c>
    </row>
    <row r="2639" spans="1:23" hidden="1" x14ac:dyDescent="0.3">
      <c r="A2639">
        <v>100660</v>
      </c>
      <c r="B2639" s="1">
        <v>45721</v>
      </c>
      <c r="C2639" t="s">
        <v>796</v>
      </c>
      <c r="D2639" t="s">
        <v>158</v>
      </c>
      <c r="E2639" t="s">
        <v>44</v>
      </c>
      <c r="F2639" t="s">
        <v>45</v>
      </c>
      <c r="G2639" t="s">
        <v>46</v>
      </c>
      <c r="H2639" t="s">
        <v>108</v>
      </c>
      <c r="I2639" t="s">
        <v>60</v>
      </c>
      <c r="J2639" t="s">
        <v>61</v>
      </c>
      <c r="K2639">
        <v>2</v>
      </c>
      <c r="L2639">
        <v>11503</v>
      </c>
      <c r="M2639">
        <v>0</v>
      </c>
      <c r="N2639">
        <v>23006</v>
      </c>
      <c r="O2639">
        <v>18000</v>
      </c>
      <c r="P2639">
        <v>5006</v>
      </c>
      <c r="Q2639" t="s">
        <v>66</v>
      </c>
      <c r="R2639" t="s">
        <v>56</v>
      </c>
      <c r="S2639" s="3" t="str">
        <f t="shared" si="205"/>
        <v>March</v>
      </c>
      <c r="T2639" t="str">
        <f t="shared" si="206"/>
        <v>Q1</v>
      </c>
      <c r="U2639">
        <f t="shared" si="207"/>
        <v>2025</v>
      </c>
      <c r="V2639" s="4">
        <f t="shared" si="208"/>
        <v>0.21759540989307138</v>
      </c>
      <c r="W2639" t="str">
        <f t="shared" si="209"/>
        <v>Medium</v>
      </c>
    </row>
    <row r="2640" spans="1:23" hidden="1" x14ac:dyDescent="0.3">
      <c r="A2640">
        <v>101138</v>
      </c>
      <c r="B2640" s="1">
        <v>45937</v>
      </c>
      <c r="C2640" t="s">
        <v>1274</v>
      </c>
      <c r="D2640" t="s">
        <v>166</v>
      </c>
      <c r="E2640" t="s">
        <v>44</v>
      </c>
      <c r="F2640" t="s">
        <v>64</v>
      </c>
      <c r="G2640" t="s">
        <v>65</v>
      </c>
      <c r="H2640" t="s">
        <v>59</v>
      </c>
      <c r="I2640" t="s">
        <v>39</v>
      </c>
      <c r="J2640" t="s">
        <v>92</v>
      </c>
      <c r="K2640">
        <v>9</v>
      </c>
      <c r="L2640">
        <v>2836</v>
      </c>
      <c r="M2640">
        <v>10</v>
      </c>
      <c r="N2640">
        <v>22971.599999999999</v>
      </c>
      <c r="O2640">
        <v>14400</v>
      </c>
      <c r="P2640">
        <v>8571.6</v>
      </c>
      <c r="Q2640" t="s">
        <v>49</v>
      </c>
      <c r="R2640" t="s">
        <v>27</v>
      </c>
      <c r="S2640" s="3" t="str">
        <f t="shared" si="205"/>
        <v>October</v>
      </c>
      <c r="T2640" t="str">
        <f t="shared" si="206"/>
        <v>Q4</v>
      </c>
      <c r="U2640">
        <f t="shared" si="207"/>
        <v>2025</v>
      </c>
      <c r="V2640" s="4">
        <f t="shared" si="208"/>
        <v>0.37313900642532521</v>
      </c>
      <c r="W2640" t="str">
        <f t="shared" si="209"/>
        <v>Medium</v>
      </c>
    </row>
    <row r="2641" spans="1:23" hidden="1" x14ac:dyDescent="0.3">
      <c r="A2641">
        <v>104457</v>
      </c>
      <c r="B2641" s="1">
        <v>45759</v>
      </c>
      <c r="C2641" t="s">
        <v>4593</v>
      </c>
      <c r="D2641" t="s">
        <v>112</v>
      </c>
      <c r="E2641" t="s">
        <v>52</v>
      </c>
      <c r="F2641" t="s">
        <v>53</v>
      </c>
      <c r="G2641" t="s">
        <v>54</v>
      </c>
      <c r="H2641" t="s">
        <v>59</v>
      </c>
      <c r="I2641" t="s">
        <v>24</v>
      </c>
      <c r="J2641" t="s">
        <v>25</v>
      </c>
      <c r="K2641">
        <v>3</v>
      </c>
      <c r="L2641">
        <v>8470</v>
      </c>
      <c r="M2641">
        <v>10</v>
      </c>
      <c r="N2641">
        <v>22869</v>
      </c>
      <c r="O2641">
        <v>18000</v>
      </c>
      <c r="P2641">
        <v>4869</v>
      </c>
      <c r="Q2641" t="s">
        <v>49</v>
      </c>
      <c r="R2641" t="s">
        <v>27</v>
      </c>
      <c r="S2641" s="3" t="str">
        <f t="shared" si="205"/>
        <v>April</v>
      </c>
      <c r="T2641" t="str">
        <f t="shared" si="206"/>
        <v>Q2</v>
      </c>
      <c r="U2641">
        <f t="shared" si="207"/>
        <v>2025</v>
      </c>
      <c r="V2641" s="4">
        <f t="shared" si="208"/>
        <v>0.21290830381739473</v>
      </c>
      <c r="W2641" t="str">
        <f t="shared" si="209"/>
        <v>Medium</v>
      </c>
    </row>
    <row r="2642" spans="1:23" hidden="1" x14ac:dyDescent="0.3">
      <c r="A2642">
        <v>102846</v>
      </c>
      <c r="B2642" s="1">
        <v>45856</v>
      </c>
      <c r="C2642" t="s">
        <v>2982</v>
      </c>
      <c r="D2642" t="s">
        <v>112</v>
      </c>
      <c r="E2642" t="s">
        <v>20</v>
      </c>
      <c r="F2642" t="s">
        <v>21</v>
      </c>
      <c r="G2642" t="s">
        <v>22</v>
      </c>
      <c r="H2642" t="s">
        <v>83</v>
      </c>
      <c r="I2642" t="s">
        <v>60</v>
      </c>
      <c r="J2642" t="s">
        <v>61</v>
      </c>
      <c r="K2642">
        <v>2</v>
      </c>
      <c r="L2642">
        <v>12006</v>
      </c>
      <c r="M2642">
        <v>5</v>
      </c>
      <c r="N2642">
        <v>22811.4</v>
      </c>
      <c r="O2642">
        <v>18000</v>
      </c>
      <c r="P2642">
        <v>4811.3999999999996</v>
      </c>
      <c r="Q2642" t="s">
        <v>26</v>
      </c>
      <c r="R2642" t="s">
        <v>27</v>
      </c>
      <c r="S2642" s="3" t="str">
        <f t="shared" si="205"/>
        <v>July</v>
      </c>
      <c r="T2642" t="str">
        <f t="shared" si="206"/>
        <v>Q3</v>
      </c>
      <c r="U2642">
        <f t="shared" si="207"/>
        <v>2025</v>
      </c>
      <c r="V2642" s="4">
        <f t="shared" si="208"/>
        <v>0.21092085536179275</v>
      </c>
      <c r="W2642" t="str">
        <f t="shared" si="209"/>
        <v>Medium</v>
      </c>
    </row>
    <row r="2643" spans="1:23" hidden="1" x14ac:dyDescent="0.3">
      <c r="A2643">
        <v>100001</v>
      </c>
      <c r="B2643" s="1">
        <v>45719</v>
      </c>
      <c r="C2643" t="s">
        <v>18</v>
      </c>
      <c r="D2643" t="s">
        <v>19</v>
      </c>
      <c r="E2643" t="s">
        <v>20</v>
      </c>
      <c r="F2643" t="s">
        <v>21</v>
      </c>
      <c r="G2643" t="s">
        <v>22</v>
      </c>
      <c r="H2643" t="s">
        <v>23</v>
      </c>
      <c r="I2643" t="s">
        <v>24</v>
      </c>
      <c r="J2643" t="s">
        <v>25</v>
      </c>
      <c r="K2643">
        <v>3</v>
      </c>
      <c r="L2643">
        <v>8001</v>
      </c>
      <c r="M2643">
        <v>5</v>
      </c>
      <c r="N2643">
        <v>22802.85</v>
      </c>
      <c r="O2643">
        <v>18000</v>
      </c>
      <c r="P2643">
        <v>4802.8500000000004</v>
      </c>
      <c r="Q2643" t="s">
        <v>26</v>
      </c>
      <c r="R2643" t="s">
        <v>27</v>
      </c>
      <c r="S2643" s="3" t="str">
        <f t="shared" si="205"/>
        <v>March</v>
      </c>
      <c r="T2643" t="str">
        <f t="shared" si="206"/>
        <v>Q1</v>
      </c>
      <c r="U2643">
        <f t="shared" si="207"/>
        <v>2025</v>
      </c>
      <c r="V2643" s="4">
        <f t="shared" si="208"/>
        <v>0.21062498766601545</v>
      </c>
      <c r="W2643" t="str">
        <f t="shared" si="209"/>
        <v>Medium</v>
      </c>
    </row>
    <row r="2644" spans="1:23" hidden="1" x14ac:dyDescent="0.3">
      <c r="A2644">
        <v>102678</v>
      </c>
      <c r="B2644" s="1">
        <v>45880</v>
      </c>
      <c r="C2644" t="s">
        <v>2814</v>
      </c>
      <c r="D2644" t="s">
        <v>207</v>
      </c>
      <c r="E2644" t="s">
        <v>30</v>
      </c>
      <c r="F2644" t="s">
        <v>76</v>
      </c>
      <c r="G2644" t="s">
        <v>77</v>
      </c>
      <c r="H2644" t="s">
        <v>83</v>
      </c>
      <c r="I2644" t="s">
        <v>24</v>
      </c>
      <c r="J2644" t="s">
        <v>25</v>
      </c>
      <c r="K2644">
        <v>3</v>
      </c>
      <c r="L2644">
        <v>8938</v>
      </c>
      <c r="M2644">
        <v>15</v>
      </c>
      <c r="N2644">
        <v>22791.9</v>
      </c>
      <c r="O2644">
        <v>18000</v>
      </c>
      <c r="P2644">
        <v>4791.8999999999996</v>
      </c>
      <c r="Q2644" t="s">
        <v>55</v>
      </c>
      <c r="R2644" t="s">
        <v>73</v>
      </c>
      <c r="S2644" s="3" t="str">
        <f t="shared" si="205"/>
        <v>August</v>
      </c>
      <c r="T2644" t="str">
        <f t="shared" si="206"/>
        <v>Q3</v>
      </c>
      <c r="U2644">
        <f t="shared" si="207"/>
        <v>2025</v>
      </c>
      <c r="V2644" s="4">
        <f t="shared" si="208"/>
        <v>0.21024574519895223</v>
      </c>
      <c r="W2644" t="str">
        <f t="shared" si="209"/>
        <v>Medium</v>
      </c>
    </row>
    <row r="2645" spans="1:23" hidden="1" x14ac:dyDescent="0.3">
      <c r="A2645">
        <v>102812</v>
      </c>
      <c r="B2645" s="1">
        <v>45784</v>
      </c>
      <c r="C2645" t="s">
        <v>2948</v>
      </c>
      <c r="D2645" t="s">
        <v>219</v>
      </c>
      <c r="E2645" t="s">
        <v>52</v>
      </c>
      <c r="F2645" t="s">
        <v>53</v>
      </c>
      <c r="G2645" t="s">
        <v>54</v>
      </c>
      <c r="H2645" t="s">
        <v>33</v>
      </c>
      <c r="I2645" t="s">
        <v>60</v>
      </c>
      <c r="J2645" t="s">
        <v>61</v>
      </c>
      <c r="K2645">
        <v>2</v>
      </c>
      <c r="L2645">
        <v>11993</v>
      </c>
      <c r="M2645">
        <v>5</v>
      </c>
      <c r="N2645">
        <v>22786.7</v>
      </c>
      <c r="O2645">
        <v>18000</v>
      </c>
      <c r="P2645">
        <v>4786.7</v>
      </c>
      <c r="Q2645" t="s">
        <v>66</v>
      </c>
      <c r="R2645" t="s">
        <v>56</v>
      </c>
      <c r="S2645" s="3" t="str">
        <f t="shared" si="205"/>
        <v>May</v>
      </c>
      <c r="T2645" t="str">
        <f t="shared" si="206"/>
        <v>Q2</v>
      </c>
      <c r="U2645">
        <f t="shared" si="207"/>
        <v>2025</v>
      </c>
      <c r="V2645" s="4">
        <f t="shared" si="208"/>
        <v>0.21006552067653497</v>
      </c>
      <c r="W2645" t="str">
        <f t="shared" si="209"/>
        <v>Medium</v>
      </c>
    </row>
    <row r="2646" spans="1:23" hidden="1" x14ac:dyDescent="0.3">
      <c r="A2646">
        <v>102484</v>
      </c>
      <c r="B2646" s="1">
        <v>45866</v>
      </c>
      <c r="C2646" t="s">
        <v>2620</v>
      </c>
      <c r="D2646" t="s">
        <v>408</v>
      </c>
      <c r="E2646" t="s">
        <v>52</v>
      </c>
      <c r="F2646" t="s">
        <v>69</v>
      </c>
      <c r="G2646" t="s">
        <v>70</v>
      </c>
      <c r="H2646" t="s">
        <v>33</v>
      </c>
      <c r="I2646" t="s">
        <v>60</v>
      </c>
      <c r="J2646" t="s">
        <v>61</v>
      </c>
      <c r="K2646">
        <v>2</v>
      </c>
      <c r="L2646">
        <v>11982</v>
      </c>
      <c r="M2646">
        <v>5</v>
      </c>
      <c r="N2646">
        <v>22765.8</v>
      </c>
      <c r="O2646">
        <v>18000</v>
      </c>
      <c r="P2646">
        <v>4765.8</v>
      </c>
      <c r="Q2646" t="s">
        <v>49</v>
      </c>
      <c r="R2646" t="s">
        <v>73</v>
      </c>
      <c r="S2646" s="3" t="str">
        <f t="shared" si="205"/>
        <v>July</v>
      </c>
      <c r="T2646" t="str">
        <f t="shared" si="206"/>
        <v>Q3</v>
      </c>
      <c r="U2646">
        <f t="shared" si="207"/>
        <v>2025</v>
      </c>
      <c r="V2646" s="4">
        <f t="shared" si="208"/>
        <v>0.20934032627889204</v>
      </c>
      <c r="W2646" t="str">
        <f t="shared" si="209"/>
        <v>Medium</v>
      </c>
    </row>
    <row r="2647" spans="1:23" hidden="1" x14ac:dyDescent="0.3">
      <c r="A2647">
        <v>101624</v>
      </c>
      <c r="B2647" s="1">
        <v>46007</v>
      </c>
      <c r="C2647" t="s">
        <v>1760</v>
      </c>
      <c r="D2647" t="s">
        <v>226</v>
      </c>
      <c r="E2647" t="s">
        <v>44</v>
      </c>
      <c r="F2647" t="s">
        <v>45</v>
      </c>
      <c r="G2647" t="s">
        <v>46</v>
      </c>
      <c r="H2647" t="s">
        <v>23</v>
      </c>
      <c r="I2647" t="s">
        <v>60</v>
      </c>
      <c r="J2647" t="s">
        <v>61</v>
      </c>
      <c r="K2647">
        <v>2</v>
      </c>
      <c r="L2647">
        <v>11952</v>
      </c>
      <c r="M2647">
        <v>5</v>
      </c>
      <c r="N2647">
        <v>22708.799999999999</v>
      </c>
      <c r="O2647">
        <v>18000</v>
      </c>
      <c r="P2647">
        <v>4708.8</v>
      </c>
      <c r="Q2647" t="s">
        <v>66</v>
      </c>
      <c r="R2647" t="s">
        <v>27</v>
      </c>
      <c r="S2647" s="3" t="str">
        <f t="shared" si="205"/>
        <v>December</v>
      </c>
      <c r="T2647" t="str">
        <f t="shared" si="206"/>
        <v>Q4</v>
      </c>
      <c r="U2647">
        <f t="shared" si="207"/>
        <v>2025</v>
      </c>
      <c r="V2647" s="4">
        <f t="shared" si="208"/>
        <v>0.20735573874445151</v>
      </c>
      <c r="W2647" t="str">
        <f t="shared" si="209"/>
        <v>Medium</v>
      </c>
    </row>
    <row r="2648" spans="1:23" hidden="1" x14ac:dyDescent="0.3">
      <c r="A2648">
        <v>102921</v>
      </c>
      <c r="B2648" s="1">
        <v>45936</v>
      </c>
      <c r="C2648" t="s">
        <v>3057</v>
      </c>
      <c r="D2648" t="s">
        <v>213</v>
      </c>
      <c r="E2648" t="s">
        <v>20</v>
      </c>
      <c r="F2648" t="s">
        <v>36</v>
      </c>
      <c r="G2648" t="s">
        <v>37</v>
      </c>
      <c r="H2648" t="s">
        <v>38</v>
      </c>
      <c r="I2648" t="s">
        <v>24</v>
      </c>
      <c r="J2648" t="s">
        <v>25</v>
      </c>
      <c r="K2648">
        <v>3</v>
      </c>
      <c r="L2648">
        <v>8895</v>
      </c>
      <c r="M2648">
        <v>15</v>
      </c>
      <c r="N2648">
        <v>22682.25</v>
      </c>
      <c r="O2648">
        <v>18000</v>
      </c>
      <c r="P2648">
        <v>4682.25</v>
      </c>
      <c r="Q2648" t="s">
        <v>26</v>
      </c>
      <c r="R2648" t="s">
        <v>73</v>
      </c>
      <c r="S2648" s="3" t="str">
        <f t="shared" si="205"/>
        <v>October</v>
      </c>
      <c r="T2648" t="str">
        <f t="shared" si="206"/>
        <v>Q4</v>
      </c>
      <c r="U2648">
        <f t="shared" si="207"/>
        <v>2025</v>
      </c>
      <c r="V2648" s="4">
        <f t="shared" si="208"/>
        <v>0.20642793373673246</v>
      </c>
      <c r="W2648" t="str">
        <f t="shared" si="209"/>
        <v>Medium</v>
      </c>
    </row>
    <row r="2649" spans="1:23" hidden="1" x14ac:dyDescent="0.3">
      <c r="A2649">
        <v>103515</v>
      </c>
      <c r="B2649" s="1">
        <v>45975</v>
      </c>
      <c r="C2649" t="s">
        <v>3651</v>
      </c>
      <c r="D2649" t="s">
        <v>112</v>
      </c>
      <c r="E2649" t="s">
        <v>20</v>
      </c>
      <c r="F2649" t="s">
        <v>36</v>
      </c>
      <c r="G2649" t="s">
        <v>37</v>
      </c>
      <c r="H2649" t="s">
        <v>47</v>
      </c>
      <c r="I2649" t="s">
        <v>39</v>
      </c>
      <c r="J2649" t="s">
        <v>92</v>
      </c>
      <c r="K2649">
        <v>9</v>
      </c>
      <c r="L2649">
        <v>2963</v>
      </c>
      <c r="M2649">
        <v>15</v>
      </c>
      <c r="N2649">
        <v>22666.95</v>
      </c>
      <c r="O2649">
        <v>14400</v>
      </c>
      <c r="P2649">
        <v>8266.9500000000007</v>
      </c>
      <c r="Q2649" t="s">
        <v>41</v>
      </c>
      <c r="R2649" t="s">
        <v>27</v>
      </c>
      <c r="S2649" s="3" t="str">
        <f t="shared" si="205"/>
        <v>November</v>
      </c>
      <c r="T2649" t="str">
        <f t="shared" si="206"/>
        <v>Q4</v>
      </c>
      <c r="U2649">
        <f t="shared" si="207"/>
        <v>2025</v>
      </c>
      <c r="V2649" s="4">
        <f t="shared" si="208"/>
        <v>0.3647138234301483</v>
      </c>
      <c r="W2649" t="str">
        <f t="shared" si="209"/>
        <v>Medium</v>
      </c>
    </row>
    <row r="2650" spans="1:23" hidden="1" x14ac:dyDescent="0.3">
      <c r="A2650">
        <v>101399</v>
      </c>
      <c r="B2650" s="1">
        <v>45909</v>
      </c>
      <c r="C2650" t="s">
        <v>1535</v>
      </c>
      <c r="D2650" t="s">
        <v>342</v>
      </c>
      <c r="E2650" t="s">
        <v>44</v>
      </c>
      <c r="F2650" t="s">
        <v>45</v>
      </c>
      <c r="G2650" t="s">
        <v>46</v>
      </c>
      <c r="H2650" t="s">
        <v>83</v>
      </c>
      <c r="I2650" t="s">
        <v>24</v>
      </c>
      <c r="J2650" t="s">
        <v>25</v>
      </c>
      <c r="K2650">
        <v>3</v>
      </c>
      <c r="L2650">
        <v>8378</v>
      </c>
      <c r="M2650">
        <v>10</v>
      </c>
      <c r="N2650">
        <v>22620.6</v>
      </c>
      <c r="O2650">
        <v>18000</v>
      </c>
      <c r="P2650">
        <v>4620.6000000000004</v>
      </c>
      <c r="Q2650" t="s">
        <v>66</v>
      </c>
      <c r="R2650" t="s">
        <v>56</v>
      </c>
      <c r="S2650" s="3" t="str">
        <f t="shared" si="205"/>
        <v>September</v>
      </c>
      <c r="T2650" t="str">
        <f t="shared" si="206"/>
        <v>Q3</v>
      </c>
      <c r="U2650">
        <f t="shared" si="207"/>
        <v>2025</v>
      </c>
      <c r="V2650" s="4">
        <f t="shared" si="208"/>
        <v>0.2042651388557333</v>
      </c>
      <c r="W2650" t="str">
        <f t="shared" si="209"/>
        <v>Medium</v>
      </c>
    </row>
    <row r="2651" spans="1:23" hidden="1" x14ac:dyDescent="0.3">
      <c r="A2651">
        <v>100785</v>
      </c>
      <c r="B2651" s="1">
        <v>45770</v>
      </c>
      <c r="C2651" t="s">
        <v>921</v>
      </c>
      <c r="D2651" t="s">
        <v>408</v>
      </c>
      <c r="E2651" t="s">
        <v>44</v>
      </c>
      <c r="F2651" t="s">
        <v>45</v>
      </c>
      <c r="G2651" t="s">
        <v>46</v>
      </c>
      <c r="H2651" t="s">
        <v>38</v>
      </c>
      <c r="I2651" t="s">
        <v>24</v>
      </c>
      <c r="J2651" t="s">
        <v>25</v>
      </c>
      <c r="K2651">
        <v>3</v>
      </c>
      <c r="L2651">
        <v>8373</v>
      </c>
      <c r="M2651">
        <v>10</v>
      </c>
      <c r="N2651">
        <v>22607.1</v>
      </c>
      <c r="O2651">
        <v>18000</v>
      </c>
      <c r="P2651">
        <v>4607.1000000000004</v>
      </c>
      <c r="Q2651" t="s">
        <v>26</v>
      </c>
      <c r="R2651" t="s">
        <v>27</v>
      </c>
      <c r="S2651" s="3" t="str">
        <f t="shared" si="205"/>
        <v>April</v>
      </c>
      <c r="T2651" t="str">
        <f t="shared" si="206"/>
        <v>Q2</v>
      </c>
      <c r="U2651">
        <f t="shared" si="207"/>
        <v>2025</v>
      </c>
      <c r="V2651" s="4">
        <f t="shared" si="208"/>
        <v>0.203789959791393</v>
      </c>
      <c r="W2651" t="str">
        <f t="shared" si="209"/>
        <v>Medium</v>
      </c>
    </row>
    <row r="2652" spans="1:23" hidden="1" x14ac:dyDescent="0.3">
      <c r="A2652">
        <v>101762</v>
      </c>
      <c r="B2652" s="1">
        <v>45659</v>
      </c>
      <c r="C2652" t="s">
        <v>1898</v>
      </c>
      <c r="D2652" t="s">
        <v>118</v>
      </c>
      <c r="E2652" t="s">
        <v>20</v>
      </c>
      <c r="F2652" t="s">
        <v>21</v>
      </c>
      <c r="G2652" t="s">
        <v>22</v>
      </c>
      <c r="H2652" t="s">
        <v>33</v>
      </c>
      <c r="I2652" t="s">
        <v>60</v>
      </c>
      <c r="J2652" t="s">
        <v>61</v>
      </c>
      <c r="K2652">
        <v>2</v>
      </c>
      <c r="L2652">
        <v>11886</v>
      </c>
      <c r="M2652">
        <v>5</v>
      </c>
      <c r="N2652">
        <v>22583.4</v>
      </c>
      <c r="O2652">
        <v>18000</v>
      </c>
      <c r="P2652">
        <v>4583.3999999999996</v>
      </c>
      <c r="Q2652" t="s">
        <v>49</v>
      </c>
      <c r="R2652" t="s">
        <v>27</v>
      </c>
      <c r="S2652" s="3" t="str">
        <f t="shared" si="205"/>
        <v>January</v>
      </c>
      <c r="T2652" t="str">
        <f t="shared" si="206"/>
        <v>Q1</v>
      </c>
      <c r="U2652">
        <f t="shared" si="207"/>
        <v>2025</v>
      </c>
      <c r="V2652" s="4">
        <f t="shared" si="208"/>
        <v>0.20295438242248728</v>
      </c>
      <c r="W2652" t="str">
        <f t="shared" si="209"/>
        <v>Medium</v>
      </c>
    </row>
    <row r="2653" spans="1:23" hidden="1" x14ac:dyDescent="0.3">
      <c r="A2653">
        <v>103130</v>
      </c>
      <c r="B2653" s="1">
        <v>45896</v>
      </c>
      <c r="C2653" t="s">
        <v>3266</v>
      </c>
      <c r="D2653" t="s">
        <v>98</v>
      </c>
      <c r="E2653" t="s">
        <v>30</v>
      </c>
      <c r="F2653" t="s">
        <v>76</v>
      </c>
      <c r="G2653" t="s">
        <v>77</v>
      </c>
      <c r="H2653" t="s">
        <v>33</v>
      </c>
      <c r="I2653" t="s">
        <v>24</v>
      </c>
      <c r="J2653" t="s">
        <v>25</v>
      </c>
      <c r="K2653">
        <v>3</v>
      </c>
      <c r="L2653">
        <v>8851</v>
      </c>
      <c r="M2653">
        <v>15</v>
      </c>
      <c r="N2653">
        <v>22570.05</v>
      </c>
      <c r="O2653">
        <v>18000</v>
      </c>
      <c r="P2653">
        <v>4570.05</v>
      </c>
      <c r="Q2653" t="s">
        <v>41</v>
      </c>
      <c r="R2653" t="s">
        <v>56</v>
      </c>
      <c r="S2653" s="3" t="str">
        <f t="shared" si="205"/>
        <v>August</v>
      </c>
      <c r="T2653" t="str">
        <f t="shared" si="206"/>
        <v>Q3</v>
      </c>
      <c r="U2653">
        <f t="shared" si="207"/>
        <v>2025</v>
      </c>
      <c r="V2653" s="4">
        <f t="shared" si="208"/>
        <v>0.20248293645782797</v>
      </c>
      <c r="W2653" t="str">
        <f t="shared" si="209"/>
        <v>Medium</v>
      </c>
    </row>
    <row r="2654" spans="1:23" hidden="1" x14ac:dyDescent="0.3">
      <c r="A2654">
        <v>102954</v>
      </c>
      <c r="B2654" s="1">
        <v>45920</v>
      </c>
      <c r="C2654" t="s">
        <v>3090</v>
      </c>
      <c r="D2654" t="s">
        <v>281</v>
      </c>
      <c r="E2654" t="s">
        <v>44</v>
      </c>
      <c r="F2654" t="s">
        <v>64</v>
      </c>
      <c r="G2654" t="s">
        <v>65</v>
      </c>
      <c r="H2654" t="s">
        <v>33</v>
      </c>
      <c r="I2654" t="s">
        <v>24</v>
      </c>
      <c r="J2654" t="s">
        <v>25</v>
      </c>
      <c r="K2654">
        <v>3</v>
      </c>
      <c r="L2654">
        <v>8358</v>
      </c>
      <c r="M2654">
        <v>10</v>
      </c>
      <c r="N2654">
        <v>22566.6</v>
      </c>
      <c r="O2654">
        <v>18000</v>
      </c>
      <c r="P2654">
        <v>4566.6000000000004</v>
      </c>
      <c r="Q2654" t="s">
        <v>41</v>
      </c>
      <c r="R2654" t="s">
        <v>27</v>
      </c>
      <c r="S2654" s="3" t="str">
        <f t="shared" si="205"/>
        <v>September</v>
      </c>
      <c r="T2654" t="str">
        <f t="shared" si="206"/>
        <v>Q3</v>
      </c>
      <c r="U2654">
        <f t="shared" si="207"/>
        <v>2025</v>
      </c>
      <c r="V2654" s="4">
        <f t="shared" si="208"/>
        <v>0.20236101140623758</v>
      </c>
      <c r="W2654" t="str">
        <f t="shared" si="209"/>
        <v>Medium</v>
      </c>
    </row>
    <row r="2655" spans="1:23" hidden="1" x14ac:dyDescent="0.3">
      <c r="A2655">
        <v>103181</v>
      </c>
      <c r="B2655" s="1">
        <v>45872</v>
      </c>
      <c r="C2655" t="s">
        <v>3317</v>
      </c>
      <c r="D2655" t="s">
        <v>219</v>
      </c>
      <c r="E2655" t="s">
        <v>44</v>
      </c>
      <c r="F2655" t="s">
        <v>45</v>
      </c>
      <c r="G2655" t="s">
        <v>46</v>
      </c>
      <c r="H2655" t="s">
        <v>23</v>
      </c>
      <c r="I2655" t="s">
        <v>60</v>
      </c>
      <c r="J2655" t="s">
        <v>61</v>
      </c>
      <c r="K2655">
        <v>2</v>
      </c>
      <c r="L2655">
        <v>12500</v>
      </c>
      <c r="M2655">
        <v>10</v>
      </c>
      <c r="N2655">
        <v>22500</v>
      </c>
      <c r="O2655">
        <v>18000</v>
      </c>
      <c r="P2655">
        <v>4500</v>
      </c>
      <c r="Q2655" t="s">
        <v>66</v>
      </c>
      <c r="R2655" t="s">
        <v>56</v>
      </c>
      <c r="S2655" s="3" t="str">
        <f t="shared" si="205"/>
        <v>August</v>
      </c>
      <c r="T2655" t="str">
        <f t="shared" si="206"/>
        <v>Q3</v>
      </c>
      <c r="U2655">
        <f t="shared" si="207"/>
        <v>2025</v>
      </c>
      <c r="V2655" s="4">
        <f t="shared" si="208"/>
        <v>0.2</v>
      </c>
      <c r="W2655" t="str">
        <f t="shared" si="209"/>
        <v>Medium</v>
      </c>
    </row>
    <row r="2656" spans="1:23" hidden="1" x14ac:dyDescent="0.3">
      <c r="A2656">
        <v>100082</v>
      </c>
      <c r="B2656" s="1">
        <v>45658</v>
      </c>
      <c r="C2656" t="s">
        <v>197</v>
      </c>
      <c r="D2656" t="s">
        <v>96</v>
      </c>
      <c r="E2656" t="s">
        <v>20</v>
      </c>
      <c r="F2656" t="s">
        <v>36</v>
      </c>
      <c r="G2656" t="s">
        <v>37</v>
      </c>
      <c r="H2656" t="s">
        <v>59</v>
      </c>
      <c r="I2656" t="s">
        <v>60</v>
      </c>
      <c r="J2656" t="s">
        <v>61</v>
      </c>
      <c r="K2656">
        <v>2</v>
      </c>
      <c r="L2656">
        <v>11818</v>
      </c>
      <c r="M2656">
        <v>5</v>
      </c>
      <c r="N2656">
        <v>22454.2</v>
      </c>
      <c r="O2656">
        <v>18000</v>
      </c>
      <c r="P2656">
        <v>4454.2</v>
      </c>
      <c r="Q2656" t="s">
        <v>49</v>
      </c>
      <c r="R2656" t="s">
        <v>56</v>
      </c>
      <c r="S2656" s="3" t="str">
        <f t="shared" si="205"/>
        <v>January</v>
      </c>
      <c r="T2656" t="str">
        <f t="shared" si="206"/>
        <v>Q1</v>
      </c>
      <c r="U2656">
        <f t="shared" si="207"/>
        <v>2025</v>
      </c>
      <c r="V2656" s="4">
        <f t="shared" si="208"/>
        <v>0.1983682340052195</v>
      </c>
      <c r="W2656" t="str">
        <f t="shared" si="209"/>
        <v>Medium</v>
      </c>
    </row>
    <row r="2657" spans="1:23" hidden="1" x14ac:dyDescent="0.3">
      <c r="A2657">
        <v>101372</v>
      </c>
      <c r="B2657" s="1">
        <v>45904</v>
      </c>
      <c r="C2657" t="s">
        <v>1508</v>
      </c>
      <c r="D2657" t="s">
        <v>68</v>
      </c>
      <c r="E2657" t="s">
        <v>52</v>
      </c>
      <c r="F2657" t="s">
        <v>69</v>
      </c>
      <c r="G2657" t="s">
        <v>70</v>
      </c>
      <c r="H2657" t="s">
        <v>23</v>
      </c>
      <c r="I2657" t="s">
        <v>24</v>
      </c>
      <c r="J2657" t="s">
        <v>25</v>
      </c>
      <c r="K2657">
        <v>3</v>
      </c>
      <c r="L2657">
        <v>8802</v>
      </c>
      <c r="M2657">
        <v>15</v>
      </c>
      <c r="N2657">
        <v>22445.1</v>
      </c>
      <c r="O2657">
        <v>18000</v>
      </c>
      <c r="P2657">
        <v>4445.1000000000004</v>
      </c>
      <c r="Q2657" t="s">
        <v>26</v>
      </c>
      <c r="R2657" t="s">
        <v>27</v>
      </c>
      <c r="S2657" s="3" t="str">
        <f t="shared" si="205"/>
        <v>September</v>
      </c>
      <c r="T2657" t="str">
        <f t="shared" si="206"/>
        <v>Q3</v>
      </c>
      <c r="U2657">
        <f t="shared" si="207"/>
        <v>2025</v>
      </c>
      <c r="V2657" s="4">
        <f t="shared" si="208"/>
        <v>0.19804322547014719</v>
      </c>
      <c r="W2657" t="str">
        <f t="shared" si="209"/>
        <v>Medium</v>
      </c>
    </row>
    <row r="2658" spans="1:23" hidden="1" x14ac:dyDescent="0.3">
      <c r="A2658">
        <v>102115</v>
      </c>
      <c r="B2658" s="1">
        <v>46008</v>
      </c>
      <c r="C2658" t="s">
        <v>2251</v>
      </c>
      <c r="D2658" t="s">
        <v>122</v>
      </c>
      <c r="E2658" t="s">
        <v>30</v>
      </c>
      <c r="F2658" t="s">
        <v>31</v>
      </c>
      <c r="G2658" t="s">
        <v>32</v>
      </c>
      <c r="H2658" t="s">
        <v>59</v>
      </c>
      <c r="I2658" t="s">
        <v>24</v>
      </c>
      <c r="J2658" t="s">
        <v>25</v>
      </c>
      <c r="K2658">
        <v>3</v>
      </c>
      <c r="L2658">
        <v>8801</v>
      </c>
      <c r="M2658">
        <v>15</v>
      </c>
      <c r="N2658">
        <v>22442.55</v>
      </c>
      <c r="O2658">
        <v>18000</v>
      </c>
      <c r="P2658">
        <v>4442.55</v>
      </c>
      <c r="Q2658" t="s">
        <v>55</v>
      </c>
      <c r="R2658" t="s">
        <v>27</v>
      </c>
      <c r="S2658" s="3" t="str">
        <f t="shared" si="205"/>
        <v>December</v>
      </c>
      <c r="T2658" t="str">
        <f t="shared" si="206"/>
        <v>Q4</v>
      </c>
      <c r="U2658">
        <f t="shared" si="207"/>
        <v>2025</v>
      </c>
      <c r="V2658" s="4">
        <f t="shared" si="208"/>
        <v>0.19795210437316615</v>
      </c>
      <c r="W2658" t="str">
        <f t="shared" si="209"/>
        <v>Medium</v>
      </c>
    </row>
    <row r="2659" spans="1:23" hidden="1" x14ac:dyDescent="0.3">
      <c r="A2659">
        <v>100055</v>
      </c>
      <c r="B2659" s="1">
        <v>45661</v>
      </c>
      <c r="C2659" t="s">
        <v>161</v>
      </c>
      <c r="D2659" t="s">
        <v>43</v>
      </c>
      <c r="E2659" t="s">
        <v>20</v>
      </c>
      <c r="F2659" t="s">
        <v>36</v>
      </c>
      <c r="G2659" t="s">
        <v>37</v>
      </c>
      <c r="H2659" t="s">
        <v>23</v>
      </c>
      <c r="I2659" t="s">
        <v>60</v>
      </c>
      <c r="J2659" t="s">
        <v>61</v>
      </c>
      <c r="K2659">
        <v>2</v>
      </c>
      <c r="L2659">
        <v>11805</v>
      </c>
      <c r="M2659">
        <v>5</v>
      </c>
      <c r="N2659">
        <v>22429.5</v>
      </c>
      <c r="O2659">
        <v>18000</v>
      </c>
      <c r="P2659">
        <v>4429.5</v>
      </c>
      <c r="Q2659" t="s">
        <v>55</v>
      </c>
      <c r="R2659" t="s">
        <v>27</v>
      </c>
      <c r="S2659" s="3" t="str">
        <f t="shared" si="205"/>
        <v>January</v>
      </c>
      <c r="T2659" t="str">
        <f t="shared" si="206"/>
        <v>Q1</v>
      </c>
      <c r="U2659">
        <f t="shared" si="207"/>
        <v>2025</v>
      </c>
      <c r="V2659" s="4">
        <f t="shared" si="208"/>
        <v>0.19748545442386142</v>
      </c>
      <c r="W2659" t="str">
        <f t="shared" si="209"/>
        <v>Medium</v>
      </c>
    </row>
    <row r="2660" spans="1:23" hidden="1" x14ac:dyDescent="0.3">
      <c r="A2660">
        <v>101911</v>
      </c>
      <c r="B2660" s="1">
        <v>45923</v>
      </c>
      <c r="C2660" t="s">
        <v>2047</v>
      </c>
      <c r="D2660" t="s">
        <v>375</v>
      </c>
      <c r="E2660" t="s">
        <v>44</v>
      </c>
      <c r="F2660" t="s">
        <v>45</v>
      </c>
      <c r="G2660" t="s">
        <v>46</v>
      </c>
      <c r="H2660" t="s">
        <v>83</v>
      </c>
      <c r="I2660" t="s">
        <v>60</v>
      </c>
      <c r="J2660" t="s">
        <v>61</v>
      </c>
      <c r="K2660">
        <v>2</v>
      </c>
      <c r="L2660">
        <v>12446</v>
      </c>
      <c r="M2660">
        <v>10</v>
      </c>
      <c r="N2660">
        <v>22402.799999999999</v>
      </c>
      <c r="O2660">
        <v>18000</v>
      </c>
      <c r="P2660">
        <v>4402.8</v>
      </c>
      <c r="Q2660" t="s">
        <v>55</v>
      </c>
      <c r="R2660" t="s">
        <v>27</v>
      </c>
      <c r="S2660" s="3" t="str">
        <f t="shared" si="205"/>
        <v>September</v>
      </c>
      <c r="T2660" t="str">
        <f t="shared" si="206"/>
        <v>Q3</v>
      </c>
      <c r="U2660">
        <f t="shared" si="207"/>
        <v>2025</v>
      </c>
      <c r="V2660" s="4">
        <f t="shared" si="208"/>
        <v>0.19652900530290857</v>
      </c>
      <c r="W2660" t="str">
        <f t="shared" si="209"/>
        <v>Medium</v>
      </c>
    </row>
    <row r="2661" spans="1:23" hidden="1" x14ac:dyDescent="0.3">
      <c r="A2661">
        <v>102927</v>
      </c>
      <c r="B2661" s="1">
        <v>45969</v>
      </c>
      <c r="C2661" t="s">
        <v>3063</v>
      </c>
      <c r="D2661" t="s">
        <v>82</v>
      </c>
      <c r="E2661" t="s">
        <v>20</v>
      </c>
      <c r="F2661" t="s">
        <v>21</v>
      </c>
      <c r="G2661" t="s">
        <v>22</v>
      </c>
      <c r="H2661" t="s">
        <v>47</v>
      </c>
      <c r="I2661" t="s">
        <v>39</v>
      </c>
      <c r="J2661" t="s">
        <v>92</v>
      </c>
      <c r="K2661">
        <v>9</v>
      </c>
      <c r="L2661">
        <v>2928</v>
      </c>
      <c r="M2661">
        <v>15</v>
      </c>
      <c r="N2661">
        <v>22399.200000000001</v>
      </c>
      <c r="O2661">
        <v>14400</v>
      </c>
      <c r="P2661">
        <v>7999.2</v>
      </c>
      <c r="Q2661" t="s">
        <v>41</v>
      </c>
      <c r="R2661" t="s">
        <v>56</v>
      </c>
      <c r="S2661" s="3" t="str">
        <f t="shared" si="205"/>
        <v>November</v>
      </c>
      <c r="T2661" t="str">
        <f t="shared" si="206"/>
        <v>Q4</v>
      </c>
      <c r="U2661">
        <f t="shared" si="207"/>
        <v>2025</v>
      </c>
      <c r="V2661" s="4">
        <f t="shared" si="208"/>
        <v>0.35711989713918352</v>
      </c>
      <c r="W2661" t="str">
        <f t="shared" si="209"/>
        <v>Medium</v>
      </c>
    </row>
    <row r="2662" spans="1:23" hidden="1" x14ac:dyDescent="0.3">
      <c r="A2662">
        <v>102637</v>
      </c>
      <c r="B2662" s="1">
        <v>45992</v>
      </c>
      <c r="C2662" t="s">
        <v>2773</v>
      </c>
      <c r="D2662" t="s">
        <v>175</v>
      </c>
      <c r="E2662" t="s">
        <v>44</v>
      </c>
      <c r="F2662" t="s">
        <v>45</v>
      </c>
      <c r="G2662" t="s">
        <v>46</v>
      </c>
      <c r="H2662" t="s">
        <v>83</v>
      </c>
      <c r="I2662" t="s">
        <v>60</v>
      </c>
      <c r="J2662" t="s">
        <v>61</v>
      </c>
      <c r="K2662">
        <v>2</v>
      </c>
      <c r="L2662">
        <v>11785</v>
      </c>
      <c r="M2662">
        <v>5</v>
      </c>
      <c r="N2662">
        <v>22391.5</v>
      </c>
      <c r="O2662">
        <v>18000</v>
      </c>
      <c r="P2662">
        <v>4391.5</v>
      </c>
      <c r="Q2662" t="s">
        <v>55</v>
      </c>
      <c r="R2662" t="s">
        <v>27</v>
      </c>
      <c r="S2662" s="3" t="str">
        <f t="shared" si="205"/>
        <v>December</v>
      </c>
      <c r="T2662" t="str">
        <f t="shared" si="206"/>
        <v>Q4</v>
      </c>
      <c r="U2662">
        <f t="shared" si="207"/>
        <v>2025</v>
      </c>
      <c r="V2662" s="4">
        <f t="shared" si="208"/>
        <v>0.1961235290177076</v>
      </c>
      <c r="W2662" t="str">
        <f t="shared" si="209"/>
        <v>Medium</v>
      </c>
    </row>
    <row r="2663" spans="1:23" hidden="1" x14ac:dyDescent="0.3">
      <c r="A2663">
        <v>102681</v>
      </c>
      <c r="B2663" s="1">
        <v>45800</v>
      </c>
      <c r="C2663" t="s">
        <v>2817</v>
      </c>
      <c r="D2663" t="s">
        <v>63</v>
      </c>
      <c r="E2663" t="s">
        <v>44</v>
      </c>
      <c r="F2663" t="s">
        <v>64</v>
      </c>
      <c r="G2663" t="s">
        <v>65</v>
      </c>
      <c r="H2663" t="s">
        <v>83</v>
      </c>
      <c r="I2663" t="s">
        <v>60</v>
      </c>
      <c r="J2663" t="s">
        <v>78</v>
      </c>
      <c r="K2663">
        <v>1</v>
      </c>
      <c r="L2663">
        <v>22390</v>
      </c>
      <c r="M2663">
        <v>0</v>
      </c>
      <c r="N2663">
        <v>22390</v>
      </c>
      <c r="O2663">
        <v>17000</v>
      </c>
      <c r="P2663">
        <v>5390</v>
      </c>
      <c r="Q2663" t="s">
        <v>26</v>
      </c>
      <c r="R2663" t="s">
        <v>27</v>
      </c>
      <c r="S2663" s="3" t="str">
        <f t="shared" si="205"/>
        <v>May</v>
      </c>
      <c r="T2663" t="str">
        <f t="shared" si="206"/>
        <v>Q2</v>
      </c>
      <c r="U2663">
        <f t="shared" si="207"/>
        <v>2025</v>
      </c>
      <c r="V2663" s="4">
        <f t="shared" si="208"/>
        <v>0.24073246985261276</v>
      </c>
      <c r="W2663" t="str">
        <f t="shared" si="209"/>
        <v>Medium</v>
      </c>
    </row>
    <row r="2664" spans="1:23" hidden="1" x14ac:dyDescent="0.3">
      <c r="A2664">
        <v>103136</v>
      </c>
      <c r="B2664" s="1">
        <v>45762</v>
      </c>
      <c r="C2664" t="s">
        <v>3272</v>
      </c>
      <c r="D2664" t="s">
        <v>210</v>
      </c>
      <c r="E2664" t="s">
        <v>44</v>
      </c>
      <c r="F2664" t="s">
        <v>64</v>
      </c>
      <c r="G2664" t="s">
        <v>65</v>
      </c>
      <c r="H2664" t="s">
        <v>59</v>
      </c>
      <c r="I2664" t="s">
        <v>60</v>
      </c>
      <c r="J2664" t="s">
        <v>61</v>
      </c>
      <c r="K2664">
        <v>2</v>
      </c>
      <c r="L2664">
        <v>11777</v>
      </c>
      <c r="M2664">
        <v>5</v>
      </c>
      <c r="N2664">
        <v>22376.3</v>
      </c>
      <c r="O2664">
        <v>18000</v>
      </c>
      <c r="P2664">
        <v>4376.3</v>
      </c>
      <c r="Q2664" t="s">
        <v>41</v>
      </c>
      <c r="R2664" t="s">
        <v>27</v>
      </c>
      <c r="S2664" s="3" t="str">
        <f t="shared" si="205"/>
        <v>April</v>
      </c>
      <c r="T2664" t="str">
        <f t="shared" si="206"/>
        <v>Q2</v>
      </c>
      <c r="U2664">
        <f t="shared" si="207"/>
        <v>2025</v>
      </c>
      <c r="V2664" s="4">
        <f t="shared" si="208"/>
        <v>0.19557746365574291</v>
      </c>
      <c r="W2664" t="str">
        <f t="shared" si="209"/>
        <v>Medium</v>
      </c>
    </row>
    <row r="2665" spans="1:23" hidden="1" x14ac:dyDescent="0.3">
      <c r="A2665">
        <v>102424</v>
      </c>
      <c r="B2665" s="1">
        <v>45681</v>
      </c>
      <c r="C2665" t="s">
        <v>2560</v>
      </c>
      <c r="D2665" t="s">
        <v>213</v>
      </c>
      <c r="E2665" t="s">
        <v>44</v>
      </c>
      <c r="F2665" t="s">
        <v>45</v>
      </c>
      <c r="G2665" t="s">
        <v>46</v>
      </c>
      <c r="H2665" t="s">
        <v>23</v>
      </c>
      <c r="I2665" t="s">
        <v>60</v>
      </c>
      <c r="J2665" t="s">
        <v>78</v>
      </c>
      <c r="K2665">
        <v>1</v>
      </c>
      <c r="L2665">
        <v>22368</v>
      </c>
      <c r="M2665">
        <v>0</v>
      </c>
      <c r="N2665">
        <v>22368</v>
      </c>
      <c r="O2665">
        <v>17000</v>
      </c>
      <c r="P2665">
        <v>5368</v>
      </c>
      <c r="Q2665" t="s">
        <v>55</v>
      </c>
      <c r="R2665" t="s">
        <v>56</v>
      </c>
      <c r="S2665" s="3" t="str">
        <f t="shared" si="205"/>
        <v>January</v>
      </c>
      <c r="T2665" t="str">
        <f t="shared" si="206"/>
        <v>Q1</v>
      </c>
      <c r="U2665">
        <f t="shared" si="207"/>
        <v>2025</v>
      </c>
      <c r="V2665" s="4">
        <f t="shared" si="208"/>
        <v>0.2399856938483548</v>
      </c>
      <c r="W2665" t="str">
        <f t="shared" si="209"/>
        <v>Medium</v>
      </c>
    </row>
    <row r="2666" spans="1:23" hidden="1" x14ac:dyDescent="0.3">
      <c r="A2666">
        <v>102220</v>
      </c>
      <c r="B2666" s="1">
        <v>45925</v>
      </c>
      <c r="C2666" t="s">
        <v>2356</v>
      </c>
      <c r="D2666" t="s">
        <v>58</v>
      </c>
      <c r="E2666" t="s">
        <v>30</v>
      </c>
      <c r="F2666" t="s">
        <v>76</v>
      </c>
      <c r="G2666" t="s">
        <v>77</v>
      </c>
      <c r="H2666" t="s">
        <v>47</v>
      </c>
      <c r="I2666" t="s">
        <v>24</v>
      </c>
      <c r="J2666" t="s">
        <v>25</v>
      </c>
      <c r="K2666">
        <v>3</v>
      </c>
      <c r="L2666">
        <v>8766</v>
      </c>
      <c r="M2666">
        <v>15</v>
      </c>
      <c r="N2666">
        <v>22353.3</v>
      </c>
      <c r="O2666">
        <v>18000</v>
      </c>
      <c r="P2666">
        <v>4353.3</v>
      </c>
      <c r="Q2666" t="s">
        <v>66</v>
      </c>
      <c r="R2666" t="s">
        <v>27</v>
      </c>
      <c r="S2666" s="3" t="str">
        <f t="shared" si="205"/>
        <v>September</v>
      </c>
      <c r="T2666" t="str">
        <f t="shared" si="206"/>
        <v>Q3</v>
      </c>
      <c r="U2666">
        <f t="shared" si="207"/>
        <v>2025</v>
      </c>
      <c r="V2666" s="4">
        <f t="shared" si="208"/>
        <v>0.19474976849055844</v>
      </c>
      <c r="W2666" t="str">
        <f t="shared" si="209"/>
        <v>Medium</v>
      </c>
    </row>
    <row r="2667" spans="1:23" hidden="1" x14ac:dyDescent="0.3">
      <c r="A2667">
        <v>104635</v>
      </c>
      <c r="B2667" s="1">
        <v>45923</v>
      </c>
      <c r="C2667" t="s">
        <v>4771</v>
      </c>
      <c r="D2667" t="s">
        <v>175</v>
      </c>
      <c r="E2667" t="s">
        <v>20</v>
      </c>
      <c r="F2667" t="s">
        <v>21</v>
      </c>
      <c r="G2667" t="s">
        <v>22</v>
      </c>
      <c r="H2667" t="s">
        <v>38</v>
      </c>
      <c r="I2667" t="s">
        <v>60</v>
      </c>
      <c r="J2667" t="s">
        <v>78</v>
      </c>
      <c r="K2667">
        <v>1</v>
      </c>
      <c r="L2667">
        <v>22331</v>
      </c>
      <c r="M2667">
        <v>0</v>
      </c>
      <c r="N2667">
        <v>22331</v>
      </c>
      <c r="O2667">
        <v>17000</v>
      </c>
      <c r="P2667">
        <v>5331</v>
      </c>
      <c r="Q2667" t="s">
        <v>41</v>
      </c>
      <c r="R2667" t="s">
        <v>27</v>
      </c>
      <c r="S2667" s="3" t="str">
        <f t="shared" si="205"/>
        <v>September</v>
      </c>
      <c r="T2667" t="str">
        <f t="shared" si="206"/>
        <v>Q3</v>
      </c>
      <c r="U2667">
        <f t="shared" si="207"/>
        <v>2025</v>
      </c>
      <c r="V2667" s="4">
        <f t="shared" si="208"/>
        <v>0.23872643410505576</v>
      </c>
      <c r="W2667" t="str">
        <f t="shared" si="209"/>
        <v>Medium</v>
      </c>
    </row>
    <row r="2668" spans="1:23" hidden="1" x14ac:dyDescent="0.3">
      <c r="A2668">
        <v>103339</v>
      </c>
      <c r="B2668" s="1">
        <v>45836</v>
      </c>
      <c r="C2668" t="s">
        <v>3475</v>
      </c>
      <c r="D2668" t="s">
        <v>125</v>
      </c>
      <c r="E2668" t="s">
        <v>52</v>
      </c>
      <c r="F2668" t="s">
        <v>53</v>
      </c>
      <c r="G2668" t="s">
        <v>54</v>
      </c>
      <c r="H2668" t="s">
        <v>71</v>
      </c>
      <c r="I2668" t="s">
        <v>60</v>
      </c>
      <c r="J2668" t="s">
        <v>78</v>
      </c>
      <c r="K2668">
        <v>1</v>
      </c>
      <c r="L2668">
        <v>22312</v>
      </c>
      <c r="M2668">
        <v>0</v>
      </c>
      <c r="N2668">
        <v>22312</v>
      </c>
      <c r="O2668">
        <v>17000</v>
      </c>
      <c r="P2668">
        <v>5312</v>
      </c>
      <c r="Q2668" t="s">
        <v>26</v>
      </c>
      <c r="R2668" t="s">
        <v>27</v>
      </c>
      <c r="S2668" s="3" t="str">
        <f t="shared" si="205"/>
        <v>June</v>
      </c>
      <c r="T2668" t="str">
        <f t="shared" si="206"/>
        <v>Q2</v>
      </c>
      <c r="U2668">
        <f t="shared" si="207"/>
        <v>2025</v>
      </c>
      <c r="V2668" s="4">
        <f t="shared" si="208"/>
        <v>0.23807816421656508</v>
      </c>
      <c r="W2668" t="str">
        <f t="shared" si="209"/>
        <v>Medium</v>
      </c>
    </row>
    <row r="2669" spans="1:23" hidden="1" x14ac:dyDescent="0.3">
      <c r="A2669">
        <v>100253</v>
      </c>
      <c r="B2669" s="1">
        <v>45735</v>
      </c>
      <c r="C2669" t="s">
        <v>388</v>
      </c>
      <c r="D2669" t="s">
        <v>29</v>
      </c>
      <c r="E2669" t="s">
        <v>30</v>
      </c>
      <c r="F2669" t="s">
        <v>76</v>
      </c>
      <c r="G2669" t="s">
        <v>77</v>
      </c>
      <c r="H2669" t="s">
        <v>47</v>
      </c>
      <c r="I2669" t="s">
        <v>60</v>
      </c>
      <c r="J2669" t="s">
        <v>61</v>
      </c>
      <c r="K2669">
        <v>2</v>
      </c>
      <c r="L2669">
        <v>12384</v>
      </c>
      <c r="M2669">
        <v>10</v>
      </c>
      <c r="N2669">
        <v>22291.200000000001</v>
      </c>
      <c r="O2669">
        <v>18000</v>
      </c>
      <c r="P2669">
        <v>4291.2</v>
      </c>
      <c r="Q2669" t="s">
        <v>26</v>
      </c>
      <c r="R2669" t="s">
        <v>27</v>
      </c>
      <c r="S2669" s="3" t="str">
        <f t="shared" si="205"/>
        <v>March</v>
      </c>
      <c r="T2669" t="str">
        <f t="shared" si="206"/>
        <v>Q1</v>
      </c>
      <c r="U2669">
        <f t="shared" si="207"/>
        <v>2025</v>
      </c>
      <c r="V2669" s="4">
        <f t="shared" si="208"/>
        <v>0.19250645994832039</v>
      </c>
      <c r="W2669" t="str">
        <f t="shared" si="209"/>
        <v>Medium</v>
      </c>
    </row>
    <row r="2670" spans="1:23" hidden="1" x14ac:dyDescent="0.3">
      <c r="A2670">
        <v>101977</v>
      </c>
      <c r="B2670" s="1">
        <v>45858</v>
      </c>
      <c r="C2670" t="s">
        <v>2113</v>
      </c>
      <c r="D2670" t="s">
        <v>179</v>
      </c>
      <c r="E2670" t="s">
        <v>20</v>
      </c>
      <c r="F2670" t="s">
        <v>21</v>
      </c>
      <c r="G2670" t="s">
        <v>22</v>
      </c>
      <c r="H2670" t="s">
        <v>38</v>
      </c>
      <c r="I2670" t="s">
        <v>60</v>
      </c>
      <c r="J2670" t="s">
        <v>61</v>
      </c>
      <c r="K2670">
        <v>2</v>
      </c>
      <c r="L2670">
        <v>12381</v>
      </c>
      <c r="M2670">
        <v>10</v>
      </c>
      <c r="N2670">
        <v>22285.8</v>
      </c>
      <c r="O2670">
        <v>18000</v>
      </c>
      <c r="P2670">
        <v>4285.8</v>
      </c>
      <c r="Q2670" t="s">
        <v>26</v>
      </c>
      <c r="R2670" t="s">
        <v>27</v>
      </c>
      <c r="S2670" s="3" t="str">
        <f t="shared" si="205"/>
        <v>July</v>
      </c>
      <c r="T2670" t="str">
        <f t="shared" si="206"/>
        <v>Q3</v>
      </c>
      <c r="U2670">
        <f t="shared" si="207"/>
        <v>2025</v>
      </c>
      <c r="V2670" s="4">
        <f t="shared" si="208"/>
        <v>0.19231079880461999</v>
      </c>
      <c r="W2670" t="str">
        <f t="shared" si="209"/>
        <v>Medium</v>
      </c>
    </row>
    <row r="2671" spans="1:23" hidden="1" x14ac:dyDescent="0.3">
      <c r="A2671">
        <v>102838</v>
      </c>
      <c r="B2671" s="1">
        <v>45818</v>
      </c>
      <c r="C2671" t="s">
        <v>2974</v>
      </c>
      <c r="D2671" t="s">
        <v>175</v>
      </c>
      <c r="E2671" t="s">
        <v>20</v>
      </c>
      <c r="F2671" t="s">
        <v>21</v>
      </c>
      <c r="G2671" t="s">
        <v>22</v>
      </c>
      <c r="H2671" t="s">
        <v>71</v>
      </c>
      <c r="I2671" t="s">
        <v>60</v>
      </c>
      <c r="J2671" t="s">
        <v>61</v>
      </c>
      <c r="K2671">
        <v>2</v>
      </c>
      <c r="L2671">
        <v>12369</v>
      </c>
      <c r="M2671">
        <v>10</v>
      </c>
      <c r="N2671">
        <v>22264.2</v>
      </c>
      <c r="O2671">
        <v>18000</v>
      </c>
      <c r="P2671">
        <v>4264.2</v>
      </c>
      <c r="Q2671" t="s">
        <v>26</v>
      </c>
      <c r="R2671" t="s">
        <v>27</v>
      </c>
      <c r="S2671" s="3" t="str">
        <f t="shared" si="205"/>
        <v>June</v>
      </c>
      <c r="T2671" t="str">
        <f t="shared" si="206"/>
        <v>Q2</v>
      </c>
      <c r="U2671">
        <f t="shared" si="207"/>
        <v>2025</v>
      </c>
      <c r="V2671" s="4">
        <f t="shared" si="208"/>
        <v>0.19152720510954804</v>
      </c>
      <c r="W2671" t="str">
        <f t="shared" si="209"/>
        <v>Medium</v>
      </c>
    </row>
    <row r="2672" spans="1:23" hidden="1" x14ac:dyDescent="0.3">
      <c r="A2672">
        <v>103575</v>
      </c>
      <c r="B2672" s="1">
        <v>45801</v>
      </c>
      <c r="C2672" t="s">
        <v>3711</v>
      </c>
      <c r="D2672" t="s">
        <v>322</v>
      </c>
      <c r="E2672" t="s">
        <v>20</v>
      </c>
      <c r="F2672" t="s">
        <v>36</v>
      </c>
      <c r="G2672" t="s">
        <v>37</v>
      </c>
      <c r="H2672" t="s">
        <v>83</v>
      </c>
      <c r="I2672" t="s">
        <v>60</v>
      </c>
      <c r="J2672" t="s">
        <v>61</v>
      </c>
      <c r="K2672">
        <v>2</v>
      </c>
      <c r="L2672">
        <v>12358</v>
      </c>
      <c r="M2672">
        <v>10</v>
      </c>
      <c r="N2672">
        <v>22244.400000000001</v>
      </c>
      <c r="O2672">
        <v>18000</v>
      </c>
      <c r="P2672">
        <v>4244.3999999999996</v>
      </c>
      <c r="Q2672" t="s">
        <v>66</v>
      </c>
      <c r="R2672" t="s">
        <v>73</v>
      </c>
      <c r="S2672" s="3" t="str">
        <f t="shared" si="205"/>
        <v>May</v>
      </c>
      <c r="T2672" t="str">
        <f t="shared" si="206"/>
        <v>Q2</v>
      </c>
      <c r="U2672">
        <f t="shared" si="207"/>
        <v>2025</v>
      </c>
      <c r="V2672" s="4">
        <f t="shared" si="208"/>
        <v>0.19080757404110696</v>
      </c>
      <c r="W2672" t="str">
        <f t="shared" si="209"/>
        <v>Medium</v>
      </c>
    </row>
    <row r="2673" spans="1:23" hidden="1" x14ac:dyDescent="0.3">
      <c r="A2673">
        <v>100467</v>
      </c>
      <c r="B2673" s="1">
        <v>45666</v>
      </c>
      <c r="C2673" t="s">
        <v>603</v>
      </c>
      <c r="D2673" t="s">
        <v>138</v>
      </c>
      <c r="E2673" t="s">
        <v>52</v>
      </c>
      <c r="F2673" t="s">
        <v>53</v>
      </c>
      <c r="G2673" t="s">
        <v>54</v>
      </c>
      <c r="H2673" t="s">
        <v>33</v>
      </c>
      <c r="I2673" t="s">
        <v>60</v>
      </c>
      <c r="J2673" t="s">
        <v>78</v>
      </c>
      <c r="K2673">
        <v>1</v>
      </c>
      <c r="L2673">
        <v>22237</v>
      </c>
      <c r="M2673">
        <v>0</v>
      </c>
      <c r="N2673">
        <v>22237</v>
      </c>
      <c r="O2673">
        <v>17000</v>
      </c>
      <c r="P2673">
        <v>5237</v>
      </c>
      <c r="Q2673" t="s">
        <v>66</v>
      </c>
      <c r="R2673" t="s">
        <v>27</v>
      </c>
      <c r="S2673" s="3" t="str">
        <f t="shared" si="205"/>
        <v>January</v>
      </c>
      <c r="T2673" t="str">
        <f t="shared" si="206"/>
        <v>Q1</v>
      </c>
      <c r="U2673">
        <f t="shared" si="207"/>
        <v>2025</v>
      </c>
      <c r="V2673" s="4">
        <f t="shared" si="208"/>
        <v>0.23550838692269641</v>
      </c>
      <c r="W2673" t="str">
        <f t="shared" si="209"/>
        <v>Medium</v>
      </c>
    </row>
    <row r="2674" spans="1:23" hidden="1" x14ac:dyDescent="0.3">
      <c r="A2674">
        <v>100964</v>
      </c>
      <c r="B2674" s="1">
        <v>45710</v>
      </c>
      <c r="C2674" t="s">
        <v>1100</v>
      </c>
      <c r="D2674" t="s">
        <v>118</v>
      </c>
      <c r="E2674" t="s">
        <v>20</v>
      </c>
      <c r="F2674" t="s">
        <v>21</v>
      </c>
      <c r="G2674" t="s">
        <v>22</v>
      </c>
      <c r="H2674" t="s">
        <v>47</v>
      </c>
      <c r="I2674" t="s">
        <v>60</v>
      </c>
      <c r="J2674" t="s">
        <v>78</v>
      </c>
      <c r="K2674">
        <v>1</v>
      </c>
      <c r="L2674">
        <v>22228</v>
      </c>
      <c r="M2674">
        <v>0</v>
      </c>
      <c r="N2674">
        <v>22228</v>
      </c>
      <c r="O2674">
        <v>17000</v>
      </c>
      <c r="P2674">
        <v>5228</v>
      </c>
      <c r="Q2674" t="s">
        <v>66</v>
      </c>
      <c r="R2674" t="s">
        <v>73</v>
      </c>
      <c r="S2674" s="3" t="str">
        <f t="shared" si="205"/>
        <v>February</v>
      </c>
      <c r="T2674" t="str">
        <f t="shared" si="206"/>
        <v>Q1</v>
      </c>
      <c r="U2674">
        <f t="shared" si="207"/>
        <v>2025</v>
      </c>
      <c r="V2674" s="4">
        <f t="shared" si="208"/>
        <v>0.23519884829944215</v>
      </c>
      <c r="W2674" t="str">
        <f t="shared" si="209"/>
        <v>Medium</v>
      </c>
    </row>
    <row r="2675" spans="1:23" hidden="1" x14ac:dyDescent="0.3">
      <c r="A2675">
        <v>103581</v>
      </c>
      <c r="B2675" s="1">
        <v>45742</v>
      </c>
      <c r="C2675" t="s">
        <v>3717</v>
      </c>
      <c r="D2675" t="s">
        <v>100</v>
      </c>
      <c r="E2675" t="s">
        <v>52</v>
      </c>
      <c r="F2675" t="s">
        <v>53</v>
      </c>
      <c r="G2675" t="s">
        <v>54</v>
      </c>
      <c r="H2675" t="s">
        <v>71</v>
      </c>
      <c r="I2675" t="s">
        <v>60</v>
      </c>
      <c r="J2675" t="s">
        <v>78</v>
      </c>
      <c r="K2675">
        <v>1</v>
      </c>
      <c r="L2675">
        <v>22217</v>
      </c>
      <c r="M2675">
        <v>0</v>
      </c>
      <c r="N2675">
        <v>22217</v>
      </c>
      <c r="O2675">
        <v>17000</v>
      </c>
      <c r="P2675">
        <v>5217</v>
      </c>
      <c r="Q2675" t="s">
        <v>55</v>
      </c>
      <c r="R2675" t="s">
        <v>73</v>
      </c>
      <c r="S2675" s="3" t="str">
        <f t="shared" si="205"/>
        <v>March</v>
      </c>
      <c r="T2675" t="str">
        <f t="shared" si="206"/>
        <v>Q1</v>
      </c>
      <c r="U2675">
        <f t="shared" si="207"/>
        <v>2025</v>
      </c>
      <c r="V2675" s="4">
        <f t="shared" si="208"/>
        <v>0.23482018274294458</v>
      </c>
      <c r="W2675" t="str">
        <f t="shared" si="209"/>
        <v>Medium</v>
      </c>
    </row>
    <row r="2676" spans="1:23" hidden="1" x14ac:dyDescent="0.3">
      <c r="A2676">
        <v>100872</v>
      </c>
      <c r="B2676" s="1">
        <v>45856</v>
      </c>
      <c r="C2676" t="s">
        <v>1008</v>
      </c>
      <c r="D2676" t="s">
        <v>35</v>
      </c>
      <c r="E2676" t="s">
        <v>52</v>
      </c>
      <c r="F2676" t="s">
        <v>53</v>
      </c>
      <c r="G2676" t="s">
        <v>54</v>
      </c>
      <c r="H2676" t="s">
        <v>71</v>
      </c>
      <c r="I2676" t="s">
        <v>60</v>
      </c>
      <c r="J2676" t="s">
        <v>61</v>
      </c>
      <c r="K2676">
        <v>2</v>
      </c>
      <c r="L2676">
        <v>12336</v>
      </c>
      <c r="M2676">
        <v>10</v>
      </c>
      <c r="N2676">
        <v>22204.799999999999</v>
      </c>
      <c r="O2676">
        <v>18000</v>
      </c>
      <c r="P2676">
        <v>4204.8</v>
      </c>
      <c r="Q2676" t="s">
        <v>26</v>
      </c>
      <c r="R2676" t="s">
        <v>56</v>
      </c>
      <c r="S2676" s="3" t="str">
        <f t="shared" si="205"/>
        <v>July</v>
      </c>
      <c r="T2676" t="str">
        <f t="shared" si="206"/>
        <v>Q3</v>
      </c>
      <c r="U2676">
        <f t="shared" si="207"/>
        <v>2025</v>
      </c>
      <c r="V2676" s="4">
        <f t="shared" si="208"/>
        <v>0.18936446173800262</v>
      </c>
      <c r="W2676" t="str">
        <f t="shared" si="209"/>
        <v>Medium</v>
      </c>
    </row>
    <row r="2677" spans="1:23" hidden="1" x14ac:dyDescent="0.3">
      <c r="A2677">
        <v>100646</v>
      </c>
      <c r="B2677" s="1">
        <v>45786</v>
      </c>
      <c r="C2677" t="s">
        <v>782</v>
      </c>
      <c r="D2677" t="s">
        <v>112</v>
      </c>
      <c r="E2677" t="s">
        <v>52</v>
      </c>
      <c r="F2677" t="s">
        <v>53</v>
      </c>
      <c r="G2677" t="s">
        <v>54</v>
      </c>
      <c r="H2677" t="s">
        <v>108</v>
      </c>
      <c r="I2677" t="s">
        <v>60</v>
      </c>
      <c r="J2677" t="s">
        <v>78</v>
      </c>
      <c r="K2677">
        <v>1</v>
      </c>
      <c r="L2677">
        <v>22191</v>
      </c>
      <c r="M2677">
        <v>0</v>
      </c>
      <c r="N2677">
        <v>22191</v>
      </c>
      <c r="O2677">
        <v>17000</v>
      </c>
      <c r="P2677">
        <v>5191</v>
      </c>
      <c r="Q2677" t="s">
        <v>26</v>
      </c>
      <c r="R2677" t="s">
        <v>73</v>
      </c>
      <c r="S2677" s="3" t="str">
        <f t="shared" si="205"/>
        <v>May</v>
      </c>
      <c r="T2677" t="str">
        <f t="shared" si="206"/>
        <v>Q2</v>
      </c>
      <c r="U2677">
        <f t="shared" si="207"/>
        <v>2025</v>
      </c>
      <c r="V2677" s="4">
        <f t="shared" si="208"/>
        <v>0.23392366274615836</v>
      </c>
      <c r="W2677" t="str">
        <f t="shared" si="209"/>
        <v>Medium</v>
      </c>
    </row>
    <row r="2678" spans="1:23" hidden="1" x14ac:dyDescent="0.3">
      <c r="A2678">
        <v>103702</v>
      </c>
      <c r="B2678" s="1">
        <v>45865</v>
      </c>
      <c r="C2678" t="s">
        <v>3838</v>
      </c>
      <c r="D2678" t="s">
        <v>132</v>
      </c>
      <c r="E2678" t="s">
        <v>20</v>
      </c>
      <c r="F2678" t="s">
        <v>21</v>
      </c>
      <c r="G2678" t="s">
        <v>22</v>
      </c>
      <c r="H2678" t="s">
        <v>47</v>
      </c>
      <c r="I2678" t="s">
        <v>60</v>
      </c>
      <c r="J2678" t="s">
        <v>78</v>
      </c>
      <c r="K2678">
        <v>1</v>
      </c>
      <c r="L2678">
        <v>22163</v>
      </c>
      <c r="M2678">
        <v>0</v>
      </c>
      <c r="N2678">
        <v>22163</v>
      </c>
      <c r="O2678">
        <v>17000</v>
      </c>
      <c r="P2678">
        <v>5163</v>
      </c>
      <c r="Q2678" t="s">
        <v>55</v>
      </c>
      <c r="R2678" t="s">
        <v>27</v>
      </c>
      <c r="S2678" s="3" t="str">
        <f t="shared" si="205"/>
        <v>July</v>
      </c>
      <c r="T2678" t="str">
        <f t="shared" si="206"/>
        <v>Q3</v>
      </c>
      <c r="U2678">
        <f t="shared" si="207"/>
        <v>2025</v>
      </c>
      <c r="V2678" s="4">
        <f t="shared" si="208"/>
        <v>0.23295582727970041</v>
      </c>
      <c r="W2678" t="str">
        <f t="shared" si="209"/>
        <v>Medium</v>
      </c>
    </row>
    <row r="2679" spans="1:23" hidden="1" x14ac:dyDescent="0.3">
      <c r="A2679">
        <v>103818</v>
      </c>
      <c r="B2679" s="1">
        <v>45852</v>
      </c>
      <c r="C2679" t="s">
        <v>3954</v>
      </c>
      <c r="D2679" t="s">
        <v>29</v>
      </c>
      <c r="E2679" t="s">
        <v>44</v>
      </c>
      <c r="F2679" t="s">
        <v>45</v>
      </c>
      <c r="G2679" t="s">
        <v>46</v>
      </c>
      <c r="H2679" t="s">
        <v>108</v>
      </c>
      <c r="I2679" t="s">
        <v>60</v>
      </c>
      <c r="J2679" t="s">
        <v>61</v>
      </c>
      <c r="K2679">
        <v>2</v>
      </c>
      <c r="L2679">
        <v>12288</v>
      </c>
      <c r="M2679">
        <v>10</v>
      </c>
      <c r="N2679">
        <v>22118.400000000001</v>
      </c>
      <c r="O2679">
        <v>18000</v>
      </c>
      <c r="P2679">
        <v>4118.3999999999996</v>
      </c>
      <c r="Q2679" t="s">
        <v>41</v>
      </c>
      <c r="R2679" t="s">
        <v>27</v>
      </c>
      <c r="S2679" s="3" t="str">
        <f t="shared" si="205"/>
        <v>July</v>
      </c>
      <c r="T2679" t="str">
        <f t="shared" si="206"/>
        <v>Q3</v>
      </c>
      <c r="U2679">
        <f t="shared" si="207"/>
        <v>2025</v>
      </c>
      <c r="V2679" s="4">
        <f t="shared" si="208"/>
        <v>0.18619791666666663</v>
      </c>
      <c r="W2679" t="str">
        <f t="shared" si="209"/>
        <v>Medium</v>
      </c>
    </row>
    <row r="2680" spans="1:23" hidden="1" x14ac:dyDescent="0.3">
      <c r="A2680">
        <v>102964</v>
      </c>
      <c r="B2680" s="1">
        <v>45700</v>
      </c>
      <c r="C2680" t="s">
        <v>3100</v>
      </c>
      <c r="D2680" t="s">
        <v>226</v>
      </c>
      <c r="E2680" t="s">
        <v>44</v>
      </c>
      <c r="F2680" t="s">
        <v>45</v>
      </c>
      <c r="G2680" t="s">
        <v>46</v>
      </c>
      <c r="H2680" t="s">
        <v>33</v>
      </c>
      <c r="I2680" t="s">
        <v>60</v>
      </c>
      <c r="J2680" t="s">
        <v>78</v>
      </c>
      <c r="K2680">
        <v>1</v>
      </c>
      <c r="L2680">
        <v>22108</v>
      </c>
      <c r="M2680">
        <v>0</v>
      </c>
      <c r="N2680">
        <v>22108</v>
      </c>
      <c r="O2680">
        <v>17000</v>
      </c>
      <c r="P2680">
        <v>5108</v>
      </c>
      <c r="Q2680" t="s">
        <v>49</v>
      </c>
      <c r="R2680" t="s">
        <v>27</v>
      </c>
      <c r="S2680" s="3" t="str">
        <f t="shared" si="205"/>
        <v>February</v>
      </c>
      <c r="T2680" t="str">
        <f t="shared" si="206"/>
        <v>Q1</v>
      </c>
      <c r="U2680">
        <f t="shared" si="207"/>
        <v>2025</v>
      </c>
      <c r="V2680" s="4">
        <f t="shared" si="208"/>
        <v>0.23104758458476571</v>
      </c>
      <c r="W2680" t="str">
        <f t="shared" si="209"/>
        <v>Medium</v>
      </c>
    </row>
    <row r="2681" spans="1:23" hidden="1" x14ac:dyDescent="0.3">
      <c r="A2681">
        <v>102366</v>
      </c>
      <c r="B2681" s="1">
        <v>45735</v>
      </c>
      <c r="C2681" t="s">
        <v>2502</v>
      </c>
      <c r="D2681" t="s">
        <v>144</v>
      </c>
      <c r="E2681" t="s">
        <v>52</v>
      </c>
      <c r="F2681" t="s">
        <v>53</v>
      </c>
      <c r="G2681" t="s">
        <v>54</v>
      </c>
      <c r="H2681" t="s">
        <v>38</v>
      </c>
      <c r="I2681" t="s">
        <v>60</v>
      </c>
      <c r="J2681" t="s">
        <v>61</v>
      </c>
      <c r="K2681">
        <v>2</v>
      </c>
      <c r="L2681">
        <v>12280</v>
      </c>
      <c r="M2681">
        <v>10</v>
      </c>
      <c r="N2681">
        <v>22104</v>
      </c>
      <c r="O2681">
        <v>18000</v>
      </c>
      <c r="P2681">
        <v>4104</v>
      </c>
      <c r="Q2681" t="s">
        <v>41</v>
      </c>
      <c r="R2681" t="s">
        <v>27</v>
      </c>
      <c r="S2681" s="3" t="str">
        <f t="shared" si="205"/>
        <v>March</v>
      </c>
      <c r="T2681" t="str">
        <f t="shared" si="206"/>
        <v>Q1</v>
      </c>
      <c r="U2681">
        <f t="shared" si="207"/>
        <v>2025</v>
      </c>
      <c r="V2681" s="4">
        <f t="shared" si="208"/>
        <v>0.18566775244299674</v>
      </c>
      <c r="W2681" t="str">
        <f t="shared" si="209"/>
        <v>Medium</v>
      </c>
    </row>
    <row r="2682" spans="1:23" hidden="1" x14ac:dyDescent="0.3">
      <c r="A2682">
        <v>100334</v>
      </c>
      <c r="B2682" s="1">
        <v>45779</v>
      </c>
      <c r="C2682" t="s">
        <v>470</v>
      </c>
      <c r="D2682" t="s">
        <v>228</v>
      </c>
      <c r="E2682" t="s">
        <v>30</v>
      </c>
      <c r="F2682" t="s">
        <v>31</v>
      </c>
      <c r="G2682" t="s">
        <v>32</v>
      </c>
      <c r="H2682" t="s">
        <v>33</v>
      </c>
      <c r="I2682" t="s">
        <v>60</v>
      </c>
      <c r="J2682" t="s">
        <v>61</v>
      </c>
      <c r="K2682">
        <v>2</v>
      </c>
      <c r="L2682">
        <v>11611</v>
      </c>
      <c r="M2682">
        <v>5</v>
      </c>
      <c r="N2682">
        <v>22060.9</v>
      </c>
      <c r="O2682">
        <v>18000</v>
      </c>
      <c r="P2682">
        <v>4060.9</v>
      </c>
      <c r="Q2682" t="s">
        <v>26</v>
      </c>
      <c r="R2682" t="s">
        <v>73</v>
      </c>
      <c r="S2682" s="3" t="str">
        <f t="shared" si="205"/>
        <v>May</v>
      </c>
      <c r="T2682" t="str">
        <f t="shared" si="206"/>
        <v>Q2</v>
      </c>
      <c r="U2682">
        <f t="shared" si="207"/>
        <v>2025</v>
      </c>
      <c r="V2682" s="4">
        <f t="shared" si="208"/>
        <v>0.18407680557003567</v>
      </c>
      <c r="W2682" t="str">
        <f t="shared" si="209"/>
        <v>Medium</v>
      </c>
    </row>
    <row r="2683" spans="1:23" hidden="1" x14ac:dyDescent="0.3">
      <c r="A2683">
        <v>102370</v>
      </c>
      <c r="B2683" s="1">
        <v>45719</v>
      </c>
      <c r="C2683" t="s">
        <v>2506</v>
      </c>
      <c r="D2683" t="s">
        <v>82</v>
      </c>
      <c r="E2683" t="s">
        <v>52</v>
      </c>
      <c r="F2683" t="s">
        <v>53</v>
      </c>
      <c r="G2683" t="s">
        <v>54</v>
      </c>
      <c r="H2683" t="s">
        <v>47</v>
      </c>
      <c r="I2683" t="s">
        <v>24</v>
      </c>
      <c r="J2683" t="s">
        <v>25</v>
      </c>
      <c r="K2683">
        <v>3</v>
      </c>
      <c r="L2683">
        <v>8169</v>
      </c>
      <c r="M2683">
        <v>10</v>
      </c>
      <c r="N2683">
        <v>22056.3</v>
      </c>
      <c r="O2683">
        <v>18000</v>
      </c>
      <c r="P2683">
        <v>4056.3</v>
      </c>
      <c r="Q2683" t="s">
        <v>49</v>
      </c>
      <c r="R2683" t="s">
        <v>56</v>
      </c>
      <c r="S2683" s="3" t="str">
        <f t="shared" si="205"/>
        <v>March</v>
      </c>
      <c r="T2683" t="str">
        <f t="shared" si="206"/>
        <v>Q1</v>
      </c>
      <c r="U2683">
        <f t="shared" si="207"/>
        <v>2025</v>
      </c>
      <c r="V2683" s="4">
        <f t="shared" si="208"/>
        <v>0.18390663891949241</v>
      </c>
      <c r="W2683" t="str">
        <f t="shared" si="209"/>
        <v>Medium</v>
      </c>
    </row>
    <row r="2684" spans="1:23" hidden="1" x14ac:dyDescent="0.3">
      <c r="A2684">
        <v>101371</v>
      </c>
      <c r="B2684" s="1">
        <v>45931</v>
      </c>
      <c r="C2684" t="s">
        <v>1507</v>
      </c>
      <c r="D2684" t="s">
        <v>242</v>
      </c>
      <c r="E2684" t="s">
        <v>52</v>
      </c>
      <c r="F2684" t="s">
        <v>53</v>
      </c>
      <c r="G2684" t="s">
        <v>54</v>
      </c>
      <c r="H2684" t="s">
        <v>59</v>
      </c>
      <c r="I2684" t="s">
        <v>39</v>
      </c>
      <c r="J2684" t="s">
        <v>92</v>
      </c>
      <c r="K2684">
        <v>10</v>
      </c>
      <c r="L2684">
        <v>2754</v>
      </c>
      <c r="M2684">
        <v>20</v>
      </c>
      <c r="N2684">
        <v>22032</v>
      </c>
      <c r="O2684">
        <v>16000</v>
      </c>
      <c r="P2684">
        <v>6032</v>
      </c>
      <c r="Q2684" t="s">
        <v>49</v>
      </c>
      <c r="R2684" t="s">
        <v>73</v>
      </c>
      <c r="S2684" s="3" t="str">
        <f t="shared" si="205"/>
        <v>October</v>
      </c>
      <c r="T2684" t="str">
        <f t="shared" si="206"/>
        <v>Q4</v>
      </c>
      <c r="U2684">
        <f t="shared" si="207"/>
        <v>2025</v>
      </c>
      <c r="V2684" s="4">
        <f t="shared" si="208"/>
        <v>0.27378358750907772</v>
      </c>
      <c r="W2684" t="str">
        <f t="shared" si="209"/>
        <v>Medium</v>
      </c>
    </row>
    <row r="2685" spans="1:23" hidden="1" x14ac:dyDescent="0.3">
      <c r="A2685">
        <v>100406</v>
      </c>
      <c r="B2685" s="1">
        <v>45862</v>
      </c>
      <c r="C2685" t="s">
        <v>542</v>
      </c>
      <c r="D2685" t="s">
        <v>166</v>
      </c>
      <c r="E2685" t="s">
        <v>52</v>
      </c>
      <c r="F2685" t="s">
        <v>69</v>
      </c>
      <c r="G2685" t="s">
        <v>70</v>
      </c>
      <c r="H2685" t="s">
        <v>23</v>
      </c>
      <c r="I2685" t="s">
        <v>60</v>
      </c>
      <c r="J2685" t="s">
        <v>61</v>
      </c>
      <c r="K2685">
        <v>2</v>
      </c>
      <c r="L2685">
        <v>12227</v>
      </c>
      <c r="M2685">
        <v>10</v>
      </c>
      <c r="N2685">
        <v>22008.6</v>
      </c>
      <c r="O2685">
        <v>18000</v>
      </c>
      <c r="P2685">
        <v>4008.6</v>
      </c>
      <c r="Q2685" t="s">
        <v>26</v>
      </c>
      <c r="R2685" t="s">
        <v>27</v>
      </c>
      <c r="S2685" s="3" t="str">
        <f t="shared" si="205"/>
        <v>July</v>
      </c>
      <c r="T2685" t="str">
        <f t="shared" si="206"/>
        <v>Q3</v>
      </c>
      <c r="U2685">
        <f t="shared" si="207"/>
        <v>2025</v>
      </c>
      <c r="V2685" s="4">
        <f t="shared" si="208"/>
        <v>0.18213789155148444</v>
      </c>
      <c r="W2685" t="str">
        <f t="shared" si="209"/>
        <v>Medium</v>
      </c>
    </row>
    <row r="2686" spans="1:23" hidden="1" x14ac:dyDescent="0.3">
      <c r="A2686">
        <v>102067</v>
      </c>
      <c r="B2686" s="1">
        <v>45760</v>
      </c>
      <c r="C2686" t="s">
        <v>2203</v>
      </c>
      <c r="D2686" t="s">
        <v>147</v>
      </c>
      <c r="E2686" t="s">
        <v>20</v>
      </c>
      <c r="F2686" t="s">
        <v>21</v>
      </c>
      <c r="G2686" t="s">
        <v>22</v>
      </c>
      <c r="H2686" t="s">
        <v>33</v>
      </c>
      <c r="I2686" t="s">
        <v>60</v>
      </c>
      <c r="J2686" t="s">
        <v>78</v>
      </c>
      <c r="K2686">
        <v>1</v>
      </c>
      <c r="L2686">
        <v>21964</v>
      </c>
      <c r="M2686">
        <v>0</v>
      </c>
      <c r="N2686">
        <v>21964</v>
      </c>
      <c r="O2686">
        <v>17000</v>
      </c>
      <c r="P2686">
        <v>4964</v>
      </c>
      <c r="Q2686" t="s">
        <v>41</v>
      </c>
      <c r="R2686" t="s">
        <v>56</v>
      </c>
      <c r="S2686" s="3" t="str">
        <f t="shared" si="205"/>
        <v>April</v>
      </c>
      <c r="T2686" t="str">
        <f t="shared" si="206"/>
        <v>Q2</v>
      </c>
      <c r="U2686">
        <f t="shared" si="207"/>
        <v>2025</v>
      </c>
      <c r="V2686" s="4">
        <f t="shared" si="208"/>
        <v>0.2260061919504644</v>
      </c>
      <c r="W2686" t="str">
        <f t="shared" si="209"/>
        <v>Medium</v>
      </c>
    </row>
    <row r="2687" spans="1:23" hidden="1" x14ac:dyDescent="0.3">
      <c r="A2687">
        <v>104332</v>
      </c>
      <c r="B2687" s="1">
        <v>45913</v>
      </c>
      <c r="C2687" t="s">
        <v>4468</v>
      </c>
      <c r="D2687" t="s">
        <v>160</v>
      </c>
      <c r="E2687" t="s">
        <v>52</v>
      </c>
      <c r="F2687" t="s">
        <v>69</v>
      </c>
      <c r="G2687" t="s">
        <v>70</v>
      </c>
      <c r="H2687" t="s">
        <v>83</v>
      </c>
      <c r="I2687" t="s">
        <v>24</v>
      </c>
      <c r="J2687" t="s">
        <v>25</v>
      </c>
      <c r="K2687">
        <v>3</v>
      </c>
      <c r="L2687">
        <v>8611</v>
      </c>
      <c r="M2687">
        <v>15</v>
      </c>
      <c r="N2687">
        <v>21958.05</v>
      </c>
      <c r="O2687">
        <v>18000</v>
      </c>
      <c r="P2687">
        <v>3958.05</v>
      </c>
      <c r="Q2687" t="s">
        <v>49</v>
      </c>
      <c r="R2687" t="s">
        <v>27</v>
      </c>
      <c r="S2687" s="3" t="str">
        <f t="shared" si="205"/>
        <v>September</v>
      </c>
      <c r="T2687" t="str">
        <f t="shared" si="206"/>
        <v>Q3</v>
      </c>
      <c r="U2687">
        <f t="shared" si="207"/>
        <v>2025</v>
      </c>
      <c r="V2687" s="4">
        <f t="shared" si="208"/>
        <v>0.18025507729511503</v>
      </c>
      <c r="W2687" t="str">
        <f t="shared" si="209"/>
        <v>Medium</v>
      </c>
    </row>
    <row r="2688" spans="1:23" hidden="1" x14ac:dyDescent="0.3">
      <c r="A2688">
        <v>101241</v>
      </c>
      <c r="B2688" s="1">
        <v>45915</v>
      </c>
      <c r="C2688" t="s">
        <v>1377</v>
      </c>
      <c r="D2688" t="s">
        <v>104</v>
      </c>
      <c r="E2688" t="s">
        <v>52</v>
      </c>
      <c r="F2688" t="s">
        <v>53</v>
      </c>
      <c r="G2688" t="s">
        <v>54</v>
      </c>
      <c r="H2688" t="s">
        <v>47</v>
      </c>
      <c r="I2688" t="s">
        <v>60</v>
      </c>
      <c r="J2688" t="s">
        <v>78</v>
      </c>
      <c r="K2688">
        <v>1</v>
      </c>
      <c r="L2688">
        <v>21948</v>
      </c>
      <c r="M2688">
        <v>0</v>
      </c>
      <c r="N2688">
        <v>21948</v>
      </c>
      <c r="O2688">
        <v>17000</v>
      </c>
      <c r="P2688">
        <v>4948</v>
      </c>
      <c r="Q2688" t="s">
        <v>55</v>
      </c>
      <c r="R2688" t="s">
        <v>27</v>
      </c>
      <c r="S2688" s="3" t="str">
        <f t="shared" si="205"/>
        <v>September</v>
      </c>
      <c r="T2688" t="str">
        <f t="shared" si="206"/>
        <v>Q3</v>
      </c>
      <c r="U2688">
        <f t="shared" si="207"/>
        <v>2025</v>
      </c>
      <c r="V2688" s="4">
        <f t="shared" si="208"/>
        <v>0.22544195370876619</v>
      </c>
      <c r="W2688" t="str">
        <f t="shared" si="209"/>
        <v>Medium</v>
      </c>
    </row>
    <row r="2689" spans="1:23" hidden="1" x14ac:dyDescent="0.3">
      <c r="A2689">
        <v>101948</v>
      </c>
      <c r="B2689" s="1">
        <v>45931</v>
      </c>
      <c r="C2689" t="s">
        <v>2084</v>
      </c>
      <c r="D2689" t="s">
        <v>281</v>
      </c>
      <c r="E2689" t="s">
        <v>20</v>
      </c>
      <c r="F2689" t="s">
        <v>36</v>
      </c>
      <c r="G2689" t="s">
        <v>37</v>
      </c>
      <c r="H2689" t="s">
        <v>23</v>
      </c>
      <c r="I2689" t="s">
        <v>39</v>
      </c>
      <c r="J2689" t="s">
        <v>92</v>
      </c>
      <c r="K2689">
        <v>8</v>
      </c>
      <c r="L2689">
        <v>2742</v>
      </c>
      <c r="M2689">
        <v>0</v>
      </c>
      <c r="N2689">
        <v>21936</v>
      </c>
      <c r="O2689">
        <v>12800</v>
      </c>
      <c r="P2689">
        <v>9136</v>
      </c>
      <c r="Q2689" t="s">
        <v>41</v>
      </c>
      <c r="R2689" t="s">
        <v>27</v>
      </c>
      <c r="S2689" s="3" t="str">
        <f t="shared" si="205"/>
        <v>October</v>
      </c>
      <c r="T2689" t="str">
        <f t="shared" si="206"/>
        <v>Q4</v>
      </c>
      <c r="U2689">
        <f t="shared" si="207"/>
        <v>2025</v>
      </c>
      <c r="V2689" s="4">
        <f t="shared" si="208"/>
        <v>0.41648431801604668</v>
      </c>
      <c r="W2689" t="str">
        <f t="shared" si="209"/>
        <v>Medium</v>
      </c>
    </row>
    <row r="2690" spans="1:23" hidden="1" x14ac:dyDescent="0.3">
      <c r="A2690">
        <v>101863</v>
      </c>
      <c r="B2690" s="1">
        <v>45670</v>
      </c>
      <c r="C2690" t="s">
        <v>1999</v>
      </c>
      <c r="D2690" t="s">
        <v>342</v>
      </c>
      <c r="E2690" t="s">
        <v>20</v>
      </c>
      <c r="F2690" t="s">
        <v>21</v>
      </c>
      <c r="G2690" t="s">
        <v>22</v>
      </c>
      <c r="H2690" t="s">
        <v>108</v>
      </c>
      <c r="I2690" t="s">
        <v>60</v>
      </c>
      <c r="J2690" t="s">
        <v>78</v>
      </c>
      <c r="K2690">
        <v>1</v>
      </c>
      <c r="L2690">
        <v>21927</v>
      </c>
      <c r="M2690">
        <v>0</v>
      </c>
      <c r="N2690">
        <v>21927</v>
      </c>
      <c r="O2690">
        <v>17000</v>
      </c>
      <c r="P2690">
        <v>4927</v>
      </c>
      <c r="Q2690" t="s">
        <v>55</v>
      </c>
      <c r="R2690" t="s">
        <v>27</v>
      </c>
      <c r="S2690" s="3" t="str">
        <f t="shared" ref="S2690:S2753" si="210">TEXT(B2690,"mmmm")</f>
        <v>January</v>
      </c>
      <c r="T2690" t="str">
        <f t="shared" ref="T2690:T2753" si="211">"Q"&amp;ROUNDUP(MONTH(B2690)/3,0)</f>
        <v>Q1</v>
      </c>
      <c r="U2690">
        <f t="shared" ref="U2690:U2753" si="212">YEAR(B2690)</f>
        <v>2025</v>
      </c>
      <c r="V2690" s="4">
        <f t="shared" ref="V2690:V2753" si="213">P2690/N2690</f>
        <v>0.22470014137820951</v>
      </c>
      <c r="W2690" t="str">
        <f t="shared" ref="W2690:W2753" si="214">IF(N2690&lt;10000,"Low",IF(N2690&lt;=50000,"Medium","High"))</f>
        <v>Medium</v>
      </c>
    </row>
    <row r="2691" spans="1:23" hidden="1" x14ac:dyDescent="0.3">
      <c r="A2691">
        <v>104831</v>
      </c>
      <c r="B2691" s="1">
        <v>45751</v>
      </c>
      <c r="C2691" t="s">
        <v>4967</v>
      </c>
      <c r="D2691" t="s">
        <v>153</v>
      </c>
      <c r="E2691" t="s">
        <v>20</v>
      </c>
      <c r="F2691" t="s">
        <v>36</v>
      </c>
      <c r="G2691" t="s">
        <v>37</v>
      </c>
      <c r="H2691" t="s">
        <v>38</v>
      </c>
      <c r="I2691" t="s">
        <v>24</v>
      </c>
      <c r="J2691" t="s">
        <v>25</v>
      </c>
      <c r="K2691">
        <v>3</v>
      </c>
      <c r="L2691">
        <v>8592</v>
      </c>
      <c r="M2691">
        <v>15</v>
      </c>
      <c r="N2691">
        <v>21909.599999999999</v>
      </c>
      <c r="O2691">
        <v>18000</v>
      </c>
      <c r="P2691">
        <v>3909.6</v>
      </c>
      <c r="Q2691" t="s">
        <v>49</v>
      </c>
      <c r="R2691" t="s">
        <v>73</v>
      </c>
      <c r="S2691" s="3" t="str">
        <f t="shared" si="210"/>
        <v>April</v>
      </c>
      <c r="T2691" t="str">
        <f t="shared" si="211"/>
        <v>Q2</v>
      </c>
      <c r="U2691">
        <f t="shared" si="212"/>
        <v>2025</v>
      </c>
      <c r="V2691" s="4">
        <f t="shared" si="213"/>
        <v>0.17844232665133092</v>
      </c>
      <c r="W2691" t="str">
        <f t="shared" si="214"/>
        <v>Medium</v>
      </c>
    </row>
    <row r="2692" spans="1:23" hidden="1" x14ac:dyDescent="0.3">
      <c r="A2692">
        <v>104912</v>
      </c>
      <c r="B2692" s="1">
        <v>45836</v>
      </c>
      <c r="C2692" t="s">
        <v>5048</v>
      </c>
      <c r="D2692" t="s">
        <v>116</v>
      </c>
      <c r="E2692" t="s">
        <v>52</v>
      </c>
      <c r="F2692" t="s">
        <v>69</v>
      </c>
      <c r="G2692" t="s">
        <v>70</v>
      </c>
      <c r="H2692" t="s">
        <v>83</v>
      </c>
      <c r="I2692" t="s">
        <v>60</v>
      </c>
      <c r="J2692" t="s">
        <v>78</v>
      </c>
      <c r="K2692">
        <v>1</v>
      </c>
      <c r="L2692">
        <v>21899</v>
      </c>
      <c r="M2692">
        <v>0</v>
      </c>
      <c r="N2692">
        <v>21899</v>
      </c>
      <c r="O2692">
        <v>17000</v>
      </c>
      <c r="P2692">
        <v>4899</v>
      </c>
      <c r="Q2692" t="s">
        <v>41</v>
      </c>
      <c r="R2692" t="s">
        <v>73</v>
      </c>
      <c r="S2692" s="3" t="str">
        <f t="shared" si="210"/>
        <v>June</v>
      </c>
      <c r="T2692" t="str">
        <f t="shared" si="211"/>
        <v>Q2</v>
      </c>
      <c r="U2692">
        <f t="shared" si="212"/>
        <v>2025</v>
      </c>
      <c r="V2692" s="4">
        <f t="shared" si="213"/>
        <v>0.22370884515274669</v>
      </c>
      <c r="W2692" t="str">
        <f t="shared" si="214"/>
        <v>Medium</v>
      </c>
    </row>
    <row r="2693" spans="1:23" hidden="1" x14ac:dyDescent="0.3">
      <c r="A2693">
        <v>104200</v>
      </c>
      <c r="B2693" s="1">
        <v>45782</v>
      </c>
      <c r="C2693" t="s">
        <v>4336</v>
      </c>
      <c r="D2693" t="s">
        <v>116</v>
      </c>
      <c r="E2693" t="s">
        <v>20</v>
      </c>
      <c r="F2693" t="s">
        <v>36</v>
      </c>
      <c r="G2693" t="s">
        <v>37</v>
      </c>
      <c r="H2693" t="s">
        <v>59</v>
      </c>
      <c r="I2693" t="s">
        <v>60</v>
      </c>
      <c r="J2693" t="s">
        <v>61</v>
      </c>
      <c r="K2693">
        <v>2</v>
      </c>
      <c r="L2693">
        <v>11519</v>
      </c>
      <c r="M2693">
        <v>5</v>
      </c>
      <c r="N2693">
        <v>21886.1</v>
      </c>
      <c r="O2693">
        <v>18000</v>
      </c>
      <c r="P2693">
        <v>3886.1</v>
      </c>
      <c r="Q2693" t="s">
        <v>66</v>
      </c>
      <c r="R2693" t="s">
        <v>73</v>
      </c>
      <c r="S2693" s="3" t="str">
        <f t="shared" si="210"/>
        <v>May</v>
      </c>
      <c r="T2693" t="str">
        <f t="shared" si="211"/>
        <v>Q2</v>
      </c>
      <c r="U2693">
        <f t="shared" si="212"/>
        <v>2025</v>
      </c>
      <c r="V2693" s="4">
        <f t="shared" si="213"/>
        <v>0.17756018660245546</v>
      </c>
      <c r="W2693" t="str">
        <f t="shared" si="214"/>
        <v>Medium</v>
      </c>
    </row>
    <row r="2694" spans="1:23" hidden="1" x14ac:dyDescent="0.3">
      <c r="A2694">
        <v>104655</v>
      </c>
      <c r="B2694" s="1">
        <v>45888</v>
      </c>
      <c r="C2694" t="s">
        <v>4791</v>
      </c>
      <c r="D2694" t="s">
        <v>205</v>
      </c>
      <c r="E2694" t="s">
        <v>30</v>
      </c>
      <c r="F2694" t="s">
        <v>76</v>
      </c>
      <c r="G2694" t="s">
        <v>77</v>
      </c>
      <c r="H2694" t="s">
        <v>71</v>
      </c>
      <c r="I2694" t="s">
        <v>24</v>
      </c>
      <c r="J2694" t="s">
        <v>25</v>
      </c>
      <c r="K2694">
        <v>3</v>
      </c>
      <c r="L2694">
        <v>8104</v>
      </c>
      <c r="M2694">
        <v>10</v>
      </c>
      <c r="N2694">
        <v>21880.799999999999</v>
      </c>
      <c r="O2694">
        <v>18000</v>
      </c>
      <c r="P2694">
        <v>3880.8</v>
      </c>
      <c r="Q2694" t="s">
        <v>55</v>
      </c>
      <c r="R2694" t="s">
        <v>56</v>
      </c>
      <c r="S2694" s="3" t="str">
        <f t="shared" si="210"/>
        <v>August</v>
      </c>
      <c r="T2694" t="str">
        <f t="shared" si="211"/>
        <v>Q3</v>
      </c>
      <c r="U2694">
        <f t="shared" si="212"/>
        <v>2025</v>
      </c>
      <c r="V2694" s="4">
        <f t="shared" si="213"/>
        <v>0.17736097400460679</v>
      </c>
      <c r="W2694" t="str">
        <f t="shared" si="214"/>
        <v>Medium</v>
      </c>
    </row>
    <row r="2695" spans="1:23" hidden="1" x14ac:dyDescent="0.3">
      <c r="A2695">
        <v>104554</v>
      </c>
      <c r="B2695" s="1">
        <v>45832</v>
      </c>
      <c r="C2695" t="s">
        <v>4690</v>
      </c>
      <c r="D2695" t="s">
        <v>217</v>
      </c>
      <c r="E2695" t="s">
        <v>20</v>
      </c>
      <c r="F2695" t="s">
        <v>21</v>
      </c>
      <c r="G2695" t="s">
        <v>22</v>
      </c>
      <c r="H2695" t="s">
        <v>23</v>
      </c>
      <c r="I2695" t="s">
        <v>24</v>
      </c>
      <c r="J2695" t="s">
        <v>25</v>
      </c>
      <c r="K2695">
        <v>3</v>
      </c>
      <c r="L2695">
        <v>8079</v>
      </c>
      <c r="M2695">
        <v>10</v>
      </c>
      <c r="N2695">
        <v>21813.3</v>
      </c>
      <c r="O2695">
        <v>18000</v>
      </c>
      <c r="P2695">
        <v>3813.3</v>
      </c>
      <c r="Q2695" t="s">
        <v>41</v>
      </c>
      <c r="R2695" t="s">
        <v>27</v>
      </c>
      <c r="S2695" s="3" t="str">
        <f t="shared" si="210"/>
        <v>June</v>
      </c>
      <c r="T2695" t="str">
        <f t="shared" si="211"/>
        <v>Q2</v>
      </c>
      <c r="U2695">
        <f t="shared" si="212"/>
        <v>2025</v>
      </c>
      <c r="V2695" s="4">
        <f t="shared" si="213"/>
        <v>0.17481536493790487</v>
      </c>
      <c r="W2695" t="str">
        <f t="shared" si="214"/>
        <v>Medium</v>
      </c>
    </row>
    <row r="2696" spans="1:23" hidden="1" x14ac:dyDescent="0.3">
      <c r="A2696">
        <v>100080</v>
      </c>
      <c r="B2696" s="1">
        <v>45697</v>
      </c>
      <c r="C2696" t="s">
        <v>195</v>
      </c>
      <c r="D2696" t="s">
        <v>68</v>
      </c>
      <c r="E2696" t="s">
        <v>44</v>
      </c>
      <c r="F2696" t="s">
        <v>64</v>
      </c>
      <c r="G2696" t="s">
        <v>65</v>
      </c>
      <c r="H2696" t="s">
        <v>33</v>
      </c>
      <c r="I2696" t="s">
        <v>60</v>
      </c>
      <c r="J2696" t="s">
        <v>61</v>
      </c>
      <c r="K2696">
        <v>2</v>
      </c>
      <c r="L2696">
        <v>12111</v>
      </c>
      <c r="M2696">
        <v>10</v>
      </c>
      <c r="N2696">
        <v>21799.8</v>
      </c>
      <c r="O2696">
        <v>18000</v>
      </c>
      <c r="P2696">
        <v>3799.8</v>
      </c>
      <c r="Q2696" t="s">
        <v>55</v>
      </c>
      <c r="R2696" t="s">
        <v>27</v>
      </c>
      <c r="S2696" s="3" t="str">
        <f t="shared" si="210"/>
        <v>February</v>
      </c>
      <c r="T2696" t="str">
        <f t="shared" si="211"/>
        <v>Q1</v>
      </c>
      <c r="U2696">
        <f t="shared" si="212"/>
        <v>2025</v>
      </c>
      <c r="V2696" s="4">
        <f t="shared" si="213"/>
        <v>0.17430435141606807</v>
      </c>
      <c r="W2696" t="str">
        <f t="shared" si="214"/>
        <v>Medium</v>
      </c>
    </row>
    <row r="2697" spans="1:23" hidden="1" x14ac:dyDescent="0.3">
      <c r="A2697">
        <v>104135</v>
      </c>
      <c r="B2697" s="1">
        <v>45732</v>
      </c>
      <c r="C2697" t="s">
        <v>4271</v>
      </c>
      <c r="D2697" t="s">
        <v>80</v>
      </c>
      <c r="E2697" t="s">
        <v>44</v>
      </c>
      <c r="F2697" t="s">
        <v>45</v>
      </c>
      <c r="G2697" t="s">
        <v>46</v>
      </c>
      <c r="H2697" t="s">
        <v>33</v>
      </c>
      <c r="I2697" t="s">
        <v>60</v>
      </c>
      <c r="J2697" t="s">
        <v>78</v>
      </c>
      <c r="K2697">
        <v>1</v>
      </c>
      <c r="L2697">
        <v>21793</v>
      </c>
      <c r="M2697">
        <v>0</v>
      </c>
      <c r="N2697">
        <v>21793</v>
      </c>
      <c r="O2697">
        <v>17000</v>
      </c>
      <c r="P2697">
        <v>4793</v>
      </c>
      <c r="Q2697" t="s">
        <v>41</v>
      </c>
      <c r="R2697" t="s">
        <v>27</v>
      </c>
      <c r="S2697" s="3" t="str">
        <f t="shared" si="210"/>
        <v>March</v>
      </c>
      <c r="T2697" t="str">
        <f t="shared" si="211"/>
        <v>Q1</v>
      </c>
      <c r="U2697">
        <f t="shared" si="212"/>
        <v>2025</v>
      </c>
      <c r="V2697" s="4">
        <f t="shared" si="213"/>
        <v>0.21993300601110449</v>
      </c>
      <c r="W2697" t="str">
        <f t="shared" si="214"/>
        <v>Medium</v>
      </c>
    </row>
    <row r="2698" spans="1:23" hidden="1" x14ac:dyDescent="0.3">
      <c r="A2698">
        <v>101229</v>
      </c>
      <c r="B2698" s="1">
        <v>45889</v>
      </c>
      <c r="C2698" t="s">
        <v>1365</v>
      </c>
      <c r="D2698" t="s">
        <v>116</v>
      </c>
      <c r="E2698" t="s">
        <v>44</v>
      </c>
      <c r="F2698" t="s">
        <v>45</v>
      </c>
      <c r="G2698" t="s">
        <v>46</v>
      </c>
      <c r="H2698" t="s">
        <v>38</v>
      </c>
      <c r="I2698" t="s">
        <v>24</v>
      </c>
      <c r="J2698" t="s">
        <v>25</v>
      </c>
      <c r="K2698">
        <v>3</v>
      </c>
      <c r="L2698">
        <v>8070</v>
      </c>
      <c r="M2698">
        <v>10</v>
      </c>
      <c r="N2698">
        <v>21789</v>
      </c>
      <c r="O2698">
        <v>18000</v>
      </c>
      <c r="P2698">
        <v>3789</v>
      </c>
      <c r="Q2698" t="s">
        <v>26</v>
      </c>
      <c r="R2698" t="s">
        <v>27</v>
      </c>
      <c r="S2698" s="3" t="str">
        <f t="shared" si="210"/>
        <v>August</v>
      </c>
      <c r="T2698" t="str">
        <f t="shared" si="211"/>
        <v>Q3</v>
      </c>
      <c r="U2698">
        <f t="shared" si="212"/>
        <v>2025</v>
      </c>
      <c r="V2698" s="4">
        <f t="shared" si="213"/>
        <v>0.17389508467575382</v>
      </c>
      <c r="W2698" t="str">
        <f t="shared" si="214"/>
        <v>Medium</v>
      </c>
    </row>
    <row r="2699" spans="1:23" hidden="1" x14ac:dyDescent="0.3">
      <c r="A2699">
        <v>103107</v>
      </c>
      <c r="B2699" s="1">
        <v>45694</v>
      </c>
      <c r="C2699" t="s">
        <v>3243</v>
      </c>
      <c r="D2699" t="s">
        <v>85</v>
      </c>
      <c r="E2699" t="s">
        <v>20</v>
      </c>
      <c r="F2699" t="s">
        <v>21</v>
      </c>
      <c r="G2699" t="s">
        <v>22</v>
      </c>
      <c r="H2699" t="s">
        <v>23</v>
      </c>
      <c r="I2699" t="s">
        <v>60</v>
      </c>
      <c r="J2699" t="s">
        <v>78</v>
      </c>
      <c r="K2699">
        <v>1</v>
      </c>
      <c r="L2699">
        <v>21788</v>
      </c>
      <c r="M2699">
        <v>0</v>
      </c>
      <c r="N2699">
        <v>21788</v>
      </c>
      <c r="O2699">
        <v>17000</v>
      </c>
      <c r="P2699">
        <v>4788</v>
      </c>
      <c r="Q2699" t="s">
        <v>41</v>
      </c>
      <c r="R2699" t="s">
        <v>27</v>
      </c>
      <c r="S2699" s="3" t="str">
        <f t="shared" si="210"/>
        <v>February</v>
      </c>
      <c r="T2699" t="str">
        <f t="shared" si="211"/>
        <v>Q1</v>
      </c>
      <c r="U2699">
        <f t="shared" si="212"/>
        <v>2025</v>
      </c>
      <c r="V2699" s="4">
        <f t="shared" si="213"/>
        <v>0.21975399302368276</v>
      </c>
      <c r="W2699" t="str">
        <f t="shared" si="214"/>
        <v>Medium</v>
      </c>
    </row>
    <row r="2700" spans="1:23" hidden="1" x14ac:dyDescent="0.3">
      <c r="A2700">
        <v>104997</v>
      </c>
      <c r="B2700" s="1">
        <v>45881</v>
      </c>
      <c r="C2700" t="s">
        <v>5133</v>
      </c>
      <c r="D2700" t="s">
        <v>408</v>
      </c>
      <c r="E2700" t="s">
        <v>44</v>
      </c>
      <c r="F2700" t="s">
        <v>45</v>
      </c>
      <c r="G2700" t="s">
        <v>46</v>
      </c>
      <c r="H2700" t="s">
        <v>47</v>
      </c>
      <c r="I2700" t="s">
        <v>24</v>
      </c>
      <c r="J2700" t="s">
        <v>25</v>
      </c>
      <c r="K2700">
        <v>3</v>
      </c>
      <c r="L2700">
        <v>8069</v>
      </c>
      <c r="M2700">
        <v>10</v>
      </c>
      <c r="N2700">
        <v>21786.3</v>
      </c>
      <c r="O2700">
        <v>18000</v>
      </c>
      <c r="P2700">
        <v>3786.3</v>
      </c>
      <c r="Q2700" t="s">
        <v>66</v>
      </c>
      <c r="R2700" t="s">
        <v>27</v>
      </c>
      <c r="S2700" s="3" t="str">
        <f t="shared" si="210"/>
        <v>August</v>
      </c>
      <c r="T2700" t="str">
        <f t="shared" si="211"/>
        <v>Q3</v>
      </c>
      <c r="U2700">
        <f t="shared" si="212"/>
        <v>2025</v>
      </c>
      <c r="V2700" s="4">
        <f t="shared" si="213"/>
        <v>0.17379270458958154</v>
      </c>
      <c r="W2700" t="str">
        <f t="shared" si="214"/>
        <v>Medium</v>
      </c>
    </row>
    <row r="2701" spans="1:23" hidden="1" x14ac:dyDescent="0.3">
      <c r="A2701">
        <v>100576</v>
      </c>
      <c r="B2701" s="1">
        <v>45984</v>
      </c>
      <c r="C2701" t="s">
        <v>712</v>
      </c>
      <c r="D2701" t="s">
        <v>299</v>
      </c>
      <c r="E2701" t="s">
        <v>20</v>
      </c>
      <c r="F2701" t="s">
        <v>21</v>
      </c>
      <c r="G2701" t="s">
        <v>22</v>
      </c>
      <c r="H2701" t="s">
        <v>108</v>
      </c>
      <c r="I2701" t="s">
        <v>39</v>
      </c>
      <c r="J2701" t="s">
        <v>92</v>
      </c>
      <c r="K2701">
        <v>9</v>
      </c>
      <c r="L2701">
        <v>2540</v>
      </c>
      <c r="M2701">
        <v>5</v>
      </c>
      <c r="N2701">
        <v>21717</v>
      </c>
      <c r="O2701">
        <v>14400</v>
      </c>
      <c r="P2701">
        <v>7317</v>
      </c>
      <c r="Q2701" t="s">
        <v>49</v>
      </c>
      <c r="R2701" t="s">
        <v>56</v>
      </c>
      <c r="S2701" s="3" t="str">
        <f t="shared" si="210"/>
        <v>November</v>
      </c>
      <c r="T2701" t="str">
        <f t="shared" si="211"/>
        <v>Q4</v>
      </c>
      <c r="U2701">
        <f t="shared" si="212"/>
        <v>2025</v>
      </c>
      <c r="V2701" s="4">
        <f t="shared" si="213"/>
        <v>0.33692498963945294</v>
      </c>
      <c r="W2701" t="str">
        <f t="shared" si="214"/>
        <v>Medium</v>
      </c>
    </row>
    <row r="2702" spans="1:23" hidden="1" x14ac:dyDescent="0.3">
      <c r="A2702">
        <v>100361</v>
      </c>
      <c r="B2702" s="1">
        <v>45873</v>
      </c>
      <c r="C2702" t="s">
        <v>497</v>
      </c>
      <c r="D2702" t="s">
        <v>85</v>
      </c>
      <c r="E2702" t="s">
        <v>44</v>
      </c>
      <c r="F2702" t="s">
        <v>64</v>
      </c>
      <c r="G2702" t="s">
        <v>65</v>
      </c>
      <c r="H2702" t="s">
        <v>108</v>
      </c>
      <c r="I2702" t="s">
        <v>60</v>
      </c>
      <c r="J2702" t="s">
        <v>61</v>
      </c>
      <c r="K2702">
        <v>2</v>
      </c>
      <c r="L2702">
        <v>12060</v>
      </c>
      <c r="M2702">
        <v>10</v>
      </c>
      <c r="N2702">
        <v>21708</v>
      </c>
      <c r="O2702">
        <v>18000</v>
      </c>
      <c r="P2702">
        <v>3708</v>
      </c>
      <c r="Q2702" t="s">
        <v>55</v>
      </c>
      <c r="R2702" t="s">
        <v>27</v>
      </c>
      <c r="S2702" s="3" t="str">
        <f t="shared" si="210"/>
        <v>August</v>
      </c>
      <c r="T2702" t="str">
        <f t="shared" si="211"/>
        <v>Q3</v>
      </c>
      <c r="U2702">
        <f t="shared" si="212"/>
        <v>2025</v>
      </c>
      <c r="V2702" s="4">
        <f t="shared" si="213"/>
        <v>0.17081260364842454</v>
      </c>
      <c r="W2702" t="str">
        <f t="shared" si="214"/>
        <v>Medium</v>
      </c>
    </row>
    <row r="2703" spans="1:23" hidden="1" x14ac:dyDescent="0.3">
      <c r="A2703">
        <v>104357</v>
      </c>
      <c r="B2703" s="1">
        <v>45703</v>
      </c>
      <c r="C2703" t="s">
        <v>4493</v>
      </c>
      <c r="D2703" t="s">
        <v>85</v>
      </c>
      <c r="E2703" t="s">
        <v>52</v>
      </c>
      <c r="F2703" t="s">
        <v>53</v>
      </c>
      <c r="G2703" t="s">
        <v>54</v>
      </c>
      <c r="H2703" t="s">
        <v>83</v>
      </c>
      <c r="I2703" t="s">
        <v>60</v>
      </c>
      <c r="J2703" t="s">
        <v>78</v>
      </c>
      <c r="K2703">
        <v>1</v>
      </c>
      <c r="L2703">
        <v>21660</v>
      </c>
      <c r="M2703">
        <v>0</v>
      </c>
      <c r="N2703">
        <v>21660</v>
      </c>
      <c r="O2703">
        <v>17000</v>
      </c>
      <c r="P2703">
        <v>4660</v>
      </c>
      <c r="Q2703" t="s">
        <v>66</v>
      </c>
      <c r="R2703" t="s">
        <v>27</v>
      </c>
      <c r="S2703" s="3" t="str">
        <f t="shared" si="210"/>
        <v>February</v>
      </c>
      <c r="T2703" t="str">
        <f t="shared" si="211"/>
        <v>Q1</v>
      </c>
      <c r="U2703">
        <f t="shared" si="212"/>
        <v>2025</v>
      </c>
      <c r="V2703" s="4">
        <f t="shared" si="213"/>
        <v>0.21514312096029548</v>
      </c>
      <c r="W2703" t="str">
        <f t="shared" si="214"/>
        <v>Medium</v>
      </c>
    </row>
    <row r="2704" spans="1:23" hidden="1" x14ac:dyDescent="0.3">
      <c r="A2704">
        <v>102221</v>
      </c>
      <c r="B2704" s="1">
        <v>45987</v>
      </c>
      <c r="C2704" t="s">
        <v>2357</v>
      </c>
      <c r="D2704" t="s">
        <v>242</v>
      </c>
      <c r="E2704" t="s">
        <v>52</v>
      </c>
      <c r="F2704" t="s">
        <v>69</v>
      </c>
      <c r="G2704" t="s">
        <v>70</v>
      </c>
      <c r="H2704" t="s">
        <v>38</v>
      </c>
      <c r="I2704" t="s">
        <v>39</v>
      </c>
      <c r="J2704" t="s">
        <v>92</v>
      </c>
      <c r="K2704">
        <v>9</v>
      </c>
      <c r="L2704">
        <v>2401</v>
      </c>
      <c r="M2704">
        <v>0</v>
      </c>
      <c r="N2704">
        <v>21609</v>
      </c>
      <c r="O2704">
        <v>14400</v>
      </c>
      <c r="P2704">
        <v>7209</v>
      </c>
      <c r="Q2704" t="s">
        <v>41</v>
      </c>
      <c r="R2704" t="s">
        <v>27</v>
      </c>
      <c r="S2704" s="3" t="str">
        <f t="shared" si="210"/>
        <v>November</v>
      </c>
      <c r="T2704" t="str">
        <f t="shared" si="211"/>
        <v>Q4</v>
      </c>
      <c r="U2704">
        <f t="shared" si="212"/>
        <v>2025</v>
      </c>
      <c r="V2704" s="4">
        <f t="shared" si="213"/>
        <v>0.33361099541857558</v>
      </c>
      <c r="W2704" t="str">
        <f t="shared" si="214"/>
        <v>Medium</v>
      </c>
    </row>
    <row r="2705" spans="1:23" hidden="1" x14ac:dyDescent="0.3">
      <c r="A2705">
        <v>101038</v>
      </c>
      <c r="B2705" s="1">
        <v>45667</v>
      </c>
      <c r="C2705" t="s">
        <v>1174</v>
      </c>
      <c r="D2705" t="s">
        <v>222</v>
      </c>
      <c r="E2705" t="s">
        <v>20</v>
      </c>
      <c r="F2705" t="s">
        <v>21</v>
      </c>
      <c r="G2705" t="s">
        <v>22</v>
      </c>
      <c r="H2705" t="s">
        <v>108</v>
      </c>
      <c r="I2705" t="s">
        <v>24</v>
      </c>
      <c r="J2705" t="s">
        <v>25</v>
      </c>
      <c r="K2705">
        <v>3</v>
      </c>
      <c r="L2705">
        <v>8460</v>
      </c>
      <c r="M2705">
        <v>15</v>
      </c>
      <c r="N2705">
        <v>21573</v>
      </c>
      <c r="O2705">
        <v>18000</v>
      </c>
      <c r="P2705">
        <v>3573</v>
      </c>
      <c r="Q2705" t="s">
        <v>41</v>
      </c>
      <c r="R2705" t="s">
        <v>73</v>
      </c>
      <c r="S2705" s="3" t="str">
        <f t="shared" si="210"/>
        <v>January</v>
      </c>
      <c r="T2705" t="str">
        <f t="shared" si="211"/>
        <v>Q1</v>
      </c>
      <c r="U2705">
        <f t="shared" si="212"/>
        <v>2025</v>
      </c>
      <c r="V2705" s="4">
        <f t="shared" si="213"/>
        <v>0.16562369628702545</v>
      </c>
      <c r="W2705" t="str">
        <f t="shared" si="214"/>
        <v>Medium</v>
      </c>
    </row>
    <row r="2706" spans="1:23" hidden="1" x14ac:dyDescent="0.3">
      <c r="A2706">
        <v>104567</v>
      </c>
      <c r="B2706" s="1">
        <v>45742</v>
      </c>
      <c r="C2706" t="s">
        <v>4703</v>
      </c>
      <c r="D2706" t="s">
        <v>43</v>
      </c>
      <c r="E2706" t="s">
        <v>44</v>
      </c>
      <c r="F2706" t="s">
        <v>64</v>
      </c>
      <c r="G2706" t="s">
        <v>65</v>
      </c>
      <c r="H2706" t="s">
        <v>59</v>
      </c>
      <c r="I2706" t="s">
        <v>60</v>
      </c>
      <c r="J2706" t="s">
        <v>78</v>
      </c>
      <c r="K2706">
        <v>1</v>
      </c>
      <c r="L2706">
        <v>21568</v>
      </c>
      <c r="M2706">
        <v>0</v>
      </c>
      <c r="N2706">
        <v>21568</v>
      </c>
      <c r="O2706">
        <v>17000</v>
      </c>
      <c r="P2706">
        <v>4568</v>
      </c>
      <c r="Q2706" t="s">
        <v>66</v>
      </c>
      <c r="R2706" t="s">
        <v>27</v>
      </c>
      <c r="S2706" s="3" t="str">
        <f t="shared" si="210"/>
        <v>March</v>
      </c>
      <c r="T2706" t="str">
        <f t="shared" si="211"/>
        <v>Q1</v>
      </c>
      <c r="U2706">
        <f t="shared" si="212"/>
        <v>2025</v>
      </c>
      <c r="V2706" s="4">
        <f t="shared" si="213"/>
        <v>0.21179525222551929</v>
      </c>
      <c r="W2706" t="str">
        <f t="shared" si="214"/>
        <v>Medium</v>
      </c>
    </row>
    <row r="2707" spans="1:23" hidden="1" x14ac:dyDescent="0.3">
      <c r="A2707">
        <v>103766</v>
      </c>
      <c r="B2707" s="1">
        <v>45812</v>
      </c>
      <c r="C2707" t="s">
        <v>3902</v>
      </c>
      <c r="D2707" t="s">
        <v>104</v>
      </c>
      <c r="E2707" t="s">
        <v>30</v>
      </c>
      <c r="F2707" t="s">
        <v>31</v>
      </c>
      <c r="G2707" t="s">
        <v>32</v>
      </c>
      <c r="H2707" t="s">
        <v>23</v>
      </c>
      <c r="I2707" t="s">
        <v>24</v>
      </c>
      <c r="J2707" t="s">
        <v>25</v>
      </c>
      <c r="K2707">
        <v>3</v>
      </c>
      <c r="L2707">
        <v>8966</v>
      </c>
      <c r="M2707">
        <v>20</v>
      </c>
      <c r="N2707">
        <v>21518.400000000001</v>
      </c>
      <c r="O2707">
        <v>18000</v>
      </c>
      <c r="P2707">
        <v>3518.4</v>
      </c>
      <c r="Q2707" t="s">
        <v>66</v>
      </c>
      <c r="R2707" t="s">
        <v>27</v>
      </c>
      <c r="S2707" s="3" t="str">
        <f t="shared" si="210"/>
        <v>June</v>
      </c>
      <c r="T2707" t="str">
        <f t="shared" si="211"/>
        <v>Q2</v>
      </c>
      <c r="U2707">
        <f t="shared" si="212"/>
        <v>2025</v>
      </c>
      <c r="V2707" s="4">
        <f t="shared" si="213"/>
        <v>0.16350658041490074</v>
      </c>
      <c r="W2707" t="str">
        <f t="shared" si="214"/>
        <v>Medium</v>
      </c>
    </row>
    <row r="2708" spans="1:23" hidden="1" x14ac:dyDescent="0.3">
      <c r="A2708">
        <v>103594</v>
      </c>
      <c r="B2708" s="1">
        <v>45895</v>
      </c>
      <c r="C2708" t="s">
        <v>3730</v>
      </c>
      <c r="D2708" t="s">
        <v>189</v>
      </c>
      <c r="E2708" t="s">
        <v>30</v>
      </c>
      <c r="F2708" t="s">
        <v>31</v>
      </c>
      <c r="G2708" t="s">
        <v>32</v>
      </c>
      <c r="H2708" t="s">
        <v>71</v>
      </c>
      <c r="I2708" t="s">
        <v>60</v>
      </c>
      <c r="J2708" t="s">
        <v>61</v>
      </c>
      <c r="K2708">
        <v>2</v>
      </c>
      <c r="L2708">
        <v>11938</v>
      </c>
      <c r="M2708">
        <v>10</v>
      </c>
      <c r="N2708">
        <v>21488.400000000001</v>
      </c>
      <c r="O2708">
        <v>18000</v>
      </c>
      <c r="P2708">
        <v>3488.4</v>
      </c>
      <c r="Q2708" t="s">
        <v>49</v>
      </c>
      <c r="R2708" t="s">
        <v>27</v>
      </c>
      <c r="S2708" s="3" t="str">
        <f t="shared" si="210"/>
        <v>August</v>
      </c>
      <c r="T2708" t="str">
        <f t="shared" si="211"/>
        <v>Q3</v>
      </c>
      <c r="U2708">
        <f t="shared" si="212"/>
        <v>2025</v>
      </c>
      <c r="V2708" s="4">
        <f t="shared" si="213"/>
        <v>0.16233875020941529</v>
      </c>
      <c r="W2708" t="str">
        <f t="shared" si="214"/>
        <v>Medium</v>
      </c>
    </row>
    <row r="2709" spans="1:23" hidden="1" x14ac:dyDescent="0.3">
      <c r="A2709">
        <v>103987</v>
      </c>
      <c r="B2709" s="1">
        <v>45827</v>
      </c>
      <c r="C2709" t="s">
        <v>4123</v>
      </c>
      <c r="D2709" t="s">
        <v>29</v>
      </c>
      <c r="E2709" t="s">
        <v>30</v>
      </c>
      <c r="F2709" t="s">
        <v>31</v>
      </c>
      <c r="G2709" t="s">
        <v>32</v>
      </c>
      <c r="H2709" t="s">
        <v>33</v>
      </c>
      <c r="I2709" t="s">
        <v>24</v>
      </c>
      <c r="J2709" t="s">
        <v>25</v>
      </c>
      <c r="K2709">
        <v>3</v>
      </c>
      <c r="L2709">
        <v>8410</v>
      </c>
      <c r="M2709">
        <v>15</v>
      </c>
      <c r="N2709">
        <v>21445.5</v>
      </c>
      <c r="O2709">
        <v>18000</v>
      </c>
      <c r="P2709">
        <v>3445.5</v>
      </c>
      <c r="Q2709" t="s">
        <v>26</v>
      </c>
      <c r="R2709" t="s">
        <v>27</v>
      </c>
      <c r="S2709" s="3" t="str">
        <f t="shared" si="210"/>
        <v>June</v>
      </c>
      <c r="T2709" t="str">
        <f t="shared" si="211"/>
        <v>Q2</v>
      </c>
      <c r="U2709">
        <f t="shared" si="212"/>
        <v>2025</v>
      </c>
      <c r="V2709" s="4">
        <f t="shared" si="213"/>
        <v>0.16066307616982584</v>
      </c>
      <c r="W2709" t="str">
        <f t="shared" si="214"/>
        <v>Medium</v>
      </c>
    </row>
    <row r="2710" spans="1:23" hidden="1" x14ac:dyDescent="0.3">
      <c r="A2710">
        <v>104574</v>
      </c>
      <c r="B2710" s="1">
        <v>45763</v>
      </c>
      <c r="C2710" t="s">
        <v>4710</v>
      </c>
      <c r="D2710" t="s">
        <v>207</v>
      </c>
      <c r="E2710" t="s">
        <v>20</v>
      </c>
      <c r="F2710" t="s">
        <v>36</v>
      </c>
      <c r="G2710" t="s">
        <v>37</v>
      </c>
      <c r="H2710" t="s">
        <v>33</v>
      </c>
      <c r="I2710" t="s">
        <v>24</v>
      </c>
      <c r="J2710" t="s">
        <v>25</v>
      </c>
      <c r="K2710">
        <v>3</v>
      </c>
      <c r="L2710">
        <v>8923</v>
      </c>
      <c r="M2710">
        <v>20</v>
      </c>
      <c r="N2710">
        <v>21415.200000000001</v>
      </c>
      <c r="O2710">
        <v>18000</v>
      </c>
      <c r="P2710">
        <v>3415.2</v>
      </c>
      <c r="Q2710" t="s">
        <v>41</v>
      </c>
      <c r="R2710" t="s">
        <v>56</v>
      </c>
      <c r="S2710" s="3" t="str">
        <f t="shared" si="210"/>
        <v>April</v>
      </c>
      <c r="T2710" t="str">
        <f t="shared" si="211"/>
        <v>Q2</v>
      </c>
      <c r="U2710">
        <f t="shared" si="212"/>
        <v>2025</v>
      </c>
      <c r="V2710" s="4">
        <f t="shared" si="213"/>
        <v>0.15947551271993723</v>
      </c>
      <c r="W2710" t="str">
        <f t="shared" si="214"/>
        <v>Medium</v>
      </c>
    </row>
    <row r="2711" spans="1:23" hidden="1" x14ac:dyDescent="0.3">
      <c r="A2711">
        <v>102160</v>
      </c>
      <c r="B2711" s="1">
        <v>45886</v>
      </c>
      <c r="C2711" t="s">
        <v>2296</v>
      </c>
      <c r="D2711" t="s">
        <v>94</v>
      </c>
      <c r="E2711" t="s">
        <v>30</v>
      </c>
      <c r="F2711" t="s">
        <v>31</v>
      </c>
      <c r="G2711" t="s">
        <v>32</v>
      </c>
      <c r="H2711" t="s">
        <v>59</v>
      </c>
      <c r="I2711" t="s">
        <v>24</v>
      </c>
      <c r="J2711" t="s">
        <v>25</v>
      </c>
      <c r="K2711">
        <v>3</v>
      </c>
      <c r="L2711">
        <v>8390</v>
      </c>
      <c r="M2711">
        <v>15</v>
      </c>
      <c r="N2711">
        <v>21394.5</v>
      </c>
      <c r="O2711">
        <v>18000</v>
      </c>
      <c r="P2711">
        <v>3394.5</v>
      </c>
      <c r="Q2711" t="s">
        <v>66</v>
      </c>
      <c r="R2711" t="s">
        <v>56</v>
      </c>
      <c r="S2711" s="3" t="str">
        <f t="shared" si="210"/>
        <v>August</v>
      </c>
      <c r="T2711" t="str">
        <f t="shared" si="211"/>
        <v>Q3</v>
      </c>
      <c r="U2711">
        <f t="shared" si="212"/>
        <v>2025</v>
      </c>
      <c r="V2711" s="4">
        <f t="shared" si="213"/>
        <v>0.15866227301409241</v>
      </c>
      <c r="W2711" t="str">
        <f t="shared" si="214"/>
        <v>Medium</v>
      </c>
    </row>
    <row r="2712" spans="1:23" hidden="1" x14ac:dyDescent="0.3">
      <c r="A2712">
        <v>102291</v>
      </c>
      <c r="B2712" s="1">
        <v>45846</v>
      </c>
      <c r="C2712" t="s">
        <v>2427</v>
      </c>
      <c r="D2712" t="s">
        <v>82</v>
      </c>
      <c r="E2712" t="s">
        <v>20</v>
      </c>
      <c r="F2712" t="s">
        <v>21</v>
      </c>
      <c r="G2712" t="s">
        <v>22</v>
      </c>
      <c r="H2712" t="s">
        <v>38</v>
      </c>
      <c r="I2712" t="s">
        <v>24</v>
      </c>
      <c r="J2712" t="s">
        <v>25</v>
      </c>
      <c r="K2712">
        <v>3</v>
      </c>
      <c r="L2712">
        <v>8386</v>
      </c>
      <c r="M2712">
        <v>15</v>
      </c>
      <c r="N2712">
        <v>21384.3</v>
      </c>
      <c r="O2712">
        <v>18000</v>
      </c>
      <c r="P2712">
        <v>3384.3</v>
      </c>
      <c r="Q2712" t="s">
        <v>26</v>
      </c>
      <c r="R2712" t="s">
        <v>73</v>
      </c>
      <c r="S2712" s="3" t="str">
        <f t="shared" si="210"/>
        <v>July</v>
      </c>
      <c r="T2712" t="str">
        <f t="shared" si="211"/>
        <v>Q3</v>
      </c>
      <c r="U2712">
        <f t="shared" si="212"/>
        <v>2025</v>
      </c>
      <c r="V2712" s="4">
        <f t="shared" si="213"/>
        <v>0.15826096715814875</v>
      </c>
      <c r="W2712" t="str">
        <f t="shared" si="214"/>
        <v>Medium</v>
      </c>
    </row>
    <row r="2713" spans="1:23" hidden="1" x14ac:dyDescent="0.3">
      <c r="A2713">
        <v>104301</v>
      </c>
      <c r="B2713" s="1">
        <v>45739</v>
      </c>
      <c r="C2713" t="s">
        <v>4437</v>
      </c>
      <c r="D2713" t="s">
        <v>87</v>
      </c>
      <c r="E2713" t="s">
        <v>30</v>
      </c>
      <c r="F2713" t="s">
        <v>76</v>
      </c>
      <c r="G2713" t="s">
        <v>77</v>
      </c>
      <c r="H2713" t="s">
        <v>47</v>
      </c>
      <c r="I2713" t="s">
        <v>60</v>
      </c>
      <c r="J2713" t="s">
        <v>78</v>
      </c>
      <c r="K2713">
        <v>1</v>
      </c>
      <c r="L2713">
        <v>22492</v>
      </c>
      <c r="M2713">
        <v>5</v>
      </c>
      <c r="N2713">
        <v>21367.4</v>
      </c>
      <c r="O2713">
        <v>17000</v>
      </c>
      <c r="P2713">
        <v>4367.3999999999996</v>
      </c>
      <c r="Q2713" t="s">
        <v>41</v>
      </c>
      <c r="R2713" t="s">
        <v>27</v>
      </c>
      <c r="S2713" s="3" t="str">
        <f t="shared" si="210"/>
        <v>March</v>
      </c>
      <c r="T2713" t="str">
        <f t="shared" si="211"/>
        <v>Q1</v>
      </c>
      <c r="U2713">
        <f t="shared" si="212"/>
        <v>2025</v>
      </c>
      <c r="V2713" s="4">
        <f t="shared" si="213"/>
        <v>0.20439548096633187</v>
      </c>
      <c r="W2713" t="str">
        <f t="shared" si="214"/>
        <v>Medium</v>
      </c>
    </row>
    <row r="2714" spans="1:23" hidden="1" x14ac:dyDescent="0.3">
      <c r="A2714">
        <v>103327</v>
      </c>
      <c r="B2714" s="1">
        <v>45721</v>
      </c>
      <c r="C2714" t="s">
        <v>3463</v>
      </c>
      <c r="D2714" t="s">
        <v>194</v>
      </c>
      <c r="E2714" t="s">
        <v>44</v>
      </c>
      <c r="F2714" t="s">
        <v>64</v>
      </c>
      <c r="G2714" t="s">
        <v>65</v>
      </c>
      <c r="H2714" t="s">
        <v>38</v>
      </c>
      <c r="I2714" t="s">
        <v>60</v>
      </c>
      <c r="J2714" t="s">
        <v>61</v>
      </c>
      <c r="K2714">
        <v>2</v>
      </c>
      <c r="L2714">
        <v>11870</v>
      </c>
      <c r="M2714">
        <v>10</v>
      </c>
      <c r="N2714">
        <v>21366</v>
      </c>
      <c r="O2714">
        <v>18000</v>
      </c>
      <c r="P2714">
        <v>3366</v>
      </c>
      <c r="Q2714" t="s">
        <v>49</v>
      </c>
      <c r="R2714" t="s">
        <v>27</v>
      </c>
      <c r="S2714" s="3" t="str">
        <f t="shared" si="210"/>
        <v>March</v>
      </c>
      <c r="T2714" t="str">
        <f t="shared" si="211"/>
        <v>Q1</v>
      </c>
      <c r="U2714">
        <f t="shared" si="212"/>
        <v>2025</v>
      </c>
      <c r="V2714" s="4">
        <f t="shared" si="213"/>
        <v>0.15754001684919966</v>
      </c>
      <c r="W2714" t="str">
        <f t="shared" si="214"/>
        <v>Medium</v>
      </c>
    </row>
    <row r="2715" spans="1:23" hidden="1" x14ac:dyDescent="0.3">
      <c r="A2715">
        <v>102719</v>
      </c>
      <c r="B2715" s="1">
        <v>45886</v>
      </c>
      <c r="C2715" t="s">
        <v>2855</v>
      </c>
      <c r="D2715" t="s">
        <v>58</v>
      </c>
      <c r="E2715" t="s">
        <v>30</v>
      </c>
      <c r="F2715" t="s">
        <v>31</v>
      </c>
      <c r="G2715" t="s">
        <v>32</v>
      </c>
      <c r="H2715" t="s">
        <v>59</v>
      </c>
      <c r="I2715" t="s">
        <v>24</v>
      </c>
      <c r="J2715" t="s">
        <v>25</v>
      </c>
      <c r="K2715">
        <v>3</v>
      </c>
      <c r="L2715">
        <v>8373</v>
      </c>
      <c r="M2715">
        <v>15</v>
      </c>
      <c r="N2715">
        <v>21351.15</v>
      </c>
      <c r="O2715">
        <v>18000</v>
      </c>
      <c r="P2715">
        <v>3351.15</v>
      </c>
      <c r="Q2715" t="s">
        <v>41</v>
      </c>
      <c r="R2715" t="s">
        <v>27</v>
      </c>
      <c r="S2715" s="3" t="str">
        <f t="shared" si="210"/>
        <v>August</v>
      </c>
      <c r="T2715" t="str">
        <f t="shared" si="211"/>
        <v>Q3</v>
      </c>
      <c r="U2715">
        <f t="shared" si="212"/>
        <v>2025</v>
      </c>
      <c r="V2715" s="4">
        <f t="shared" si="213"/>
        <v>0.15695407507323961</v>
      </c>
      <c r="W2715" t="str">
        <f t="shared" si="214"/>
        <v>Medium</v>
      </c>
    </row>
    <row r="2716" spans="1:23" hidden="1" x14ac:dyDescent="0.3">
      <c r="A2716">
        <v>100692</v>
      </c>
      <c r="B2716" s="1">
        <v>46005</v>
      </c>
      <c r="C2716" t="s">
        <v>828</v>
      </c>
      <c r="D2716" t="s">
        <v>375</v>
      </c>
      <c r="E2716" t="s">
        <v>52</v>
      </c>
      <c r="F2716" t="s">
        <v>53</v>
      </c>
      <c r="G2716" t="s">
        <v>54</v>
      </c>
      <c r="H2716" t="s">
        <v>33</v>
      </c>
      <c r="I2716" t="s">
        <v>60</v>
      </c>
      <c r="J2716" t="s">
        <v>61</v>
      </c>
      <c r="K2716">
        <v>2</v>
      </c>
      <c r="L2716">
        <v>11815</v>
      </c>
      <c r="M2716">
        <v>10</v>
      </c>
      <c r="N2716">
        <v>21267</v>
      </c>
      <c r="O2716">
        <v>18000</v>
      </c>
      <c r="P2716">
        <v>3267</v>
      </c>
      <c r="Q2716" t="s">
        <v>41</v>
      </c>
      <c r="R2716" t="s">
        <v>56</v>
      </c>
      <c r="S2716" s="3" t="str">
        <f t="shared" si="210"/>
        <v>December</v>
      </c>
      <c r="T2716" t="str">
        <f t="shared" si="211"/>
        <v>Q4</v>
      </c>
      <c r="U2716">
        <f t="shared" si="212"/>
        <v>2025</v>
      </c>
      <c r="V2716" s="4">
        <f t="shared" si="213"/>
        <v>0.15361828184511214</v>
      </c>
      <c r="W2716" t="str">
        <f t="shared" si="214"/>
        <v>Medium</v>
      </c>
    </row>
    <row r="2717" spans="1:23" hidden="1" x14ac:dyDescent="0.3">
      <c r="A2717">
        <v>104306</v>
      </c>
      <c r="B2717" s="1">
        <v>45727</v>
      </c>
      <c r="C2717" t="s">
        <v>4442</v>
      </c>
      <c r="D2717" t="s">
        <v>43</v>
      </c>
      <c r="E2717" t="s">
        <v>52</v>
      </c>
      <c r="F2717" t="s">
        <v>53</v>
      </c>
      <c r="G2717" t="s">
        <v>54</v>
      </c>
      <c r="H2717" t="s">
        <v>83</v>
      </c>
      <c r="I2717" t="s">
        <v>60</v>
      </c>
      <c r="J2717" t="s">
        <v>78</v>
      </c>
      <c r="K2717">
        <v>1</v>
      </c>
      <c r="L2717">
        <v>22367</v>
      </c>
      <c r="M2717">
        <v>5</v>
      </c>
      <c r="N2717">
        <v>21248.65</v>
      </c>
      <c r="O2717">
        <v>17000</v>
      </c>
      <c r="P2717">
        <v>4248.6499999999996</v>
      </c>
      <c r="Q2717" t="s">
        <v>26</v>
      </c>
      <c r="R2717" t="s">
        <v>56</v>
      </c>
      <c r="S2717" s="3" t="str">
        <f t="shared" si="210"/>
        <v>March</v>
      </c>
      <c r="T2717" t="str">
        <f t="shared" si="211"/>
        <v>Q1</v>
      </c>
      <c r="U2717">
        <f t="shared" si="212"/>
        <v>2025</v>
      </c>
      <c r="V2717" s="4">
        <f t="shared" si="213"/>
        <v>0.19994917324159414</v>
      </c>
      <c r="W2717" t="str">
        <f t="shared" si="214"/>
        <v>Medium</v>
      </c>
    </row>
    <row r="2718" spans="1:23" hidden="1" x14ac:dyDescent="0.3">
      <c r="A2718">
        <v>100852</v>
      </c>
      <c r="B2718" s="1">
        <v>45711</v>
      </c>
      <c r="C2718" t="s">
        <v>988</v>
      </c>
      <c r="D2718" t="s">
        <v>87</v>
      </c>
      <c r="E2718" t="s">
        <v>30</v>
      </c>
      <c r="F2718" t="s">
        <v>31</v>
      </c>
      <c r="G2718" t="s">
        <v>32</v>
      </c>
      <c r="H2718" t="s">
        <v>83</v>
      </c>
      <c r="I2718" t="s">
        <v>60</v>
      </c>
      <c r="J2718" t="s">
        <v>61</v>
      </c>
      <c r="K2718">
        <v>2</v>
      </c>
      <c r="L2718">
        <v>12483</v>
      </c>
      <c r="M2718">
        <v>15</v>
      </c>
      <c r="N2718">
        <v>21221.1</v>
      </c>
      <c r="O2718">
        <v>18000</v>
      </c>
      <c r="P2718">
        <v>3221.1</v>
      </c>
      <c r="Q2718" t="s">
        <v>26</v>
      </c>
      <c r="R2718" t="s">
        <v>73</v>
      </c>
      <c r="S2718" s="3" t="str">
        <f t="shared" si="210"/>
        <v>February</v>
      </c>
      <c r="T2718" t="str">
        <f t="shared" si="211"/>
        <v>Q1</v>
      </c>
      <c r="U2718">
        <f t="shared" si="212"/>
        <v>2025</v>
      </c>
      <c r="V2718" s="4">
        <f t="shared" si="213"/>
        <v>0.15178760761694729</v>
      </c>
      <c r="W2718" t="str">
        <f t="shared" si="214"/>
        <v>Medium</v>
      </c>
    </row>
    <row r="2719" spans="1:23" hidden="1" x14ac:dyDescent="0.3">
      <c r="A2719">
        <v>102410</v>
      </c>
      <c r="B2719" s="1">
        <v>45891</v>
      </c>
      <c r="C2719" t="s">
        <v>2546</v>
      </c>
      <c r="D2719" t="s">
        <v>186</v>
      </c>
      <c r="E2719" t="s">
        <v>20</v>
      </c>
      <c r="F2719" t="s">
        <v>21</v>
      </c>
      <c r="G2719" t="s">
        <v>22</v>
      </c>
      <c r="H2719" t="s">
        <v>59</v>
      </c>
      <c r="I2719" t="s">
        <v>60</v>
      </c>
      <c r="J2719" t="s">
        <v>61</v>
      </c>
      <c r="K2719">
        <v>2</v>
      </c>
      <c r="L2719">
        <v>12477</v>
      </c>
      <c r="M2719">
        <v>15</v>
      </c>
      <c r="N2719">
        <v>21210.9</v>
      </c>
      <c r="O2719">
        <v>18000</v>
      </c>
      <c r="P2719">
        <v>3210.9</v>
      </c>
      <c r="Q2719" t="s">
        <v>41</v>
      </c>
      <c r="R2719" t="s">
        <v>56</v>
      </c>
      <c r="S2719" s="3" t="str">
        <f t="shared" si="210"/>
        <v>August</v>
      </c>
      <c r="T2719" t="str">
        <f t="shared" si="211"/>
        <v>Q3</v>
      </c>
      <c r="U2719">
        <f t="shared" si="212"/>
        <v>2025</v>
      </c>
      <c r="V2719" s="4">
        <f t="shared" si="213"/>
        <v>0.15137971514645771</v>
      </c>
      <c r="W2719" t="str">
        <f t="shared" si="214"/>
        <v>Medium</v>
      </c>
    </row>
    <row r="2720" spans="1:23" hidden="1" x14ac:dyDescent="0.3">
      <c r="A2720">
        <v>100889</v>
      </c>
      <c r="B2720" s="1">
        <v>45765</v>
      </c>
      <c r="C2720" t="s">
        <v>1025</v>
      </c>
      <c r="D2720" t="s">
        <v>151</v>
      </c>
      <c r="E2720" t="s">
        <v>30</v>
      </c>
      <c r="F2720" t="s">
        <v>76</v>
      </c>
      <c r="G2720" t="s">
        <v>77</v>
      </c>
      <c r="H2720" t="s">
        <v>71</v>
      </c>
      <c r="I2720" t="s">
        <v>60</v>
      </c>
      <c r="J2720" t="s">
        <v>78</v>
      </c>
      <c r="K2720">
        <v>1</v>
      </c>
      <c r="L2720">
        <v>22322</v>
      </c>
      <c r="M2720">
        <v>5</v>
      </c>
      <c r="N2720">
        <v>21205.9</v>
      </c>
      <c r="O2720">
        <v>17000</v>
      </c>
      <c r="P2720">
        <v>4205.8999999999996</v>
      </c>
      <c r="Q2720" t="s">
        <v>49</v>
      </c>
      <c r="R2720" t="s">
        <v>56</v>
      </c>
      <c r="S2720" s="3" t="str">
        <f t="shared" si="210"/>
        <v>April</v>
      </c>
      <c r="T2720" t="str">
        <f t="shared" si="211"/>
        <v>Q2</v>
      </c>
      <c r="U2720">
        <f t="shared" si="212"/>
        <v>2025</v>
      </c>
      <c r="V2720" s="4">
        <f t="shared" si="213"/>
        <v>0.19833631206409533</v>
      </c>
      <c r="W2720" t="str">
        <f t="shared" si="214"/>
        <v>Medium</v>
      </c>
    </row>
    <row r="2721" spans="1:23" hidden="1" x14ac:dyDescent="0.3">
      <c r="A2721">
        <v>103221</v>
      </c>
      <c r="B2721" s="1">
        <v>45968</v>
      </c>
      <c r="C2721" t="s">
        <v>3357</v>
      </c>
      <c r="D2721" t="s">
        <v>122</v>
      </c>
      <c r="E2721" t="s">
        <v>44</v>
      </c>
      <c r="F2721" t="s">
        <v>64</v>
      </c>
      <c r="G2721" t="s">
        <v>65</v>
      </c>
      <c r="H2721" t="s">
        <v>83</v>
      </c>
      <c r="I2721" t="s">
        <v>24</v>
      </c>
      <c r="J2721" t="s">
        <v>25</v>
      </c>
      <c r="K2721">
        <v>3</v>
      </c>
      <c r="L2721">
        <v>8308</v>
      </c>
      <c r="M2721">
        <v>15</v>
      </c>
      <c r="N2721">
        <v>21185.4</v>
      </c>
      <c r="O2721">
        <v>18000</v>
      </c>
      <c r="P2721">
        <v>3185.4</v>
      </c>
      <c r="Q2721" t="s">
        <v>49</v>
      </c>
      <c r="R2721" t="s">
        <v>73</v>
      </c>
      <c r="S2721" s="3" t="str">
        <f t="shared" si="210"/>
        <v>November</v>
      </c>
      <c r="T2721" t="str">
        <f t="shared" si="211"/>
        <v>Q4</v>
      </c>
      <c r="U2721">
        <f t="shared" si="212"/>
        <v>2025</v>
      </c>
      <c r="V2721" s="4">
        <f t="shared" si="213"/>
        <v>0.15035826559800616</v>
      </c>
      <c r="W2721" t="str">
        <f t="shared" si="214"/>
        <v>Medium</v>
      </c>
    </row>
    <row r="2722" spans="1:23" hidden="1" x14ac:dyDescent="0.3">
      <c r="A2722">
        <v>100351</v>
      </c>
      <c r="B2722" s="1">
        <v>45803</v>
      </c>
      <c r="C2722" t="s">
        <v>487</v>
      </c>
      <c r="D2722" t="s">
        <v>149</v>
      </c>
      <c r="E2722" t="s">
        <v>44</v>
      </c>
      <c r="F2722" t="s">
        <v>64</v>
      </c>
      <c r="G2722" t="s">
        <v>65</v>
      </c>
      <c r="H2722" t="s">
        <v>108</v>
      </c>
      <c r="I2722" t="s">
        <v>60</v>
      </c>
      <c r="J2722" t="s">
        <v>78</v>
      </c>
      <c r="K2722">
        <v>1</v>
      </c>
      <c r="L2722">
        <v>22285</v>
      </c>
      <c r="M2722">
        <v>5</v>
      </c>
      <c r="N2722">
        <v>21170.75</v>
      </c>
      <c r="O2722">
        <v>17000</v>
      </c>
      <c r="P2722">
        <v>4170.75</v>
      </c>
      <c r="Q2722" t="s">
        <v>49</v>
      </c>
      <c r="R2722" t="s">
        <v>56</v>
      </c>
      <c r="S2722" s="3" t="str">
        <f t="shared" si="210"/>
        <v>May</v>
      </c>
      <c r="T2722" t="str">
        <f t="shared" si="211"/>
        <v>Q2</v>
      </c>
      <c r="U2722">
        <f t="shared" si="212"/>
        <v>2025</v>
      </c>
      <c r="V2722" s="4">
        <f t="shared" si="213"/>
        <v>0.19700530212675507</v>
      </c>
      <c r="W2722" t="str">
        <f t="shared" si="214"/>
        <v>Medium</v>
      </c>
    </row>
    <row r="2723" spans="1:23" hidden="1" x14ac:dyDescent="0.3">
      <c r="A2723">
        <v>103370</v>
      </c>
      <c r="B2723" s="1">
        <v>45855</v>
      </c>
      <c r="C2723" t="s">
        <v>3506</v>
      </c>
      <c r="D2723" t="s">
        <v>210</v>
      </c>
      <c r="E2723" t="s">
        <v>20</v>
      </c>
      <c r="F2723" t="s">
        <v>21</v>
      </c>
      <c r="G2723" t="s">
        <v>22</v>
      </c>
      <c r="H2723" t="s">
        <v>47</v>
      </c>
      <c r="I2723" t="s">
        <v>24</v>
      </c>
      <c r="J2723" t="s">
        <v>25</v>
      </c>
      <c r="K2723">
        <v>3</v>
      </c>
      <c r="L2723">
        <v>8299</v>
      </c>
      <c r="M2723">
        <v>15</v>
      </c>
      <c r="N2723">
        <v>21162.45</v>
      </c>
      <c r="O2723">
        <v>18000</v>
      </c>
      <c r="P2723">
        <v>3162.45</v>
      </c>
      <c r="Q2723" t="s">
        <v>66</v>
      </c>
      <c r="R2723" t="s">
        <v>73</v>
      </c>
      <c r="S2723" s="3" t="str">
        <f t="shared" si="210"/>
        <v>July</v>
      </c>
      <c r="T2723" t="str">
        <f t="shared" si="211"/>
        <v>Q3</v>
      </c>
      <c r="U2723">
        <f t="shared" si="212"/>
        <v>2025</v>
      </c>
      <c r="V2723" s="4">
        <f t="shared" si="213"/>
        <v>0.14943685631862094</v>
      </c>
      <c r="W2723" t="str">
        <f t="shared" si="214"/>
        <v>Medium</v>
      </c>
    </row>
    <row r="2724" spans="1:23" hidden="1" x14ac:dyDescent="0.3">
      <c r="A2724">
        <v>103089</v>
      </c>
      <c r="B2724" s="1">
        <v>45828</v>
      </c>
      <c r="C2724" t="s">
        <v>3225</v>
      </c>
      <c r="D2724" t="s">
        <v>222</v>
      </c>
      <c r="E2724" t="s">
        <v>20</v>
      </c>
      <c r="F2724" t="s">
        <v>36</v>
      </c>
      <c r="G2724" t="s">
        <v>37</v>
      </c>
      <c r="H2724" t="s">
        <v>47</v>
      </c>
      <c r="I2724" t="s">
        <v>60</v>
      </c>
      <c r="J2724" t="s">
        <v>78</v>
      </c>
      <c r="K2724">
        <v>1</v>
      </c>
      <c r="L2724">
        <v>22254</v>
      </c>
      <c r="M2724">
        <v>5</v>
      </c>
      <c r="N2724">
        <v>21141.3</v>
      </c>
      <c r="O2724">
        <v>17000</v>
      </c>
      <c r="P2724">
        <v>4141.3</v>
      </c>
      <c r="Q2724" t="s">
        <v>49</v>
      </c>
      <c r="R2724" t="s">
        <v>56</v>
      </c>
      <c r="S2724" s="3" t="str">
        <f t="shared" si="210"/>
        <v>June</v>
      </c>
      <c r="T2724" t="str">
        <f t="shared" si="211"/>
        <v>Q2</v>
      </c>
      <c r="U2724">
        <f t="shared" si="212"/>
        <v>2025</v>
      </c>
      <c r="V2724" s="4">
        <f t="shared" si="213"/>
        <v>0.19588672408981475</v>
      </c>
      <c r="W2724" t="str">
        <f t="shared" si="214"/>
        <v>Medium</v>
      </c>
    </row>
    <row r="2725" spans="1:23" hidden="1" x14ac:dyDescent="0.3">
      <c r="A2725">
        <v>103842</v>
      </c>
      <c r="B2725" s="1">
        <v>45763</v>
      </c>
      <c r="C2725" t="s">
        <v>3978</v>
      </c>
      <c r="D2725" t="s">
        <v>199</v>
      </c>
      <c r="E2725" t="s">
        <v>20</v>
      </c>
      <c r="F2725" t="s">
        <v>21</v>
      </c>
      <c r="G2725" t="s">
        <v>22</v>
      </c>
      <c r="H2725" t="s">
        <v>47</v>
      </c>
      <c r="I2725" t="s">
        <v>60</v>
      </c>
      <c r="J2725" t="s">
        <v>61</v>
      </c>
      <c r="K2725">
        <v>2</v>
      </c>
      <c r="L2725">
        <v>12432</v>
      </c>
      <c r="M2725">
        <v>15</v>
      </c>
      <c r="N2725">
        <v>21134.400000000001</v>
      </c>
      <c r="O2725">
        <v>18000</v>
      </c>
      <c r="P2725">
        <v>3134.4</v>
      </c>
      <c r="Q2725" t="s">
        <v>55</v>
      </c>
      <c r="R2725" t="s">
        <v>27</v>
      </c>
      <c r="S2725" s="3" t="str">
        <f t="shared" si="210"/>
        <v>April</v>
      </c>
      <c r="T2725" t="str">
        <f t="shared" si="211"/>
        <v>Q2</v>
      </c>
      <c r="U2725">
        <f t="shared" si="212"/>
        <v>2025</v>
      </c>
      <c r="V2725" s="4">
        <f t="shared" si="213"/>
        <v>0.14830797183738359</v>
      </c>
      <c r="W2725" t="str">
        <f t="shared" si="214"/>
        <v>Medium</v>
      </c>
    </row>
    <row r="2726" spans="1:23" hidden="1" x14ac:dyDescent="0.3">
      <c r="A2726">
        <v>101113</v>
      </c>
      <c r="B2726" s="1">
        <v>45914</v>
      </c>
      <c r="C2726" t="s">
        <v>1249</v>
      </c>
      <c r="D2726" t="s">
        <v>129</v>
      </c>
      <c r="E2726" t="s">
        <v>44</v>
      </c>
      <c r="F2726" t="s">
        <v>64</v>
      </c>
      <c r="G2726" t="s">
        <v>65</v>
      </c>
      <c r="H2726" t="s">
        <v>33</v>
      </c>
      <c r="I2726" t="s">
        <v>24</v>
      </c>
      <c r="J2726" t="s">
        <v>25</v>
      </c>
      <c r="K2726">
        <v>3</v>
      </c>
      <c r="L2726">
        <v>8286</v>
      </c>
      <c r="M2726">
        <v>15</v>
      </c>
      <c r="N2726">
        <v>21129.3</v>
      </c>
      <c r="O2726">
        <v>18000</v>
      </c>
      <c r="P2726">
        <v>3129.3</v>
      </c>
      <c r="Q2726" t="s">
        <v>26</v>
      </c>
      <c r="R2726" t="s">
        <v>27</v>
      </c>
      <c r="S2726" s="3" t="str">
        <f t="shared" si="210"/>
        <v>September</v>
      </c>
      <c r="T2726" t="str">
        <f t="shared" si="211"/>
        <v>Q3</v>
      </c>
      <c r="U2726">
        <f t="shared" si="212"/>
        <v>2025</v>
      </c>
      <c r="V2726" s="4">
        <f t="shared" si="213"/>
        <v>0.14810239809174938</v>
      </c>
      <c r="W2726" t="str">
        <f t="shared" si="214"/>
        <v>Medium</v>
      </c>
    </row>
    <row r="2727" spans="1:23" hidden="1" x14ac:dyDescent="0.3">
      <c r="A2727">
        <v>101375</v>
      </c>
      <c r="B2727" s="1">
        <v>45760</v>
      </c>
      <c r="C2727" t="s">
        <v>1511</v>
      </c>
      <c r="D2727" t="s">
        <v>250</v>
      </c>
      <c r="E2727" t="s">
        <v>30</v>
      </c>
      <c r="F2727" t="s">
        <v>76</v>
      </c>
      <c r="G2727" t="s">
        <v>77</v>
      </c>
      <c r="H2727" t="s">
        <v>47</v>
      </c>
      <c r="I2727" t="s">
        <v>60</v>
      </c>
      <c r="J2727" t="s">
        <v>61</v>
      </c>
      <c r="K2727">
        <v>2</v>
      </c>
      <c r="L2727">
        <v>11736</v>
      </c>
      <c r="M2727">
        <v>10</v>
      </c>
      <c r="N2727">
        <v>21124.799999999999</v>
      </c>
      <c r="O2727">
        <v>18000</v>
      </c>
      <c r="P2727">
        <v>3124.8</v>
      </c>
      <c r="Q2727" t="s">
        <v>49</v>
      </c>
      <c r="R2727" t="s">
        <v>27</v>
      </c>
      <c r="S2727" s="3" t="str">
        <f t="shared" si="210"/>
        <v>April</v>
      </c>
      <c r="T2727" t="str">
        <f t="shared" si="211"/>
        <v>Q2</v>
      </c>
      <c r="U2727">
        <f t="shared" si="212"/>
        <v>2025</v>
      </c>
      <c r="V2727" s="4">
        <f t="shared" si="213"/>
        <v>0.14792092706203136</v>
      </c>
      <c r="W2727" t="str">
        <f t="shared" si="214"/>
        <v>Medium</v>
      </c>
    </row>
    <row r="2728" spans="1:23" hidden="1" x14ac:dyDescent="0.3">
      <c r="A2728">
        <v>103231</v>
      </c>
      <c r="B2728" s="1">
        <v>45832</v>
      </c>
      <c r="C2728" t="s">
        <v>3367</v>
      </c>
      <c r="D2728" t="s">
        <v>35</v>
      </c>
      <c r="E2728" t="s">
        <v>52</v>
      </c>
      <c r="F2728" t="s">
        <v>69</v>
      </c>
      <c r="G2728" t="s">
        <v>70</v>
      </c>
      <c r="H2728" t="s">
        <v>83</v>
      </c>
      <c r="I2728" t="s">
        <v>24</v>
      </c>
      <c r="J2728" t="s">
        <v>25</v>
      </c>
      <c r="K2728">
        <v>3</v>
      </c>
      <c r="L2728">
        <v>8278</v>
      </c>
      <c r="M2728">
        <v>15</v>
      </c>
      <c r="N2728">
        <v>21108.9</v>
      </c>
      <c r="O2728">
        <v>18000</v>
      </c>
      <c r="P2728">
        <v>3108.9</v>
      </c>
      <c r="Q2728" t="s">
        <v>26</v>
      </c>
      <c r="R2728" t="s">
        <v>27</v>
      </c>
      <c r="S2728" s="3" t="str">
        <f t="shared" si="210"/>
        <v>June</v>
      </c>
      <c r="T2728" t="str">
        <f t="shared" si="211"/>
        <v>Q2</v>
      </c>
      <c r="U2728">
        <f t="shared" si="212"/>
        <v>2025</v>
      </c>
      <c r="V2728" s="4">
        <f t="shared" si="213"/>
        <v>0.14727910975939057</v>
      </c>
      <c r="W2728" t="str">
        <f t="shared" si="214"/>
        <v>Medium</v>
      </c>
    </row>
    <row r="2729" spans="1:23" hidden="1" x14ac:dyDescent="0.3">
      <c r="A2729">
        <v>100208</v>
      </c>
      <c r="B2729" s="1">
        <v>45982</v>
      </c>
      <c r="C2729" t="s">
        <v>341</v>
      </c>
      <c r="D2729" t="s">
        <v>342</v>
      </c>
      <c r="E2729" t="s">
        <v>30</v>
      </c>
      <c r="F2729" t="s">
        <v>31</v>
      </c>
      <c r="G2729" t="s">
        <v>32</v>
      </c>
      <c r="H2729" t="s">
        <v>33</v>
      </c>
      <c r="I2729" t="s">
        <v>39</v>
      </c>
      <c r="J2729" t="s">
        <v>92</v>
      </c>
      <c r="K2729">
        <v>9</v>
      </c>
      <c r="L2729">
        <v>2758</v>
      </c>
      <c r="M2729">
        <v>15</v>
      </c>
      <c r="N2729">
        <v>21098.7</v>
      </c>
      <c r="O2729">
        <v>14400</v>
      </c>
      <c r="P2729">
        <v>6698.7</v>
      </c>
      <c r="Q2729" t="s">
        <v>55</v>
      </c>
      <c r="R2729" t="s">
        <v>27</v>
      </c>
      <c r="S2729" s="3" t="str">
        <f t="shared" si="210"/>
        <v>November</v>
      </c>
      <c r="T2729" t="str">
        <f t="shared" si="211"/>
        <v>Q4</v>
      </c>
      <c r="U2729">
        <f t="shared" si="212"/>
        <v>2025</v>
      </c>
      <c r="V2729" s="4">
        <f t="shared" si="213"/>
        <v>0.31749349485987288</v>
      </c>
      <c r="W2729" t="str">
        <f t="shared" si="214"/>
        <v>Medium</v>
      </c>
    </row>
    <row r="2730" spans="1:23" hidden="1" x14ac:dyDescent="0.3">
      <c r="A2730">
        <v>102936</v>
      </c>
      <c r="B2730" s="1">
        <v>45749</v>
      </c>
      <c r="C2730" t="s">
        <v>3072</v>
      </c>
      <c r="D2730" t="s">
        <v>281</v>
      </c>
      <c r="E2730" t="s">
        <v>30</v>
      </c>
      <c r="F2730" t="s">
        <v>76</v>
      </c>
      <c r="G2730" t="s">
        <v>77</v>
      </c>
      <c r="H2730" t="s">
        <v>33</v>
      </c>
      <c r="I2730" t="s">
        <v>60</v>
      </c>
      <c r="J2730" t="s">
        <v>78</v>
      </c>
      <c r="K2730">
        <v>1</v>
      </c>
      <c r="L2730">
        <v>22209</v>
      </c>
      <c r="M2730">
        <v>5</v>
      </c>
      <c r="N2730">
        <v>21098.55</v>
      </c>
      <c r="O2730">
        <v>17000</v>
      </c>
      <c r="P2730">
        <v>4098.55</v>
      </c>
      <c r="Q2730" t="s">
        <v>41</v>
      </c>
      <c r="R2730" t="s">
        <v>73</v>
      </c>
      <c r="S2730" s="3" t="str">
        <f t="shared" si="210"/>
        <v>April</v>
      </c>
      <c r="T2730" t="str">
        <f t="shared" si="211"/>
        <v>Q2</v>
      </c>
      <c r="U2730">
        <f t="shared" si="212"/>
        <v>2025</v>
      </c>
      <c r="V2730" s="4">
        <f t="shared" si="213"/>
        <v>0.19425742527330078</v>
      </c>
      <c r="W2730" t="str">
        <f t="shared" si="214"/>
        <v>Medium</v>
      </c>
    </row>
    <row r="2731" spans="1:23" hidden="1" x14ac:dyDescent="0.3">
      <c r="A2731">
        <v>100543</v>
      </c>
      <c r="B2731" s="1">
        <v>45945</v>
      </c>
      <c r="C2731" t="s">
        <v>679</v>
      </c>
      <c r="D2731" t="s">
        <v>104</v>
      </c>
      <c r="E2731" t="s">
        <v>44</v>
      </c>
      <c r="F2731" t="s">
        <v>45</v>
      </c>
      <c r="G2731" t="s">
        <v>46</v>
      </c>
      <c r="H2731" t="s">
        <v>38</v>
      </c>
      <c r="I2731" t="s">
        <v>39</v>
      </c>
      <c r="J2731" t="s">
        <v>92</v>
      </c>
      <c r="K2731">
        <v>10</v>
      </c>
      <c r="L2731">
        <v>2344</v>
      </c>
      <c r="M2731">
        <v>10</v>
      </c>
      <c r="N2731">
        <v>21096</v>
      </c>
      <c r="O2731">
        <v>16000</v>
      </c>
      <c r="P2731">
        <v>5096</v>
      </c>
      <c r="Q2731" t="s">
        <v>41</v>
      </c>
      <c r="R2731" t="s">
        <v>27</v>
      </c>
      <c r="S2731" s="3" t="str">
        <f t="shared" si="210"/>
        <v>October</v>
      </c>
      <c r="T2731" t="str">
        <f t="shared" si="211"/>
        <v>Q4</v>
      </c>
      <c r="U2731">
        <f t="shared" si="212"/>
        <v>2025</v>
      </c>
      <c r="V2731" s="4">
        <f t="shared" si="213"/>
        <v>0.2415623814941221</v>
      </c>
      <c r="W2731" t="str">
        <f t="shared" si="214"/>
        <v>Medium</v>
      </c>
    </row>
    <row r="2732" spans="1:23" hidden="1" x14ac:dyDescent="0.3">
      <c r="A2732">
        <v>101308</v>
      </c>
      <c r="B2732" s="1">
        <v>46004</v>
      </c>
      <c r="C2732" t="s">
        <v>1444</v>
      </c>
      <c r="D2732" t="s">
        <v>189</v>
      </c>
      <c r="E2732" t="s">
        <v>30</v>
      </c>
      <c r="F2732" t="s">
        <v>31</v>
      </c>
      <c r="G2732" t="s">
        <v>32</v>
      </c>
      <c r="H2732" t="s">
        <v>59</v>
      </c>
      <c r="I2732" t="s">
        <v>60</v>
      </c>
      <c r="J2732" t="s">
        <v>78</v>
      </c>
      <c r="K2732">
        <v>1</v>
      </c>
      <c r="L2732">
        <v>22152</v>
      </c>
      <c r="M2732">
        <v>5</v>
      </c>
      <c r="N2732">
        <v>21044.400000000001</v>
      </c>
      <c r="O2732">
        <v>17000</v>
      </c>
      <c r="P2732">
        <v>4044.4</v>
      </c>
      <c r="Q2732" t="s">
        <v>26</v>
      </c>
      <c r="R2732" t="s">
        <v>56</v>
      </c>
      <c r="S2732" s="3" t="str">
        <f t="shared" si="210"/>
        <v>December</v>
      </c>
      <c r="T2732" t="str">
        <f t="shared" si="211"/>
        <v>Q4</v>
      </c>
      <c r="U2732">
        <f t="shared" si="212"/>
        <v>2025</v>
      </c>
      <c r="V2732" s="4">
        <f t="shared" si="213"/>
        <v>0.19218414400030412</v>
      </c>
      <c r="W2732" t="str">
        <f t="shared" si="214"/>
        <v>Medium</v>
      </c>
    </row>
    <row r="2733" spans="1:23" hidden="1" x14ac:dyDescent="0.3">
      <c r="A2733">
        <v>104346</v>
      </c>
      <c r="B2733" s="1">
        <v>45875</v>
      </c>
      <c r="C2733" t="s">
        <v>4482</v>
      </c>
      <c r="D2733" t="s">
        <v>205</v>
      </c>
      <c r="E2733" t="s">
        <v>20</v>
      </c>
      <c r="F2733" t="s">
        <v>36</v>
      </c>
      <c r="G2733" t="s">
        <v>37</v>
      </c>
      <c r="H2733" t="s">
        <v>47</v>
      </c>
      <c r="I2733" t="s">
        <v>60</v>
      </c>
      <c r="J2733" t="s">
        <v>61</v>
      </c>
      <c r="K2733">
        <v>2</v>
      </c>
      <c r="L2733">
        <v>12372</v>
      </c>
      <c r="M2733">
        <v>15</v>
      </c>
      <c r="N2733">
        <v>21032.400000000001</v>
      </c>
      <c r="O2733">
        <v>18000</v>
      </c>
      <c r="P2733">
        <v>3032.4</v>
      </c>
      <c r="Q2733" t="s">
        <v>26</v>
      </c>
      <c r="R2733" t="s">
        <v>73</v>
      </c>
      <c r="S2733" s="3" t="str">
        <f t="shared" si="210"/>
        <v>August</v>
      </c>
      <c r="T2733" t="str">
        <f t="shared" si="211"/>
        <v>Q3</v>
      </c>
      <c r="U2733">
        <f t="shared" si="212"/>
        <v>2025</v>
      </c>
      <c r="V2733" s="4">
        <f t="shared" si="213"/>
        <v>0.14417755462999943</v>
      </c>
      <c r="W2733" t="str">
        <f t="shared" si="214"/>
        <v>Medium</v>
      </c>
    </row>
    <row r="2734" spans="1:23" hidden="1" x14ac:dyDescent="0.3">
      <c r="A2734">
        <v>104562</v>
      </c>
      <c r="B2734" s="1">
        <v>45848</v>
      </c>
      <c r="C2734" t="s">
        <v>4698</v>
      </c>
      <c r="D2734" t="s">
        <v>100</v>
      </c>
      <c r="E2734" t="s">
        <v>20</v>
      </c>
      <c r="F2734" t="s">
        <v>36</v>
      </c>
      <c r="G2734" t="s">
        <v>37</v>
      </c>
      <c r="H2734" t="s">
        <v>33</v>
      </c>
      <c r="I2734" t="s">
        <v>60</v>
      </c>
      <c r="J2734" t="s">
        <v>78</v>
      </c>
      <c r="K2734">
        <v>1</v>
      </c>
      <c r="L2734">
        <v>22122</v>
      </c>
      <c r="M2734">
        <v>5</v>
      </c>
      <c r="N2734">
        <v>21015.9</v>
      </c>
      <c r="O2734">
        <v>17000</v>
      </c>
      <c r="P2734">
        <v>4015.9</v>
      </c>
      <c r="Q2734" t="s">
        <v>26</v>
      </c>
      <c r="R2734" t="s">
        <v>27</v>
      </c>
      <c r="S2734" s="3" t="str">
        <f t="shared" si="210"/>
        <v>July</v>
      </c>
      <c r="T2734" t="str">
        <f t="shared" si="211"/>
        <v>Q3</v>
      </c>
      <c r="U2734">
        <f t="shared" si="212"/>
        <v>2025</v>
      </c>
      <c r="V2734" s="4">
        <f t="shared" si="213"/>
        <v>0.19108865192544691</v>
      </c>
      <c r="W2734" t="str">
        <f t="shared" si="214"/>
        <v>Medium</v>
      </c>
    </row>
    <row r="2735" spans="1:23" hidden="1" x14ac:dyDescent="0.3">
      <c r="A2735">
        <v>103154</v>
      </c>
      <c r="B2735" s="1">
        <v>45859</v>
      </c>
      <c r="C2735" t="s">
        <v>3290</v>
      </c>
      <c r="D2735" t="s">
        <v>122</v>
      </c>
      <c r="E2735" t="s">
        <v>20</v>
      </c>
      <c r="F2735" t="s">
        <v>21</v>
      </c>
      <c r="G2735" t="s">
        <v>22</v>
      </c>
      <c r="H2735" t="s">
        <v>108</v>
      </c>
      <c r="I2735" t="s">
        <v>60</v>
      </c>
      <c r="J2735" t="s">
        <v>61</v>
      </c>
      <c r="K2735">
        <v>2</v>
      </c>
      <c r="L2735">
        <v>12352</v>
      </c>
      <c r="M2735">
        <v>15</v>
      </c>
      <c r="N2735">
        <v>20998.400000000001</v>
      </c>
      <c r="O2735">
        <v>18000</v>
      </c>
      <c r="P2735">
        <v>2998.4</v>
      </c>
      <c r="Q2735" t="s">
        <v>66</v>
      </c>
      <c r="R2735" t="s">
        <v>27</v>
      </c>
      <c r="S2735" s="3" t="str">
        <f t="shared" si="210"/>
        <v>July</v>
      </c>
      <c r="T2735" t="str">
        <f t="shared" si="211"/>
        <v>Q3</v>
      </c>
      <c r="U2735">
        <f t="shared" si="212"/>
        <v>2025</v>
      </c>
      <c r="V2735" s="4">
        <f t="shared" si="213"/>
        <v>0.14279183175861018</v>
      </c>
      <c r="W2735" t="str">
        <f t="shared" si="214"/>
        <v>Medium</v>
      </c>
    </row>
    <row r="2736" spans="1:23" hidden="1" x14ac:dyDescent="0.3">
      <c r="A2736">
        <v>104907</v>
      </c>
      <c r="B2736" s="1">
        <v>45954</v>
      </c>
      <c r="C2736" t="s">
        <v>5043</v>
      </c>
      <c r="D2736" t="s">
        <v>219</v>
      </c>
      <c r="E2736" t="s">
        <v>30</v>
      </c>
      <c r="F2736" t="s">
        <v>76</v>
      </c>
      <c r="G2736" t="s">
        <v>77</v>
      </c>
      <c r="H2736" t="s">
        <v>47</v>
      </c>
      <c r="I2736" t="s">
        <v>39</v>
      </c>
      <c r="J2736" t="s">
        <v>92</v>
      </c>
      <c r="K2736">
        <v>10</v>
      </c>
      <c r="L2736">
        <v>2209</v>
      </c>
      <c r="M2736">
        <v>5</v>
      </c>
      <c r="N2736">
        <v>20985.5</v>
      </c>
      <c r="O2736">
        <v>16000</v>
      </c>
      <c r="P2736">
        <v>4985.5</v>
      </c>
      <c r="Q2736" t="s">
        <v>41</v>
      </c>
      <c r="R2736" t="s">
        <v>27</v>
      </c>
      <c r="S2736" s="3" t="str">
        <f t="shared" si="210"/>
        <v>October</v>
      </c>
      <c r="T2736" t="str">
        <f t="shared" si="211"/>
        <v>Q4</v>
      </c>
      <c r="U2736">
        <f t="shared" si="212"/>
        <v>2025</v>
      </c>
      <c r="V2736" s="4">
        <f t="shared" si="213"/>
        <v>0.2375687975030378</v>
      </c>
      <c r="W2736" t="str">
        <f t="shared" si="214"/>
        <v>Medium</v>
      </c>
    </row>
    <row r="2737" spans="1:23" hidden="1" x14ac:dyDescent="0.3">
      <c r="A2737">
        <v>100069</v>
      </c>
      <c r="B2737" s="1">
        <v>45812</v>
      </c>
      <c r="C2737" t="s">
        <v>178</v>
      </c>
      <c r="D2737" t="s">
        <v>179</v>
      </c>
      <c r="E2737" t="s">
        <v>30</v>
      </c>
      <c r="F2737" t="s">
        <v>31</v>
      </c>
      <c r="G2737" t="s">
        <v>32</v>
      </c>
      <c r="H2737" t="s">
        <v>83</v>
      </c>
      <c r="I2737" t="s">
        <v>24</v>
      </c>
      <c r="J2737" t="s">
        <v>25</v>
      </c>
      <c r="K2737">
        <v>3</v>
      </c>
      <c r="L2737">
        <v>8742</v>
      </c>
      <c r="M2737">
        <v>20</v>
      </c>
      <c r="N2737">
        <v>20980.799999999999</v>
      </c>
      <c r="O2737">
        <v>18000</v>
      </c>
      <c r="P2737">
        <v>2980.8</v>
      </c>
      <c r="Q2737" t="s">
        <v>55</v>
      </c>
      <c r="R2737" t="s">
        <v>27</v>
      </c>
      <c r="S2737" s="3" t="str">
        <f t="shared" si="210"/>
        <v>June</v>
      </c>
      <c r="T2737" t="str">
        <f t="shared" si="211"/>
        <v>Q2</v>
      </c>
      <c r="U2737">
        <f t="shared" si="212"/>
        <v>2025</v>
      </c>
      <c r="V2737" s="4">
        <f t="shared" si="213"/>
        <v>0.14207275223061086</v>
      </c>
      <c r="W2737" t="str">
        <f t="shared" si="214"/>
        <v>Medium</v>
      </c>
    </row>
    <row r="2738" spans="1:23" hidden="1" x14ac:dyDescent="0.3">
      <c r="A2738">
        <v>103450</v>
      </c>
      <c r="B2738" s="1">
        <v>45662</v>
      </c>
      <c r="C2738" t="s">
        <v>3586</v>
      </c>
      <c r="D2738" t="s">
        <v>43</v>
      </c>
      <c r="E2738" t="s">
        <v>52</v>
      </c>
      <c r="F2738" t="s">
        <v>53</v>
      </c>
      <c r="G2738" t="s">
        <v>54</v>
      </c>
      <c r="H2738" t="s">
        <v>71</v>
      </c>
      <c r="I2738" t="s">
        <v>24</v>
      </c>
      <c r="J2738" t="s">
        <v>25</v>
      </c>
      <c r="K2738">
        <v>3</v>
      </c>
      <c r="L2738">
        <v>8741</v>
      </c>
      <c r="M2738">
        <v>20</v>
      </c>
      <c r="N2738">
        <v>20978.400000000001</v>
      </c>
      <c r="O2738">
        <v>18000</v>
      </c>
      <c r="P2738">
        <v>2978.4</v>
      </c>
      <c r="Q2738" t="s">
        <v>66</v>
      </c>
      <c r="R2738" t="s">
        <v>73</v>
      </c>
      <c r="S2738" s="3" t="str">
        <f t="shared" si="210"/>
        <v>January</v>
      </c>
      <c r="T2738" t="str">
        <f t="shared" si="211"/>
        <v>Q1</v>
      </c>
      <c r="U2738">
        <f t="shared" si="212"/>
        <v>2025</v>
      </c>
      <c r="V2738" s="4">
        <f t="shared" si="213"/>
        <v>0.14197460244823246</v>
      </c>
      <c r="W2738" t="str">
        <f t="shared" si="214"/>
        <v>Medium</v>
      </c>
    </row>
    <row r="2739" spans="1:23" hidden="1" x14ac:dyDescent="0.3">
      <c r="A2739">
        <v>104987</v>
      </c>
      <c r="B2739" s="1">
        <v>45791</v>
      </c>
      <c r="C2739" t="s">
        <v>5123</v>
      </c>
      <c r="D2739" t="s">
        <v>222</v>
      </c>
      <c r="E2739" t="s">
        <v>20</v>
      </c>
      <c r="F2739" t="s">
        <v>36</v>
      </c>
      <c r="G2739" t="s">
        <v>37</v>
      </c>
      <c r="H2739" t="s">
        <v>83</v>
      </c>
      <c r="I2739" t="s">
        <v>60</v>
      </c>
      <c r="J2739" t="s">
        <v>61</v>
      </c>
      <c r="K2739">
        <v>2</v>
      </c>
      <c r="L2739">
        <v>12329</v>
      </c>
      <c r="M2739">
        <v>15</v>
      </c>
      <c r="N2739">
        <v>20959.3</v>
      </c>
      <c r="O2739">
        <v>18000</v>
      </c>
      <c r="P2739">
        <v>2959.3</v>
      </c>
      <c r="Q2739" t="s">
        <v>41</v>
      </c>
      <c r="R2739" t="s">
        <v>27</v>
      </c>
      <c r="S2739" s="3" t="str">
        <f t="shared" si="210"/>
        <v>May</v>
      </c>
      <c r="T2739" t="str">
        <f t="shared" si="211"/>
        <v>Q2</v>
      </c>
      <c r="U2739">
        <f t="shared" si="212"/>
        <v>2025</v>
      </c>
      <c r="V2739" s="4">
        <f t="shared" si="213"/>
        <v>0.14119269250404357</v>
      </c>
      <c r="W2739" t="str">
        <f t="shared" si="214"/>
        <v>Medium</v>
      </c>
    </row>
    <row r="2740" spans="1:23" hidden="1" x14ac:dyDescent="0.3">
      <c r="A2740">
        <v>103482</v>
      </c>
      <c r="B2740" s="1">
        <v>45697</v>
      </c>
      <c r="C2740" t="s">
        <v>3618</v>
      </c>
      <c r="D2740" t="s">
        <v>226</v>
      </c>
      <c r="E2740" t="s">
        <v>44</v>
      </c>
      <c r="F2740" t="s">
        <v>45</v>
      </c>
      <c r="G2740" t="s">
        <v>46</v>
      </c>
      <c r="H2740" t="s">
        <v>23</v>
      </c>
      <c r="I2740" t="s">
        <v>24</v>
      </c>
      <c r="J2740" t="s">
        <v>25</v>
      </c>
      <c r="K2740">
        <v>3</v>
      </c>
      <c r="L2740">
        <v>8732</v>
      </c>
      <c r="M2740">
        <v>20</v>
      </c>
      <c r="N2740">
        <v>20956.8</v>
      </c>
      <c r="O2740">
        <v>18000</v>
      </c>
      <c r="P2740">
        <v>2956.8</v>
      </c>
      <c r="Q2740" t="s">
        <v>41</v>
      </c>
      <c r="R2740" t="s">
        <v>27</v>
      </c>
      <c r="S2740" s="3" t="str">
        <f t="shared" si="210"/>
        <v>February</v>
      </c>
      <c r="T2740" t="str">
        <f t="shared" si="211"/>
        <v>Q1</v>
      </c>
      <c r="U2740">
        <f t="shared" si="212"/>
        <v>2025</v>
      </c>
      <c r="V2740" s="4">
        <f t="shared" si="213"/>
        <v>0.14109024278515805</v>
      </c>
      <c r="W2740" t="str">
        <f t="shared" si="214"/>
        <v>Medium</v>
      </c>
    </row>
    <row r="2741" spans="1:23" hidden="1" x14ac:dyDescent="0.3">
      <c r="A2741">
        <v>101427</v>
      </c>
      <c r="B2741" s="1">
        <v>45767</v>
      </c>
      <c r="C2741" t="s">
        <v>1563</v>
      </c>
      <c r="D2741" t="s">
        <v>153</v>
      </c>
      <c r="E2741" t="s">
        <v>20</v>
      </c>
      <c r="F2741" t="s">
        <v>36</v>
      </c>
      <c r="G2741" t="s">
        <v>37</v>
      </c>
      <c r="H2741" t="s">
        <v>108</v>
      </c>
      <c r="I2741" t="s">
        <v>60</v>
      </c>
      <c r="J2741" t="s">
        <v>61</v>
      </c>
      <c r="K2741">
        <v>2</v>
      </c>
      <c r="L2741">
        <v>12325</v>
      </c>
      <c r="M2741">
        <v>15</v>
      </c>
      <c r="N2741">
        <v>20952.5</v>
      </c>
      <c r="O2741">
        <v>18000</v>
      </c>
      <c r="P2741">
        <v>2952.5</v>
      </c>
      <c r="Q2741" t="s">
        <v>41</v>
      </c>
      <c r="R2741" t="s">
        <v>56</v>
      </c>
      <c r="S2741" s="3" t="str">
        <f t="shared" si="210"/>
        <v>April</v>
      </c>
      <c r="T2741" t="str">
        <f t="shared" si="211"/>
        <v>Q2</v>
      </c>
      <c r="U2741">
        <f t="shared" si="212"/>
        <v>2025</v>
      </c>
      <c r="V2741" s="4">
        <f t="shared" si="213"/>
        <v>0.1409139720797041</v>
      </c>
      <c r="W2741" t="str">
        <f t="shared" si="214"/>
        <v>Medium</v>
      </c>
    </row>
    <row r="2742" spans="1:23" hidden="1" x14ac:dyDescent="0.3">
      <c r="A2742">
        <v>100312</v>
      </c>
      <c r="B2742" s="1">
        <v>45979</v>
      </c>
      <c r="C2742" t="s">
        <v>448</v>
      </c>
      <c r="D2742" t="s">
        <v>90</v>
      </c>
      <c r="E2742" t="s">
        <v>44</v>
      </c>
      <c r="F2742" t="s">
        <v>45</v>
      </c>
      <c r="G2742" t="s">
        <v>46</v>
      </c>
      <c r="H2742" t="s">
        <v>83</v>
      </c>
      <c r="I2742" t="s">
        <v>39</v>
      </c>
      <c r="J2742" t="s">
        <v>92</v>
      </c>
      <c r="K2742">
        <v>10</v>
      </c>
      <c r="L2742">
        <v>2326</v>
      </c>
      <c r="M2742">
        <v>10</v>
      </c>
      <c r="N2742">
        <v>20934</v>
      </c>
      <c r="O2742">
        <v>16000</v>
      </c>
      <c r="P2742">
        <v>4934</v>
      </c>
      <c r="Q2742" t="s">
        <v>26</v>
      </c>
      <c r="R2742" t="s">
        <v>73</v>
      </c>
      <c r="S2742" s="3" t="str">
        <f t="shared" si="210"/>
        <v>November</v>
      </c>
      <c r="T2742" t="str">
        <f t="shared" si="211"/>
        <v>Q4</v>
      </c>
      <c r="U2742">
        <f t="shared" si="212"/>
        <v>2025</v>
      </c>
      <c r="V2742" s="4">
        <f t="shared" si="213"/>
        <v>0.23569313079201298</v>
      </c>
      <c r="W2742" t="str">
        <f t="shared" si="214"/>
        <v>Medium</v>
      </c>
    </row>
    <row r="2743" spans="1:23" hidden="1" x14ac:dyDescent="0.3">
      <c r="A2743">
        <v>102212</v>
      </c>
      <c r="B2743" s="1">
        <v>45912</v>
      </c>
      <c r="C2743" t="s">
        <v>2348</v>
      </c>
      <c r="D2743" t="s">
        <v>63</v>
      </c>
      <c r="E2743" t="s">
        <v>20</v>
      </c>
      <c r="F2743" t="s">
        <v>36</v>
      </c>
      <c r="G2743" t="s">
        <v>37</v>
      </c>
      <c r="H2743" t="s">
        <v>71</v>
      </c>
      <c r="I2743" t="s">
        <v>60</v>
      </c>
      <c r="J2743" t="s">
        <v>78</v>
      </c>
      <c r="K2743">
        <v>1</v>
      </c>
      <c r="L2743">
        <v>22031</v>
      </c>
      <c r="M2743">
        <v>5</v>
      </c>
      <c r="N2743">
        <v>20929.45</v>
      </c>
      <c r="O2743">
        <v>17000</v>
      </c>
      <c r="P2743">
        <v>3929.45</v>
      </c>
      <c r="Q2743" t="s">
        <v>49</v>
      </c>
      <c r="R2743" t="s">
        <v>27</v>
      </c>
      <c r="S2743" s="3" t="str">
        <f t="shared" si="210"/>
        <v>September</v>
      </c>
      <c r="T2743" t="str">
        <f t="shared" si="211"/>
        <v>Q3</v>
      </c>
      <c r="U2743">
        <f t="shared" si="212"/>
        <v>2025</v>
      </c>
      <c r="V2743" s="4">
        <f t="shared" si="213"/>
        <v>0.18774740855588654</v>
      </c>
      <c r="W2743" t="str">
        <f t="shared" si="214"/>
        <v>Medium</v>
      </c>
    </row>
    <row r="2744" spans="1:23" hidden="1" x14ac:dyDescent="0.3">
      <c r="A2744">
        <v>104411</v>
      </c>
      <c r="B2744" s="1">
        <v>45719</v>
      </c>
      <c r="C2744" t="s">
        <v>4547</v>
      </c>
      <c r="D2744" t="s">
        <v>151</v>
      </c>
      <c r="E2744" t="s">
        <v>52</v>
      </c>
      <c r="F2744" t="s">
        <v>69</v>
      </c>
      <c r="G2744" t="s">
        <v>70</v>
      </c>
      <c r="H2744" t="s">
        <v>38</v>
      </c>
      <c r="I2744" t="s">
        <v>60</v>
      </c>
      <c r="J2744" t="s">
        <v>78</v>
      </c>
      <c r="K2744">
        <v>1</v>
      </c>
      <c r="L2744">
        <v>22030</v>
      </c>
      <c r="M2744">
        <v>5</v>
      </c>
      <c r="N2744">
        <v>20928.5</v>
      </c>
      <c r="O2744">
        <v>17000</v>
      </c>
      <c r="P2744">
        <v>3928.5</v>
      </c>
      <c r="Q2744" t="s">
        <v>26</v>
      </c>
      <c r="R2744" t="s">
        <v>73</v>
      </c>
      <c r="S2744" s="3" t="str">
        <f t="shared" si="210"/>
        <v>March</v>
      </c>
      <c r="T2744" t="str">
        <f t="shared" si="211"/>
        <v>Q1</v>
      </c>
      <c r="U2744">
        <f t="shared" si="212"/>
        <v>2025</v>
      </c>
      <c r="V2744" s="4">
        <f t="shared" si="213"/>
        <v>0.18771053826122275</v>
      </c>
      <c r="W2744" t="str">
        <f t="shared" si="214"/>
        <v>Medium</v>
      </c>
    </row>
    <row r="2745" spans="1:23" hidden="1" x14ac:dyDescent="0.3">
      <c r="A2745">
        <v>102994</v>
      </c>
      <c r="B2745" s="1">
        <v>45993</v>
      </c>
      <c r="C2745" t="s">
        <v>3130</v>
      </c>
      <c r="D2745" t="s">
        <v>175</v>
      </c>
      <c r="E2745" t="s">
        <v>30</v>
      </c>
      <c r="F2745" t="s">
        <v>76</v>
      </c>
      <c r="G2745" t="s">
        <v>77</v>
      </c>
      <c r="H2745" t="s">
        <v>33</v>
      </c>
      <c r="I2745" t="s">
        <v>24</v>
      </c>
      <c r="J2745" t="s">
        <v>25</v>
      </c>
      <c r="K2745">
        <v>3</v>
      </c>
      <c r="L2745">
        <v>8204</v>
      </c>
      <c r="M2745">
        <v>15</v>
      </c>
      <c r="N2745">
        <v>20920.2</v>
      </c>
      <c r="O2745">
        <v>18000</v>
      </c>
      <c r="P2745">
        <v>2920.2</v>
      </c>
      <c r="Q2745" t="s">
        <v>55</v>
      </c>
      <c r="R2745" t="s">
        <v>27</v>
      </c>
      <c r="S2745" s="3" t="str">
        <f t="shared" si="210"/>
        <v>December</v>
      </c>
      <c r="T2745" t="str">
        <f t="shared" si="211"/>
        <v>Q4</v>
      </c>
      <c r="U2745">
        <f t="shared" si="212"/>
        <v>2025</v>
      </c>
      <c r="V2745" s="4">
        <f t="shared" si="213"/>
        <v>0.13958757564459229</v>
      </c>
      <c r="W2745" t="str">
        <f t="shared" si="214"/>
        <v>Medium</v>
      </c>
    </row>
    <row r="2746" spans="1:23" hidden="1" x14ac:dyDescent="0.3">
      <c r="A2746">
        <v>102852</v>
      </c>
      <c r="B2746" s="1">
        <v>45884</v>
      </c>
      <c r="C2746" t="s">
        <v>2988</v>
      </c>
      <c r="D2746" t="s">
        <v>219</v>
      </c>
      <c r="E2746" t="s">
        <v>20</v>
      </c>
      <c r="F2746" t="s">
        <v>21</v>
      </c>
      <c r="G2746" t="s">
        <v>22</v>
      </c>
      <c r="H2746" t="s">
        <v>47</v>
      </c>
      <c r="I2746" t="s">
        <v>24</v>
      </c>
      <c r="J2746" t="s">
        <v>25</v>
      </c>
      <c r="K2746">
        <v>3</v>
      </c>
      <c r="L2746">
        <v>8716</v>
      </c>
      <c r="M2746">
        <v>20</v>
      </c>
      <c r="N2746">
        <v>20918.400000000001</v>
      </c>
      <c r="O2746">
        <v>18000</v>
      </c>
      <c r="P2746">
        <v>2918.4</v>
      </c>
      <c r="Q2746" t="s">
        <v>41</v>
      </c>
      <c r="R2746" t="s">
        <v>27</v>
      </c>
      <c r="S2746" s="3" t="str">
        <f t="shared" si="210"/>
        <v>August</v>
      </c>
      <c r="T2746" t="str">
        <f t="shared" si="211"/>
        <v>Q3</v>
      </c>
      <c r="U2746">
        <f t="shared" si="212"/>
        <v>2025</v>
      </c>
      <c r="V2746" s="4">
        <f t="shared" si="213"/>
        <v>0.13951353832033042</v>
      </c>
      <c r="W2746" t="str">
        <f t="shared" si="214"/>
        <v>Medium</v>
      </c>
    </row>
    <row r="2747" spans="1:23" hidden="1" x14ac:dyDescent="0.3">
      <c r="A2747">
        <v>101850</v>
      </c>
      <c r="B2747" s="1">
        <v>45893</v>
      </c>
      <c r="C2747" t="s">
        <v>1986</v>
      </c>
      <c r="D2747" t="s">
        <v>144</v>
      </c>
      <c r="E2747" t="s">
        <v>20</v>
      </c>
      <c r="F2747" t="s">
        <v>21</v>
      </c>
      <c r="G2747" t="s">
        <v>22</v>
      </c>
      <c r="H2747" t="s">
        <v>33</v>
      </c>
      <c r="I2747" t="s">
        <v>24</v>
      </c>
      <c r="J2747" t="s">
        <v>25</v>
      </c>
      <c r="K2747">
        <v>3</v>
      </c>
      <c r="L2747">
        <v>8203</v>
      </c>
      <c r="M2747">
        <v>15</v>
      </c>
      <c r="N2747">
        <v>20917.650000000001</v>
      </c>
      <c r="O2747">
        <v>18000</v>
      </c>
      <c r="P2747">
        <v>2917.65</v>
      </c>
      <c r="Q2747" t="s">
        <v>55</v>
      </c>
      <c r="R2747" t="s">
        <v>27</v>
      </c>
      <c r="S2747" s="3" t="str">
        <f t="shared" si="210"/>
        <v>August</v>
      </c>
      <c r="T2747" t="str">
        <f t="shared" si="211"/>
        <v>Q3</v>
      </c>
      <c r="U2747">
        <f t="shared" si="212"/>
        <v>2025</v>
      </c>
      <c r="V2747" s="4">
        <f t="shared" si="213"/>
        <v>0.139482685674538</v>
      </c>
      <c r="W2747" t="str">
        <f t="shared" si="214"/>
        <v>Medium</v>
      </c>
    </row>
    <row r="2748" spans="1:23" hidden="1" x14ac:dyDescent="0.3">
      <c r="A2748">
        <v>104790</v>
      </c>
      <c r="B2748" s="1">
        <v>45911</v>
      </c>
      <c r="C2748" t="s">
        <v>4926</v>
      </c>
      <c r="D2748" t="s">
        <v>102</v>
      </c>
      <c r="E2748" t="s">
        <v>30</v>
      </c>
      <c r="F2748" t="s">
        <v>76</v>
      </c>
      <c r="G2748" t="s">
        <v>77</v>
      </c>
      <c r="H2748" t="s">
        <v>108</v>
      </c>
      <c r="I2748" t="s">
        <v>60</v>
      </c>
      <c r="J2748" t="s">
        <v>61</v>
      </c>
      <c r="K2748">
        <v>2</v>
      </c>
      <c r="L2748">
        <v>11616</v>
      </c>
      <c r="M2748">
        <v>10</v>
      </c>
      <c r="N2748">
        <v>20908.8</v>
      </c>
      <c r="O2748">
        <v>18000</v>
      </c>
      <c r="P2748">
        <v>2908.8</v>
      </c>
      <c r="Q2748" t="s">
        <v>55</v>
      </c>
      <c r="R2748" t="s">
        <v>27</v>
      </c>
      <c r="S2748" s="3" t="str">
        <f t="shared" si="210"/>
        <v>September</v>
      </c>
      <c r="T2748" t="str">
        <f t="shared" si="211"/>
        <v>Q3</v>
      </c>
      <c r="U2748">
        <f t="shared" si="212"/>
        <v>2025</v>
      </c>
      <c r="V2748" s="4">
        <f t="shared" si="213"/>
        <v>0.1391184573002755</v>
      </c>
      <c r="W2748" t="str">
        <f t="shared" si="214"/>
        <v>Medium</v>
      </c>
    </row>
    <row r="2749" spans="1:23" hidden="1" x14ac:dyDescent="0.3">
      <c r="A2749">
        <v>103292</v>
      </c>
      <c r="B2749" s="1">
        <v>46015</v>
      </c>
      <c r="C2749" t="s">
        <v>3428</v>
      </c>
      <c r="D2749" t="s">
        <v>149</v>
      </c>
      <c r="E2749" t="s">
        <v>20</v>
      </c>
      <c r="F2749" t="s">
        <v>36</v>
      </c>
      <c r="G2749" t="s">
        <v>37</v>
      </c>
      <c r="H2749" t="s">
        <v>33</v>
      </c>
      <c r="I2749" t="s">
        <v>60</v>
      </c>
      <c r="J2749" t="s">
        <v>78</v>
      </c>
      <c r="K2749">
        <v>1</v>
      </c>
      <c r="L2749">
        <v>22004</v>
      </c>
      <c r="M2749">
        <v>5</v>
      </c>
      <c r="N2749">
        <v>20903.8</v>
      </c>
      <c r="O2749">
        <v>17000</v>
      </c>
      <c r="P2749">
        <v>3903.8</v>
      </c>
      <c r="Q2749" t="s">
        <v>49</v>
      </c>
      <c r="R2749" t="s">
        <v>27</v>
      </c>
      <c r="S2749" s="3" t="str">
        <f t="shared" si="210"/>
        <v>December</v>
      </c>
      <c r="T2749" t="str">
        <f t="shared" si="211"/>
        <v>Q4</v>
      </c>
      <c r="U2749">
        <f t="shared" si="212"/>
        <v>2025</v>
      </c>
      <c r="V2749" s="4">
        <f t="shared" si="213"/>
        <v>0.18675073431624872</v>
      </c>
      <c r="W2749" t="str">
        <f t="shared" si="214"/>
        <v>Medium</v>
      </c>
    </row>
    <row r="2750" spans="1:23" hidden="1" x14ac:dyDescent="0.3">
      <c r="A2750">
        <v>100817</v>
      </c>
      <c r="B2750" s="1">
        <v>45668</v>
      </c>
      <c r="C2750" t="s">
        <v>953</v>
      </c>
      <c r="D2750" t="s">
        <v>147</v>
      </c>
      <c r="E2750" t="s">
        <v>30</v>
      </c>
      <c r="F2750" t="s">
        <v>31</v>
      </c>
      <c r="G2750" t="s">
        <v>32</v>
      </c>
      <c r="H2750" t="s">
        <v>59</v>
      </c>
      <c r="I2750" t="s">
        <v>60</v>
      </c>
      <c r="J2750" t="s">
        <v>61</v>
      </c>
      <c r="K2750">
        <v>2</v>
      </c>
      <c r="L2750">
        <v>12291</v>
      </c>
      <c r="M2750">
        <v>15</v>
      </c>
      <c r="N2750">
        <v>20894.7</v>
      </c>
      <c r="O2750">
        <v>18000</v>
      </c>
      <c r="P2750">
        <v>2894.7</v>
      </c>
      <c r="Q2750" t="s">
        <v>26</v>
      </c>
      <c r="R2750" t="s">
        <v>27</v>
      </c>
      <c r="S2750" s="3" t="str">
        <f t="shared" si="210"/>
        <v>January</v>
      </c>
      <c r="T2750" t="str">
        <f t="shared" si="211"/>
        <v>Q1</v>
      </c>
      <c r="U2750">
        <f t="shared" si="212"/>
        <v>2025</v>
      </c>
      <c r="V2750" s="4">
        <f t="shared" si="213"/>
        <v>0.13853752386968943</v>
      </c>
      <c r="W2750" t="str">
        <f t="shared" si="214"/>
        <v>Medium</v>
      </c>
    </row>
    <row r="2751" spans="1:23" hidden="1" x14ac:dyDescent="0.3">
      <c r="A2751">
        <v>100805</v>
      </c>
      <c r="B2751" s="1">
        <v>45678</v>
      </c>
      <c r="C2751" t="s">
        <v>941</v>
      </c>
      <c r="D2751" t="s">
        <v>199</v>
      </c>
      <c r="E2751" t="s">
        <v>44</v>
      </c>
      <c r="F2751" t="s">
        <v>45</v>
      </c>
      <c r="G2751" t="s">
        <v>46</v>
      </c>
      <c r="H2751" t="s">
        <v>108</v>
      </c>
      <c r="I2751" t="s">
        <v>60</v>
      </c>
      <c r="J2751" t="s">
        <v>78</v>
      </c>
      <c r="K2751">
        <v>1</v>
      </c>
      <c r="L2751">
        <v>21989</v>
      </c>
      <c r="M2751">
        <v>5</v>
      </c>
      <c r="N2751">
        <v>20889.55</v>
      </c>
      <c r="O2751">
        <v>17000</v>
      </c>
      <c r="P2751">
        <v>3889.55</v>
      </c>
      <c r="Q2751" t="s">
        <v>49</v>
      </c>
      <c r="R2751" t="s">
        <v>73</v>
      </c>
      <c r="S2751" s="3" t="str">
        <f t="shared" si="210"/>
        <v>January</v>
      </c>
      <c r="T2751" t="str">
        <f t="shared" si="211"/>
        <v>Q1</v>
      </c>
      <c r="U2751">
        <f t="shared" si="212"/>
        <v>2025</v>
      </c>
      <c r="V2751" s="4">
        <f t="shared" si="213"/>
        <v>0.18619596879779604</v>
      </c>
      <c r="W2751" t="str">
        <f t="shared" si="214"/>
        <v>Medium</v>
      </c>
    </row>
    <row r="2752" spans="1:23" hidden="1" x14ac:dyDescent="0.3">
      <c r="A2752">
        <v>104667</v>
      </c>
      <c r="B2752" s="1">
        <v>45722</v>
      </c>
      <c r="C2752" t="s">
        <v>4803</v>
      </c>
      <c r="D2752" t="s">
        <v>127</v>
      </c>
      <c r="E2752" t="s">
        <v>20</v>
      </c>
      <c r="F2752" t="s">
        <v>21</v>
      </c>
      <c r="G2752" t="s">
        <v>22</v>
      </c>
      <c r="H2752" t="s">
        <v>59</v>
      </c>
      <c r="I2752" t="s">
        <v>60</v>
      </c>
      <c r="J2752" t="s">
        <v>61</v>
      </c>
      <c r="K2752">
        <v>2</v>
      </c>
      <c r="L2752">
        <v>11589</v>
      </c>
      <c r="M2752">
        <v>10</v>
      </c>
      <c r="N2752">
        <v>20860.2</v>
      </c>
      <c r="O2752">
        <v>18000</v>
      </c>
      <c r="P2752">
        <v>2860.2</v>
      </c>
      <c r="Q2752" t="s">
        <v>55</v>
      </c>
      <c r="R2752" t="s">
        <v>56</v>
      </c>
      <c r="S2752" s="3" t="str">
        <f t="shared" si="210"/>
        <v>March</v>
      </c>
      <c r="T2752" t="str">
        <f t="shared" si="211"/>
        <v>Q1</v>
      </c>
      <c r="U2752">
        <f t="shared" si="212"/>
        <v>2025</v>
      </c>
      <c r="V2752" s="4">
        <f t="shared" si="213"/>
        <v>0.13711277935973767</v>
      </c>
      <c r="W2752" t="str">
        <f t="shared" si="214"/>
        <v>Medium</v>
      </c>
    </row>
    <row r="2753" spans="1:23" hidden="1" x14ac:dyDescent="0.3">
      <c r="A2753">
        <v>100110</v>
      </c>
      <c r="B2753" s="1">
        <v>45690</v>
      </c>
      <c r="C2753" t="s">
        <v>236</v>
      </c>
      <c r="D2753" t="s">
        <v>19</v>
      </c>
      <c r="E2753" t="s">
        <v>30</v>
      </c>
      <c r="F2753" t="s">
        <v>76</v>
      </c>
      <c r="G2753" t="s">
        <v>77</v>
      </c>
      <c r="H2753" t="s">
        <v>38</v>
      </c>
      <c r="I2753" t="s">
        <v>60</v>
      </c>
      <c r="J2753" t="s">
        <v>78</v>
      </c>
      <c r="K2753">
        <v>1</v>
      </c>
      <c r="L2753">
        <v>21958</v>
      </c>
      <c r="M2753">
        <v>5</v>
      </c>
      <c r="N2753">
        <v>20860.099999999999</v>
      </c>
      <c r="O2753">
        <v>17000</v>
      </c>
      <c r="P2753">
        <v>3860.1</v>
      </c>
      <c r="Q2753" t="s">
        <v>49</v>
      </c>
      <c r="R2753" t="s">
        <v>27</v>
      </c>
      <c r="S2753" s="3" t="str">
        <f t="shared" si="210"/>
        <v>February</v>
      </c>
      <c r="T2753" t="str">
        <f t="shared" si="211"/>
        <v>Q1</v>
      </c>
      <c r="U2753">
        <f t="shared" si="212"/>
        <v>2025</v>
      </c>
      <c r="V2753" s="4">
        <f t="shared" si="213"/>
        <v>0.18504705154817092</v>
      </c>
      <c r="W2753" t="str">
        <f t="shared" si="214"/>
        <v>Medium</v>
      </c>
    </row>
    <row r="2754" spans="1:23" hidden="1" x14ac:dyDescent="0.3">
      <c r="A2754">
        <v>102146</v>
      </c>
      <c r="B2754" s="1">
        <v>45769</v>
      </c>
      <c r="C2754" t="s">
        <v>2282</v>
      </c>
      <c r="D2754" t="s">
        <v>68</v>
      </c>
      <c r="E2754" t="s">
        <v>52</v>
      </c>
      <c r="F2754" t="s">
        <v>53</v>
      </c>
      <c r="G2754" t="s">
        <v>54</v>
      </c>
      <c r="H2754" t="s">
        <v>47</v>
      </c>
      <c r="I2754" t="s">
        <v>24</v>
      </c>
      <c r="J2754" t="s">
        <v>25</v>
      </c>
      <c r="K2754">
        <v>3</v>
      </c>
      <c r="L2754">
        <v>8686</v>
      </c>
      <c r="M2754">
        <v>20</v>
      </c>
      <c r="N2754">
        <v>20846.400000000001</v>
      </c>
      <c r="O2754">
        <v>18000</v>
      </c>
      <c r="P2754">
        <v>2846.4</v>
      </c>
      <c r="Q2754" t="s">
        <v>55</v>
      </c>
      <c r="R2754" t="s">
        <v>27</v>
      </c>
      <c r="S2754" s="3" t="str">
        <f t="shared" ref="S2754:S2817" si="215">TEXT(B2754,"mmmm")</f>
        <v>April</v>
      </c>
      <c r="T2754" t="str">
        <f t="shared" ref="T2754:T2817" si="216">"Q"&amp;ROUNDUP(MONTH(B2754)/3,0)</f>
        <v>Q2</v>
      </c>
      <c r="U2754">
        <f t="shared" ref="U2754:U2817" si="217">YEAR(B2754)</f>
        <v>2025</v>
      </c>
      <c r="V2754" s="4">
        <f t="shared" ref="V2754:V2817" si="218">P2754/N2754</f>
        <v>0.13654156113285745</v>
      </c>
      <c r="W2754" t="str">
        <f t="shared" ref="W2754:W2817" si="219">IF(N2754&lt;10000,"Low",IF(N2754&lt;=50000,"Medium","High"))</f>
        <v>Medium</v>
      </c>
    </row>
    <row r="2755" spans="1:23" hidden="1" x14ac:dyDescent="0.3">
      <c r="A2755">
        <v>101059</v>
      </c>
      <c r="B2755" s="1">
        <v>45852</v>
      </c>
      <c r="C2755" t="s">
        <v>1195</v>
      </c>
      <c r="D2755" t="s">
        <v>127</v>
      </c>
      <c r="E2755" t="s">
        <v>30</v>
      </c>
      <c r="F2755" t="s">
        <v>76</v>
      </c>
      <c r="G2755" t="s">
        <v>77</v>
      </c>
      <c r="H2755" t="s">
        <v>83</v>
      </c>
      <c r="I2755" t="s">
        <v>60</v>
      </c>
      <c r="J2755" t="s">
        <v>61</v>
      </c>
      <c r="K2755">
        <v>2</v>
      </c>
      <c r="L2755">
        <v>11577</v>
      </c>
      <c r="M2755">
        <v>10</v>
      </c>
      <c r="N2755">
        <v>20838.599999999999</v>
      </c>
      <c r="O2755">
        <v>18000</v>
      </c>
      <c r="P2755">
        <v>2838.6</v>
      </c>
      <c r="Q2755" t="s">
        <v>66</v>
      </c>
      <c r="R2755" t="s">
        <v>27</v>
      </c>
      <c r="S2755" s="3" t="str">
        <f t="shared" si="215"/>
        <v>July</v>
      </c>
      <c r="T2755" t="str">
        <f t="shared" si="216"/>
        <v>Q3</v>
      </c>
      <c r="U2755">
        <f t="shared" si="217"/>
        <v>2025</v>
      </c>
      <c r="V2755" s="4">
        <f t="shared" si="218"/>
        <v>0.13621836399758142</v>
      </c>
      <c r="W2755" t="str">
        <f t="shared" si="219"/>
        <v>Medium</v>
      </c>
    </row>
    <row r="2756" spans="1:23" hidden="1" x14ac:dyDescent="0.3">
      <c r="A2756">
        <v>104566</v>
      </c>
      <c r="B2756" s="1">
        <v>45893</v>
      </c>
      <c r="C2756" t="s">
        <v>4702</v>
      </c>
      <c r="D2756" t="s">
        <v>179</v>
      </c>
      <c r="E2756" t="s">
        <v>30</v>
      </c>
      <c r="F2756" t="s">
        <v>31</v>
      </c>
      <c r="G2756" t="s">
        <v>32</v>
      </c>
      <c r="H2756" t="s">
        <v>23</v>
      </c>
      <c r="I2756" t="s">
        <v>60</v>
      </c>
      <c r="J2756" t="s">
        <v>61</v>
      </c>
      <c r="K2756">
        <v>2</v>
      </c>
      <c r="L2756">
        <v>12257</v>
      </c>
      <c r="M2756">
        <v>15</v>
      </c>
      <c r="N2756">
        <v>20836.900000000001</v>
      </c>
      <c r="O2756">
        <v>18000</v>
      </c>
      <c r="P2756">
        <v>2836.9</v>
      </c>
      <c r="Q2756" t="s">
        <v>66</v>
      </c>
      <c r="R2756" t="s">
        <v>27</v>
      </c>
      <c r="S2756" s="3" t="str">
        <f t="shared" si="215"/>
        <v>August</v>
      </c>
      <c r="T2756" t="str">
        <f t="shared" si="216"/>
        <v>Q3</v>
      </c>
      <c r="U2756">
        <f t="shared" si="217"/>
        <v>2025</v>
      </c>
      <c r="V2756" s="4">
        <f t="shared" si="218"/>
        <v>0.13614789148097844</v>
      </c>
      <c r="W2756" t="str">
        <f t="shared" si="219"/>
        <v>Medium</v>
      </c>
    </row>
    <row r="2757" spans="1:23" hidden="1" x14ac:dyDescent="0.3">
      <c r="A2757">
        <v>101191</v>
      </c>
      <c r="B2757" s="1">
        <v>45748</v>
      </c>
      <c r="C2757" t="s">
        <v>1327</v>
      </c>
      <c r="D2757" t="s">
        <v>207</v>
      </c>
      <c r="E2757" t="s">
        <v>20</v>
      </c>
      <c r="F2757" t="s">
        <v>21</v>
      </c>
      <c r="G2757" t="s">
        <v>22</v>
      </c>
      <c r="H2757" t="s">
        <v>38</v>
      </c>
      <c r="I2757" t="s">
        <v>60</v>
      </c>
      <c r="J2757" t="s">
        <v>61</v>
      </c>
      <c r="K2757">
        <v>2</v>
      </c>
      <c r="L2757">
        <v>12235</v>
      </c>
      <c r="M2757">
        <v>15</v>
      </c>
      <c r="N2757">
        <v>20799.5</v>
      </c>
      <c r="O2757">
        <v>18000</v>
      </c>
      <c r="P2757">
        <v>2799.5</v>
      </c>
      <c r="Q2757" t="s">
        <v>41</v>
      </c>
      <c r="R2757" t="s">
        <v>73</v>
      </c>
      <c r="S2757" s="3" t="str">
        <f t="shared" si="215"/>
        <v>April</v>
      </c>
      <c r="T2757" t="str">
        <f t="shared" si="216"/>
        <v>Q2</v>
      </c>
      <c r="U2757">
        <f t="shared" si="217"/>
        <v>2025</v>
      </c>
      <c r="V2757" s="4">
        <f t="shared" si="218"/>
        <v>0.13459458160051924</v>
      </c>
      <c r="W2757" t="str">
        <f t="shared" si="219"/>
        <v>Medium</v>
      </c>
    </row>
    <row r="2758" spans="1:23" hidden="1" x14ac:dyDescent="0.3">
      <c r="A2758">
        <v>103621</v>
      </c>
      <c r="B2758" s="1">
        <v>45739</v>
      </c>
      <c r="C2758" t="s">
        <v>3757</v>
      </c>
      <c r="D2758" t="s">
        <v>228</v>
      </c>
      <c r="E2758" t="s">
        <v>20</v>
      </c>
      <c r="F2758" t="s">
        <v>21</v>
      </c>
      <c r="G2758" t="s">
        <v>22</v>
      </c>
      <c r="H2758" t="s">
        <v>38</v>
      </c>
      <c r="I2758" t="s">
        <v>60</v>
      </c>
      <c r="J2758" t="s">
        <v>78</v>
      </c>
      <c r="K2758">
        <v>1</v>
      </c>
      <c r="L2758">
        <v>21892</v>
      </c>
      <c r="M2758">
        <v>5</v>
      </c>
      <c r="N2758">
        <v>20797.400000000001</v>
      </c>
      <c r="O2758">
        <v>17000</v>
      </c>
      <c r="P2758">
        <v>3797.4</v>
      </c>
      <c r="Q2758" t="s">
        <v>26</v>
      </c>
      <c r="R2758" t="s">
        <v>56</v>
      </c>
      <c r="S2758" s="3" t="str">
        <f t="shared" si="215"/>
        <v>March</v>
      </c>
      <c r="T2758" t="str">
        <f t="shared" si="216"/>
        <v>Q1</v>
      </c>
      <c r="U2758">
        <f t="shared" si="217"/>
        <v>2025</v>
      </c>
      <c r="V2758" s="4">
        <f t="shared" si="218"/>
        <v>0.18259013145874003</v>
      </c>
      <c r="W2758" t="str">
        <f t="shared" si="219"/>
        <v>Medium</v>
      </c>
    </row>
    <row r="2759" spans="1:23" hidden="1" x14ac:dyDescent="0.3">
      <c r="A2759">
        <v>100862</v>
      </c>
      <c r="B2759" s="1">
        <v>45664</v>
      </c>
      <c r="C2759" t="s">
        <v>998</v>
      </c>
      <c r="D2759" t="s">
        <v>194</v>
      </c>
      <c r="E2759" t="s">
        <v>20</v>
      </c>
      <c r="F2759" t="s">
        <v>21</v>
      </c>
      <c r="G2759" t="s">
        <v>22</v>
      </c>
      <c r="H2759" t="s">
        <v>108</v>
      </c>
      <c r="I2759" t="s">
        <v>60</v>
      </c>
      <c r="J2759" t="s">
        <v>61</v>
      </c>
      <c r="K2759">
        <v>2</v>
      </c>
      <c r="L2759">
        <v>12226</v>
      </c>
      <c r="M2759">
        <v>15</v>
      </c>
      <c r="N2759">
        <v>20784.2</v>
      </c>
      <c r="O2759">
        <v>18000</v>
      </c>
      <c r="P2759">
        <v>2784.2</v>
      </c>
      <c r="Q2759" t="s">
        <v>49</v>
      </c>
      <c r="R2759" t="s">
        <v>56</v>
      </c>
      <c r="S2759" s="3" t="str">
        <f t="shared" si="215"/>
        <v>January</v>
      </c>
      <c r="T2759" t="str">
        <f t="shared" si="216"/>
        <v>Q1</v>
      </c>
      <c r="U2759">
        <f t="shared" si="217"/>
        <v>2025</v>
      </c>
      <c r="V2759" s="4">
        <f t="shared" si="218"/>
        <v>0.13395752542796932</v>
      </c>
      <c r="W2759" t="str">
        <f t="shared" si="219"/>
        <v>Medium</v>
      </c>
    </row>
    <row r="2760" spans="1:23" hidden="1" x14ac:dyDescent="0.3">
      <c r="A2760">
        <v>103744</v>
      </c>
      <c r="B2760" s="1">
        <v>45753</v>
      </c>
      <c r="C2760" t="s">
        <v>3880</v>
      </c>
      <c r="D2760" t="s">
        <v>51</v>
      </c>
      <c r="E2760" t="s">
        <v>44</v>
      </c>
      <c r="F2760" t="s">
        <v>64</v>
      </c>
      <c r="G2760" t="s">
        <v>65</v>
      </c>
      <c r="H2760" t="s">
        <v>108</v>
      </c>
      <c r="I2760" t="s">
        <v>60</v>
      </c>
      <c r="J2760" t="s">
        <v>61</v>
      </c>
      <c r="K2760">
        <v>2</v>
      </c>
      <c r="L2760">
        <v>12220</v>
      </c>
      <c r="M2760">
        <v>15</v>
      </c>
      <c r="N2760">
        <v>20774</v>
      </c>
      <c r="O2760">
        <v>18000</v>
      </c>
      <c r="P2760">
        <v>2774</v>
      </c>
      <c r="Q2760" t="s">
        <v>66</v>
      </c>
      <c r="R2760" t="s">
        <v>56</v>
      </c>
      <c r="S2760" s="3" t="str">
        <f t="shared" si="215"/>
        <v>April</v>
      </c>
      <c r="T2760" t="str">
        <f t="shared" si="216"/>
        <v>Q2</v>
      </c>
      <c r="U2760">
        <f t="shared" si="217"/>
        <v>2025</v>
      </c>
      <c r="V2760" s="4">
        <f t="shared" si="218"/>
        <v>0.13353229999037258</v>
      </c>
      <c r="W2760" t="str">
        <f t="shared" si="219"/>
        <v>Medium</v>
      </c>
    </row>
    <row r="2761" spans="1:23" hidden="1" x14ac:dyDescent="0.3">
      <c r="A2761">
        <v>104578</v>
      </c>
      <c r="B2761" s="1">
        <v>46005</v>
      </c>
      <c r="C2761" t="s">
        <v>4714</v>
      </c>
      <c r="D2761" t="s">
        <v>51</v>
      </c>
      <c r="E2761" t="s">
        <v>52</v>
      </c>
      <c r="F2761" t="s">
        <v>69</v>
      </c>
      <c r="G2761" t="s">
        <v>70</v>
      </c>
      <c r="H2761" t="s">
        <v>23</v>
      </c>
      <c r="I2761" t="s">
        <v>60</v>
      </c>
      <c r="J2761" t="s">
        <v>61</v>
      </c>
      <c r="K2761">
        <v>2</v>
      </c>
      <c r="L2761">
        <v>11541</v>
      </c>
      <c r="M2761">
        <v>10</v>
      </c>
      <c r="N2761">
        <v>20773.8</v>
      </c>
      <c r="O2761">
        <v>18000</v>
      </c>
      <c r="P2761">
        <v>2773.8</v>
      </c>
      <c r="Q2761" t="s">
        <v>26</v>
      </c>
      <c r="R2761" t="s">
        <v>73</v>
      </c>
      <c r="S2761" s="3" t="str">
        <f t="shared" si="215"/>
        <v>December</v>
      </c>
      <c r="T2761" t="str">
        <f t="shared" si="216"/>
        <v>Q4</v>
      </c>
      <c r="U2761">
        <f t="shared" si="217"/>
        <v>2025</v>
      </c>
      <c r="V2761" s="4">
        <f t="shared" si="218"/>
        <v>0.13352395806255959</v>
      </c>
      <c r="W2761" t="str">
        <f t="shared" si="219"/>
        <v>Medium</v>
      </c>
    </row>
    <row r="2762" spans="1:23" hidden="1" x14ac:dyDescent="0.3">
      <c r="A2762">
        <v>102027</v>
      </c>
      <c r="B2762" s="1">
        <v>45665</v>
      </c>
      <c r="C2762" t="s">
        <v>2163</v>
      </c>
      <c r="D2762" t="s">
        <v>58</v>
      </c>
      <c r="E2762" t="s">
        <v>30</v>
      </c>
      <c r="F2762" t="s">
        <v>76</v>
      </c>
      <c r="G2762" t="s">
        <v>77</v>
      </c>
      <c r="H2762" t="s">
        <v>71</v>
      </c>
      <c r="I2762" t="s">
        <v>60</v>
      </c>
      <c r="J2762" t="s">
        <v>61</v>
      </c>
      <c r="K2762">
        <v>2</v>
      </c>
      <c r="L2762">
        <v>12218</v>
      </c>
      <c r="M2762">
        <v>15</v>
      </c>
      <c r="N2762">
        <v>20770.599999999999</v>
      </c>
      <c r="O2762">
        <v>18000</v>
      </c>
      <c r="P2762">
        <v>2770.6</v>
      </c>
      <c r="Q2762" t="s">
        <v>41</v>
      </c>
      <c r="R2762" t="s">
        <v>73</v>
      </c>
      <c r="S2762" s="3" t="str">
        <f t="shared" si="215"/>
        <v>January</v>
      </c>
      <c r="T2762" t="str">
        <f t="shared" si="216"/>
        <v>Q1</v>
      </c>
      <c r="U2762">
        <f t="shared" si="217"/>
        <v>2025</v>
      </c>
      <c r="V2762" s="4">
        <f t="shared" si="218"/>
        <v>0.13339046536932009</v>
      </c>
      <c r="W2762" t="str">
        <f t="shared" si="219"/>
        <v>Medium</v>
      </c>
    </row>
    <row r="2763" spans="1:23" hidden="1" x14ac:dyDescent="0.3">
      <c r="A2763">
        <v>100370</v>
      </c>
      <c r="B2763" s="1">
        <v>45787</v>
      </c>
      <c r="C2763" t="s">
        <v>506</v>
      </c>
      <c r="D2763" t="s">
        <v>217</v>
      </c>
      <c r="E2763" t="s">
        <v>52</v>
      </c>
      <c r="F2763" t="s">
        <v>53</v>
      </c>
      <c r="G2763" t="s">
        <v>54</v>
      </c>
      <c r="H2763" t="s">
        <v>38</v>
      </c>
      <c r="I2763" t="s">
        <v>60</v>
      </c>
      <c r="J2763" t="s">
        <v>61</v>
      </c>
      <c r="K2763">
        <v>2</v>
      </c>
      <c r="L2763">
        <v>12214</v>
      </c>
      <c r="M2763">
        <v>15</v>
      </c>
      <c r="N2763">
        <v>20763.8</v>
      </c>
      <c r="O2763">
        <v>18000</v>
      </c>
      <c r="P2763">
        <v>2763.8</v>
      </c>
      <c r="Q2763" t="s">
        <v>41</v>
      </c>
      <c r="R2763" t="s">
        <v>27</v>
      </c>
      <c r="S2763" s="3" t="str">
        <f t="shared" si="215"/>
        <v>May</v>
      </c>
      <c r="T2763" t="str">
        <f t="shared" si="216"/>
        <v>Q2</v>
      </c>
      <c r="U2763">
        <f t="shared" si="217"/>
        <v>2025</v>
      </c>
      <c r="V2763" s="4">
        <f t="shared" si="218"/>
        <v>0.13310665677766115</v>
      </c>
      <c r="W2763" t="str">
        <f t="shared" si="219"/>
        <v>Medium</v>
      </c>
    </row>
    <row r="2764" spans="1:23" hidden="1" x14ac:dyDescent="0.3">
      <c r="A2764">
        <v>104512</v>
      </c>
      <c r="B2764" s="1">
        <v>45661</v>
      </c>
      <c r="C2764" t="s">
        <v>4648</v>
      </c>
      <c r="D2764" t="s">
        <v>35</v>
      </c>
      <c r="E2764" t="s">
        <v>30</v>
      </c>
      <c r="F2764" t="s">
        <v>31</v>
      </c>
      <c r="G2764" t="s">
        <v>32</v>
      </c>
      <c r="H2764" t="s">
        <v>47</v>
      </c>
      <c r="I2764" t="s">
        <v>60</v>
      </c>
      <c r="J2764" t="s">
        <v>61</v>
      </c>
      <c r="K2764">
        <v>2</v>
      </c>
      <c r="L2764">
        <v>12211</v>
      </c>
      <c r="M2764">
        <v>15</v>
      </c>
      <c r="N2764">
        <v>20758.7</v>
      </c>
      <c r="O2764">
        <v>18000</v>
      </c>
      <c r="P2764">
        <v>2758.7</v>
      </c>
      <c r="Q2764" t="s">
        <v>66</v>
      </c>
      <c r="R2764" t="s">
        <v>27</v>
      </c>
      <c r="S2764" s="3" t="str">
        <f t="shared" si="215"/>
        <v>January</v>
      </c>
      <c r="T2764" t="str">
        <f t="shared" si="216"/>
        <v>Q1</v>
      </c>
      <c r="U2764">
        <f t="shared" si="217"/>
        <v>2025</v>
      </c>
      <c r="V2764" s="4">
        <f t="shared" si="218"/>
        <v>0.13289367831318916</v>
      </c>
      <c r="W2764" t="str">
        <f t="shared" si="219"/>
        <v>Medium</v>
      </c>
    </row>
    <row r="2765" spans="1:23" hidden="1" x14ac:dyDescent="0.3">
      <c r="A2765">
        <v>102676</v>
      </c>
      <c r="B2765" s="1">
        <v>45801</v>
      </c>
      <c r="C2765" t="s">
        <v>2812</v>
      </c>
      <c r="D2765" t="s">
        <v>179</v>
      </c>
      <c r="E2765" t="s">
        <v>20</v>
      </c>
      <c r="F2765" t="s">
        <v>21</v>
      </c>
      <c r="G2765" t="s">
        <v>22</v>
      </c>
      <c r="H2765" t="s">
        <v>33</v>
      </c>
      <c r="I2765" t="s">
        <v>24</v>
      </c>
      <c r="J2765" t="s">
        <v>25</v>
      </c>
      <c r="K2765">
        <v>3</v>
      </c>
      <c r="L2765">
        <v>8649</v>
      </c>
      <c r="M2765">
        <v>20</v>
      </c>
      <c r="N2765">
        <v>20757.599999999999</v>
      </c>
      <c r="O2765">
        <v>18000</v>
      </c>
      <c r="P2765">
        <v>2757.6</v>
      </c>
      <c r="Q2765" t="s">
        <v>55</v>
      </c>
      <c r="R2765" t="s">
        <v>27</v>
      </c>
      <c r="S2765" s="3" t="str">
        <f t="shared" si="215"/>
        <v>May</v>
      </c>
      <c r="T2765" t="str">
        <f t="shared" si="216"/>
        <v>Q2</v>
      </c>
      <c r="U2765">
        <f t="shared" si="217"/>
        <v>2025</v>
      </c>
      <c r="V2765" s="4">
        <f t="shared" si="218"/>
        <v>0.13284772806104753</v>
      </c>
      <c r="W2765" t="str">
        <f t="shared" si="219"/>
        <v>Medium</v>
      </c>
    </row>
    <row r="2766" spans="1:23" hidden="1" x14ac:dyDescent="0.3">
      <c r="A2766">
        <v>100002</v>
      </c>
      <c r="B2766" s="1">
        <v>45832</v>
      </c>
      <c r="C2766" t="s">
        <v>28</v>
      </c>
      <c r="D2766" t="s">
        <v>29</v>
      </c>
      <c r="E2766" t="s">
        <v>30</v>
      </c>
      <c r="F2766" t="s">
        <v>31</v>
      </c>
      <c r="G2766" t="s">
        <v>32</v>
      </c>
      <c r="H2766" t="s">
        <v>33</v>
      </c>
      <c r="I2766" t="s">
        <v>24</v>
      </c>
      <c r="J2766" t="s">
        <v>25</v>
      </c>
      <c r="K2766">
        <v>3</v>
      </c>
      <c r="L2766">
        <v>8646</v>
      </c>
      <c r="M2766">
        <v>20</v>
      </c>
      <c r="N2766">
        <v>20750.400000000001</v>
      </c>
      <c r="O2766">
        <v>18000</v>
      </c>
      <c r="P2766">
        <v>2750.4</v>
      </c>
      <c r="Q2766" t="s">
        <v>26</v>
      </c>
      <c r="R2766" t="s">
        <v>27</v>
      </c>
      <c r="S2766" s="3" t="str">
        <f t="shared" si="215"/>
        <v>June</v>
      </c>
      <c r="T2766" t="str">
        <f t="shared" si="216"/>
        <v>Q2</v>
      </c>
      <c r="U2766">
        <f t="shared" si="217"/>
        <v>2025</v>
      </c>
      <c r="V2766" s="4">
        <f t="shared" si="218"/>
        <v>0.13254684247050658</v>
      </c>
      <c r="W2766" t="str">
        <f t="shared" si="219"/>
        <v>Medium</v>
      </c>
    </row>
    <row r="2767" spans="1:23" hidden="1" x14ac:dyDescent="0.3">
      <c r="A2767">
        <v>104875</v>
      </c>
      <c r="B2767" s="1">
        <v>45734</v>
      </c>
      <c r="C2767" t="s">
        <v>5011</v>
      </c>
      <c r="D2767" t="s">
        <v>100</v>
      </c>
      <c r="E2767" t="s">
        <v>52</v>
      </c>
      <c r="F2767" t="s">
        <v>53</v>
      </c>
      <c r="G2767" t="s">
        <v>54</v>
      </c>
      <c r="H2767" t="s">
        <v>71</v>
      </c>
      <c r="I2767" t="s">
        <v>60</v>
      </c>
      <c r="J2767" t="s">
        <v>78</v>
      </c>
      <c r="K2767">
        <v>1</v>
      </c>
      <c r="L2767">
        <v>21826</v>
      </c>
      <c r="M2767">
        <v>5</v>
      </c>
      <c r="N2767">
        <v>20734.7</v>
      </c>
      <c r="O2767">
        <v>17000</v>
      </c>
      <c r="P2767">
        <v>3734.7</v>
      </c>
      <c r="Q2767" t="s">
        <v>26</v>
      </c>
      <c r="R2767" t="s">
        <v>27</v>
      </c>
      <c r="S2767" s="3" t="str">
        <f t="shared" si="215"/>
        <v>March</v>
      </c>
      <c r="T2767" t="str">
        <f t="shared" si="216"/>
        <v>Q1</v>
      </c>
      <c r="U2767">
        <f t="shared" si="217"/>
        <v>2025</v>
      </c>
      <c r="V2767" s="4">
        <f t="shared" si="218"/>
        <v>0.18011835232725815</v>
      </c>
      <c r="W2767" t="str">
        <f t="shared" si="219"/>
        <v>Medium</v>
      </c>
    </row>
    <row r="2768" spans="1:23" hidden="1" x14ac:dyDescent="0.3">
      <c r="A2768">
        <v>102396</v>
      </c>
      <c r="B2768" s="1">
        <v>45986</v>
      </c>
      <c r="C2768" t="s">
        <v>2532</v>
      </c>
      <c r="D2768" t="s">
        <v>98</v>
      </c>
      <c r="E2768" t="s">
        <v>30</v>
      </c>
      <c r="F2768" t="s">
        <v>31</v>
      </c>
      <c r="G2768" t="s">
        <v>32</v>
      </c>
      <c r="H2768" t="s">
        <v>83</v>
      </c>
      <c r="I2768" t="s">
        <v>39</v>
      </c>
      <c r="J2768" t="s">
        <v>92</v>
      </c>
      <c r="K2768">
        <v>10</v>
      </c>
      <c r="L2768">
        <v>2072</v>
      </c>
      <c r="M2768">
        <v>0</v>
      </c>
      <c r="N2768">
        <v>20720</v>
      </c>
      <c r="O2768">
        <v>16000</v>
      </c>
      <c r="P2768">
        <v>4720</v>
      </c>
      <c r="Q2768" t="s">
        <v>66</v>
      </c>
      <c r="R2768" t="s">
        <v>56</v>
      </c>
      <c r="S2768" s="3" t="str">
        <f t="shared" si="215"/>
        <v>November</v>
      </c>
      <c r="T2768" t="str">
        <f t="shared" si="216"/>
        <v>Q4</v>
      </c>
      <c r="U2768">
        <f t="shared" si="217"/>
        <v>2025</v>
      </c>
      <c r="V2768" s="4">
        <f t="shared" si="218"/>
        <v>0.22779922779922779</v>
      </c>
      <c r="W2768" t="str">
        <f t="shared" si="219"/>
        <v>Medium</v>
      </c>
    </row>
    <row r="2769" spans="1:23" hidden="1" x14ac:dyDescent="0.3">
      <c r="A2769">
        <v>100486</v>
      </c>
      <c r="B2769" s="1">
        <v>45671</v>
      </c>
      <c r="C2769" t="s">
        <v>622</v>
      </c>
      <c r="D2769" t="s">
        <v>144</v>
      </c>
      <c r="E2769" t="s">
        <v>44</v>
      </c>
      <c r="F2769" t="s">
        <v>64</v>
      </c>
      <c r="G2769" t="s">
        <v>65</v>
      </c>
      <c r="H2769" t="s">
        <v>33</v>
      </c>
      <c r="I2769" t="s">
        <v>60</v>
      </c>
      <c r="J2769" t="s">
        <v>61</v>
      </c>
      <c r="K2769">
        <v>2</v>
      </c>
      <c r="L2769">
        <v>12188</v>
      </c>
      <c r="M2769">
        <v>15</v>
      </c>
      <c r="N2769">
        <v>20719.599999999999</v>
      </c>
      <c r="O2769">
        <v>18000</v>
      </c>
      <c r="P2769">
        <v>2719.6</v>
      </c>
      <c r="Q2769" t="s">
        <v>26</v>
      </c>
      <c r="R2769" t="s">
        <v>27</v>
      </c>
      <c r="S2769" s="3" t="str">
        <f t="shared" si="215"/>
        <v>January</v>
      </c>
      <c r="T2769" t="str">
        <f t="shared" si="216"/>
        <v>Q1</v>
      </c>
      <c r="U2769">
        <f t="shared" si="217"/>
        <v>2025</v>
      </c>
      <c r="V2769" s="4">
        <f t="shared" si="218"/>
        <v>0.13125736018069847</v>
      </c>
      <c r="W2769" t="str">
        <f t="shared" si="219"/>
        <v>Medium</v>
      </c>
    </row>
    <row r="2770" spans="1:23" hidden="1" x14ac:dyDescent="0.3">
      <c r="A2770">
        <v>104714</v>
      </c>
      <c r="B2770" s="1">
        <v>45716</v>
      </c>
      <c r="C2770" t="s">
        <v>4850</v>
      </c>
      <c r="D2770" t="s">
        <v>138</v>
      </c>
      <c r="E2770" t="s">
        <v>20</v>
      </c>
      <c r="F2770" t="s">
        <v>21</v>
      </c>
      <c r="G2770" t="s">
        <v>22</v>
      </c>
      <c r="H2770" t="s">
        <v>38</v>
      </c>
      <c r="I2770" t="s">
        <v>60</v>
      </c>
      <c r="J2770" t="s">
        <v>78</v>
      </c>
      <c r="K2770">
        <v>1</v>
      </c>
      <c r="L2770">
        <v>21793</v>
      </c>
      <c r="M2770">
        <v>5</v>
      </c>
      <c r="N2770">
        <v>20703.349999999999</v>
      </c>
      <c r="O2770">
        <v>17000</v>
      </c>
      <c r="P2770">
        <v>3703.35</v>
      </c>
      <c r="Q2770" t="s">
        <v>41</v>
      </c>
      <c r="R2770" t="s">
        <v>56</v>
      </c>
      <c r="S2770" s="3" t="str">
        <f t="shared" si="215"/>
        <v>February</v>
      </c>
      <c r="T2770" t="str">
        <f t="shared" si="216"/>
        <v>Q1</v>
      </c>
      <c r="U2770">
        <f t="shared" si="217"/>
        <v>2025</v>
      </c>
      <c r="V2770" s="4">
        <f t="shared" si="218"/>
        <v>0.17887684843274157</v>
      </c>
      <c r="W2770" t="str">
        <f t="shared" si="219"/>
        <v>Medium</v>
      </c>
    </row>
    <row r="2771" spans="1:23" hidden="1" x14ac:dyDescent="0.3">
      <c r="A2771">
        <v>104265</v>
      </c>
      <c r="B2771" s="1">
        <v>45878</v>
      </c>
      <c r="C2771" t="s">
        <v>4401</v>
      </c>
      <c r="D2771" t="s">
        <v>199</v>
      </c>
      <c r="E2771" t="s">
        <v>52</v>
      </c>
      <c r="F2771" t="s">
        <v>53</v>
      </c>
      <c r="G2771" t="s">
        <v>54</v>
      </c>
      <c r="H2771" t="s">
        <v>38</v>
      </c>
      <c r="I2771" t="s">
        <v>60</v>
      </c>
      <c r="J2771" t="s">
        <v>78</v>
      </c>
      <c r="K2771">
        <v>1</v>
      </c>
      <c r="L2771">
        <v>21769</v>
      </c>
      <c r="M2771">
        <v>5</v>
      </c>
      <c r="N2771">
        <v>20680.55</v>
      </c>
      <c r="O2771">
        <v>17000</v>
      </c>
      <c r="P2771">
        <v>3680.55</v>
      </c>
      <c r="Q2771" t="s">
        <v>55</v>
      </c>
      <c r="R2771" t="s">
        <v>27</v>
      </c>
      <c r="S2771" s="3" t="str">
        <f t="shared" si="215"/>
        <v>August</v>
      </c>
      <c r="T2771" t="str">
        <f t="shared" si="216"/>
        <v>Q3</v>
      </c>
      <c r="U2771">
        <f t="shared" si="217"/>
        <v>2025</v>
      </c>
      <c r="V2771" s="4">
        <f t="shared" si="218"/>
        <v>0.1779715723227864</v>
      </c>
      <c r="W2771" t="str">
        <f t="shared" si="219"/>
        <v>Medium</v>
      </c>
    </row>
    <row r="2772" spans="1:23" hidden="1" x14ac:dyDescent="0.3">
      <c r="A2772">
        <v>102617</v>
      </c>
      <c r="B2772" s="1">
        <v>45928</v>
      </c>
      <c r="C2772" t="s">
        <v>2753</v>
      </c>
      <c r="D2772" t="s">
        <v>110</v>
      </c>
      <c r="E2772" t="s">
        <v>30</v>
      </c>
      <c r="F2772" t="s">
        <v>76</v>
      </c>
      <c r="G2772" t="s">
        <v>77</v>
      </c>
      <c r="H2772" t="s">
        <v>59</v>
      </c>
      <c r="I2772" t="s">
        <v>60</v>
      </c>
      <c r="J2772" t="s">
        <v>78</v>
      </c>
      <c r="K2772">
        <v>1</v>
      </c>
      <c r="L2772">
        <v>21756</v>
      </c>
      <c r="M2772">
        <v>5</v>
      </c>
      <c r="N2772">
        <v>20668.2</v>
      </c>
      <c r="O2772">
        <v>17000</v>
      </c>
      <c r="P2772">
        <v>3668.2</v>
      </c>
      <c r="Q2772" t="s">
        <v>41</v>
      </c>
      <c r="R2772" t="s">
        <v>27</v>
      </c>
      <c r="S2772" s="3" t="str">
        <f t="shared" si="215"/>
        <v>September</v>
      </c>
      <c r="T2772" t="str">
        <f t="shared" si="216"/>
        <v>Q3</v>
      </c>
      <c r="U2772">
        <f t="shared" si="217"/>
        <v>2025</v>
      </c>
      <c r="V2772" s="4">
        <f t="shared" si="218"/>
        <v>0.17748038048789927</v>
      </c>
      <c r="W2772" t="str">
        <f t="shared" si="219"/>
        <v>Medium</v>
      </c>
    </row>
    <row r="2773" spans="1:23" hidden="1" x14ac:dyDescent="0.3">
      <c r="A2773">
        <v>102911</v>
      </c>
      <c r="B2773" s="1">
        <v>45712</v>
      </c>
      <c r="C2773" t="s">
        <v>3047</v>
      </c>
      <c r="D2773" t="s">
        <v>194</v>
      </c>
      <c r="E2773" t="s">
        <v>20</v>
      </c>
      <c r="F2773" t="s">
        <v>36</v>
      </c>
      <c r="G2773" t="s">
        <v>37</v>
      </c>
      <c r="H2773" t="s">
        <v>33</v>
      </c>
      <c r="I2773" t="s">
        <v>60</v>
      </c>
      <c r="J2773" t="s">
        <v>61</v>
      </c>
      <c r="K2773">
        <v>2</v>
      </c>
      <c r="L2773">
        <v>12154</v>
      </c>
      <c r="M2773">
        <v>15</v>
      </c>
      <c r="N2773">
        <v>20661.8</v>
      </c>
      <c r="O2773">
        <v>18000</v>
      </c>
      <c r="P2773">
        <v>2661.8</v>
      </c>
      <c r="Q2773" t="s">
        <v>66</v>
      </c>
      <c r="R2773" t="s">
        <v>56</v>
      </c>
      <c r="S2773" s="3" t="str">
        <f t="shared" si="215"/>
        <v>February</v>
      </c>
      <c r="T2773" t="str">
        <f t="shared" si="216"/>
        <v>Q1</v>
      </c>
      <c r="U2773">
        <f t="shared" si="217"/>
        <v>2025</v>
      </c>
      <c r="V2773" s="4">
        <f t="shared" si="218"/>
        <v>0.12882711090030879</v>
      </c>
      <c r="W2773" t="str">
        <f t="shared" si="219"/>
        <v>Medium</v>
      </c>
    </row>
    <row r="2774" spans="1:23" hidden="1" x14ac:dyDescent="0.3">
      <c r="A2774">
        <v>100924</v>
      </c>
      <c r="B2774" s="1">
        <v>45998</v>
      </c>
      <c r="C2774" t="s">
        <v>1060</v>
      </c>
      <c r="D2774" t="s">
        <v>134</v>
      </c>
      <c r="E2774" t="s">
        <v>30</v>
      </c>
      <c r="F2774" t="s">
        <v>76</v>
      </c>
      <c r="G2774" t="s">
        <v>77</v>
      </c>
      <c r="H2774" t="s">
        <v>83</v>
      </c>
      <c r="I2774" t="s">
        <v>60</v>
      </c>
      <c r="J2774" t="s">
        <v>61</v>
      </c>
      <c r="K2774">
        <v>2</v>
      </c>
      <c r="L2774">
        <v>12134</v>
      </c>
      <c r="M2774">
        <v>15</v>
      </c>
      <c r="N2774">
        <v>20627.8</v>
      </c>
      <c r="O2774">
        <v>18000</v>
      </c>
      <c r="P2774">
        <v>2627.8</v>
      </c>
      <c r="Q2774" t="s">
        <v>55</v>
      </c>
      <c r="R2774" t="s">
        <v>73</v>
      </c>
      <c r="S2774" s="3" t="str">
        <f t="shared" si="215"/>
        <v>December</v>
      </c>
      <c r="T2774" t="str">
        <f t="shared" si="216"/>
        <v>Q4</v>
      </c>
      <c r="U2774">
        <f t="shared" si="217"/>
        <v>2025</v>
      </c>
      <c r="V2774" s="4">
        <f t="shared" si="218"/>
        <v>0.12739119052928574</v>
      </c>
      <c r="W2774" t="str">
        <f t="shared" si="219"/>
        <v>Medium</v>
      </c>
    </row>
    <row r="2775" spans="1:23" hidden="1" x14ac:dyDescent="0.3">
      <c r="A2775">
        <v>104108</v>
      </c>
      <c r="B2775" s="1">
        <v>45693</v>
      </c>
      <c r="C2775" t="s">
        <v>4244</v>
      </c>
      <c r="D2775" t="s">
        <v>132</v>
      </c>
      <c r="E2775" t="s">
        <v>44</v>
      </c>
      <c r="F2775" t="s">
        <v>64</v>
      </c>
      <c r="G2775" t="s">
        <v>65</v>
      </c>
      <c r="H2775" t="s">
        <v>33</v>
      </c>
      <c r="I2775" t="s">
        <v>60</v>
      </c>
      <c r="J2775" t="s">
        <v>78</v>
      </c>
      <c r="K2775">
        <v>1</v>
      </c>
      <c r="L2775">
        <v>21708</v>
      </c>
      <c r="M2775">
        <v>5</v>
      </c>
      <c r="N2775">
        <v>20622.599999999999</v>
      </c>
      <c r="O2775">
        <v>17000</v>
      </c>
      <c r="P2775">
        <v>3622.6</v>
      </c>
      <c r="Q2775" t="s">
        <v>55</v>
      </c>
      <c r="R2775" t="s">
        <v>27</v>
      </c>
      <c r="S2775" s="3" t="str">
        <f t="shared" si="215"/>
        <v>February</v>
      </c>
      <c r="T2775" t="str">
        <f t="shared" si="216"/>
        <v>Q1</v>
      </c>
      <c r="U2775">
        <f t="shared" si="217"/>
        <v>2025</v>
      </c>
      <c r="V2775" s="4">
        <f t="shared" si="218"/>
        <v>0.17566165274989576</v>
      </c>
      <c r="W2775" t="str">
        <f t="shared" si="219"/>
        <v>Medium</v>
      </c>
    </row>
    <row r="2776" spans="1:23" hidden="1" x14ac:dyDescent="0.3">
      <c r="A2776">
        <v>101407</v>
      </c>
      <c r="B2776" s="1">
        <v>45834</v>
      </c>
      <c r="C2776" t="s">
        <v>1543</v>
      </c>
      <c r="D2776" t="s">
        <v>186</v>
      </c>
      <c r="E2776" t="s">
        <v>20</v>
      </c>
      <c r="F2776" t="s">
        <v>36</v>
      </c>
      <c r="G2776" t="s">
        <v>37</v>
      </c>
      <c r="H2776" t="s">
        <v>33</v>
      </c>
      <c r="I2776" t="s">
        <v>24</v>
      </c>
      <c r="J2776" t="s">
        <v>25</v>
      </c>
      <c r="K2776">
        <v>3</v>
      </c>
      <c r="L2776">
        <v>8588</v>
      </c>
      <c r="M2776">
        <v>20</v>
      </c>
      <c r="N2776">
        <v>20611.2</v>
      </c>
      <c r="O2776">
        <v>18000</v>
      </c>
      <c r="P2776">
        <v>2611.1999999999998</v>
      </c>
      <c r="Q2776" t="s">
        <v>55</v>
      </c>
      <c r="R2776" t="s">
        <v>27</v>
      </c>
      <c r="S2776" s="3" t="str">
        <f t="shared" si="215"/>
        <v>June</v>
      </c>
      <c r="T2776" t="str">
        <f t="shared" si="216"/>
        <v>Q2</v>
      </c>
      <c r="U2776">
        <f t="shared" si="217"/>
        <v>2025</v>
      </c>
      <c r="V2776" s="4">
        <f t="shared" si="218"/>
        <v>0.12668840242198415</v>
      </c>
      <c r="W2776" t="str">
        <f t="shared" si="219"/>
        <v>Medium</v>
      </c>
    </row>
    <row r="2777" spans="1:23" hidden="1" x14ac:dyDescent="0.3">
      <c r="A2777">
        <v>100809</v>
      </c>
      <c r="B2777" s="1">
        <v>45858</v>
      </c>
      <c r="C2777" t="s">
        <v>945</v>
      </c>
      <c r="D2777" t="s">
        <v>179</v>
      </c>
      <c r="E2777" t="s">
        <v>30</v>
      </c>
      <c r="F2777" t="s">
        <v>31</v>
      </c>
      <c r="G2777" t="s">
        <v>32</v>
      </c>
      <c r="H2777" t="s">
        <v>83</v>
      </c>
      <c r="I2777" t="s">
        <v>24</v>
      </c>
      <c r="J2777" t="s">
        <v>25</v>
      </c>
      <c r="K2777">
        <v>3</v>
      </c>
      <c r="L2777">
        <v>8582</v>
      </c>
      <c r="M2777">
        <v>20</v>
      </c>
      <c r="N2777">
        <v>20596.8</v>
      </c>
      <c r="O2777">
        <v>18000</v>
      </c>
      <c r="P2777">
        <v>2596.8000000000002</v>
      </c>
      <c r="Q2777" t="s">
        <v>49</v>
      </c>
      <c r="R2777" t="s">
        <v>73</v>
      </c>
      <c r="S2777" s="3" t="str">
        <f t="shared" si="215"/>
        <v>July</v>
      </c>
      <c r="T2777" t="str">
        <f t="shared" si="216"/>
        <v>Q3</v>
      </c>
      <c r="U2777">
        <f t="shared" si="217"/>
        <v>2025</v>
      </c>
      <c r="V2777" s="4">
        <f t="shared" si="218"/>
        <v>0.12607783733395481</v>
      </c>
      <c r="W2777" t="str">
        <f t="shared" si="219"/>
        <v>Medium</v>
      </c>
    </row>
    <row r="2778" spans="1:23" hidden="1" x14ac:dyDescent="0.3">
      <c r="A2778">
        <v>100480</v>
      </c>
      <c r="B2778" s="1">
        <v>45846</v>
      </c>
      <c r="C2778" t="s">
        <v>616</v>
      </c>
      <c r="D2778" t="s">
        <v>189</v>
      </c>
      <c r="E2778" t="s">
        <v>52</v>
      </c>
      <c r="F2778" t="s">
        <v>69</v>
      </c>
      <c r="G2778" t="s">
        <v>70</v>
      </c>
      <c r="H2778" t="s">
        <v>38</v>
      </c>
      <c r="I2778" t="s">
        <v>60</v>
      </c>
      <c r="J2778" t="s">
        <v>78</v>
      </c>
      <c r="K2778">
        <v>1</v>
      </c>
      <c r="L2778">
        <v>21654</v>
      </c>
      <c r="M2778">
        <v>5</v>
      </c>
      <c r="N2778">
        <v>20571.3</v>
      </c>
      <c r="O2778">
        <v>17000</v>
      </c>
      <c r="P2778">
        <v>3571.3</v>
      </c>
      <c r="Q2778" t="s">
        <v>49</v>
      </c>
      <c r="R2778" t="s">
        <v>27</v>
      </c>
      <c r="S2778" s="3" t="str">
        <f t="shared" si="215"/>
        <v>July</v>
      </c>
      <c r="T2778" t="str">
        <f t="shared" si="216"/>
        <v>Q3</v>
      </c>
      <c r="U2778">
        <f t="shared" si="217"/>
        <v>2025</v>
      </c>
      <c r="V2778" s="4">
        <f t="shared" si="218"/>
        <v>0.17360594614827454</v>
      </c>
      <c r="W2778" t="str">
        <f t="shared" si="219"/>
        <v>Medium</v>
      </c>
    </row>
    <row r="2779" spans="1:23" hidden="1" x14ac:dyDescent="0.3">
      <c r="A2779">
        <v>101381</v>
      </c>
      <c r="B2779" s="1">
        <v>45786</v>
      </c>
      <c r="C2779" t="s">
        <v>1517</v>
      </c>
      <c r="D2779" t="s">
        <v>125</v>
      </c>
      <c r="E2779" t="s">
        <v>52</v>
      </c>
      <c r="F2779" t="s">
        <v>53</v>
      </c>
      <c r="G2779" t="s">
        <v>54</v>
      </c>
      <c r="H2779" t="s">
        <v>38</v>
      </c>
      <c r="I2779" t="s">
        <v>24</v>
      </c>
      <c r="J2779" t="s">
        <v>25</v>
      </c>
      <c r="K2779">
        <v>3</v>
      </c>
      <c r="L2779">
        <v>8562</v>
      </c>
      <c r="M2779">
        <v>20</v>
      </c>
      <c r="N2779">
        <v>20548.8</v>
      </c>
      <c r="O2779">
        <v>18000</v>
      </c>
      <c r="P2779">
        <v>2548.8000000000002</v>
      </c>
      <c r="Q2779" t="s">
        <v>26</v>
      </c>
      <c r="R2779" t="s">
        <v>73</v>
      </c>
      <c r="S2779" s="3" t="str">
        <f t="shared" si="215"/>
        <v>May</v>
      </c>
      <c r="T2779" t="str">
        <f t="shared" si="216"/>
        <v>Q2</v>
      </c>
      <c r="U2779">
        <f t="shared" si="217"/>
        <v>2025</v>
      </c>
      <c r="V2779" s="4">
        <f t="shared" si="218"/>
        <v>0.12403644008409251</v>
      </c>
      <c r="W2779" t="str">
        <f t="shared" si="219"/>
        <v>Medium</v>
      </c>
    </row>
    <row r="2780" spans="1:23" hidden="1" x14ac:dyDescent="0.3">
      <c r="A2780">
        <v>101379</v>
      </c>
      <c r="B2780" s="1">
        <v>45774</v>
      </c>
      <c r="C2780" t="s">
        <v>1515</v>
      </c>
      <c r="D2780" t="s">
        <v>82</v>
      </c>
      <c r="E2780" t="s">
        <v>30</v>
      </c>
      <c r="F2780" t="s">
        <v>76</v>
      </c>
      <c r="G2780" t="s">
        <v>77</v>
      </c>
      <c r="H2780" t="s">
        <v>23</v>
      </c>
      <c r="I2780" t="s">
        <v>60</v>
      </c>
      <c r="J2780" t="s">
        <v>61</v>
      </c>
      <c r="K2780">
        <v>2</v>
      </c>
      <c r="L2780">
        <v>12057</v>
      </c>
      <c r="M2780">
        <v>15</v>
      </c>
      <c r="N2780">
        <v>20496.900000000001</v>
      </c>
      <c r="O2780">
        <v>18000</v>
      </c>
      <c r="P2780">
        <v>2496.9</v>
      </c>
      <c r="Q2780" t="s">
        <v>66</v>
      </c>
      <c r="R2780" t="s">
        <v>73</v>
      </c>
      <c r="S2780" s="3" t="str">
        <f t="shared" si="215"/>
        <v>April</v>
      </c>
      <c r="T2780" t="str">
        <f t="shared" si="216"/>
        <v>Q2</v>
      </c>
      <c r="U2780">
        <f t="shared" si="217"/>
        <v>2025</v>
      </c>
      <c r="V2780" s="4">
        <f t="shared" si="218"/>
        <v>0.12181842132224872</v>
      </c>
      <c r="W2780" t="str">
        <f t="shared" si="219"/>
        <v>Medium</v>
      </c>
    </row>
    <row r="2781" spans="1:23" hidden="1" x14ac:dyDescent="0.3">
      <c r="A2781">
        <v>101228</v>
      </c>
      <c r="B2781" s="1">
        <v>45833</v>
      </c>
      <c r="C2781" t="s">
        <v>1364</v>
      </c>
      <c r="D2781" t="s">
        <v>199</v>
      </c>
      <c r="E2781" t="s">
        <v>44</v>
      </c>
      <c r="F2781" t="s">
        <v>45</v>
      </c>
      <c r="G2781" t="s">
        <v>46</v>
      </c>
      <c r="H2781" t="s">
        <v>59</v>
      </c>
      <c r="I2781" t="s">
        <v>24</v>
      </c>
      <c r="J2781" t="s">
        <v>25</v>
      </c>
      <c r="K2781">
        <v>3</v>
      </c>
      <c r="L2781">
        <v>8540</v>
      </c>
      <c r="M2781">
        <v>20</v>
      </c>
      <c r="N2781">
        <v>20496</v>
      </c>
      <c r="O2781">
        <v>18000</v>
      </c>
      <c r="P2781">
        <v>2496</v>
      </c>
      <c r="Q2781" t="s">
        <v>49</v>
      </c>
      <c r="R2781" t="s">
        <v>27</v>
      </c>
      <c r="S2781" s="3" t="str">
        <f t="shared" si="215"/>
        <v>June</v>
      </c>
      <c r="T2781" t="str">
        <f t="shared" si="216"/>
        <v>Q2</v>
      </c>
      <c r="U2781">
        <f t="shared" si="217"/>
        <v>2025</v>
      </c>
      <c r="V2781" s="4">
        <f t="shared" si="218"/>
        <v>0.12177985948477751</v>
      </c>
      <c r="W2781" t="str">
        <f t="shared" si="219"/>
        <v>Medium</v>
      </c>
    </row>
    <row r="2782" spans="1:23" hidden="1" x14ac:dyDescent="0.3">
      <c r="A2782">
        <v>103421</v>
      </c>
      <c r="B2782" s="1">
        <v>45985</v>
      </c>
      <c r="C2782" t="s">
        <v>3557</v>
      </c>
      <c r="D2782" t="s">
        <v>102</v>
      </c>
      <c r="E2782" t="s">
        <v>52</v>
      </c>
      <c r="F2782" t="s">
        <v>69</v>
      </c>
      <c r="G2782" t="s">
        <v>70</v>
      </c>
      <c r="H2782" t="s">
        <v>38</v>
      </c>
      <c r="I2782" t="s">
        <v>24</v>
      </c>
      <c r="J2782" t="s">
        <v>25</v>
      </c>
      <c r="K2782">
        <v>3</v>
      </c>
      <c r="L2782">
        <v>8537</v>
      </c>
      <c r="M2782">
        <v>20</v>
      </c>
      <c r="N2782">
        <v>20488.8</v>
      </c>
      <c r="O2782">
        <v>18000</v>
      </c>
      <c r="P2782">
        <v>2488.8000000000002</v>
      </c>
      <c r="Q2782" t="s">
        <v>26</v>
      </c>
      <c r="R2782" t="s">
        <v>27</v>
      </c>
      <c r="S2782" s="3" t="str">
        <f t="shared" si="215"/>
        <v>November</v>
      </c>
      <c r="T2782" t="str">
        <f t="shared" si="216"/>
        <v>Q4</v>
      </c>
      <c r="U2782">
        <f t="shared" si="217"/>
        <v>2025</v>
      </c>
      <c r="V2782" s="4">
        <f t="shared" si="218"/>
        <v>0.12147124282534849</v>
      </c>
      <c r="W2782" t="str">
        <f t="shared" si="219"/>
        <v>Medium</v>
      </c>
    </row>
    <row r="2783" spans="1:23" hidden="1" x14ac:dyDescent="0.3">
      <c r="A2783">
        <v>102277</v>
      </c>
      <c r="B2783" s="1">
        <v>45764</v>
      </c>
      <c r="C2783" t="s">
        <v>2413</v>
      </c>
      <c r="D2783" t="s">
        <v>408</v>
      </c>
      <c r="E2783" t="s">
        <v>52</v>
      </c>
      <c r="F2783" t="s">
        <v>69</v>
      </c>
      <c r="G2783" t="s">
        <v>70</v>
      </c>
      <c r="H2783" t="s">
        <v>108</v>
      </c>
      <c r="I2783" t="s">
        <v>60</v>
      </c>
      <c r="J2783" t="s">
        <v>61</v>
      </c>
      <c r="K2783">
        <v>2</v>
      </c>
      <c r="L2783">
        <v>12051</v>
      </c>
      <c r="M2783">
        <v>15</v>
      </c>
      <c r="N2783">
        <v>20486.7</v>
      </c>
      <c r="O2783">
        <v>18000</v>
      </c>
      <c r="P2783">
        <v>2486.6999999999998</v>
      </c>
      <c r="Q2783" t="s">
        <v>49</v>
      </c>
      <c r="R2783" t="s">
        <v>27</v>
      </c>
      <c r="S2783" s="3" t="str">
        <f t="shared" si="215"/>
        <v>April</v>
      </c>
      <c r="T2783" t="str">
        <f t="shared" si="216"/>
        <v>Q2</v>
      </c>
      <c r="U2783">
        <f t="shared" si="217"/>
        <v>2025</v>
      </c>
      <c r="V2783" s="4">
        <f t="shared" si="218"/>
        <v>0.12138118877125158</v>
      </c>
      <c r="W2783" t="str">
        <f t="shared" si="219"/>
        <v>Medium</v>
      </c>
    </row>
    <row r="2784" spans="1:23" hidden="1" x14ac:dyDescent="0.3">
      <c r="A2784">
        <v>100378</v>
      </c>
      <c r="B2784" s="1">
        <v>45911</v>
      </c>
      <c r="C2784" t="s">
        <v>514</v>
      </c>
      <c r="D2784" t="s">
        <v>125</v>
      </c>
      <c r="E2784" t="s">
        <v>44</v>
      </c>
      <c r="F2784" t="s">
        <v>64</v>
      </c>
      <c r="G2784" t="s">
        <v>65</v>
      </c>
      <c r="H2784" t="s">
        <v>59</v>
      </c>
      <c r="I2784" t="s">
        <v>60</v>
      </c>
      <c r="J2784" t="s">
        <v>61</v>
      </c>
      <c r="K2784">
        <v>2</v>
      </c>
      <c r="L2784">
        <v>12003</v>
      </c>
      <c r="M2784">
        <v>15</v>
      </c>
      <c r="N2784">
        <v>20405.099999999999</v>
      </c>
      <c r="O2784">
        <v>18000</v>
      </c>
      <c r="P2784">
        <v>2405.1</v>
      </c>
      <c r="Q2784" t="s">
        <v>55</v>
      </c>
      <c r="R2784" t="s">
        <v>73</v>
      </c>
      <c r="S2784" s="3" t="str">
        <f t="shared" si="215"/>
        <v>September</v>
      </c>
      <c r="T2784" t="str">
        <f t="shared" si="216"/>
        <v>Q3</v>
      </c>
      <c r="U2784">
        <f t="shared" si="217"/>
        <v>2025</v>
      </c>
      <c r="V2784" s="4">
        <f t="shared" si="218"/>
        <v>0.11786759192554803</v>
      </c>
      <c r="W2784" t="str">
        <f t="shared" si="219"/>
        <v>Medium</v>
      </c>
    </row>
    <row r="2785" spans="1:23" hidden="1" x14ac:dyDescent="0.3">
      <c r="A2785">
        <v>102689</v>
      </c>
      <c r="B2785" s="1">
        <v>45699</v>
      </c>
      <c r="C2785" t="s">
        <v>2825</v>
      </c>
      <c r="D2785" t="s">
        <v>153</v>
      </c>
      <c r="E2785" t="s">
        <v>30</v>
      </c>
      <c r="F2785" t="s">
        <v>76</v>
      </c>
      <c r="G2785" t="s">
        <v>77</v>
      </c>
      <c r="H2785" t="s">
        <v>71</v>
      </c>
      <c r="I2785" t="s">
        <v>60</v>
      </c>
      <c r="J2785" t="s">
        <v>61</v>
      </c>
      <c r="K2785">
        <v>2</v>
      </c>
      <c r="L2785">
        <v>11991</v>
      </c>
      <c r="M2785">
        <v>15</v>
      </c>
      <c r="N2785">
        <v>20384.7</v>
      </c>
      <c r="O2785">
        <v>18000</v>
      </c>
      <c r="P2785">
        <v>2384.6999999999998</v>
      </c>
      <c r="Q2785" t="s">
        <v>26</v>
      </c>
      <c r="R2785" t="s">
        <v>27</v>
      </c>
      <c r="S2785" s="3" t="str">
        <f t="shared" si="215"/>
        <v>February</v>
      </c>
      <c r="T2785" t="str">
        <f t="shared" si="216"/>
        <v>Q1</v>
      </c>
      <c r="U2785">
        <f t="shared" si="217"/>
        <v>2025</v>
      </c>
      <c r="V2785" s="4">
        <f t="shared" si="218"/>
        <v>0.11698479742159559</v>
      </c>
      <c r="W2785" t="str">
        <f t="shared" si="219"/>
        <v>Medium</v>
      </c>
    </row>
    <row r="2786" spans="1:23" hidden="1" x14ac:dyDescent="0.3">
      <c r="A2786">
        <v>101570</v>
      </c>
      <c r="B2786" s="1">
        <v>45753</v>
      </c>
      <c r="C2786" t="s">
        <v>1706</v>
      </c>
      <c r="D2786" t="s">
        <v>184</v>
      </c>
      <c r="E2786" t="s">
        <v>20</v>
      </c>
      <c r="F2786" t="s">
        <v>21</v>
      </c>
      <c r="G2786" t="s">
        <v>22</v>
      </c>
      <c r="H2786" t="s">
        <v>71</v>
      </c>
      <c r="I2786" t="s">
        <v>24</v>
      </c>
      <c r="J2786" t="s">
        <v>25</v>
      </c>
      <c r="K2786">
        <v>3</v>
      </c>
      <c r="L2786">
        <v>8484</v>
      </c>
      <c r="M2786">
        <v>20</v>
      </c>
      <c r="N2786">
        <v>20361.599999999999</v>
      </c>
      <c r="O2786">
        <v>18000</v>
      </c>
      <c r="P2786">
        <v>2361.6</v>
      </c>
      <c r="Q2786" t="s">
        <v>26</v>
      </c>
      <c r="R2786" t="s">
        <v>27</v>
      </c>
      <c r="S2786" s="3" t="str">
        <f t="shared" si="215"/>
        <v>April</v>
      </c>
      <c r="T2786" t="str">
        <f t="shared" si="216"/>
        <v>Q2</v>
      </c>
      <c r="U2786">
        <f t="shared" si="217"/>
        <v>2025</v>
      </c>
      <c r="V2786" s="4">
        <f t="shared" si="218"/>
        <v>0.11598302687411599</v>
      </c>
      <c r="W2786" t="str">
        <f t="shared" si="219"/>
        <v>Medium</v>
      </c>
    </row>
    <row r="2787" spans="1:23" hidden="1" x14ac:dyDescent="0.3">
      <c r="A2787">
        <v>101517</v>
      </c>
      <c r="B2787" s="1">
        <v>45828</v>
      </c>
      <c r="C2787" t="s">
        <v>1653</v>
      </c>
      <c r="D2787" t="s">
        <v>63</v>
      </c>
      <c r="E2787" t="s">
        <v>30</v>
      </c>
      <c r="F2787" t="s">
        <v>31</v>
      </c>
      <c r="G2787" t="s">
        <v>32</v>
      </c>
      <c r="H2787" t="s">
        <v>59</v>
      </c>
      <c r="I2787" t="s">
        <v>60</v>
      </c>
      <c r="J2787" t="s">
        <v>61</v>
      </c>
      <c r="K2787">
        <v>2</v>
      </c>
      <c r="L2787">
        <v>11960</v>
      </c>
      <c r="M2787">
        <v>15</v>
      </c>
      <c r="N2787">
        <v>20332</v>
      </c>
      <c r="O2787">
        <v>18000</v>
      </c>
      <c r="P2787">
        <v>2332</v>
      </c>
      <c r="Q2787" t="s">
        <v>26</v>
      </c>
      <c r="R2787" t="s">
        <v>27</v>
      </c>
      <c r="S2787" s="3" t="str">
        <f t="shared" si="215"/>
        <v>June</v>
      </c>
      <c r="T2787" t="str">
        <f t="shared" si="216"/>
        <v>Q2</v>
      </c>
      <c r="U2787">
        <f t="shared" si="217"/>
        <v>2025</v>
      </c>
      <c r="V2787" s="4">
        <f t="shared" si="218"/>
        <v>0.11469604564233721</v>
      </c>
      <c r="W2787" t="str">
        <f t="shared" si="219"/>
        <v>Medium</v>
      </c>
    </row>
    <row r="2788" spans="1:23" hidden="1" x14ac:dyDescent="0.3">
      <c r="A2788">
        <v>103944</v>
      </c>
      <c r="B2788" s="1">
        <v>45985</v>
      </c>
      <c r="C2788" t="s">
        <v>4080</v>
      </c>
      <c r="D2788" t="s">
        <v>82</v>
      </c>
      <c r="E2788" t="s">
        <v>52</v>
      </c>
      <c r="F2788" t="s">
        <v>69</v>
      </c>
      <c r="G2788" t="s">
        <v>70</v>
      </c>
      <c r="H2788" t="s">
        <v>33</v>
      </c>
      <c r="I2788" t="s">
        <v>39</v>
      </c>
      <c r="J2788" t="s">
        <v>92</v>
      </c>
      <c r="K2788">
        <v>8</v>
      </c>
      <c r="L2788">
        <v>2989</v>
      </c>
      <c r="M2788">
        <v>15</v>
      </c>
      <c r="N2788">
        <v>20325.2</v>
      </c>
      <c r="O2788">
        <v>12800</v>
      </c>
      <c r="P2788">
        <v>7525.2</v>
      </c>
      <c r="Q2788" t="s">
        <v>55</v>
      </c>
      <c r="R2788" t="s">
        <v>27</v>
      </c>
      <c r="S2788" s="3" t="str">
        <f t="shared" si="215"/>
        <v>November</v>
      </c>
      <c r="T2788" t="str">
        <f t="shared" si="216"/>
        <v>Q4</v>
      </c>
      <c r="U2788">
        <f t="shared" si="217"/>
        <v>2025</v>
      </c>
      <c r="V2788" s="4">
        <f t="shared" si="218"/>
        <v>0.37023989923838385</v>
      </c>
      <c r="W2788" t="str">
        <f t="shared" si="219"/>
        <v>Medium</v>
      </c>
    </row>
    <row r="2789" spans="1:23" hidden="1" x14ac:dyDescent="0.3">
      <c r="A2789">
        <v>101072</v>
      </c>
      <c r="B2789" s="1">
        <v>45941</v>
      </c>
      <c r="C2789" t="s">
        <v>1208</v>
      </c>
      <c r="D2789" t="s">
        <v>175</v>
      </c>
      <c r="E2789" t="s">
        <v>20</v>
      </c>
      <c r="F2789" t="s">
        <v>21</v>
      </c>
      <c r="G2789" t="s">
        <v>22</v>
      </c>
      <c r="H2789" t="s">
        <v>71</v>
      </c>
      <c r="I2789" t="s">
        <v>39</v>
      </c>
      <c r="J2789" t="s">
        <v>92</v>
      </c>
      <c r="K2789">
        <v>8</v>
      </c>
      <c r="L2789">
        <v>2817</v>
      </c>
      <c r="M2789">
        <v>10</v>
      </c>
      <c r="N2789">
        <v>20282.400000000001</v>
      </c>
      <c r="O2789">
        <v>12800</v>
      </c>
      <c r="P2789">
        <v>7482.4</v>
      </c>
      <c r="Q2789" t="s">
        <v>41</v>
      </c>
      <c r="R2789" t="s">
        <v>27</v>
      </c>
      <c r="S2789" s="3" t="str">
        <f t="shared" si="215"/>
        <v>October</v>
      </c>
      <c r="T2789" t="str">
        <f t="shared" si="216"/>
        <v>Q4</v>
      </c>
      <c r="U2789">
        <f t="shared" si="217"/>
        <v>2025</v>
      </c>
      <c r="V2789" s="4">
        <f t="shared" si="218"/>
        <v>0.36891097700469366</v>
      </c>
      <c r="W2789" t="str">
        <f t="shared" si="219"/>
        <v>Medium</v>
      </c>
    </row>
    <row r="2790" spans="1:23" hidden="1" x14ac:dyDescent="0.3">
      <c r="A2790">
        <v>102862</v>
      </c>
      <c r="B2790" s="1">
        <v>45721</v>
      </c>
      <c r="C2790" t="s">
        <v>2998</v>
      </c>
      <c r="D2790" t="s">
        <v>239</v>
      </c>
      <c r="E2790" t="s">
        <v>30</v>
      </c>
      <c r="F2790" t="s">
        <v>76</v>
      </c>
      <c r="G2790" t="s">
        <v>77</v>
      </c>
      <c r="H2790" t="s">
        <v>23</v>
      </c>
      <c r="I2790" t="s">
        <v>60</v>
      </c>
      <c r="J2790" t="s">
        <v>78</v>
      </c>
      <c r="K2790">
        <v>1</v>
      </c>
      <c r="L2790">
        <v>22448</v>
      </c>
      <c r="M2790">
        <v>10</v>
      </c>
      <c r="N2790">
        <v>20203.2</v>
      </c>
      <c r="O2790">
        <v>17000</v>
      </c>
      <c r="P2790">
        <v>3203.2</v>
      </c>
      <c r="Q2790" t="s">
        <v>66</v>
      </c>
      <c r="R2790" t="s">
        <v>27</v>
      </c>
      <c r="S2790" s="3" t="str">
        <f t="shared" si="215"/>
        <v>March</v>
      </c>
      <c r="T2790" t="str">
        <f t="shared" si="216"/>
        <v>Q1</v>
      </c>
      <c r="U2790">
        <f t="shared" si="217"/>
        <v>2025</v>
      </c>
      <c r="V2790" s="4">
        <f t="shared" si="218"/>
        <v>0.15854914073018134</v>
      </c>
      <c r="W2790" t="str">
        <f t="shared" si="219"/>
        <v>Medium</v>
      </c>
    </row>
    <row r="2791" spans="1:23" hidden="1" x14ac:dyDescent="0.3">
      <c r="A2791">
        <v>104529</v>
      </c>
      <c r="B2791" s="1">
        <v>45871</v>
      </c>
      <c r="C2791" t="s">
        <v>4665</v>
      </c>
      <c r="D2791" t="s">
        <v>118</v>
      </c>
      <c r="E2791" t="s">
        <v>52</v>
      </c>
      <c r="F2791" t="s">
        <v>53</v>
      </c>
      <c r="G2791" t="s">
        <v>54</v>
      </c>
      <c r="H2791" t="s">
        <v>59</v>
      </c>
      <c r="I2791" t="s">
        <v>60</v>
      </c>
      <c r="J2791" t="s">
        <v>78</v>
      </c>
      <c r="K2791">
        <v>1</v>
      </c>
      <c r="L2791">
        <v>22444</v>
      </c>
      <c r="M2791">
        <v>10</v>
      </c>
      <c r="N2791">
        <v>20199.599999999999</v>
      </c>
      <c r="O2791">
        <v>17000</v>
      </c>
      <c r="P2791">
        <v>3199.6</v>
      </c>
      <c r="Q2791" t="s">
        <v>26</v>
      </c>
      <c r="R2791" t="s">
        <v>27</v>
      </c>
      <c r="S2791" s="3" t="str">
        <f t="shared" si="215"/>
        <v>August</v>
      </c>
      <c r="T2791" t="str">
        <f t="shared" si="216"/>
        <v>Q3</v>
      </c>
      <c r="U2791">
        <f t="shared" si="217"/>
        <v>2025</v>
      </c>
      <c r="V2791" s="4">
        <f t="shared" si="218"/>
        <v>0.15839917622131133</v>
      </c>
      <c r="W2791" t="str">
        <f t="shared" si="219"/>
        <v>Medium</v>
      </c>
    </row>
    <row r="2792" spans="1:23" hidden="1" x14ac:dyDescent="0.3">
      <c r="A2792">
        <v>100230</v>
      </c>
      <c r="B2792" s="1">
        <v>45805</v>
      </c>
      <c r="C2792" t="s">
        <v>364</v>
      </c>
      <c r="D2792" t="s">
        <v>189</v>
      </c>
      <c r="E2792" t="s">
        <v>44</v>
      </c>
      <c r="F2792" t="s">
        <v>45</v>
      </c>
      <c r="G2792" t="s">
        <v>46</v>
      </c>
      <c r="H2792" t="s">
        <v>38</v>
      </c>
      <c r="I2792" t="s">
        <v>60</v>
      </c>
      <c r="J2792" t="s">
        <v>78</v>
      </c>
      <c r="K2792">
        <v>1</v>
      </c>
      <c r="L2792">
        <v>22414</v>
      </c>
      <c r="M2792">
        <v>10</v>
      </c>
      <c r="N2792">
        <v>20172.599999999999</v>
      </c>
      <c r="O2792">
        <v>17000</v>
      </c>
      <c r="P2792">
        <v>3172.6</v>
      </c>
      <c r="Q2792" t="s">
        <v>41</v>
      </c>
      <c r="R2792" t="s">
        <v>73</v>
      </c>
      <c r="S2792" s="3" t="str">
        <f t="shared" si="215"/>
        <v>May</v>
      </c>
      <c r="T2792" t="str">
        <f t="shared" si="216"/>
        <v>Q2</v>
      </c>
      <c r="U2792">
        <f t="shared" si="217"/>
        <v>2025</v>
      </c>
      <c r="V2792" s="4">
        <f t="shared" si="218"/>
        <v>0.15727273628585309</v>
      </c>
      <c r="W2792" t="str">
        <f t="shared" si="219"/>
        <v>Medium</v>
      </c>
    </row>
    <row r="2793" spans="1:23" hidden="1" x14ac:dyDescent="0.3">
      <c r="A2793">
        <v>101005</v>
      </c>
      <c r="B2793" s="1">
        <v>45825</v>
      </c>
      <c r="C2793" t="s">
        <v>1141</v>
      </c>
      <c r="D2793" t="s">
        <v>166</v>
      </c>
      <c r="E2793" t="s">
        <v>44</v>
      </c>
      <c r="F2793" t="s">
        <v>45</v>
      </c>
      <c r="G2793" t="s">
        <v>46</v>
      </c>
      <c r="H2793" t="s">
        <v>59</v>
      </c>
      <c r="I2793" t="s">
        <v>60</v>
      </c>
      <c r="J2793" t="s">
        <v>78</v>
      </c>
      <c r="K2793">
        <v>1</v>
      </c>
      <c r="L2793">
        <v>22352</v>
      </c>
      <c r="M2793">
        <v>10</v>
      </c>
      <c r="N2793">
        <v>20116.8</v>
      </c>
      <c r="O2793">
        <v>17000</v>
      </c>
      <c r="P2793">
        <v>3116.8</v>
      </c>
      <c r="Q2793" t="s">
        <v>26</v>
      </c>
      <c r="R2793" t="s">
        <v>27</v>
      </c>
      <c r="S2793" s="3" t="str">
        <f t="shared" si="215"/>
        <v>June</v>
      </c>
      <c r="T2793" t="str">
        <f t="shared" si="216"/>
        <v>Q2</v>
      </c>
      <c r="U2793">
        <f t="shared" si="217"/>
        <v>2025</v>
      </c>
      <c r="V2793" s="4">
        <f t="shared" si="218"/>
        <v>0.15493517855722583</v>
      </c>
      <c r="W2793" t="str">
        <f t="shared" si="219"/>
        <v>Medium</v>
      </c>
    </row>
    <row r="2794" spans="1:23" hidden="1" x14ac:dyDescent="0.3">
      <c r="A2794">
        <v>102272</v>
      </c>
      <c r="B2794" s="1">
        <v>45906</v>
      </c>
      <c r="C2794" t="s">
        <v>2408</v>
      </c>
      <c r="D2794" t="s">
        <v>104</v>
      </c>
      <c r="E2794" t="s">
        <v>20</v>
      </c>
      <c r="F2794" t="s">
        <v>21</v>
      </c>
      <c r="G2794" t="s">
        <v>22</v>
      </c>
      <c r="H2794" t="s">
        <v>83</v>
      </c>
      <c r="I2794" t="s">
        <v>60</v>
      </c>
      <c r="J2794" t="s">
        <v>78</v>
      </c>
      <c r="K2794">
        <v>1</v>
      </c>
      <c r="L2794">
        <v>22340</v>
      </c>
      <c r="M2794">
        <v>10</v>
      </c>
      <c r="N2794">
        <v>20106</v>
      </c>
      <c r="O2794">
        <v>17000</v>
      </c>
      <c r="P2794">
        <v>3106</v>
      </c>
      <c r="Q2794" t="s">
        <v>49</v>
      </c>
      <c r="R2794" t="s">
        <v>27</v>
      </c>
      <c r="S2794" s="3" t="str">
        <f t="shared" si="215"/>
        <v>September</v>
      </c>
      <c r="T2794" t="str">
        <f t="shared" si="216"/>
        <v>Q3</v>
      </c>
      <c r="U2794">
        <f t="shared" si="217"/>
        <v>2025</v>
      </c>
      <c r="V2794" s="4">
        <f t="shared" si="218"/>
        <v>0.15448124937829505</v>
      </c>
      <c r="W2794" t="str">
        <f t="shared" si="219"/>
        <v>Medium</v>
      </c>
    </row>
    <row r="2795" spans="1:23" hidden="1" x14ac:dyDescent="0.3">
      <c r="A2795">
        <v>101982</v>
      </c>
      <c r="B2795" s="1">
        <v>45892</v>
      </c>
      <c r="C2795" t="s">
        <v>2118</v>
      </c>
      <c r="D2795" t="s">
        <v>35</v>
      </c>
      <c r="E2795" t="s">
        <v>30</v>
      </c>
      <c r="F2795" t="s">
        <v>76</v>
      </c>
      <c r="G2795" t="s">
        <v>77</v>
      </c>
      <c r="H2795" t="s">
        <v>47</v>
      </c>
      <c r="I2795" t="s">
        <v>24</v>
      </c>
      <c r="J2795" t="s">
        <v>25</v>
      </c>
      <c r="K2795">
        <v>3</v>
      </c>
      <c r="L2795">
        <v>8356</v>
      </c>
      <c r="M2795">
        <v>20</v>
      </c>
      <c r="N2795">
        <v>20054.400000000001</v>
      </c>
      <c r="O2795">
        <v>18000</v>
      </c>
      <c r="P2795">
        <v>2054.4</v>
      </c>
      <c r="Q2795" t="s">
        <v>66</v>
      </c>
      <c r="R2795" t="s">
        <v>73</v>
      </c>
      <c r="S2795" s="3" t="str">
        <f t="shared" si="215"/>
        <v>August</v>
      </c>
      <c r="T2795" t="str">
        <f t="shared" si="216"/>
        <v>Q3</v>
      </c>
      <c r="U2795">
        <f t="shared" si="217"/>
        <v>2025</v>
      </c>
      <c r="V2795" s="4">
        <f t="shared" si="218"/>
        <v>0.10244135950215413</v>
      </c>
      <c r="W2795" t="str">
        <f t="shared" si="219"/>
        <v>Medium</v>
      </c>
    </row>
    <row r="2796" spans="1:23" hidden="1" x14ac:dyDescent="0.3">
      <c r="A2796">
        <v>101086</v>
      </c>
      <c r="B2796" s="1">
        <v>45986</v>
      </c>
      <c r="C2796" t="s">
        <v>1222</v>
      </c>
      <c r="D2796" t="s">
        <v>114</v>
      </c>
      <c r="E2796" t="s">
        <v>44</v>
      </c>
      <c r="F2796" t="s">
        <v>64</v>
      </c>
      <c r="G2796" t="s">
        <v>65</v>
      </c>
      <c r="H2796" t="s">
        <v>23</v>
      </c>
      <c r="I2796" t="s">
        <v>39</v>
      </c>
      <c r="J2796" t="s">
        <v>92</v>
      </c>
      <c r="K2796">
        <v>9</v>
      </c>
      <c r="L2796">
        <v>2474</v>
      </c>
      <c r="M2796">
        <v>10</v>
      </c>
      <c r="N2796">
        <v>20039.400000000001</v>
      </c>
      <c r="O2796">
        <v>14400</v>
      </c>
      <c r="P2796">
        <v>5639.4</v>
      </c>
      <c r="Q2796" t="s">
        <v>49</v>
      </c>
      <c r="R2796" t="s">
        <v>27</v>
      </c>
      <c r="S2796" s="3" t="str">
        <f t="shared" si="215"/>
        <v>November</v>
      </c>
      <c r="T2796" t="str">
        <f t="shared" si="216"/>
        <v>Q4</v>
      </c>
      <c r="U2796">
        <f t="shared" si="217"/>
        <v>2025</v>
      </c>
      <c r="V2796" s="4">
        <f t="shared" si="218"/>
        <v>0.28141561124584563</v>
      </c>
      <c r="W2796" t="str">
        <f t="shared" si="219"/>
        <v>Medium</v>
      </c>
    </row>
    <row r="2797" spans="1:23" hidden="1" x14ac:dyDescent="0.3">
      <c r="A2797">
        <v>104011</v>
      </c>
      <c r="B2797" s="1">
        <v>45685</v>
      </c>
      <c r="C2797" t="s">
        <v>4147</v>
      </c>
      <c r="D2797" t="s">
        <v>149</v>
      </c>
      <c r="E2797" t="s">
        <v>52</v>
      </c>
      <c r="F2797" t="s">
        <v>53</v>
      </c>
      <c r="G2797" t="s">
        <v>54</v>
      </c>
      <c r="H2797" t="s">
        <v>33</v>
      </c>
      <c r="I2797" t="s">
        <v>60</v>
      </c>
      <c r="J2797" t="s">
        <v>78</v>
      </c>
      <c r="K2797">
        <v>1</v>
      </c>
      <c r="L2797">
        <v>22259</v>
      </c>
      <c r="M2797">
        <v>10</v>
      </c>
      <c r="N2797">
        <v>20033.099999999999</v>
      </c>
      <c r="O2797">
        <v>17000</v>
      </c>
      <c r="P2797">
        <v>3033.1</v>
      </c>
      <c r="Q2797" t="s">
        <v>26</v>
      </c>
      <c r="R2797" t="s">
        <v>27</v>
      </c>
      <c r="S2797" s="3" t="str">
        <f t="shared" si="215"/>
        <v>January</v>
      </c>
      <c r="T2797" t="str">
        <f t="shared" si="216"/>
        <v>Q1</v>
      </c>
      <c r="U2797">
        <f t="shared" si="217"/>
        <v>2025</v>
      </c>
      <c r="V2797" s="4">
        <f t="shared" si="218"/>
        <v>0.15140442567550705</v>
      </c>
      <c r="W2797" t="str">
        <f t="shared" si="219"/>
        <v>Medium</v>
      </c>
    </row>
    <row r="2798" spans="1:23" hidden="1" x14ac:dyDescent="0.3">
      <c r="A2798">
        <v>103618</v>
      </c>
      <c r="B2798" s="1">
        <v>45921</v>
      </c>
      <c r="C2798" t="s">
        <v>3754</v>
      </c>
      <c r="D2798" t="s">
        <v>104</v>
      </c>
      <c r="E2798" t="s">
        <v>52</v>
      </c>
      <c r="F2798" t="s">
        <v>53</v>
      </c>
      <c r="G2798" t="s">
        <v>54</v>
      </c>
      <c r="H2798" t="s">
        <v>23</v>
      </c>
      <c r="I2798" t="s">
        <v>60</v>
      </c>
      <c r="J2798" t="s">
        <v>61</v>
      </c>
      <c r="K2798">
        <v>2</v>
      </c>
      <c r="L2798">
        <v>11772</v>
      </c>
      <c r="M2798">
        <v>15</v>
      </c>
      <c r="N2798">
        <v>20012.400000000001</v>
      </c>
      <c r="O2798">
        <v>18000</v>
      </c>
      <c r="P2798">
        <v>2012.4</v>
      </c>
      <c r="Q2798" t="s">
        <v>66</v>
      </c>
      <c r="R2798" t="s">
        <v>27</v>
      </c>
      <c r="S2798" s="3" t="str">
        <f t="shared" si="215"/>
        <v>September</v>
      </c>
      <c r="T2798" t="str">
        <f t="shared" si="216"/>
        <v>Q3</v>
      </c>
      <c r="U2798">
        <f t="shared" si="217"/>
        <v>2025</v>
      </c>
      <c r="V2798" s="4">
        <f t="shared" si="218"/>
        <v>0.10055765425436229</v>
      </c>
      <c r="W2798" t="str">
        <f t="shared" si="219"/>
        <v>Medium</v>
      </c>
    </row>
    <row r="2799" spans="1:23" hidden="1" x14ac:dyDescent="0.3">
      <c r="A2799">
        <v>103870</v>
      </c>
      <c r="B2799" s="1">
        <v>46000</v>
      </c>
      <c r="C2799" t="s">
        <v>4006</v>
      </c>
      <c r="D2799" t="s">
        <v>149</v>
      </c>
      <c r="E2799" t="s">
        <v>30</v>
      </c>
      <c r="F2799" t="s">
        <v>31</v>
      </c>
      <c r="G2799" t="s">
        <v>32</v>
      </c>
      <c r="H2799" t="s">
        <v>38</v>
      </c>
      <c r="I2799" t="s">
        <v>60</v>
      </c>
      <c r="J2799" t="s">
        <v>78</v>
      </c>
      <c r="K2799">
        <v>1</v>
      </c>
      <c r="L2799">
        <v>22229</v>
      </c>
      <c r="M2799">
        <v>10</v>
      </c>
      <c r="N2799">
        <v>20006.099999999999</v>
      </c>
      <c r="O2799">
        <v>17000</v>
      </c>
      <c r="P2799">
        <v>3006.1</v>
      </c>
      <c r="Q2799" t="s">
        <v>41</v>
      </c>
      <c r="R2799" t="s">
        <v>27</v>
      </c>
      <c r="S2799" s="3" t="str">
        <f t="shared" si="215"/>
        <v>December</v>
      </c>
      <c r="T2799" t="str">
        <f t="shared" si="216"/>
        <v>Q4</v>
      </c>
      <c r="U2799">
        <f t="shared" si="217"/>
        <v>2025</v>
      </c>
      <c r="V2799" s="4">
        <f t="shared" si="218"/>
        <v>0.15025917095285937</v>
      </c>
      <c r="W2799" t="str">
        <f t="shared" si="219"/>
        <v>Medium</v>
      </c>
    </row>
    <row r="2800" spans="1:23" hidden="1" x14ac:dyDescent="0.3">
      <c r="A2800">
        <v>103855</v>
      </c>
      <c r="B2800" s="1">
        <v>45732</v>
      </c>
      <c r="C2800" t="s">
        <v>3991</v>
      </c>
      <c r="D2800" t="s">
        <v>199</v>
      </c>
      <c r="E2800" t="s">
        <v>44</v>
      </c>
      <c r="F2800" t="s">
        <v>64</v>
      </c>
      <c r="G2800" t="s">
        <v>65</v>
      </c>
      <c r="H2800" t="s">
        <v>33</v>
      </c>
      <c r="I2800" t="s">
        <v>60</v>
      </c>
      <c r="J2800" t="s">
        <v>78</v>
      </c>
      <c r="K2800">
        <v>1</v>
      </c>
      <c r="L2800">
        <v>22225</v>
      </c>
      <c r="M2800">
        <v>10</v>
      </c>
      <c r="N2800">
        <v>20002.5</v>
      </c>
      <c r="O2800">
        <v>17000</v>
      </c>
      <c r="P2800">
        <v>3002.5</v>
      </c>
      <c r="Q2800" t="s">
        <v>26</v>
      </c>
      <c r="R2800" t="s">
        <v>27</v>
      </c>
      <c r="S2800" s="3" t="str">
        <f t="shared" si="215"/>
        <v>March</v>
      </c>
      <c r="T2800" t="str">
        <f t="shared" si="216"/>
        <v>Q1</v>
      </c>
      <c r="U2800">
        <f t="shared" si="217"/>
        <v>2025</v>
      </c>
      <c r="V2800" s="4">
        <f t="shared" si="218"/>
        <v>0.15010623672040996</v>
      </c>
      <c r="W2800" t="str">
        <f t="shared" si="219"/>
        <v>Medium</v>
      </c>
    </row>
    <row r="2801" spans="1:23" hidden="1" x14ac:dyDescent="0.3">
      <c r="A2801">
        <v>101373</v>
      </c>
      <c r="B2801" s="1">
        <v>45735</v>
      </c>
      <c r="C2801" t="s">
        <v>1509</v>
      </c>
      <c r="D2801" t="s">
        <v>299</v>
      </c>
      <c r="E2801" t="s">
        <v>20</v>
      </c>
      <c r="F2801" t="s">
        <v>36</v>
      </c>
      <c r="G2801" t="s">
        <v>37</v>
      </c>
      <c r="H2801" t="s">
        <v>33</v>
      </c>
      <c r="I2801" t="s">
        <v>60</v>
      </c>
      <c r="J2801" t="s">
        <v>61</v>
      </c>
      <c r="K2801">
        <v>2</v>
      </c>
      <c r="L2801">
        <v>12494</v>
      </c>
      <c r="M2801">
        <v>20</v>
      </c>
      <c r="N2801">
        <v>19990.400000000001</v>
      </c>
      <c r="O2801">
        <v>18000</v>
      </c>
      <c r="P2801">
        <v>1990.4</v>
      </c>
      <c r="Q2801" t="s">
        <v>41</v>
      </c>
      <c r="R2801" t="s">
        <v>27</v>
      </c>
      <c r="S2801" s="3" t="str">
        <f t="shared" si="215"/>
        <v>March</v>
      </c>
      <c r="T2801" t="str">
        <f t="shared" si="216"/>
        <v>Q1</v>
      </c>
      <c r="U2801">
        <f t="shared" si="217"/>
        <v>2025</v>
      </c>
      <c r="V2801" s="4">
        <f t="shared" si="218"/>
        <v>9.9567792540419392E-2</v>
      </c>
      <c r="W2801" t="str">
        <f t="shared" si="219"/>
        <v>Medium</v>
      </c>
    </row>
    <row r="2802" spans="1:23" hidden="1" x14ac:dyDescent="0.3">
      <c r="A2802">
        <v>104057</v>
      </c>
      <c r="B2802" s="1">
        <v>45955</v>
      </c>
      <c r="C2802" t="s">
        <v>4193</v>
      </c>
      <c r="D2802" t="s">
        <v>281</v>
      </c>
      <c r="E2802" t="s">
        <v>44</v>
      </c>
      <c r="F2802" t="s">
        <v>64</v>
      </c>
      <c r="G2802" t="s">
        <v>65</v>
      </c>
      <c r="H2802" t="s">
        <v>47</v>
      </c>
      <c r="I2802" t="s">
        <v>39</v>
      </c>
      <c r="J2802" t="s">
        <v>92</v>
      </c>
      <c r="K2802">
        <v>9</v>
      </c>
      <c r="L2802">
        <v>2336</v>
      </c>
      <c r="M2802">
        <v>5</v>
      </c>
      <c r="N2802">
        <v>19972.8</v>
      </c>
      <c r="O2802">
        <v>14400</v>
      </c>
      <c r="P2802">
        <v>5572.8</v>
      </c>
      <c r="Q2802" t="s">
        <v>66</v>
      </c>
      <c r="R2802" t="s">
        <v>73</v>
      </c>
      <c r="S2802" s="3" t="str">
        <f t="shared" si="215"/>
        <v>October</v>
      </c>
      <c r="T2802" t="str">
        <f t="shared" si="216"/>
        <v>Q4</v>
      </c>
      <c r="U2802">
        <f t="shared" si="217"/>
        <v>2025</v>
      </c>
      <c r="V2802" s="4">
        <f t="shared" si="218"/>
        <v>0.27901946647440523</v>
      </c>
      <c r="W2802" t="str">
        <f t="shared" si="219"/>
        <v>Medium</v>
      </c>
    </row>
    <row r="2803" spans="1:23" hidden="1" x14ac:dyDescent="0.3">
      <c r="A2803">
        <v>103567</v>
      </c>
      <c r="B2803" s="1">
        <v>45902</v>
      </c>
      <c r="C2803" t="s">
        <v>3703</v>
      </c>
      <c r="D2803" t="s">
        <v>82</v>
      </c>
      <c r="E2803" t="s">
        <v>30</v>
      </c>
      <c r="F2803" t="s">
        <v>31</v>
      </c>
      <c r="G2803" t="s">
        <v>32</v>
      </c>
      <c r="H2803" t="s">
        <v>47</v>
      </c>
      <c r="I2803" t="s">
        <v>60</v>
      </c>
      <c r="J2803" t="s">
        <v>78</v>
      </c>
      <c r="K2803">
        <v>1</v>
      </c>
      <c r="L2803">
        <v>22142</v>
      </c>
      <c r="M2803">
        <v>10</v>
      </c>
      <c r="N2803">
        <v>19927.8</v>
      </c>
      <c r="O2803">
        <v>17000</v>
      </c>
      <c r="P2803">
        <v>2927.8</v>
      </c>
      <c r="Q2803" t="s">
        <v>41</v>
      </c>
      <c r="R2803" t="s">
        <v>73</v>
      </c>
      <c r="S2803" s="3" t="str">
        <f t="shared" si="215"/>
        <v>September</v>
      </c>
      <c r="T2803" t="str">
        <f t="shared" si="216"/>
        <v>Q3</v>
      </c>
      <c r="U2803">
        <f t="shared" si="217"/>
        <v>2025</v>
      </c>
      <c r="V2803" s="4">
        <f t="shared" si="218"/>
        <v>0.14692038258111784</v>
      </c>
      <c r="W2803" t="str">
        <f t="shared" si="219"/>
        <v>Medium</v>
      </c>
    </row>
    <row r="2804" spans="1:23" hidden="1" x14ac:dyDescent="0.3">
      <c r="A2804">
        <v>103955</v>
      </c>
      <c r="B2804" s="1">
        <v>45702</v>
      </c>
      <c r="C2804" t="s">
        <v>4091</v>
      </c>
      <c r="D2804" t="s">
        <v>205</v>
      </c>
      <c r="E2804" t="s">
        <v>30</v>
      </c>
      <c r="F2804" t="s">
        <v>31</v>
      </c>
      <c r="G2804" t="s">
        <v>32</v>
      </c>
      <c r="H2804" t="s">
        <v>47</v>
      </c>
      <c r="I2804" t="s">
        <v>24</v>
      </c>
      <c r="J2804" t="s">
        <v>25</v>
      </c>
      <c r="K2804">
        <v>3</v>
      </c>
      <c r="L2804">
        <v>8288</v>
      </c>
      <c r="M2804">
        <v>20</v>
      </c>
      <c r="N2804">
        <v>19891.2</v>
      </c>
      <c r="O2804">
        <v>18000</v>
      </c>
      <c r="P2804">
        <v>1891.2</v>
      </c>
      <c r="Q2804" t="s">
        <v>41</v>
      </c>
      <c r="R2804" t="s">
        <v>73</v>
      </c>
      <c r="S2804" s="3" t="str">
        <f t="shared" si="215"/>
        <v>February</v>
      </c>
      <c r="T2804" t="str">
        <f t="shared" si="216"/>
        <v>Q1</v>
      </c>
      <c r="U2804">
        <f t="shared" si="217"/>
        <v>2025</v>
      </c>
      <c r="V2804" s="4">
        <f t="shared" si="218"/>
        <v>9.5077220077220082E-2</v>
      </c>
      <c r="W2804" t="str">
        <f t="shared" si="219"/>
        <v>Medium</v>
      </c>
    </row>
    <row r="2805" spans="1:23" hidden="1" x14ac:dyDescent="0.3">
      <c r="A2805">
        <v>100551</v>
      </c>
      <c r="B2805" s="1">
        <v>45820</v>
      </c>
      <c r="C2805" t="s">
        <v>687</v>
      </c>
      <c r="D2805" t="s">
        <v>114</v>
      </c>
      <c r="E2805" t="s">
        <v>20</v>
      </c>
      <c r="F2805" t="s">
        <v>21</v>
      </c>
      <c r="G2805" t="s">
        <v>22</v>
      </c>
      <c r="H2805" t="s">
        <v>108</v>
      </c>
      <c r="I2805" t="s">
        <v>60</v>
      </c>
      <c r="J2805" t="s">
        <v>61</v>
      </c>
      <c r="K2805">
        <v>2</v>
      </c>
      <c r="L2805">
        <v>12421</v>
      </c>
      <c r="M2805">
        <v>20</v>
      </c>
      <c r="N2805">
        <v>19873.599999999999</v>
      </c>
      <c r="O2805">
        <v>18000</v>
      </c>
      <c r="P2805">
        <v>1873.6</v>
      </c>
      <c r="Q2805" t="s">
        <v>66</v>
      </c>
      <c r="R2805" t="s">
        <v>27</v>
      </c>
      <c r="S2805" s="3" t="str">
        <f t="shared" si="215"/>
        <v>June</v>
      </c>
      <c r="T2805" t="str">
        <f t="shared" si="216"/>
        <v>Q2</v>
      </c>
      <c r="U2805">
        <f t="shared" si="217"/>
        <v>2025</v>
      </c>
      <c r="V2805" s="4">
        <f t="shared" si="218"/>
        <v>9.4275823202640691E-2</v>
      </c>
      <c r="W2805" t="str">
        <f t="shared" si="219"/>
        <v>Medium</v>
      </c>
    </row>
    <row r="2806" spans="1:23" hidden="1" x14ac:dyDescent="0.3">
      <c r="A2806">
        <v>103684</v>
      </c>
      <c r="B2806" s="1">
        <v>45664</v>
      </c>
      <c r="C2806" t="s">
        <v>3820</v>
      </c>
      <c r="D2806" t="s">
        <v>242</v>
      </c>
      <c r="E2806" t="s">
        <v>30</v>
      </c>
      <c r="F2806" t="s">
        <v>76</v>
      </c>
      <c r="G2806" t="s">
        <v>77</v>
      </c>
      <c r="H2806" t="s">
        <v>23</v>
      </c>
      <c r="I2806" t="s">
        <v>60</v>
      </c>
      <c r="J2806" t="s">
        <v>61</v>
      </c>
      <c r="K2806">
        <v>2</v>
      </c>
      <c r="L2806">
        <v>12415</v>
      </c>
      <c r="M2806">
        <v>20</v>
      </c>
      <c r="N2806">
        <v>19864</v>
      </c>
      <c r="O2806">
        <v>18000</v>
      </c>
      <c r="P2806">
        <v>1864</v>
      </c>
      <c r="Q2806" t="s">
        <v>55</v>
      </c>
      <c r="R2806" t="s">
        <v>27</v>
      </c>
      <c r="S2806" s="3" t="str">
        <f t="shared" si="215"/>
        <v>January</v>
      </c>
      <c r="T2806" t="str">
        <f t="shared" si="216"/>
        <v>Q1</v>
      </c>
      <c r="U2806">
        <f t="shared" si="217"/>
        <v>2025</v>
      </c>
      <c r="V2806" s="4">
        <f t="shared" si="218"/>
        <v>9.3838099073701164E-2</v>
      </c>
      <c r="W2806" t="str">
        <f t="shared" si="219"/>
        <v>Medium</v>
      </c>
    </row>
    <row r="2807" spans="1:23" hidden="1" x14ac:dyDescent="0.3">
      <c r="A2807">
        <v>104894</v>
      </c>
      <c r="B2807" s="1">
        <v>45942</v>
      </c>
      <c r="C2807" t="s">
        <v>5030</v>
      </c>
      <c r="D2807" t="s">
        <v>80</v>
      </c>
      <c r="E2807" t="s">
        <v>30</v>
      </c>
      <c r="F2807" t="s">
        <v>31</v>
      </c>
      <c r="G2807" t="s">
        <v>32</v>
      </c>
      <c r="H2807" t="s">
        <v>108</v>
      </c>
      <c r="I2807" t="s">
        <v>24</v>
      </c>
      <c r="J2807" t="s">
        <v>25</v>
      </c>
      <c r="K2807">
        <v>3</v>
      </c>
      <c r="L2807">
        <v>8268</v>
      </c>
      <c r="M2807">
        <v>20</v>
      </c>
      <c r="N2807">
        <v>19843.2</v>
      </c>
      <c r="O2807">
        <v>18000</v>
      </c>
      <c r="P2807">
        <v>1843.2</v>
      </c>
      <c r="Q2807" t="s">
        <v>49</v>
      </c>
      <c r="R2807" t="s">
        <v>73</v>
      </c>
      <c r="S2807" s="3" t="str">
        <f t="shared" si="215"/>
        <v>October</v>
      </c>
      <c r="T2807" t="str">
        <f t="shared" si="216"/>
        <v>Q4</v>
      </c>
      <c r="U2807">
        <f t="shared" si="217"/>
        <v>2025</v>
      </c>
      <c r="V2807" s="4">
        <f t="shared" si="218"/>
        <v>9.2888243831640058E-2</v>
      </c>
      <c r="W2807" t="str">
        <f t="shared" si="219"/>
        <v>Medium</v>
      </c>
    </row>
    <row r="2808" spans="1:23" hidden="1" x14ac:dyDescent="0.3">
      <c r="A2808">
        <v>103774</v>
      </c>
      <c r="B2808" s="1">
        <v>45882</v>
      </c>
      <c r="C2808" t="s">
        <v>3910</v>
      </c>
      <c r="D2808" t="s">
        <v>228</v>
      </c>
      <c r="E2808" t="s">
        <v>52</v>
      </c>
      <c r="F2808" t="s">
        <v>53</v>
      </c>
      <c r="G2808" t="s">
        <v>54</v>
      </c>
      <c r="H2808" t="s">
        <v>23</v>
      </c>
      <c r="I2808" t="s">
        <v>60</v>
      </c>
      <c r="J2808" t="s">
        <v>78</v>
      </c>
      <c r="K2808">
        <v>1</v>
      </c>
      <c r="L2808">
        <v>22043</v>
      </c>
      <c r="M2808">
        <v>10</v>
      </c>
      <c r="N2808">
        <v>19838.7</v>
      </c>
      <c r="O2808">
        <v>17000</v>
      </c>
      <c r="P2808">
        <v>2838.7</v>
      </c>
      <c r="Q2808" t="s">
        <v>55</v>
      </c>
      <c r="R2808" t="s">
        <v>27</v>
      </c>
      <c r="S2808" s="3" t="str">
        <f t="shared" si="215"/>
        <v>August</v>
      </c>
      <c r="T2808" t="str">
        <f t="shared" si="216"/>
        <v>Q3</v>
      </c>
      <c r="U2808">
        <f t="shared" si="217"/>
        <v>2025</v>
      </c>
      <c r="V2808" s="4">
        <f t="shared" si="218"/>
        <v>0.14308901288894937</v>
      </c>
      <c r="W2808" t="str">
        <f t="shared" si="219"/>
        <v>Medium</v>
      </c>
    </row>
    <row r="2809" spans="1:23" hidden="1" x14ac:dyDescent="0.3">
      <c r="A2809">
        <v>103170</v>
      </c>
      <c r="B2809" s="1">
        <v>45877</v>
      </c>
      <c r="C2809" t="s">
        <v>3306</v>
      </c>
      <c r="D2809" t="s">
        <v>207</v>
      </c>
      <c r="E2809" t="s">
        <v>44</v>
      </c>
      <c r="F2809" t="s">
        <v>64</v>
      </c>
      <c r="G2809" t="s">
        <v>65</v>
      </c>
      <c r="H2809" t="s">
        <v>23</v>
      </c>
      <c r="I2809" t="s">
        <v>24</v>
      </c>
      <c r="J2809" t="s">
        <v>25</v>
      </c>
      <c r="K2809">
        <v>3</v>
      </c>
      <c r="L2809">
        <v>8261</v>
      </c>
      <c r="M2809">
        <v>20</v>
      </c>
      <c r="N2809">
        <v>19826.400000000001</v>
      </c>
      <c r="O2809">
        <v>18000</v>
      </c>
      <c r="P2809">
        <v>1826.4</v>
      </c>
      <c r="Q2809" t="s">
        <v>66</v>
      </c>
      <c r="R2809" t="s">
        <v>73</v>
      </c>
      <c r="S2809" s="3" t="str">
        <f t="shared" si="215"/>
        <v>August</v>
      </c>
      <c r="T2809" t="str">
        <f t="shared" si="216"/>
        <v>Q3</v>
      </c>
      <c r="U2809">
        <f t="shared" si="217"/>
        <v>2025</v>
      </c>
      <c r="V2809" s="4">
        <f t="shared" si="218"/>
        <v>9.2119598111608761E-2</v>
      </c>
      <c r="W2809" t="str">
        <f t="shared" si="219"/>
        <v>Medium</v>
      </c>
    </row>
    <row r="2810" spans="1:23" hidden="1" x14ac:dyDescent="0.3">
      <c r="A2810">
        <v>100675</v>
      </c>
      <c r="B2810" s="1">
        <v>45946</v>
      </c>
      <c r="C2810" t="s">
        <v>811</v>
      </c>
      <c r="D2810" t="s">
        <v>194</v>
      </c>
      <c r="E2810" t="s">
        <v>30</v>
      </c>
      <c r="F2810" t="s">
        <v>76</v>
      </c>
      <c r="G2810" t="s">
        <v>77</v>
      </c>
      <c r="H2810" t="s">
        <v>47</v>
      </c>
      <c r="I2810" t="s">
        <v>39</v>
      </c>
      <c r="J2810" t="s">
        <v>48</v>
      </c>
      <c r="K2810">
        <v>10</v>
      </c>
      <c r="L2810">
        <v>1978</v>
      </c>
      <c r="M2810">
        <v>0</v>
      </c>
      <c r="N2810">
        <v>19780</v>
      </c>
      <c r="O2810">
        <v>9000</v>
      </c>
      <c r="P2810">
        <v>10780</v>
      </c>
      <c r="Q2810" t="s">
        <v>49</v>
      </c>
      <c r="R2810" t="s">
        <v>27</v>
      </c>
      <c r="S2810" s="3" t="str">
        <f t="shared" si="215"/>
        <v>October</v>
      </c>
      <c r="T2810" t="str">
        <f t="shared" si="216"/>
        <v>Q4</v>
      </c>
      <c r="U2810">
        <f t="shared" si="217"/>
        <v>2025</v>
      </c>
      <c r="V2810" s="4">
        <f t="shared" si="218"/>
        <v>0.54499494438827101</v>
      </c>
      <c r="W2810" t="str">
        <f t="shared" si="219"/>
        <v>Medium</v>
      </c>
    </row>
    <row r="2811" spans="1:23" hidden="1" x14ac:dyDescent="0.3">
      <c r="A2811">
        <v>101898</v>
      </c>
      <c r="B2811" s="1">
        <v>45907</v>
      </c>
      <c r="C2811" t="s">
        <v>2034</v>
      </c>
      <c r="D2811" t="s">
        <v>87</v>
      </c>
      <c r="E2811" t="s">
        <v>30</v>
      </c>
      <c r="F2811" t="s">
        <v>31</v>
      </c>
      <c r="G2811" t="s">
        <v>32</v>
      </c>
      <c r="H2811" t="s">
        <v>33</v>
      </c>
      <c r="I2811" t="s">
        <v>60</v>
      </c>
      <c r="J2811" t="s">
        <v>61</v>
      </c>
      <c r="K2811">
        <v>2</v>
      </c>
      <c r="L2811">
        <v>11632</v>
      </c>
      <c r="M2811">
        <v>15</v>
      </c>
      <c r="N2811">
        <v>19774.400000000001</v>
      </c>
      <c r="O2811">
        <v>18000</v>
      </c>
      <c r="P2811">
        <v>1774.4</v>
      </c>
      <c r="Q2811" t="s">
        <v>66</v>
      </c>
      <c r="R2811" t="s">
        <v>27</v>
      </c>
      <c r="S2811" s="3" t="str">
        <f t="shared" si="215"/>
        <v>September</v>
      </c>
      <c r="T2811" t="str">
        <f t="shared" si="216"/>
        <v>Q3</v>
      </c>
      <c r="U2811">
        <f t="shared" si="217"/>
        <v>2025</v>
      </c>
      <c r="V2811" s="4">
        <f t="shared" si="218"/>
        <v>8.9732178978881791E-2</v>
      </c>
      <c r="W2811" t="str">
        <f t="shared" si="219"/>
        <v>Medium</v>
      </c>
    </row>
    <row r="2812" spans="1:23" hidden="1" x14ac:dyDescent="0.3">
      <c r="A2812">
        <v>103270</v>
      </c>
      <c r="B2812" s="1">
        <v>45791</v>
      </c>
      <c r="C2812" t="s">
        <v>3406</v>
      </c>
      <c r="D2812" t="s">
        <v>222</v>
      </c>
      <c r="E2812" t="s">
        <v>52</v>
      </c>
      <c r="F2812" t="s">
        <v>69</v>
      </c>
      <c r="G2812" t="s">
        <v>70</v>
      </c>
      <c r="H2812" t="s">
        <v>23</v>
      </c>
      <c r="I2812" t="s">
        <v>24</v>
      </c>
      <c r="J2812" t="s">
        <v>25</v>
      </c>
      <c r="K2812">
        <v>3</v>
      </c>
      <c r="L2812">
        <v>8230</v>
      </c>
      <c r="M2812">
        <v>20</v>
      </c>
      <c r="N2812">
        <v>19752</v>
      </c>
      <c r="O2812">
        <v>18000</v>
      </c>
      <c r="P2812">
        <v>1752</v>
      </c>
      <c r="Q2812" t="s">
        <v>49</v>
      </c>
      <c r="R2812" t="s">
        <v>27</v>
      </c>
      <c r="S2812" s="3" t="str">
        <f t="shared" si="215"/>
        <v>May</v>
      </c>
      <c r="T2812" t="str">
        <f t="shared" si="216"/>
        <v>Q2</v>
      </c>
      <c r="U2812">
        <f t="shared" si="217"/>
        <v>2025</v>
      </c>
      <c r="V2812" s="4">
        <f t="shared" si="218"/>
        <v>8.8699878493317133E-2</v>
      </c>
      <c r="W2812" t="str">
        <f t="shared" si="219"/>
        <v>Medium</v>
      </c>
    </row>
    <row r="2813" spans="1:23" hidden="1" x14ac:dyDescent="0.3">
      <c r="A2813">
        <v>102518</v>
      </c>
      <c r="B2813" s="1">
        <v>45725</v>
      </c>
      <c r="C2813" t="s">
        <v>2654</v>
      </c>
      <c r="D2813" t="s">
        <v>43</v>
      </c>
      <c r="E2813" t="s">
        <v>20</v>
      </c>
      <c r="F2813" t="s">
        <v>21</v>
      </c>
      <c r="G2813" t="s">
        <v>22</v>
      </c>
      <c r="H2813" t="s">
        <v>59</v>
      </c>
      <c r="I2813" t="s">
        <v>60</v>
      </c>
      <c r="J2813" t="s">
        <v>78</v>
      </c>
      <c r="K2813">
        <v>1</v>
      </c>
      <c r="L2813">
        <v>21895</v>
      </c>
      <c r="M2813">
        <v>10</v>
      </c>
      <c r="N2813">
        <v>19705.5</v>
      </c>
      <c r="O2813">
        <v>17000</v>
      </c>
      <c r="P2813">
        <v>2705.5</v>
      </c>
      <c r="Q2813" t="s">
        <v>66</v>
      </c>
      <c r="R2813" t="s">
        <v>27</v>
      </c>
      <c r="S2813" s="3" t="str">
        <f t="shared" si="215"/>
        <v>March</v>
      </c>
      <c r="T2813" t="str">
        <f t="shared" si="216"/>
        <v>Q1</v>
      </c>
      <c r="U2813">
        <f t="shared" si="217"/>
        <v>2025</v>
      </c>
      <c r="V2813" s="4">
        <f t="shared" si="218"/>
        <v>0.13729669381644719</v>
      </c>
      <c r="W2813" t="str">
        <f t="shared" si="219"/>
        <v>Medium</v>
      </c>
    </row>
    <row r="2814" spans="1:23" hidden="1" x14ac:dyDescent="0.3">
      <c r="A2814">
        <v>101335</v>
      </c>
      <c r="B2814" s="1">
        <v>46010</v>
      </c>
      <c r="C2814" t="s">
        <v>1471</v>
      </c>
      <c r="D2814" t="s">
        <v>194</v>
      </c>
      <c r="E2814" t="s">
        <v>52</v>
      </c>
      <c r="F2814" t="s">
        <v>69</v>
      </c>
      <c r="G2814" t="s">
        <v>70</v>
      </c>
      <c r="H2814" t="s">
        <v>38</v>
      </c>
      <c r="I2814" t="s">
        <v>60</v>
      </c>
      <c r="J2814" t="s">
        <v>61</v>
      </c>
      <c r="K2814">
        <v>2</v>
      </c>
      <c r="L2814">
        <v>12293</v>
      </c>
      <c r="M2814">
        <v>20</v>
      </c>
      <c r="N2814">
        <v>19668.8</v>
      </c>
      <c r="O2814">
        <v>18000</v>
      </c>
      <c r="P2814">
        <v>1668.8</v>
      </c>
      <c r="Q2814" t="s">
        <v>55</v>
      </c>
      <c r="R2814" t="s">
        <v>27</v>
      </c>
      <c r="S2814" s="3" t="str">
        <f t="shared" si="215"/>
        <v>December</v>
      </c>
      <c r="T2814" t="str">
        <f t="shared" si="216"/>
        <v>Q4</v>
      </c>
      <c r="U2814">
        <f t="shared" si="217"/>
        <v>2025</v>
      </c>
      <c r="V2814" s="4">
        <f t="shared" si="218"/>
        <v>8.4845033759049865E-2</v>
      </c>
      <c r="W2814" t="str">
        <f t="shared" si="219"/>
        <v>Medium</v>
      </c>
    </row>
    <row r="2815" spans="1:23" hidden="1" x14ac:dyDescent="0.3">
      <c r="A2815">
        <v>103509</v>
      </c>
      <c r="B2815" s="1">
        <v>45994</v>
      </c>
      <c r="C2815" t="s">
        <v>3645</v>
      </c>
      <c r="D2815" t="s">
        <v>96</v>
      </c>
      <c r="E2815" t="s">
        <v>44</v>
      </c>
      <c r="F2815" t="s">
        <v>45</v>
      </c>
      <c r="G2815" t="s">
        <v>46</v>
      </c>
      <c r="H2815" t="s">
        <v>59</v>
      </c>
      <c r="I2815" t="s">
        <v>60</v>
      </c>
      <c r="J2815" t="s">
        <v>61</v>
      </c>
      <c r="K2815">
        <v>2</v>
      </c>
      <c r="L2815">
        <v>11550</v>
      </c>
      <c r="M2815">
        <v>15</v>
      </c>
      <c r="N2815">
        <v>19635</v>
      </c>
      <c r="O2815">
        <v>18000</v>
      </c>
      <c r="P2815">
        <v>1635</v>
      </c>
      <c r="Q2815" t="s">
        <v>26</v>
      </c>
      <c r="R2815" t="s">
        <v>27</v>
      </c>
      <c r="S2815" s="3" t="str">
        <f t="shared" si="215"/>
        <v>December</v>
      </c>
      <c r="T2815" t="str">
        <f t="shared" si="216"/>
        <v>Q4</v>
      </c>
      <c r="U2815">
        <f t="shared" si="217"/>
        <v>2025</v>
      </c>
      <c r="V2815" s="4">
        <f t="shared" si="218"/>
        <v>8.3269671504965628E-2</v>
      </c>
      <c r="W2815" t="str">
        <f t="shared" si="219"/>
        <v>Medium</v>
      </c>
    </row>
    <row r="2816" spans="1:23" hidden="1" x14ac:dyDescent="0.3">
      <c r="A2816">
        <v>101670</v>
      </c>
      <c r="B2816" s="1">
        <v>45662</v>
      </c>
      <c r="C2816" t="s">
        <v>1806</v>
      </c>
      <c r="D2816" t="s">
        <v>250</v>
      </c>
      <c r="E2816" t="s">
        <v>20</v>
      </c>
      <c r="F2816" t="s">
        <v>36</v>
      </c>
      <c r="G2816" t="s">
        <v>37</v>
      </c>
      <c r="H2816" t="s">
        <v>23</v>
      </c>
      <c r="I2816" t="s">
        <v>60</v>
      </c>
      <c r="J2816" t="s">
        <v>61</v>
      </c>
      <c r="K2816">
        <v>2</v>
      </c>
      <c r="L2816">
        <v>12268</v>
      </c>
      <c r="M2816">
        <v>20</v>
      </c>
      <c r="N2816">
        <v>19628.8</v>
      </c>
      <c r="O2816">
        <v>18000</v>
      </c>
      <c r="P2816">
        <v>1628.8</v>
      </c>
      <c r="Q2816" t="s">
        <v>66</v>
      </c>
      <c r="R2816" t="s">
        <v>27</v>
      </c>
      <c r="S2816" s="3" t="str">
        <f t="shared" si="215"/>
        <v>January</v>
      </c>
      <c r="T2816" t="str">
        <f t="shared" si="216"/>
        <v>Q1</v>
      </c>
      <c r="U2816">
        <f t="shared" si="217"/>
        <v>2025</v>
      </c>
      <c r="V2816" s="4">
        <f t="shared" si="218"/>
        <v>8.2980110857515485E-2</v>
      </c>
      <c r="W2816" t="str">
        <f t="shared" si="219"/>
        <v>Medium</v>
      </c>
    </row>
    <row r="2817" spans="1:23" hidden="1" x14ac:dyDescent="0.3">
      <c r="A2817">
        <v>101942</v>
      </c>
      <c r="B2817" s="1">
        <v>45828</v>
      </c>
      <c r="C2817" t="s">
        <v>2078</v>
      </c>
      <c r="D2817" t="s">
        <v>192</v>
      </c>
      <c r="E2817" t="s">
        <v>52</v>
      </c>
      <c r="F2817" t="s">
        <v>69</v>
      </c>
      <c r="G2817" t="s">
        <v>70</v>
      </c>
      <c r="H2817" t="s">
        <v>83</v>
      </c>
      <c r="I2817" t="s">
        <v>60</v>
      </c>
      <c r="J2817" t="s">
        <v>61</v>
      </c>
      <c r="K2817">
        <v>2</v>
      </c>
      <c r="L2817">
        <v>11545</v>
      </c>
      <c r="M2817">
        <v>15</v>
      </c>
      <c r="N2817">
        <v>19626.5</v>
      </c>
      <c r="O2817">
        <v>18000</v>
      </c>
      <c r="P2817">
        <v>1626.5</v>
      </c>
      <c r="Q2817" t="s">
        <v>55</v>
      </c>
      <c r="R2817" t="s">
        <v>73</v>
      </c>
      <c r="S2817" s="3" t="str">
        <f t="shared" si="215"/>
        <v>June</v>
      </c>
      <c r="T2817" t="str">
        <f t="shared" si="216"/>
        <v>Q2</v>
      </c>
      <c r="U2817">
        <f t="shared" si="217"/>
        <v>2025</v>
      </c>
      <c r="V2817" s="4">
        <f t="shared" si="218"/>
        <v>8.2872646676687131E-2</v>
      </c>
      <c r="W2817" t="str">
        <f t="shared" si="219"/>
        <v>Medium</v>
      </c>
    </row>
    <row r="2818" spans="1:23" hidden="1" x14ac:dyDescent="0.3">
      <c r="A2818">
        <v>103936</v>
      </c>
      <c r="B2818" s="1">
        <v>45788</v>
      </c>
      <c r="C2818" t="s">
        <v>4072</v>
      </c>
      <c r="D2818" t="s">
        <v>118</v>
      </c>
      <c r="E2818" t="s">
        <v>44</v>
      </c>
      <c r="F2818" t="s">
        <v>64</v>
      </c>
      <c r="G2818" t="s">
        <v>65</v>
      </c>
      <c r="H2818" t="s">
        <v>71</v>
      </c>
      <c r="I2818" t="s">
        <v>60</v>
      </c>
      <c r="J2818" t="s">
        <v>61</v>
      </c>
      <c r="K2818">
        <v>2</v>
      </c>
      <c r="L2818">
        <v>11540</v>
      </c>
      <c r="M2818">
        <v>15</v>
      </c>
      <c r="N2818">
        <v>19618</v>
      </c>
      <c r="O2818">
        <v>18000</v>
      </c>
      <c r="P2818">
        <v>1618</v>
      </c>
      <c r="Q2818" t="s">
        <v>49</v>
      </c>
      <c r="R2818" t="s">
        <v>27</v>
      </c>
      <c r="S2818" s="3" t="str">
        <f t="shared" ref="S2818:S2881" si="220">TEXT(B2818,"mmmm")</f>
        <v>May</v>
      </c>
      <c r="T2818" t="str">
        <f t="shared" ref="T2818:T2881" si="221">"Q"&amp;ROUNDUP(MONTH(B2818)/3,0)</f>
        <v>Q2</v>
      </c>
      <c r="U2818">
        <f t="shared" ref="U2818:U2881" si="222">YEAR(B2818)</f>
        <v>2025</v>
      </c>
      <c r="V2818" s="4">
        <f t="shared" ref="V2818:V2881" si="223">P2818/N2818</f>
        <v>8.2475277806096439E-2</v>
      </c>
      <c r="W2818" t="str">
        <f t="shared" ref="W2818:W2881" si="224">IF(N2818&lt;10000,"Low",IF(N2818&lt;=50000,"Medium","High"))</f>
        <v>Medium</v>
      </c>
    </row>
    <row r="2819" spans="1:23" hidden="1" x14ac:dyDescent="0.3">
      <c r="A2819">
        <v>100905</v>
      </c>
      <c r="B2819" s="1">
        <v>45679</v>
      </c>
      <c r="C2819" t="s">
        <v>1041</v>
      </c>
      <c r="D2819" t="s">
        <v>19</v>
      </c>
      <c r="E2819" t="s">
        <v>20</v>
      </c>
      <c r="F2819" t="s">
        <v>36</v>
      </c>
      <c r="G2819" t="s">
        <v>37</v>
      </c>
      <c r="H2819" t="s">
        <v>59</v>
      </c>
      <c r="I2819" t="s">
        <v>60</v>
      </c>
      <c r="J2819" t="s">
        <v>61</v>
      </c>
      <c r="K2819">
        <v>2</v>
      </c>
      <c r="L2819">
        <v>11525</v>
      </c>
      <c r="M2819">
        <v>15</v>
      </c>
      <c r="N2819">
        <v>19592.5</v>
      </c>
      <c r="O2819">
        <v>18000</v>
      </c>
      <c r="P2819">
        <v>1592.5</v>
      </c>
      <c r="Q2819" t="s">
        <v>66</v>
      </c>
      <c r="R2819" t="s">
        <v>73</v>
      </c>
      <c r="S2819" s="3" t="str">
        <f t="shared" si="220"/>
        <v>January</v>
      </c>
      <c r="T2819" t="str">
        <f t="shared" si="221"/>
        <v>Q1</v>
      </c>
      <c r="U2819">
        <f t="shared" si="222"/>
        <v>2025</v>
      </c>
      <c r="V2819" s="4">
        <f t="shared" si="223"/>
        <v>8.1281102462677043E-2</v>
      </c>
      <c r="W2819" t="str">
        <f t="shared" si="224"/>
        <v>Medium</v>
      </c>
    </row>
    <row r="2820" spans="1:23" hidden="1" x14ac:dyDescent="0.3">
      <c r="A2820">
        <v>100432</v>
      </c>
      <c r="B2820" s="1">
        <v>45766</v>
      </c>
      <c r="C2820" t="s">
        <v>568</v>
      </c>
      <c r="D2820" t="s">
        <v>153</v>
      </c>
      <c r="E2820" t="s">
        <v>44</v>
      </c>
      <c r="F2820" t="s">
        <v>64</v>
      </c>
      <c r="G2820" t="s">
        <v>65</v>
      </c>
      <c r="H2820" t="s">
        <v>33</v>
      </c>
      <c r="I2820" t="s">
        <v>60</v>
      </c>
      <c r="J2820" t="s">
        <v>61</v>
      </c>
      <c r="K2820">
        <v>2</v>
      </c>
      <c r="L2820">
        <v>12244</v>
      </c>
      <c r="M2820">
        <v>20</v>
      </c>
      <c r="N2820">
        <v>19590.400000000001</v>
      </c>
      <c r="O2820">
        <v>18000</v>
      </c>
      <c r="P2820">
        <v>1590.4</v>
      </c>
      <c r="Q2820" t="s">
        <v>66</v>
      </c>
      <c r="R2820" t="s">
        <v>27</v>
      </c>
      <c r="S2820" s="3" t="str">
        <f t="shared" si="220"/>
        <v>April</v>
      </c>
      <c r="T2820" t="str">
        <f t="shared" si="221"/>
        <v>Q2</v>
      </c>
      <c r="U2820">
        <f t="shared" si="222"/>
        <v>2025</v>
      </c>
      <c r="V2820" s="4">
        <f t="shared" si="223"/>
        <v>8.1182620058804306E-2</v>
      </c>
      <c r="W2820" t="str">
        <f t="shared" si="224"/>
        <v>Medium</v>
      </c>
    </row>
    <row r="2821" spans="1:23" hidden="1" x14ac:dyDescent="0.3">
      <c r="A2821">
        <v>102912</v>
      </c>
      <c r="B2821" s="1">
        <v>45974</v>
      </c>
      <c r="C2821" t="s">
        <v>3048</v>
      </c>
      <c r="D2821" t="s">
        <v>140</v>
      </c>
      <c r="E2821" t="s">
        <v>30</v>
      </c>
      <c r="F2821" t="s">
        <v>31</v>
      </c>
      <c r="G2821" t="s">
        <v>32</v>
      </c>
      <c r="H2821" t="s">
        <v>108</v>
      </c>
      <c r="I2821" t="s">
        <v>39</v>
      </c>
      <c r="J2821" t="s">
        <v>92</v>
      </c>
      <c r="K2821">
        <v>7</v>
      </c>
      <c r="L2821">
        <v>2798</v>
      </c>
      <c r="M2821">
        <v>0</v>
      </c>
      <c r="N2821">
        <v>19586</v>
      </c>
      <c r="O2821">
        <v>11200</v>
      </c>
      <c r="P2821">
        <v>8386</v>
      </c>
      <c r="Q2821" t="s">
        <v>55</v>
      </c>
      <c r="R2821" t="s">
        <v>27</v>
      </c>
      <c r="S2821" s="3" t="str">
        <f t="shared" si="220"/>
        <v>November</v>
      </c>
      <c r="T2821" t="str">
        <f t="shared" si="221"/>
        <v>Q4</v>
      </c>
      <c r="U2821">
        <f t="shared" si="222"/>
        <v>2025</v>
      </c>
      <c r="V2821" s="4">
        <f t="shared" si="223"/>
        <v>0.42816297355253752</v>
      </c>
      <c r="W2821" t="str">
        <f t="shared" si="224"/>
        <v>Medium</v>
      </c>
    </row>
    <row r="2822" spans="1:23" hidden="1" x14ac:dyDescent="0.3">
      <c r="A2822">
        <v>103735</v>
      </c>
      <c r="B2822" s="1">
        <v>45749</v>
      </c>
      <c r="C2822" t="s">
        <v>3871</v>
      </c>
      <c r="D2822" t="s">
        <v>222</v>
      </c>
      <c r="E2822" t="s">
        <v>52</v>
      </c>
      <c r="F2822" t="s">
        <v>69</v>
      </c>
      <c r="G2822" t="s">
        <v>70</v>
      </c>
      <c r="H2822" t="s">
        <v>38</v>
      </c>
      <c r="I2822" t="s">
        <v>60</v>
      </c>
      <c r="J2822" t="s">
        <v>78</v>
      </c>
      <c r="K2822">
        <v>1</v>
      </c>
      <c r="L2822">
        <v>21762</v>
      </c>
      <c r="M2822">
        <v>10</v>
      </c>
      <c r="N2822">
        <v>19585.8</v>
      </c>
      <c r="O2822">
        <v>17000</v>
      </c>
      <c r="P2822">
        <v>2585.8000000000002</v>
      </c>
      <c r="Q2822" t="s">
        <v>41</v>
      </c>
      <c r="R2822" t="s">
        <v>27</v>
      </c>
      <c r="S2822" s="3" t="str">
        <f t="shared" si="220"/>
        <v>April</v>
      </c>
      <c r="T2822" t="str">
        <f t="shared" si="221"/>
        <v>Q2</v>
      </c>
      <c r="U2822">
        <f t="shared" si="222"/>
        <v>2025</v>
      </c>
      <c r="V2822" s="4">
        <f t="shared" si="223"/>
        <v>0.13202422162995642</v>
      </c>
      <c r="W2822" t="str">
        <f t="shared" si="224"/>
        <v>Medium</v>
      </c>
    </row>
    <row r="2823" spans="1:23" hidden="1" x14ac:dyDescent="0.3">
      <c r="A2823">
        <v>101304</v>
      </c>
      <c r="B2823" s="1">
        <v>45721</v>
      </c>
      <c r="C2823" t="s">
        <v>1440</v>
      </c>
      <c r="D2823" t="s">
        <v>158</v>
      </c>
      <c r="E2823" t="s">
        <v>52</v>
      </c>
      <c r="F2823" t="s">
        <v>69</v>
      </c>
      <c r="G2823" t="s">
        <v>70</v>
      </c>
      <c r="H2823" t="s">
        <v>47</v>
      </c>
      <c r="I2823" t="s">
        <v>24</v>
      </c>
      <c r="J2823" t="s">
        <v>25</v>
      </c>
      <c r="K2823">
        <v>3</v>
      </c>
      <c r="L2823">
        <v>8139</v>
      </c>
      <c r="M2823">
        <v>20</v>
      </c>
      <c r="N2823">
        <v>19533.599999999999</v>
      </c>
      <c r="O2823">
        <v>18000</v>
      </c>
      <c r="P2823">
        <v>1533.6</v>
      </c>
      <c r="Q2823" t="s">
        <v>55</v>
      </c>
      <c r="R2823" t="s">
        <v>27</v>
      </c>
      <c r="S2823" s="3" t="str">
        <f t="shared" si="220"/>
        <v>March</v>
      </c>
      <c r="T2823" t="str">
        <f t="shared" si="221"/>
        <v>Q1</v>
      </c>
      <c r="U2823">
        <f t="shared" si="222"/>
        <v>2025</v>
      </c>
      <c r="V2823" s="4">
        <f t="shared" si="223"/>
        <v>7.8510873571691855E-2</v>
      </c>
      <c r="W2823" t="str">
        <f t="shared" si="224"/>
        <v>Medium</v>
      </c>
    </row>
    <row r="2824" spans="1:23" hidden="1" x14ac:dyDescent="0.3">
      <c r="A2824">
        <v>102572</v>
      </c>
      <c r="B2824" s="1">
        <v>45972</v>
      </c>
      <c r="C2824" t="s">
        <v>2708</v>
      </c>
      <c r="D2824" t="s">
        <v>90</v>
      </c>
      <c r="E2824" t="s">
        <v>44</v>
      </c>
      <c r="F2824" t="s">
        <v>45</v>
      </c>
      <c r="G2824" t="s">
        <v>46</v>
      </c>
      <c r="H2824" t="s">
        <v>108</v>
      </c>
      <c r="I2824" t="s">
        <v>39</v>
      </c>
      <c r="J2824" t="s">
        <v>92</v>
      </c>
      <c r="K2824">
        <v>9</v>
      </c>
      <c r="L2824">
        <v>2168</v>
      </c>
      <c r="M2824">
        <v>0</v>
      </c>
      <c r="N2824">
        <v>19512</v>
      </c>
      <c r="O2824">
        <v>14400</v>
      </c>
      <c r="P2824">
        <v>5112</v>
      </c>
      <c r="Q2824" t="s">
        <v>41</v>
      </c>
      <c r="R2824" t="s">
        <v>56</v>
      </c>
      <c r="S2824" s="3" t="str">
        <f t="shared" si="220"/>
        <v>November</v>
      </c>
      <c r="T2824" t="str">
        <f t="shared" si="221"/>
        <v>Q4</v>
      </c>
      <c r="U2824">
        <f t="shared" si="222"/>
        <v>2025</v>
      </c>
      <c r="V2824" s="4">
        <f t="shared" si="223"/>
        <v>0.26199261992619927</v>
      </c>
      <c r="W2824" t="str">
        <f t="shared" si="224"/>
        <v>Medium</v>
      </c>
    </row>
    <row r="2825" spans="1:23" hidden="1" x14ac:dyDescent="0.3">
      <c r="A2825">
        <v>100802</v>
      </c>
      <c r="B2825" s="1">
        <v>45843</v>
      </c>
      <c r="C2825" t="s">
        <v>938</v>
      </c>
      <c r="D2825" t="s">
        <v>118</v>
      </c>
      <c r="E2825" t="s">
        <v>52</v>
      </c>
      <c r="F2825" t="s">
        <v>53</v>
      </c>
      <c r="G2825" t="s">
        <v>54</v>
      </c>
      <c r="H2825" t="s">
        <v>47</v>
      </c>
      <c r="I2825" t="s">
        <v>24</v>
      </c>
      <c r="J2825" t="s">
        <v>25</v>
      </c>
      <c r="K2825">
        <v>3</v>
      </c>
      <c r="L2825">
        <v>8117</v>
      </c>
      <c r="M2825">
        <v>20</v>
      </c>
      <c r="N2825">
        <v>19480.8</v>
      </c>
      <c r="O2825">
        <v>18000</v>
      </c>
      <c r="P2825">
        <v>1480.8</v>
      </c>
      <c r="Q2825" t="s">
        <v>66</v>
      </c>
      <c r="R2825" t="s">
        <v>27</v>
      </c>
      <c r="S2825" s="3" t="str">
        <f t="shared" si="220"/>
        <v>July</v>
      </c>
      <c r="T2825" t="str">
        <f t="shared" si="221"/>
        <v>Q3</v>
      </c>
      <c r="U2825">
        <f t="shared" si="222"/>
        <v>2025</v>
      </c>
      <c r="V2825" s="4">
        <f t="shared" si="223"/>
        <v>7.6013305408402121E-2</v>
      </c>
      <c r="W2825" t="str">
        <f t="shared" si="224"/>
        <v>Medium</v>
      </c>
    </row>
    <row r="2826" spans="1:23" hidden="1" x14ac:dyDescent="0.3">
      <c r="A2826">
        <v>102158</v>
      </c>
      <c r="B2826" s="1">
        <v>45780</v>
      </c>
      <c r="C2826" t="s">
        <v>2294</v>
      </c>
      <c r="D2826" t="s">
        <v>43</v>
      </c>
      <c r="E2826" t="s">
        <v>44</v>
      </c>
      <c r="F2826" t="s">
        <v>45</v>
      </c>
      <c r="G2826" t="s">
        <v>46</v>
      </c>
      <c r="H2826" t="s">
        <v>108</v>
      </c>
      <c r="I2826" t="s">
        <v>60</v>
      </c>
      <c r="J2826" t="s">
        <v>78</v>
      </c>
      <c r="K2826">
        <v>1</v>
      </c>
      <c r="L2826">
        <v>21599</v>
      </c>
      <c r="M2826">
        <v>10</v>
      </c>
      <c r="N2826">
        <v>19439.099999999999</v>
      </c>
      <c r="O2826">
        <v>17000</v>
      </c>
      <c r="P2826">
        <v>2439.1</v>
      </c>
      <c r="Q2826" t="s">
        <v>26</v>
      </c>
      <c r="R2826" t="s">
        <v>73</v>
      </c>
      <c r="S2826" s="3" t="str">
        <f t="shared" si="220"/>
        <v>May</v>
      </c>
      <c r="T2826" t="str">
        <f t="shared" si="221"/>
        <v>Q2</v>
      </c>
      <c r="U2826">
        <f t="shared" si="222"/>
        <v>2025</v>
      </c>
      <c r="V2826" s="4">
        <f t="shared" si="223"/>
        <v>0.12547391597347615</v>
      </c>
      <c r="W2826" t="str">
        <f t="shared" si="224"/>
        <v>Medium</v>
      </c>
    </row>
    <row r="2827" spans="1:23" hidden="1" x14ac:dyDescent="0.3">
      <c r="A2827">
        <v>100271</v>
      </c>
      <c r="B2827" s="1">
        <v>45863</v>
      </c>
      <c r="C2827" t="s">
        <v>406</v>
      </c>
      <c r="D2827" t="s">
        <v>199</v>
      </c>
      <c r="E2827" t="s">
        <v>30</v>
      </c>
      <c r="F2827" t="s">
        <v>76</v>
      </c>
      <c r="G2827" t="s">
        <v>77</v>
      </c>
      <c r="H2827" t="s">
        <v>59</v>
      </c>
      <c r="I2827" t="s">
        <v>60</v>
      </c>
      <c r="J2827" t="s">
        <v>78</v>
      </c>
      <c r="K2827">
        <v>1</v>
      </c>
      <c r="L2827">
        <v>21582</v>
      </c>
      <c r="M2827">
        <v>10</v>
      </c>
      <c r="N2827">
        <v>19423.8</v>
      </c>
      <c r="O2827">
        <v>17000</v>
      </c>
      <c r="P2827">
        <v>2423.8000000000002</v>
      </c>
      <c r="Q2827" t="s">
        <v>49</v>
      </c>
      <c r="R2827" t="s">
        <v>27</v>
      </c>
      <c r="S2827" s="3" t="str">
        <f t="shared" si="220"/>
        <v>July</v>
      </c>
      <c r="T2827" t="str">
        <f t="shared" si="221"/>
        <v>Q3</v>
      </c>
      <c r="U2827">
        <f t="shared" si="222"/>
        <v>2025</v>
      </c>
      <c r="V2827" s="4">
        <f t="shared" si="223"/>
        <v>0.12478505750677006</v>
      </c>
      <c r="W2827" t="str">
        <f t="shared" si="224"/>
        <v>Medium</v>
      </c>
    </row>
    <row r="2828" spans="1:23" hidden="1" x14ac:dyDescent="0.3">
      <c r="A2828">
        <v>101538</v>
      </c>
      <c r="B2828" s="1">
        <v>45880</v>
      </c>
      <c r="C2828" t="s">
        <v>1674</v>
      </c>
      <c r="D2828" t="s">
        <v>322</v>
      </c>
      <c r="E2828" t="s">
        <v>44</v>
      </c>
      <c r="F2828" t="s">
        <v>64</v>
      </c>
      <c r="G2828" t="s">
        <v>65</v>
      </c>
      <c r="H2828" t="s">
        <v>83</v>
      </c>
      <c r="I2828" t="s">
        <v>60</v>
      </c>
      <c r="J2828" t="s">
        <v>78</v>
      </c>
      <c r="K2828">
        <v>1</v>
      </c>
      <c r="L2828">
        <v>21570</v>
      </c>
      <c r="M2828">
        <v>10</v>
      </c>
      <c r="N2828">
        <v>19413</v>
      </c>
      <c r="O2828">
        <v>17000</v>
      </c>
      <c r="P2828">
        <v>2413</v>
      </c>
      <c r="Q2828" t="s">
        <v>49</v>
      </c>
      <c r="R2828" t="s">
        <v>27</v>
      </c>
      <c r="S2828" s="3" t="str">
        <f t="shared" si="220"/>
        <v>August</v>
      </c>
      <c r="T2828" t="str">
        <f t="shared" si="221"/>
        <v>Q3</v>
      </c>
      <c r="U2828">
        <f t="shared" si="222"/>
        <v>2025</v>
      </c>
      <c r="V2828" s="4">
        <f t="shared" si="223"/>
        <v>0.12429815072374183</v>
      </c>
      <c r="W2828" t="str">
        <f t="shared" si="224"/>
        <v>Medium</v>
      </c>
    </row>
    <row r="2829" spans="1:23" hidden="1" x14ac:dyDescent="0.3">
      <c r="A2829">
        <v>104549</v>
      </c>
      <c r="B2829" s="1">
        <v>45950</v>
      </c>
      <c r="C2829" t="s">
        <v>4685</v>
      </c>
      <c r="D2829" t="s">
        <v>51</v>
      </c>
      <c r="E2829" t="s">
        <v>44</v>
      </c>
      <c r="F2829" t="s">
        <v>64</v>
      </c>
      <c r="G2829" t="s">
        <v>65</v>
      </c>
      <c r="H2829" t="s">
        <v>38</v>
      </c>
      <c r="I2829" t="s">
        <v>39</v>
      </c>
      <c r="J2829" t="s">
        <v>92</v>
      </c>
      <c r="K2829">
        <v>8</v>
      </c>
      <c r="L2829">
        <v>2527</v>
      </c>
      <c r="M2829">
        <v>5</v>
      </c>
      <c r="N2829">
        <v>19205.2</v>
      </c>
      <c r="O2829">
        <v>12800</v>
      </c>
      <c r="P2829">
        <v>6405.2</v>
      </c>
      <c r="Q2829" t="s">
        <v>55</v>
      </c>
      <c r="R2829" t="s">
        <v>73</v>
      </c>
      <c r="S2829" s="3" t="str">
        <f t="shared" si="220"/>
        <v>October</v>
      </c>
      <c r="T2829" t="str">
        <f t="shared" si="221"/>
        <v>Q4</v>
      </c>
      <c r="U2829">
        <f t="shared" si="222"/>
        <v>2025</v>
      </c>
      <c r="V2829" s="4">
        <f t="shared" si="223"/>
        <v>0.33351384000166617</v>
      </c>
      <c r="W2829" t="str">
        <f t="shared" si="224"/>
        <v>Medium</v>
      </c>
    </row>
    <row r="2830" spans="1:23" hidden="1" x14ac:dyDescent="0.3">
      <c r="A2830">
        <v>100059</v>
      </c>
      <c r="B2830" s="1">
        <v>45972</v>
      </c>
      <c r="C2830" t="s">
        <v>165</v>
      </c>
      <c r="D2830" t="s">
        <v>166</v>
      </c>
      <c r="E2830" t="s">
        <v>30</v>
      </c>
      <c r="F2830" t="s">
        <v>76</v>
      </c>
      <c r="G2830" t="s">
        <v>77</v>
      </c>
      <c r="H2830" t="s">
        <v>71</v>
      </c>
      <c r="I2830" t="s">
        <v>39</v>
      </c>
      <c r="J2830" t="s">
        <v>92</v>
      </c>
      <c r="K2830">
        <v>10</v>
      </c>
      <c r="L2830">
        <v>2256</v>
      </c>
      <c r="M2830">
        <v>15</v>
      </c>
      <c r="N2830">
        <v>19176</v>
      </c>
      <c r="O2830">
        <v>16000</v>
      </c>
      <c r="P2830">
        <v>3176</v>
      </c>
      <c r="Q2830" t="s">
        <v>55</v>
      </c>
      <c r="R2830" t="s">
        <v>73</v>
      </c>
      <c r="S2830" s="3" t="str">
        <f t="shared" si="220"/>
        <v>November</v>
      </c>
      <c r="T2830" t="str">
        <f t="shared" si="221"/>
        <v>Q4</v>
      </c>
      <c r="U2830">
        <f t="shared" si="222"/>
        <v>2025</v>
      </c>
      <c r="V2830" s="4">
        <f t="shared" si="223"/>
        <v>0.16562369628702545</v>
      </c>
      <c r="W2830" t="str">
        <f t="shared" si="224"/>
        <v>Medium</v>
      </c>
    </row>
    <row r="2831" spans="1:23" hidden="1" x14ac:dyDescent="0.3">
      <c r="A2831">
        <v>104414</v>
      </c>
      <c r="B2831" s="1">
        <v>45931</v>
      </c>
      <c r="C2831" t="s">
        <v>4550</v>
      </c>
      <c r="D2831" t="s">
        <v>322</v>
      </c>
      <c r="E2831" t="s">
        <v>20</v>
      </c>
      <c r="F2831" t="s">
        <v>36</v>
      </c>
      <c r="G2831" t="s">
        <v>37</v>
      </c>
      <c r="H2831" t="s">
        <v>38</v>
      </c>
      <c r="I2831" t="s">
        <v>39</v>
      </c>
      <c r="J2831" t="s">
        <v>92</v>
      </c>
      <c r="K2831">
        <v>9</v>
      </c>
      <c r="L2831">
        <v>2123</v>
      </c>
      <c r="M2831">
        <v>0</v>
      </c>
      <c r="N2831">
        <v>19107</v>
      </c>
      <c r="O2831">
        <v>14400</v>
      </c>
      <c r="P2831">
        <v>4707</v>
      </c>
      <c r="Q2831" t="s">
        <v>55</v>
      </c>
      <c r="R2831" t="s">
        <v>56</v>
      </c>
      <c r="S2831" s="3" t="str">
        <f t="shared" si="220"/>
        <v>October</v>
      </c>
      <c r="T2831" t="str">
        <f t="shared" si="221"/>
        <v>Q4</v>
      </c>
      <c r="U2831">
        <f t="shared" si="222"/>
        <v>2025</v>
      </c>
      <c r="V2831" s="4">
        <f t="shared" si="223"/>
        <v>0.24634950541686293</v>
      </c>
      <c r="W2831" t="str">
        <f t="shared" si="224"/>
        <v>Medium</v>
      </c>
    </row>
    <row r="2832" spans="1:23" hidden="1" x14ac:dyDescent="0.3">
      <c r="A2832">
        <v>103886</v>
      </c>
      <c r="B2832" s="1">
        <v>45845</v>
      </c>
      <c r="C2832" t="s">
        <v>4022</v>
      </c>
      <c r="D2832" t="s">
        <v>153</v>
      </c>
      <c r="E2832" t="s">
        <v>44</v>
      </c>
      <c r="F2832" t="s">
        <v>45</v>
      </c>
      <c r="G2832" t="s">
        <v>46</v>
      </c>
      <c r="H2832" t="s">
        <v>33</v>
      </c>
      <c r="I2832" t="s">
        <v>60</v>
      </c>
      <c r="J2832" t="s">
        <v>78</v>
      </c>
      <c r="K2832">
        <v>1</v>
      </c>
      <c r="L2832">
        <v>22367</v>
      </c>
      <c r="M2832">
        <v>15</v>
      </c>
      <c r="N2832">
        <v>19011.95</v>
      </c>
      <c r="O2832">
        <v>17000</v>
      </c>
      <c r="P2832">
        <v>2011.95</v>
      </c>
      <c r="Q2832" t="s">
        <v>49</v>
      </c>
      <c r="R2832" t="s">
        <v>56</v>
      </c>
      <c r="S2832" s="3" t="str">
        <f t="shared" si="220"/>
        <v>July</v>
      </c>
      <c r="T2832" t="str">
        <f t="shared" si="221"/>
        <v>Q3</v>
      </c>
      <c r="U2832">
        <f t="shared" si="222"/>
        <v>2025</v>
      </c>
      <c r="V2832" s="4">
        <f t="shared" si="223"/>
        <v>0.10582554656413466</v>
      </c>
      <c r="W2832" t="str">
        <f t="shared" si="224"/>
        <v>Medium</v>
      </c>
    </row>
    <row r="2833" spans="1:23" hidden="1" x14ac:dyDescent="0.3">
      <c r="A2833">
        <v>103885</v>
      </c>
      <c r="B2833" s="1">
        <v>45885</v>
      </c>
      <c r="C2833" t="s">
        <v>4021</v>
      </c>
      <c r="D2833" t="s">
        <v>58</v>
      </c>
      <c r="E2833" t="s">
        <v>44</v>
      </c>
      <c r="F2833" t="s">
        <v>45</v>
      </c>
      <c r="G2833" t="s">
        <v>46</v>
      </c>
      <c r="H2833" t="s">
        <v>47</v>
      </c>
      <c r="I2833" t="s">
        <v>60</v>
      </c>
      <c r="J2833" t="s">
        <v>61</v>
      </c>
      <c r="K2833">
        <v>2</v>
      </c>
      <c r="L2833">
        <v>11851</v>
      </c>
      <c r="M2833">
        <v>20</v>
      </c>
      <c r="N2833">
        <v>18961.599999999999</v>
      </c>
      <c r="O2833">
        <v>18000</v>
      </c>
      <c r="P2833">
        <v>961.6</v>
      </c>
      <c r="Q2833" t="s">
        <v>41</v>
      </c>
      <c r="R2833" t="s">
        <v>27</v>
      </c>
      <c r="S2833" s="3" t="str">
        <f t="shared" si="220"/>
        <v>August</v>
      </c>
      <c r="T2833" t="str">
        <f t="shared" si="221"/>
        <v>Q3</v>
      </c>
      <c r="U2833">
        <f t="shared" si="222"/>
        <v>2025</v>
      </c>
      <c r="V2833" s="4">
        <f t="shared" si="223"/>
        <v>5.0713019998312382E-2</v>
      </c>
      <c r="W2833" t="str">
        <f t="shared" si="224"/>
        <v>Medium</v>
      </c>
    </row>
    <row r="2834" spans="1:23" hidden="1" x14ac:dyDescent="0.3">
      <c r="A2834">
        <v>101382</v>
      </c>
      <c r="B2834" s="1">
        <v>45719</v>
      </c>
      <c r="C2834" t="s">
        <v>1518</v>
      </c>
      <c r="D2834" t="s">
        <v>144</v>
      </c>
      <c r="E2834" t="s">
        <v>52</v>
      </c>
      <c r="F2834" t="s">
        <v>53</v>
      </c>
      <c r="G2834" t="s">
        <v>54</v>
      </c>
      <c r="H2834" t="s">
        <v>59</v>
      </c>
      <c r="I2834" t="s">
        <v>60</v>
      </c>
      <c r="J2834" t="s">
        <v>78</v>
      </c>
      <c r="K2834">
        <v>1</v>
      </c>
      <c r="L2834">
        <v>22177</v>
      </c>
      <c r="M2834">
        <v>15</v>
      </c>
      <c r="N2834">
        <v>18850.45</v>
      </c>
      <c r="O2834">
        <v>17000</v>
      </c>
      <c r="P2834">
        <v>1850.45</v>
      </c>
      <c r="Q2834" t="s">
        <v>55</v>
      </c>
      <c r="R2834" t="s">
        <v>27</v>
      </c>
      <c r="S2834" s="3" t="str">
        <f t="shared" si="220"/>
        <v>March</v>
      </c>
      <c r="T2834" t="str">
        <f t="shared" si="221"/>
        <v>Q1</v>
      </c>
      <c r="U2834">
        <f t="shared" si="222"/>
        <v>2025</v>
      </c>
      <c r="V2834" s="4">
        <f t="shared" si="223"/>
        <v>9.8164765297380163E-2</v>
      </c>
      <c r="W2834" t="str">
        <f t="shared" si="224"/>
        <v>Medium</v>
      </c>
    </row>
    <row r="2835" spans="1:23" hidden="1" x14ac:dyDescent="0.3">
      <c r="A2835">
        <v>100789</v>
      </c>
      <c r="B2835" s="1">
        <v>45893</v>
      </c>
      <c r="C2835" t="s">
        <v>925</v>
      </c>
      <c r="D2835" t="s">
        <v>43</v>
      </c>
      <c r="E2835" t="s">
        <v>52</v>
      </c>
      <c r="F2835" t="s">
        <v>53</v>
      </c>
      <c r="G2835" t="s">
        <v>54</v>
      </c>
      <c r="H2835" t="s">
        <v>23</v>
      </c>
      <c r="I2835" t="s">
        <v>60</v>
      </c>
      <c r="J2835" t="s">
        <v>78</v>
      </c>
      <c r="K2835">
        <v>1</v>
      </c>
      <c r="L2835">
        <v>22127</v>
      </c>
      <c r="M2835">
        <v>15</v>
      </c>
      <c r="N2835">
        <v>18807.95</v>
      </c>
      <c r="O2835">
        <v>17000</v>
      </c>
      <c r="P2835">
        <v>1807.95</v>
      </c>
      <c r="Q2835" t="s">
        <v>26</v>
      </c>
      <c r="R2835" t="s">
        <v>27</v>
      </c>
      <c r="S2835" s="3" t="str">
        <f t="shared" si="220"/>
        <v>August</v>
      </c>
      <c r="T2835" t="str">
        <f t="shared" si="221"/>
        <v>Q3</v>
      </c>
      <c r="U2835">
        <f t="shared" si="222"/>
        <v>2025</v>
      </c>
      <c r="V2835" s="4">
        <f t="shared" si="223"/>
        <v>9.6126903782708911E-2</v>
      </c>
      <c r="W2835" t="str">
        <f t="shared" si="224"/>
        <v>Medium</v>
      </c>
    </row>
    <row r="2836" spans="1:23" hidden="1" x14ac:dyDescent="0.3">
      <c r="A2836">
        <v>100940</v>
      </c>
      <c r="B2836" s="1">
        <v>45882</v>
      </c>
      <c r="C2836" t="s">
        <v>1076</v>
      </c>
      <c r="D2836" t="s">
        <v>375</v>
      </c>
      <c r="E2836" t="s">
        <v>44</v>
      </c>
      <c r="F2836" t="s">
        <v>64</v>
      </c>
      <c r="G2836" t="s">
        <v>65</v>
      </c>
      <c r="H2836" t="s">
        <v>108</v>
      </c>
      <c r="I2836" t="s">
        <v>60</v>
      </c>
      <c r="J2836" t="s">
        <v>78</v>
      </c>
      <c r="K2836">
        <v>1</v>
      </c>
      <c r="L2836">
        <v>22094</v>
      </c>
      <c r="M2836">
        <v>15</v>
      </c>
      <c r="N2836">
        <v>18779.900000000001</v>
      </c>
      <c r="O2836">
        <v>17000</v>
      </c>
      <c r="P2836">
        <v>1779.9</v>
      </c>
      <c r="Q2836" t="s">
        <v>41</v>
      </c>
      <c r="R2836" t="s">
        <v>56</v>
      </c>
      <c r="S2836" s="3" t="str">
        <f t="shared" si="220"/>
        <v>August</v>
      </c>
      <c r="T2836" t="str">
        <f t="shared" si="221"/>
        <v>Q3</v>
      </c>
      <c r="U2836">
        <f t="shared" si="222"/>
        <v>2025</v>
      </c>
      <c r="V2836" s="4">
        <f t="shared" si="223"/>
        <v>9.4776862496605413E-2</v>
      </c>
      <c r="W2836" t="str">
        <f t="shared" si="224"/>
        <v>Medium</v>
      </c>
    </row>
    <row r="2837" spans="1:23" hidden="1" x14ac:dyDescent="0.3">
      <c r="A2837">
        <v>104078</v>
      </c>
      <c r="B2837" s="1">
        <v>45917</v>
      </c>
      <c r="C2837" t="s">
        <v>4214</v>
      </c>
      <c r="D2837" t="s">
        <v>51</v>
      </c>
      <c r="E2837" t="s">
        <v>44</v>
      </c>
      <c r="F2837" t="s">
        <v>45</v>
      </c>
      <c r="G2837" t="s">
        <v>46</v>
      </c>
      <c r="H2837" t="s">
        <v>38</v>
      </c>
      <c r="I2837" t="s">
        <v>60</v>
      </c>
      <c r="J2837" t="s">
        <v>61</v>
      </c>
      <c r="K2837">
        <v>2</v>
      </c>
      <c r="L2837">
        <v>11715</v>
      </c>
      <c r="M2837">
        <v>20</v>
      </c>
      <c r="N2837">
        <v>18744</v>
      </c>
      <c r="O2837">
        <v>18000</v>
      </c>
      <c r="P2837">
        <v>744</v>
      </c>
      <c r="Q2837" t="s">
        <v>49</v>
      </c>
      <c r="R2837" t="s">
        <v>27</v>
      </c>
      <c r="S2837" s="3" t="str">
        <f t="shared" si="220"/>
        <v>September</v>
      </c>
      <c r="T2837" t="str">
        <f t="shared" si="221"/>
        <v>Q3</v>
      </c>
      <c r="U2837">
        <f t="shared" si="222"/>
        <v>2025</v>
      </c>
      <c r="V2837" s="4">
        <f t="shared" si="223"/>
        <v>3.9692701664532648E-2</v>
      </c>
      <c r="W2837" t="str">
        <f t="shared" si="224"/>
        <v>Medium</v>
      </c>
    </row>
    <row r="2838" spans="1:23" hidden="1" x14ac:dyDescent="0.3">
      <c r="A2838">
        <v>104934</v>
      </c>
      <c r="B2838" s="1">
        <v>45987</v>
      </c>
      <c r="C2838" t="s">
        <v>5070</v>
      </c>
      <c r="D2838" t="s">
        <v>129</v>
      </c>
      <c r="E2838" t="s">
        <v>30</v>
      </c>
      <c r="F2838" t="s">
        <v>31</v>
      </c>
      <c r="G2838" t="s">
        <v>32</v>
      </c>
      <c r="H2838" t="s">
        <v>108</v>
      </c>
      <c r="I2838" t="s">
        <v>39</v>
      </c>
      <c r="J2838" t="s">
        <v>92</v>
      </c>
      <c r="K2838">
        <v>7</v>
      </c>
      <c r="L2838">
        <v>2818</v>
      </c>
      <c r="M2838">
        <v>5</v>
      </c>
      <c r="N2838">
        <v>18739.7</v>
      </c>
      <c r="O2838">
        <v>11200</v>
      </c>
      <c r="P2838">
        <v>7539.7</v>
      </c>
      <c r="Q2838" t="s">
        <v>41</v>
      </c>
      <c r="R2838" t="s">
        <v>27</v>
      </c>
      <c r="S2838" s="3" t="str">
        <f t="shared" si="220"/>
        <v>November</v>
      </c>
      <c r="T2838" t="str">
        <f t="shared" si="221"/>
        <v>Q4</v>
      </c>
      <c r="U2838">
        <f t="shared" si="222"/>
        <v>2025</v>
      </c>
      <c r="V2838" s="4">
        <f t="shared" si="223"/>
        <v>0.40233835120092637</v>
      </c>
      <c r="W2838" t="str">
        <f t="shared" si="224"/>
        <v>Medium</v>
      </c>
    </row>
    <row r="2839" spans="1:23" hidden="1" x14ac:dyDescent="0.3">
      <c r="A2839">
        <v>101091</v>
      </c>
      <c r="B2839" s="1">
        <v>45836</v>
      </c>
      <c r="C2839" t="s">
        <v>1227</v>
      </c>
      <c r="D2839" t="s">
        <v>375</v>
      </c>
      <c r="E2839" t="s">
        <v>30</v>
      </c>
      <c r="F2839" t="s">
        <v>76</v>
      </c>
      <c r="G2839" t="s">
        <v>77</v>
      </c>
      <c r="H2839" t="s">
        <v>83</v>
      </c>
      <c r="I2839" t="s">
        <v>60</v>
      </c>
      <c r="J2839" t="s">
        <v>61</v>
      </c>
      <c r="K2839">
        <v>2</v>
      </c>
      <c r="L2839">
        <v>11688</v>
      </c>
      <c r="M2839">
        <v>20</v>
      </c>
      <c r="N2839">
        <v>18700.8</v>
      </c>
      <c r="O2839">
        <v>18000</v>
      </c>
      <c r="P2839">
        <v>700.8</v>
      </c>
      <c r="Q2839" t="s">
        <v>55</v>
      </c>
      <c r="R2839" t="s">
        <v>27</v>
      </c>
      <c r="S2839" s="3" t="str">
        <f t="shared" si="220"/>
        <v>June</v>
      </c>
      <c r="T2839" t="str">
        <f t="shared" si="221"/>
        <v>Q2</v>
      </c>
      <c r="U2839">
        <f t="shared" si="222"/>
        <v>2025</v>
      </c>
      <c r="V2839" s="4">
        <f t="shared" si="223"/>
        <v>3.7474332648870637E-2</v>
      </c>
      <c r="W2839" t="str">
        <f t="shared" si="224"/>
        <v>Medium</v>
      </c>
    </row>
    <row r="2840" spans="1:23" hidden="1" x14ac:dyDescent="0.3">
      <c r="A2840">
        <v>101233</v>
      </c>
      <c r="B2840" s="1">
        <v>45866</v>
      </c>
      <c r="C2840" t="s">
        <v>1369</v>
      </c>
      <c r="D2840" t="s">
        <v>375</v>
      </c>
      <c r="E2840" t="s">
        <v>20</v>
      </c>
      <c r="F2840" t="s">
        <v>36</v>
      </c>
      <c r="G2840" t="s">
        <v>37</v>
      </c>
      <c r="H2840" t="s">
        <v>33</v>
      </c>
      <c r="I2840" t="s">
        <v>60</v>
      </c>
      <c r="J2840" t="s">
        <v>78</v>
      </c>
      <c r="K2840">
        <v>1</v>
      </c>
      <c r="L2840">
        <v>21955</v>
      </c>
      <c r="M2840">
        <v>15</v>
      </c>
      <c r="N2840">
        <v>18661.75</v>
      </c>
      <c r="O2840">
        <v>17000</v>
      </c>
      <c r="P2840">
        <v>1661.75</v>
      </c>
      <c r="Q2840" t="s">
        <v>26</v>
      </c>
      <c r="R2840" t="s">
        <v>73</v>
      </c>
      <c r="S2840" s="3" t="str">
        <f t="shared" si="220"/>
        <v>July</v>
      </c>
      <c r="T2840" t="str">
        <f t="shared" si="221"/>
        <v>Q3</v>
      </c>
      <c r="U2840">
        <f t="shared" si="222"/>
        <v>2025</v>
      </c>
      <c r="V2840" s="4">
        <f t="shared" si="223"/>
        <v>8.9045775449783648E-2</v>
      </c>
      <c r="W2840" t="str">
        <f t="shared" si="224"/>
        <v>Medium</v>
      </c>
    </row>
    <row r="2841" spans="1:23" hidden="1" x14ac:dyDescent="0.3">
      <c r="A2841">
        <v>104729</v>
      </c>
      <c r="B2841" s="1">
        <v>45863</v>
      </c>
      <c r="C2841" t="s">
        <v>4865</v>
      </c>
      <c r="D2841" t="s">
        <v>192</v>
      </c>
      <c r="E2841" t="s">
        <v>20</v>
      </c>
      <c r="F2841" t="s">
        <v>36</v>
      </c>
      <c r="G2841" t="s">
        <v>37</v>
      </c>
      <c r="H2841" t="s">
        <v>83</v>
      </c>
      <c r="I2841" t="s">
        <v>60</v>
      </c>
      <c r="J2841" t="s">
        <v>78</v>
      </c>
      <c r="K2841">
        <v>1</v>
      </c>
      <c r="L2841">
        <v>21876</v>
      </c>
      <c r="M2841">
        <v>15</v>
      </c>
      <c r="N2841">
        <v>18594.599999999999</v>
      </c>
      <c r="O2841">
        <v>17000</v>
      </c>
      <c r="P2841">
        <v>1594.6</v>
      </c>
      <c r="Q2841" t="s">
        <v>66</v>
      </c>
      <c r="R2841" t="s">
        <v>27</v>
      </c>
      <c r="S2841" s="3" t="str">
        <f t="shared" si="220"/>
        <v>July</v>
      </c>
      <c r="T2841" t="str">
        <f t="shared" si="221"/>
        <v>Q3</v>
      </c>
      <c r="U2841">
        <f t="shared" si="222"/>
        <v>2025</v>
      </c>
      <c r="V2841" s="4">
        <f t="shared" si="223"/>
        <v>8.5756079722069847E-2</v>
      </c>
      <c r="W2841" t="str">
        <f t="shared" si="224"/>
        <v>Medium</v>
      </c>
    </row>
    <row r="2842" spans="1:23" hidden="1" x14ac:dyDescent="0.3">
      <c r="A2842">
        <v>100095</v>
      </c>
      <c r="B2842" s="1">
        <v>45767</v>
      </c>
      <c r="C2842" t="s">
        <v>216</v>
      </c>
      <c r="D2842" t="s">
        <v>217</v>
      </c>
      <c r="E2842" t="s">
        <v>30</v>
      </c>
      <c r="F2842" t="s">
        <v>31</v>
      </c>
      <c r="G2842" t="s">
        <v>32</v>
      </c>
      <c r="H2842" t="s">
        <v>33</v>
      </c>
      <c r="I2842" t="s">
        <v>60</v>
      </c>
      <c r="J2842" t="s">
        <v>78</v>
      </c>
      <c r="K2842">
        <v>1</v>
      </c>
      <c r="L2842">
        <v>21817</v>
      </c>
      <c r="M2842">
        <v>15</v>
      </c>
      <c r="N2842">
        <v>18544.45</v>
      </c>
      <c r="O2842">
        <v>17000</v>
      </c>
      <c r="P2842">
        <v>1544.45</v>
      </c>
      <c r="Q2842" t="s">
        <v>41</v>
      </c>
      <c r="R2842" t="s">
        <v>27</v>
      </c>
      <c r="S2842" s="3" t="str">
        <f t="shared" si="220"/>
        <v>April</v>
      </c>
      <c r="T2842" t="str">
        <f t="shared" si="221"/>
        <v>Q2</v>
      </c>
      <c r="U2842">
        <f t="shared" si="222"/>
        <v>2025</v>
      </c>
      <c r="V2842" s="4">
        <f t="shared" si="223"/>
        <v>8.3283677865884406E-2</v>
      </c>
      <c r="W2842" t="str">
        <f t="shared" si="224"/>
        <v>Medium</v>
      </c>
    </row>
    <row r="2843" spans="1:23" hidden="1" x14ac:dyDescent="0.3">
      <c r="A2843">
        <v>102174</v>
      </c>
      <c r="B2843" s="1">
        <v>45792</v>
      </c>
      <c r="C2843" t="s">
        <v>2310</v>
      </c>
      <c r="D2843" t="s">
        <v>100</v>
      </c>
      <c r="E2843" t="s">
        <v>20</v>
      </c>
      <c r="F2843" t="s">
        <v>21</v>
      </c>
      <c r="G2843" t="s">
        <v>22</v>
      </c>
      <c r="H2843" t="s">
        <v>71</v>
      </c>
      <c r="I2843" t="s">
        <v>60</v>
      </c>
      <c r="J2843" t="s">
        <v>78</v>
      </c>
      <c r="K2843">
        <v>1</v>
      </c>
      <c r="L2843">
        <v>21800</v>
      </c>
      <c r="M2843">
        <v>15</v>
      </c>
      <c r="N2843">
        <v>18530</v>
      </c>
      <c r="O2843">
        <v>17000</v>
      </c>
      <c r="P2843">
        <v>1530</v>
      </c>
      <c r="Q2843" t="s">
        <v>66</v>
      </c>
      <c r="R2843" t="s">
        <v>73</v>
      </c>
      <c r="S2843" s="3" t="str">
        <f t="shared" si="220"/>
        <v>May</v>
      </c>
      <c r="T2843" t="str">
        <f t="shared" si="221"/>
        <v>Q2</v>
      </c>
      <c r="U2843">
        <f t="shared" si="222"/>
        <v>2025</v>
      </c>
      <c r="V2843" s="4">
        <f t="shared" si="223"/>
        <v>8.2568807339449546E-2</v>
      </c>
      <c r="W2843" t="str">
        <f t="shared" si="224"/>
        <v>Medium</v>
      </c>
    </row>
    <row r="2844" spans="1:23" hidden="1" x14ac:dyDescent="0.3">
      <c r="A2844">
        <v>100105</v>
      </c>
      <c r="B2844" s="1">
        <v>45851</v>
      </c>
      <c r="C2844" t="s">
        <v>231</v>
      </c>
      <c r="D2844" t="s">
        <v>199</v>
      </c>
      <c r="E2844" t="s">
        <v>52</v>
      </c>
      <c r="F2844" t="s">
        <v>53</v>
      </c>
      <c r="G2844" t="s">
        <v>54</v>
      </c>
      <c r="H2844" t="s">
        <v>71</v>
      </c>
      <c r="I2844" t="s">
        <v>60</v>
      </c>
      <c r="J2844" t="s">
        <v>61</v>
      </c>
      <c r="K2844">
        <v>2</v>
      </c>
      <c r="L2844">
        <v>11575</v>
      </c>
      <c r="M2844">
        <v>20</v>
      </c>
      <c r="N2844">
        <v>18520</v>
      </c>
      <c r="O2844">
        <v>18000</v>
      </c>
      <c r="P2844">
        <v>520</v>
      </c>
      <c r="Q2844" t="s">
        <v>55</v>
      </c>
      <c r="R2844" t="s">
        <v>27</v>
      </c>
      <c r="S2844" s="3" t="str">
        <f t="shared" si="220"/>
        <v>July</v>
      </c>
      <c r="T2844" t="str">
        <f t="shared" si="221"/>
        <v>Q3</v>
      </c>
      <c r="U2844">
        <f t="shared" si="222"/>
        <v>2025</v>
      </c>
      <c r="V2844" s="4">
        <f t="shared" si="223"/>
        <v>2.8077753779697623E-2</v>
      </c>
      <c r="W2844" t="str">
        <f t="shared" si="224"/>
        <v>Medium</v>
      </c>
    </row>
    <row r="2845" spans="1:23" hidden="1" x14ac:dyDescent="0.3">
      <c r="A2845">
        <v>104089</v>
      </c>
      <c r="B2845" s="1">
        <v>45700</v>
      </c>
      <c r="C2845" t="s">
        <v>4225</v>
      </c>
      <c r="D2845" t="s">
        <v>257</v>
      </c>
      <c r="E2845" t="s">
        <v>20</v>
      </c>
      <c r="F2845" t="s">
        <v>36</v>
      </c>
      <c r="G2845" t="s">
        <v>37</v>
      </c>
      <c r="H2845" t="s">
        <v>59</v>
      </c>
      <c r="I2845" t="s">
        <v>60</v>
      </c>
      <c r="J2845" t="s">
        <v>61</v>
      </c>
      <c r="K2845">
        <v>2</v>
      </c>
      <c r="L2845">
        <v>11570</v>
      </c>
      <c r="M2845">
        <v>20</v>
      </c>
      <c r="N2845">
        <v>18512</v>
      </c>
      <c r="O2845">
        <v>18000</v>
      </c>
      <c r="P2845">
        <v>512</v>
      </c>
      <c r="Q2845" t="s">
        <v>49</v>
      </c>
      <c r="R2845" t="s">
        <v>56</v>
      </c>
      <c r="S2845" s="3" t="str">
        <f t="shared" si="220"/>
        <v>February</v>
      </c>
      <c r="T2845" t="str">
        <f t="shared" si="221"/>
        <v>Q1</v>
      </c>
      <c r="U2845">
        <f t="shared" si="222"/>
        <v>2025</v>
      </c>
      <c r="V2845" s="4">
        <f t="shared" si="223"/>
        <v>2.7657735522904063E-2</v>
      </c>
      <c r="W2845" t="str">
        <f t="shared" si="224"/>
        <v>Medium</v>
      </c>
    </row>
    <row r="2846" spans="1:23" hidden="1" x14ac:dyDescent="0.3">
      <c r="A2846">
        <v>104643</v>
      </c>
      <c r="B2846" s="1">
        <v>45919</v>
      </c>
      <c r="C2846" t="s">
        <v>4779</v>
      </c>
      <c r="D2846" t="s">
        <v>114</v>
      </c>
      <c r="E2846" t="s">
        <v>30</v>
      </c>
      <c r="F2846" t="s">
        <v>76</v>
      </c>
      <c r="G2846" t="s">
        <v>77</v>
      </c>
      <c r="H2846" t="s">
        <v>47</v>
      </c>
      <c r="I2846" t="s">
        <v>60</v>
      </c>
      <c r="J2846" t="s">
        <v>78</v>
      </c>
      <c r="K2846">
        <v>1</v>
      </c>
      <c r="L2846">
        <v>21778</v>
      </c>
      <c r="M2846">
        <v>15</v>
      </c>
      <c r="N2846">
        <v>18511.3</v>
      </c>
      <c r="O2846">
        <v>17000</v>
      </c>
      <c r="P2846">
        <v>1511.3</v>
      </c>
      <c r="Q2846" t="s">
        <v>26</v>
      </c>
      <c r="R2846" t="s">
        <v>56</v>
      </c>
      <c r="S2846" s="3" t="str">
        <f t="shared" si="220"/>
        <v>September</v>
      </c>
      <c r="T2846" t="str">
        <f t="shared" si="221"/>
        <v>Q3</v>
      </c>
      <c r="U2846">
        <f t="shared" si="222"/>
        <v>2025</v>
      </c>
      <c r="V2846" s="4">
        <f t="shared" si="223"/>
        <v>8.1642024060978965E-2</v>
      </c>
      <c r="W2846" t="str">
        <f t="shared" si="224"/>
        <v>Medium</v>
      </c>
    </row>
    <row r="2847" spans="1:23" hidden="1" x14ac:dyDescent="0.3">
      <c r="A2847">
        <v>104775</v>
      </c>
      <c r="B2847" s="1">
        <v>45849</v>
      </c>
      <c r="C2847" t="s">
        <v>4911</v>
      </c>
      <c r="D2847" t="s">
        <v>58</v>
      </c>
      <c r="E2847" t="s">
        <v>44</v>
      </c>
      <c r="F2847" t="s">
        <v>45</v>
      </c>
      <c r="G2847" t="s">
        <v>46</v>
      </c>
      <c r="H2847" t="s">
        <v>23</v>
      </c>
      <c r="I2847" t="s">
        <v>60</v>
      </c>
      <c r="J2847" t="s">
        <v>78</v>
      </c>
      <c r="K2847">
        <v>1</v>
      </c>
      <c r="L2847">
        <v>21773</v>
      </c>
      <c r="M2847">
        <v>15</v>
      </c>
      <c r="N2847">
        <v>18507.05</v>
      </c>
      <c r="O2847">
        <v>17000</v>
      </c>
      <c r="P2847">
        <v>1507.05</v>
      </c>
      <c r="Q2847" t="s">
        <v>66</v>
      </c>
      <c r="R2847" t="s">
        <v>73</v>
      </c>
      <c r="S2847" s="3" t="str">
        <f t="shared" si="220"/>
        <v>July</v>
      </c>
      <c r="T2847" t="str">
        <f t="shared" si="221"/>
        <v>Q3</v>
      </c>
      <c r="U2847">
        <f t="shared" si="222"/>
        <v>2025</v>
      </c>
      <c r="V2847" s="4">
        <f t="shared" si="223"/>
        <v>8.1431130298994167E-2</v>
      </c>
      <c r="W2847" t="str">
        <f t="shared" si="224"/>
        <v>Medium</v>
      </c>
    </row>
    <row r="2848" spans="1:23" hidden="1" x14ac:dyDescent="0.3">
      <c r="A2848">
        <v>104533</v>
      </c>
      <c r="B2848" s="1">
        <v>45933</v>
      </c>
      <c r="C2848" t="s">
        <v>4669</v>
      </c>
      <c r="D2848" t="s">
        <v>228</v>
      </c>
      <c r="E2848" t="s">
        <v>30</v>
      </c>
      <c r="F2848" t="s">
        <v>76</v>
      </c>
      <c r="G2848" t="s">
        <v>77</v>
      </c>
      <c r="H2848" t="s">
        <v>38</v>
      </c>
      <c r="I2848" t="s">
        <v>39</v>
      </c>
      <c r="J2848" t="s">
        <v>92</v>
      </c>
      <c r="K2848">
        <v>7</v>
      </c>
      <c r="L2848">
        <v>2642</v>
      </c>
      <c r="M2848">
        <v>0</v>
      </c>
      <c r="N2848">
        <v>18494</v>
      </c>
      <c r="O2848">
        <v>11200</v>
      </c>
      <c r="P2848">
        <v>7294</v>
      </c>
      <c r="Q2848" t="s">
        <v>41</v>
      </c>
      <c r="R2848" t="s">
        <v>56</v>
      </c>
      <c r="S2848" s="3" t="str">
        <f t="shared" si="220"/>
        <v>October</v>
      </c>
      <c r="T2848" t="str">
        <f t="shared" si="221"/>
        <v>Q4</v>
      </c>
      <c r="U2848">
        <f t="shared" si="222"/>
        <v>2025</v>
      </c>
      <c r="V2848" s="4">
        <f t="shared" si="223"/>
        <v>0.39439818319454956</v>
      </c>
      <c r="W2848" t="str">
        <f t="shared" si="224"/>
        <v>Medium</v>
      </c>
    </row>
    <row r="2849" spans="1:23" hidden="1" x14ac:dyDescent="0.3">
      <c r="A2849">
        <v>100301</v>
      </c>
      <c r="B2849" s="1">
        <v>45865</v>
      </c>
      <c r="C2849" t="s">
        <v>437</v>
      </c>
      <c r="D2849" t="s">
        <v>138</v>
      </c>
      <c r="E2849" t="s">
        <v>44</v>
      </c>
      <c r="F2849" t="s">
        <v>64</v>
      </c>
      <c r="G2849" t="s">
        <v>65</v>
      </c>
      <c r="H2849" t="s">
        <v>38</v>
      </c>
      <c r="I2849" t="s">
        <v>60</v>
      </c>
      <c r="J2849" t="s">
        <v>78</v>
      </c>
      <c r="K2849">
        <v>1</v>
      </c>
      <c r="L2849">
        <v>21746</v>
      </c>
      <c r="M2849">
        <v>15</v>
      </c>
      <c r="N2849">
        <v>18484.099999999999</v>
      </c>
      <c r="O2849">
        <v>17000</v>
      </c>
      <c r="P2849">
        <v>1484.1</v>
      </c>
      <c r="Q2849" t="s">
        <v>55</v>
      </c>
      <c r="R2849" t="s">
        <v>27</v>
      </c>
      <c r="S2849" s="3" t="str">
        <f t="shared" si="220"/>
        <v>July</v>
      </c>
      <c r="T2849" t="str">
        <f t="shared" si="221"/>
        <v>Q3</v>
      </c>
      <c r="U2849">
        <f t="shared" si="222"/>
        <v>2025</v>
      </c>
      <c r="V2849" s="4">
        <f t="shared" si="223"/>
        <v>8.0290628161500968E-2</v>
      </c>
      <c r="W2849" t="str">
        <f t="shared" si="224"/>
        <v>Medium</v>
      </c>
    </row>
    <row r="2850" spans="1:23" hidden="1" x14ac:dyDescent="0.3">
      <c r="A2850">
        <v>103341</v>
      </c>
      <c r="B2850" s="1">
        <v>45896</v>
      </c>
      <c r="C2850" t="s">
        <v>3477</v>
      </c>
      <c r="D2850" t="s">
        <v>75</v>
      </c>
      <c r="E2850" t="s">
        <v>44</v>
      </c>
      <c r="F2850" t="s">
        <v>64</v>
      </c>
      <c r="G2850" t="s">
        <v>65</v>
      </c>
      <c r="H2850" t="s">
        <v>23</v>
      </c>
      <c r="I2850" t="s">
        <v>60</v>
      </c>
      <c r="J2850" t="s">
        <v>78</v>
      </c>
      <c r="K2850">
        <v>1</v>
      </c>
      <c r="L2850">
        <v>21712</v>
      </c>
      <c r="M2850">
        <v>15</v>
      </c>
      <c r="N2850">
        <v>18455.2</v>
      </c>
      <c r="O2850">
        <v>17000</v>
      </c>
      <c r="P2850">
        <v>1455.2</v>
      </c>
      <c r="Q2850" t="s">
        <v>66</v>
      </c>
      <c r="R2850" t="s">
        <v>56</v>
      </c>
      <c r="S2850" s="3" t="str">
        <f t="shared" si="220"/>
        <v>August</v>
      </c>
      <c r="T2850" t="str">
        <f t="shared" si="221"/>
        <v>Q3</v>
      </c>
      <c r="U2850">
        <f t="shared" si="222"/>
        <v>2025</v>
      </c>
      <c r="V2850" s="4">
        <f t="shared" si="223"/>
        <v>7.8850405305821658E-2</v>
      </c>
      <c r="W2850" t="str">
        <f t="shared" si="224"/>
        <v>Medium</v>
      </c>
    </row>
    <row r="2851" spans="1:23" hidden="1" x14ac:dyDescent="0.3">
      <c r="A2851">
        <v>100995</v>
      </c>
      <c r="B2851" s="1">
        <v>45823</v>
      </c>
      <c r="C2851" t="s">
        <v>1131</v>
      </c>
      <c r="D2851" t="s">
        <v>63</v>
      </c>
      <c r="E2851" t="s">
        <v>20</v>
      </c>
      <c r="F2851" t="s">
        <v>21</v>
      </c>
      <c r="G2851" t="s">
        <v>22</v>
      </c>
      <c r="H2851" t="s">
        <v>108</v>
      </c>
      <c r="I2851" t="s">
        <v>60</v>
      </c>
      <c r="J2851" t="s">
        <v>78</v>
      </c>
      <c r="K2851">
        <v>1</v>
      </c>
      <c r="L2851">
        <v>21675</v>
      </c>
      <c r="M2851">
        <v>15</v>
      </c>
      <c r="N2851">
        <v>18423.75</v>
      </c>
      <c r="O2851">
        <v>17000</v>
      </c>
      <c r="P2851">
        <v>1423.75</v>
      </c>
      <c r="Q2851" t="s">
        <v>55</v>
      </c>
      <c r="R2851" t="s">
        <v>73</v>
      </c>
      <c r="S2851" s="3" t="str">
        <f t="shared" si="220"/>
        <v>June</v>
      </c>
      <c r="T2851" t="str">
        <f t="shared" si="221"/>
        <v>Q2</v>
      </c>
      <c r="U2851">
        <f t="shared" si="222"/>
        <v>2025</v>
      </c>
      <c r="V2851" s="4">
        <f t="shared" si="223"/>
        <v>7.7277970011534025E-2</v>
      </c>
      <c r="W2851" t="str">
        <f t="shared" si="224"/>
        <v>Medium</v>
      </c>
    </row>
    <row r="2852" spans="1:23" hidden="1" x14ac:dyDescent="0.3">
      <c r="A2852">
        <v>101329</v>
      </c>
      <c r="B2852" s="1">
        <v>45946</v>
      </c>
      <c r="C2852" t="s">
        <v>1465</v>
      </c>
      <c r="D2852" t="s">
        <v>118</v>
      </c>
      <c r="E2852" t="s">
        <v>44</v>
      </c>
      <c r="F2852" t="s">
        <v>45</v>
      </c>
      <c r="G2852" t="s">
        <v>46</v>
      </c>
      <c r="H2852" t="s">
        <v>83</v>
      </c>
      <c r="I2852" t="s">
        <v>39</v>
      </c>
      <c r="J2852" t="s">
        <v>92</v>
      </c>
      <c r="K2852">
        <v>8</v>
      </c>
      <c r="L2852">
        <v>2297</v>
      </c>
      <c r="M2852">
        <v>0</v>
      </c>
      <c r="N2852">
        <v>18376</v>
      </c>
      <c r="O2852">
        <v>12800</v>
      </c>
      <c r="P2852">
        <v>5576</v>
      </c>
      <c r="Q2852" t="s">
        <v>55</v>
      </c>
      <c r="R2852" t="s">
        <v>27</v>
      </c>
      <c r="S2852" s="3" t="str">
        <f t="shared" si="220"/>
        <v>October</v>
      </c>
      <c r="T2852" t="str">
        <f t="shared" si="221"/>
        <v>Q4</v>
      </c>
      <c r="U2852">
        <f t="shared" si="222"/>
        <v>2025</v>
      </c>
      <c r="V2852" s="4">
        <f t="shared" si="223"/>
        <v>0.30343926861123205</v>
      </c>
      <c r="W2852" t="str">
        <f t="shared" si="224"/>
        <v>Medium</v>
      </c>
    </row>
    <row r="2853" spans="1:23" hidden="1" x14ac:dyDescent="0.3">
      <c r="A2853">
        <v>100954</v>
      </c>
      <c r="B2853" s="1">
        <v>45797</v>
      </c>
      <c r="C2853" t="s">
        <v>1090</v>
      </c>
      <c r="D2853" t="s">
        <v>132</v>
      </c>
      <c r="E2853" t="s">
        <v>20</v>
      </c>
      <c r="F2853" t="s">
        <v>36</v>
      </c>
      <c r="G2853" t="s">
        <v>37</v>
      </c>
      <c r="H2853" t="s">
        <v>108</v>
      </c>
      <c r="I2853" t="s">
        <v>60</v>
      </c>
      <c r="J2853" t="s">
        <v>78</v>
      </c>
      <c r="K2853">
        <v>1</v>
      </c>
      <c r="L2853">
        <v>21552</v>
      </c>
      <c r="M2853">
        <v>15</v>
      </c>
      <c r="N2853">
        <v>18319.2</v>
      </c>
      <c r="O2853">
        <v>17000</v>
      </c>
      <c r="P2853">
        <v>1319.2</v>
      </c>
      <c r="Q2853" t="s">
        <v>26</v>
      </c>
      <c r="R2853" t="s">
        <v>56</v>
      </c>
      <c r="S2853" s="3" t="str">
        <f t="shared" si="220"/>
        <v>May</v>
      </c>
      <c r="T2853" t="str">
        <f t="shared" si="221"/>
        <v>Q2</v>
      </c>
      <c r="U2853">
        <f t="shared" si="222"/>
        <v>2025</v>
      </c>
      <c r="V2853" s="4">
        <f t="shared" si="223"/>
        <v>7.2011878247958419E-2</v>
      </c>
      <c r="W2853" t="str">
        <f t="shared" si="224"/>
        <v>Medium</v>
      </c>
    </row>
    <row r="2854" spans="1:23" hidden="1" x14ac:dyDescent="0.3">
      <c r="A2854">
        <v>103333</v>
      </c>
      <c r="B2854" s="1">
        <v>45895</v>
      </c>
      <c r="C2854" t="s">
        <v>3469</v>
      </c>
      <c r="D2854" t="s">
        <v>85</v>
      </c>
      <c r="E2854" t="s">
        <v>52</v>
      </c>
      <c r="F2854" t="s">
        <v>53</v>
      </c>
      <c r="G2854" t="s">
        <v>54</v>
      </c>
      <c r="H2854" t="s">
        <v>23</v>
      </c>
      <c r="I2854" t="s">
        <v>60</v>
      </c>
      <c r="J2854" t="s">
        <v>78</v>
      </c>
      <c r="K2854">
        <v>1</v>
      </c>
      <c r="L2854">
        <v>21524</v>
      </c>
      <c r="M2854">
        <v>15</v>
      </c>
      <c r="N2854">
        <v>18295.400000000001</v>
      </c>
      <c r="O2854">
        <v>17000</v>
      </c>
      <c r="P2854">
        <v>1295.4000000000001</v>
      </c>
      <c r="Q2854" t="s">
        <v>49</v>
      </c>
      <c r="R2854" t="s">
        <v>27</v>
      </c>
      <c r="S2854" s="3" t="str">
        <f t="shared" si="220"/>
        <v>August</v>
      </c>
      <c r="T2854" t="str">
        <f t="shared" si="221"/>
        <v>Q3</v>
      </c>
      <c r="U2854">
        <f t="shared" si="222"/>
        <v>2025</v>
      </c>
      <c r="V2854" s="4">
        <f t="shared" si="223"/>
        <v>7.0804683144396946E-2</v>
      </c>
      <c r="W2854" t="str">
        <f t="shared" si="224"/>
        <v>Medium</v>
      </c>
    </row>
    <row r="2855" spans="1:23" hidden="1" x14ac:dyDescent="0.3">
      <c r="A2855">
        <v>102682</v>
      </c>
      <c r="B2855" s="1">
        <v>45698</v>
      </c>
      <c r="C2855" t="s">
        <v>2818</v>
      </c>
      <c r="D2855" t="s">
        <v>160</v>
      </c>
      <c r="E2855" t="s">
        <v>52</v>
      </c>
      <c r="F2855" t="s">
        <v>53</v>
      </c>
      <c r="G2855" t="s">
        <v>54</v>
      </c>
      <c r="H2855" t="s">
        <v>108</v>
      </c>
      <c r="I2855" t="s">
        <v>60</v>
      </c>
      <c r="J2855" t="s">
        <v>78</v>
      </c>
      <c r="K2855">
        <v>1</v>
      </c>
      <c r="L2855">
        <v>21511</v>
      </c>
      <c r="M2855">
        <v>15</v>
      </c>
      <c r="N2855">
        <v>18284.349999999999</v>
      </c>
      <c r="O2855">
        <v>17000</v>
      </c>
      <c r="P2855">
        <v>1284.3499999999999</v>
      </c>
      <c r="Q2855" t="s">
        <v>55</v>
      </c>
      <c r="R2855" t="s">
        <v>27</v>
      </c>
      <c r="S2855" s="3" t="str">
        <f t="shared" si="220"/>
        <v>February</v>
      </c>
      <c r="T2855" t="str">
        <f t="shared" si="221"/>
        <v>Q1</v>
      </c>
      <c r="U2855">
        <f t="shared" si="222"/>
        <v>2025</v>
      </c>
      <c r="V2855" s="4">
        <f t="shared" si="223"/>
        <v>7.0243131421133378E-2</v>
      </c>
      <c r="W2855" t="str">
        <f t="shared" si="224"/>
        <v>Medium</v>
      </c>
    </row>
    <row r="2856" spans="1:23" hidden="1" x14ac:dyDescent="0.3">
      <c r="A2856">
        <v>103372</v>
      </c>
      <c r="B2856" s="1">
        <v>45726</v>
      </c>
      <c r="C2856" t="s">
        <v>3508</v>
      </c>
      <c r="D2856" t="s">
        <v>102</v>
      </c>
      <c r="E2856" t="s">
        <v>52</v>
      </c>
      <c r="F2856" t="s">
        <v>69</v>
      </c>
      <c r="G2856" t="s">
        <v>70</v>
      </c>
      <c r="H2856" t="s">
        <v>108</v>
      </c>
      <c r="I2856" t="s">
        <v>60</v>
      </c>
      <c r="J2856" t="s">
        <v>78</v>
      </c>
      <c r="K2856">
        <v>1</v>
      </c>
      <c r="L2856">
        <v>22479</v>
      </c>
      <c r="M2856">
        <v>20</v>
      </c>
      <c r="N2856">
        <v>17983.2</v>
      </c>
      <c r="O2856">
        <v>17000</v>
      </c>
      <c r="P2856">
        <v>983.2</v>
      </c>
      <c r="Q2856" t="s">
        <v>55</v>
      </c>
      <c r="R2856" t="s">
        <v>56</v>
      </c>
      <c r="S2856" s="3" t="str">
        <f t="shared" si="220"/>
        <v>March</v>
      </c>
      <c r="T2856" t="str">
        <f t="shared" si="221"/>
        <v>Q1</v>
      </c>
      <c r="U2856">
        <f t="shared" si="222"/>
        <v>2025</v>
      </c>
      <c r="V2856" s="4">
        <f t="shared" si="223"/>
        <v>5.4673250589439032E-2</v>
      </c>
      <c r="W2856" t="str">
        <f t="shared" si="224"/>
        <v>Medium</v>
      </c>
    </row>
    <row r="2857" spans="1:23" hidden="1" x14ac:dyDescent="0.3">
      <c r="A2857">
        <v>102553</v>
      </c>
      <c r="B2857" s="1">
        <v>45714</v>
      </c>
      <c r="C2857" t="s">
        <v>2689</v>
      </c>
      <c r="D2857" t="s">
        <v>104</v>
      </c>
      <c r="E2857" t="s">
        <v>20</v>
      </c>
      <c r="F2857" t="s">
        <v>21</v>
      </c>
      <c r="G2857" t="s">
        <v>22</v>
      </c>
      <c r="H2857" t="s">
        <v>71</v>
      </c>
      <c r="I2857" t="s">
        <v>24</v>
      </c>
      <c r="J2857" t="s">
        <v>25</v>
      </c>
      <c r="K2857">
        <v>2</v>
      </c>
      <c r="L2857">
        <v>8979</v>
      </c>
      <c r="M2857">
        <v>0</v>
      </c>
      <c r="N2857">
        <v>17958</v>
      </c>
      <c r="O2857">
        <v>12000</v>
      </c>
      <c r="P2857">
        <v>5958</v>
      </c>
      <c r="Q2857" t="s">
        <v>55</v>
      </c>
      <c r="R2857" t="s">
        <v>27</v>
      </c>
      <c r="S2857" s="3" t="str">
        <f t="shared" si="220"/>
        <v>February</v>
      </c>
      <c r="T2857" t="str">
        <f t="shared" si="221"/>
        <v>Q1</v>
      </c>
      <c r="U2857">
        <f t="shared" si="222"/>
        <v>2025</v>
      </c>
      <c r="V2857" s="4">
        <f t="shared" si="223"/>
        <v>0.33177413965920483</v>
      </c>
      <c r="W2857" t="str">
        <f t="shared" si="224"/>
        <v>Medium</v>
      </c>
    </row>
    <row r="2858" spans="1:23" hidden="1" x14ac:dyDescent="0.3">
      <c r="A2858">
        <v>100478</v>
      </c>
      <c r="B2858" s="1">
        <v>45938</v>
      </c>
      <c r="C2858" t="s">
        <v>614</v>
      </c>
      <c r="D2858" t="s">
        <v>322</v>
      </c>
      <c r="E2858" t="s">
        <v>44</v>
      </c>
      <c r="F2858" t="s">
        <v>45</v>
      </c>
      <c r="G2858" t="s">
        <v>46</v>
      </c>
      <c r="H2858" t="s">
        <v>71</v>
      </c>
      <c r="I2858" t="s">
        <v>39</v>
      </c>
      <c r="J2858" t="s">
        <v>92</v>
      </c>
      <c r="K2858">
        <v>8</v>
      </c>
      <c r="L2858">
        <v>2790</v>
      </c>
      <c r="M2858">
        <v>20</v>
      </c>
      <c r="N2858">
        <v>17856</v>
      </c>
      <c r="O2858">
        <v>12800</v>
      </c>
      <c r="P2858">
        <v>5056</v>
      </c>
      <c r="Q2858" t="s">
        <v>66</v>
      </c>
      <c r="R2858" t="s">
        <v>73</v>
      </c>
      <c r="S2858" s="3" t="str">
        <f t="shared" si="220"/>
        <v>October</v>
      </c>
      <c r="T2858" t="str">
        <f t="shared" si="221"/>
        <v>Q4</v>
      </c>
      <c r="U2858">
        <f t="shared" si="222"/>
        <v>2025</v>
      </c>
      <c r="V2858" s="4">
        <f t="shared" si="223"/>
        <v>0.28315412186379929</v>
      </c>
      <c r="W2858" t="str">
        <f t="shared" si="224"/>
        <v>Medium</v>
      </c>
    </row>
    <row r="2859" spans="1:23" hidden="1" x14ac:dyDescent="0.3">
      <c r="A2859">
        <v>102753</v>
      </c>
      <c r="B2859" s="1">
        <v>45835</v>
      </c>
      <c r="C2859" t="s">
        <v>2889</v>
      </c>
      <c r="D2859" t="s">
        <v>112</v>
      </c>
      <c r="E2859" t="s">
        <v>52</v>
      </c>
      <c r="F2859" t="s">
        <v>53</v>
      </c>
      <c r="G2859" t="s">
        <v>54</v>
      </c>
      <c r="H2859" t="s">
        <v>33</v>
      </c>
      <c r="I2859" t="s">
        <v>60</v>
      </c>
      <c r="J2859" t="s">
        <v>78</v>
      </c>
      <c r="K2859">
        <v>1</v>
      </c>
      <c r="L2859">
        <v>22291</v>
      </c>
      <c r="M2859">
        <v>20</v>
      </c>
      <c r="N2859">
        <v>17832.8</v>
      </c>
      <c r="O2859">
        <v>17000</v>
      </c>
      <c r="P2859">
        <v>832.8</v>
      </c>
      <c r="Q2859" t="s">
        <v>55</v>
      </c>
      <c r="R2859" t="s">
        <v>27</v>
      </c>
      <c r="S2859" s="3" t="str">
        <f t="shared" si="220"/>
        <v>June</v>
      </c>
      <c r="T2859" t="str">
        <f t="shared" si="221"/>
        <v>Q2</v>
      </c>
      <c r="U2859">
        <f t="shared" si="222"/>
        <v>2025</v>
      </c>
      <c r="V2859" s="4">
        <f t="shared" si="223"/>
        <v>4.6700462069893679E-2</v>
      </c>
      <c r="W2859" t="str">
        <f t="shared" si="224"/>
        <v>Medium</v>
      </c>
    </row>
    <row r="2860" spans="1:23" hidden="1" x14ac:dyDescent="0.3">
      <c r="A2860">
        <v>103910</v>
      </c>
      <c r="B2860" s="1">
        <v>45873</v>
      </c>
      <c r="C2860" t="s">
        <v>4046</v>
      </c>
      <c r="D2860" t="s">
        <v>199</v>
      </c>
      <c r="E2860" t="s">
        <v>52</v>
      </c>
      <c r="F2860" t="s">
        <v>53</v>
      </c>
      <c r="G2860" t="s">
        <v>54</v>
      </c>
      <c r="H2860" t="s">
        <v>71</v>
      </c>
      <c r="I2860" t="s">
        <v>24</v>
      </c>
      <c r="J2860" t="s">
        <v>25</v>
      </c>
      <c r="K2860">
        <v>2</v>
      </c>
      <c r="L2860">
        <v>8893</v>
      </c>
      <c r="M2860">
        <v>0</v>
      </c>
      <c r="N2860">
        <v>17786</v>
      </c>
      <c r="O2860">
        <v>12000</v>
      </c>
      <c r="P2860">
        <v>5786</v>
      </c>
      <c r="Q2860" t="s">
        <v>66</v>
      </c>
      <c r="R2860" t="s">
        <v>56</v>
      </c>
      <c r="S2860" s="3" t="str">
        <f t="shared" si="220"/>
        <v>August</v>
      </c>
      <c r="T2860" t="str">
        <f t="shared" si="221"/>
        <v>Q3</v>
      </c>
      <c r="U2860">
        <f t="shared" si="222"/>
        <v>2025</v>
      </c>
      <c r="V2860" s="4">
        <f t="shared" si="223"/>
        <v>0.32531204318002921</v>
      </c>
      <c r="W2860" t="str">
        <f t="shared" si="224"/>
        <v>Medium</v>
      </c>
    </row>
    <row r="2861" spans="1:23" hidden="1" x14ac:dyDescent="0.3">
      <c r="A2861">
        <v>101468</v>
      </c>
      <c r="B2861" s="1">
        <v>45953</v>
      </c>
      <c r="C2861" t="s">
        <v>1604</v>
      </c>
      <c r="D2861" t="s">
        <v>125</v>
      </c>
      <c r="E2861" t="s">
        <v>52</v>
      </c>
      <c r="F2861" t="s">
        <v>53</v>
      </c>
      <c r="G2861" t="s">
        <v>54</v>
      </c>
      <c r="H2861" t="s">
        <v>33</v>
      </c>
      <c r="I2861" t="s">
        <v>39</v>
      </c>
      <c r="J2861" t="s">
        <v>92</v>
      </c>
      <c r="K2861">
        <v>8</v>
      </c>
      <c r="L2861">
        <v>2219</v>
      </c>
      <c r="M2861">
        <v>0</v>
      </c>
      <c r="N2861">
        <v>17752</v>
      </c>
      <c r="O2861">
        <v>12800</v>
      </c>
      <c r="P2861">
        <v>4952</v>
      </c>
      <c r="Q2861" t="s">
        <v>26</v>
      </c>
      <c r="R2861" t="s">
        <v>27</v>
      </c>
      <c r="S2861" s="3" t="str">
        <f t="shared" si="220"/>
        <v>October</v>
      </c>
      <c r="T2861" t="str">
        <f t="shared" si="221"/>
        <v>Q4</v>
      </c>
      <c r="U2861">
        <f t="shared" si="222"/>
        <v>2025</v>
      </c>
      <c r="V2861" s="4">
        <f t="shared" si="223"/>
        <v>0.27895448400180262</v>
      </c>
      <c r="W2861" t="str">
        <f t="shared" si="224"/>
        <v>Medium</v>
      </c>
    </row>
    <row r="2862" spans="1:23" hidden="1" x14ac:dyDescent="0.3">
      <c r="A2862">
        <v>102178</v>
      </c>
      <c r="B2862" s="1">
        <v>45674</v>
      </c>
      <c r="C2862" t="s">
        <v>2314</v>
      </c>
      <c r="D2862" t="s">
        <v>189</v>
      </c>
      <c r="E2862" t="s">
        <v>44</v>
      </c>
      <c r="F2862" t="s">
        <v>45</v>
      </c>
      <c r="G2862" t="s">
        <v>46</v>
      </c>
      <c r="H2862" t="s">
        <v>38</v>
      </c>
      <c r="I2862" t="s">
        <v>60</v>
      </c>
      <c r="J2862" t="s">
        <v>78</v>
      </c>
      <c r="K2862">
        <v>1</v>
      </c>
      <c r="L2862">
        <v>22178</v>
      </c>
      <c r="M2862">
        <v>20</v>
      </c>
      <c r="N2862">
        <v>17742.400000000001</v>
      </c>
      <c r="O2862">
        <v>17000</v>
      </c>
      <c r="P2862">
        <v>742.4</v>
      </c>
      <c r="Q2862" t="s">
        <v>41</v>
      </c>
      <c r="R2862" t="s">
        <v>27</v>
      </c>
      <c r="S2862" s="3" t="str">
        <f t="shared" si="220"/>
        <v>January</v>
      </c>
      <c r="T2862" t="str">
        <f t="shared" si="221"/>
        <v>Q1</v>
      </c>
      <c r="U2862">
        <f t="shared" si="222"/>
        <v>2025</v>
      </c>
      <c r="V2862" s="4">
        <f t="shared" si="223"/>
        <v>4.184326810352601E-2</v>
      </c>
      <c r="W2862" t="str">
        <f t="shared" si="224"/>
        <v>Medium</v>
      </c>
    </row>
    <row r="2863" spans="1:23" hidden="1" x14ac:dyDescent="0.3">
      <c r="A2863">
        <v>103671</v>
      </c>
      <c r="B2863" s="1">
        <v>45981</v>
      </c>
      <c r="C2863" t="s">
        <v>3807</v>
      </c>
      <c r="D2863" t="s">
        <v>192</v>
      </c>
      <c r="E2863" t="s">
        <v>30</v>
      </c>
      <c r="F2863" t="s">
        <v>76</v>
      </c>
      <c r="G2863" t="s">
        <v>77</v>
      </c>
      <c r="H2863" t="s">
        <v>83</v>
      </c>
      <c r="I2863" t="s">
        <v>39</v>
      </c>
      <c r="J2863" t="s">
        <v>92</v>
      </c>
      <c r="K2863">
        <v>6</v>
      </c>
      <c r="L2863">
        <v>2955</v>
      </c>
      <c r="M2863">
        <v>0</v>
      </c>
      <c r="N2863">
        <v>17730</v>
      </c>
      <c r="O2863">
        <v>9600</v>
      </c>
      <c r="P2863">
        <v>8130</v>
      </c>
      <c r="Q2863" t="s">
        <v>55</v>
      </c>
      <c r="R2863" t="s">
        <v>27</v>
      </c>
      <c r="S2863" s="3" t="str">
        <f t="shared" si="220"/>
        <v>November</v>
      </c>
      <c r="T2863" t="str">
        <f t="shared" si="221"/>
        <v>Q4</v>
      </c>
      <c r="U2863">
        <f t="shared" si="222"/>
        <v>2025</v>
      </c>
      <c r="V2863" s="4">
        <f t="shared" si="223"/>
        <v>0.45854483925549916</v>
      </c>
      <c r="W2863" t="str">
        <f t="shared" si="224"/>
        <v>Medium</v>
      </c>
    </row>
    <row r="2864" spans="1:23" hidden="1" x14ac:dyDescent="0.3">
      <c r="A2864">
        <v>101637</v>
      </c>
      <c r="B2864" s="1">
        <v>45728</v>
      </c>
      <c r="C2864" t="s">
        <v>1773</v>
      </c>
      <c r="D2864" t="s">
        <v>35</v>
      </c>
      <c r="E2864" t="s">
        <v>20</v>
      </c>
      <c r="F2864" t="s">
        <v>36</v>
      </c>
      <c r="G2864" t="s">
        <v>37</v>
      </c>
      <c r="H2864" t="s">
        <v>23</v>
      </c>
      <c r="I2864" t="s">
        <v>60</v>
      </c>
      <c r="J2864" t="s">
        <v>78</v>
      </c>
      <c r="K2864">
        <v>1</v>
      </c>
      <c r="L2864">
        <v>22125</v>
      </c>
      <c r="M2864">
        <v>20</v>
      </c>
      <c r="N2864">
        <v>17700</v>
      </c>
      <c r="O2864">
        <v>17000</v>
      </c>
      <c r="P2864">
        <v>700</v>
      </c>
      <c r="Q2864" t="s">
        <v>49</v>
      </c>
      <c r="R2864" t="s">
        <v>27</v>
      </c>
      <c r="S2864" s="3" t="str">
        <f t="shared" si="220"/>
        <v>March</v>
      </c>
      <c r="T2864" t="str">
        <f t="shared" si="221"/>
        <v>Q1</v>
      </c>
      <c r="U2864">
        <f t="shared" si="222"/>
        <v>2025</v>
      </c>
      <c r="V2864" s="4">
        <f t="shared" si="223"/>
        <v>3.954802259887006E-2</v>
      </c>
      <c r="W2864" t="str">
        <f t="shared" si="224"/>
        <v>Medium</v>
      </c>
    </row>
    <row r="2865" spans="1:23" hidden="1" x14ac:dyDescent="0.3">
      <c r="A2865">
        <v>104705</v>
      </c>
      <c r="B2865" s="1">
        <v>45943</v>
      </c>
      <c r="C2865" t="s">
        <v>4841</v>
      </c>
      <c r="D2865" t="s">
        <v>207</v>
      </c>
      <c r="E2865" t="s">
        <v>20</v>
      </c>
      <c r="F2865" t="s">
        <v>36</v>
      </c>
      <c r="G2865" t="s">
        <v>37</v>
      </c>
      <c r="H2865" t="s">
        <v>108</v>
      </c>
      <c r="I2865" t="s">
        <v>39</v>
      </c>
      <c r="J2865" t="s">
        <v>92</v>
      </c>
      <c r="K2865">
        <v>8</v>
      </c>
      <c r="L2865">
        <v>2764</v>
      </c>
      <c r="M2865">
        <v>20</v>
      </c>
      <c r="N2865">
        <v>17689.599999999999</v>
      </c>
      <c r="O2865">
        <v>12800</v>
      </c>
      <c r="P2865">
        <v>4889.6000000000004</v>
      </c>
      <c r="Q2865" t="s">
        <v>66</v>
      </c>
      <c r="R2865" t="s">
        <v>27</v>
      </c>
      <c r="S2865" s="3" t="str">
        <f t="shared" si="220"/>
        <v>October</v>
      </c>
      <c r="T2865" t="str">
        <f t="shared" si="221"/>
        <v>Q4</v>
      </c>
      <c r="U2865">
        <f t="shared" si="222"/>
        <v>2025</v>
      </c>
      <c r="V2865" s="4">
        <f t="shared" si="223"/>
        <v>0.27641099855282203</v>
      </c>
      <c r="W2865" t="str">
        <f t="shared" si="224"/>
        <v>Medium</v>
      </c>
    </row>
    <row r="2866" spans="1:23" hidden="1" x14ac:dyDescent="0.3">
      <c r="A2866">
        <v>102779</v>
      </c>
      <c r="B2866" s="1">
        <v>46005</v>
      </c>
      <c r="C2866" t="s">
        <v>2915</v>
      </c>
      <c r="D2866" t="s">
        <v>80</v>
      </c>
      <c r="E2866" t="s">
        <v>30</v>
      </c>
      <c r="F2866" t="s">
        <v>76</v>
      </c>
      <c r="G2866" t="s">
        <v>77</v>
      </c>
      <c r="H2866" t="s">
        <v>38</v>
      </c>
      <c r="I2866" t="s">
        <v>39</v>
      </c>
      <c r="J2866" t="s">
        <v>92</v>
      </c>
      <c r="K2866">
        <v>6</v>
      </c>
      <c r="L2866">
        <v>2944</v>
      </c>
      <c r="M2866">
        <v>0</v>
      </c>
      <c r="N2866">
        <v>17664</v>
      </c>
      <c r="O2866">
        <v>9600</v>
      </c>
      <c r="P2866">
        <v>8064</v>
      </c>
      <c r="Q2866" t="s">
        <v>55</v>
      </c>
      <c r="R2866" t="s">
        <v>27</v>
      </c>
      <c r="S2866" s="3" t="str">
        <f t="shared" si="220"/>
        <v>December</v>
      </c>
      <c r="T2866" t="str">
        <f t="shared" si="221"/>
        <v>Q4</v>
      </c>
      <c r="U2866">
        <f t="shared" si="222"/>
        <v>2025</v>
      </c>
      <c r="V2866" s="4">
        <f t="shared" si="223"/>
        <v>0.45652173913043476</v>
      </c>
      <c r="W2866" t="str">
        <f t="shared" si="224"/>
        <v>Medium</v>
      </c>
    </row>
    <row r="2867" spans="1:23" hidden="1" x14ac:dyDescent="0.3">
      <c r="A2867">
        <v>103014</v>
      </c>
      <c r="B2867" s="1">
        <v>45832</v>
      </c>
      <c r="C2867" t="s">
        <v>3150</v>
      </c>
      <c r="D2867" t="s">
        <v>116</v>
      </c>
      <c r="E2867" t="s">
        <v>44</v>
      </c>
      <c r="F2867" t="s">
        <v>45</v>
      </c>
      <c r="G2867" t="s">
        <v>46</v>
      </c>
      <c r="H2867" t="s">
        <v>23</v>
      </c>
      <c r="I2867" t="s">
        <v>39</v>
      </c>
      <c r="J2867" t="s">
        <v>92</v>
      </c>
      <c r="K2867">
        <v>6</v>
      </c>
      <c r="L2867">
        <v>2939</v>
      </c>
      <c r="M2867">
        <v>0</v>
      </c>
      <c r="N2867">
        <v>17634</v>
      </c>
      <c r="O2867">
        <v>9600</v>
      </c>
      <c r="P2867">
        <v>8034</v>
      </c>
      <c r="Q2867" t="s">
        <v>49</v>
      </c>
      <c r="R2867" t="s">
        <v>27</v>
      </c>
      <c r="S2867" s="3" t="str">
        <f t="shared" si="220"/>
        <v>June</v>
      </c>
      <c r="T2867" t="str">
        <f t="shared" si="221"/>
        <v>Q2</v>
      </c>
      <c r="U2867">
        <f t="shared" si="222"/>
        <v>2025</v>
      </c>
      <c r="V2867" s="4">
        <f t="shared" si="223"/>
        <v>0.45559714188499489</v>
      </c>
      <c r="W2867" t="str">
        <f t="shared" si="224"/>
        <v>Medium</v>
      </c>
    </row>
    <row r="2868" spans="1:23" hidden="1" x14ac:dyDescent="0.3">
      <c r="A2868">
        <v>103497</v>
      </c>
      <c r="B2868" s="1">
        <v>45820</v>
      </c>
      <c r="C2868" t="s">
        <v>3633</v>
      </c>
      <c r="D2868" t="s">
        <v>175</v>
      </c>
      <c r="E2868" t="s">
        <v>30</v>
      </c>
      <c r="F2868" t="s">
        <v>31</v>
      </c>
      <c r="G2868" t="s">
        <v>32</v>
      </c>
      <c r="H2868" t="s">
        <v>71</v>
      </c>
      <c r="I2868" t="s">
        <v>60</v>
      </c>
      <c r="J2868" t="s">
        <v>78</v>
      </c>
      <c r="K2868">
        <v>1</v>
      </c>
      <c r="L2868">
        <v>22042</v>
      </c>
      <c r="M2868">
        <v>20</v>
      </c>
      <c r="N2868">
        <v>17633.599999999999</v>
      </c>
      <c r="O2868">
        <v>17000</v>
      </c>
      <c r="P2868">
        <v>633.6</v>
      </c>
      <c r="Q2868" t="s">
        <v>41</v>
      </c>
      <c r="R2868" t="s">
        <v>27</v>
      </c>
      <c r="S2868" s="3" t="str">
        <f t="shared" si="220"/>
        <v>June</v>
      </c>
      <c r="T2868" t="str">
        <f t="shared" si="221"/>
        <v>Q2</v>
      </c>
      <c r="U2868">
        <f t="shared" si="222"/>
        <v>2025</v>
      </c>
      <c r="V2868" s="4">
        <f t="shared" si="223"/>
        <v>3.5931403683876241E-2</v>
      </c>
      <c r="W2868" t="str">
        <f t="shared" si="224"/>
        <v>Medium</v>
      </c>
    </row>
    <row r="2869" spans="1:23" hidden="1" x14ac:dyDescent="0.3">
      <c r="A2869">
        <v>104995</v>
      </c>
      <c r="B2869" s="1">
        <v>45734</v>
      </c>
      <c r="C2869" t="s">
        <v>5131</v>
      </c>
      <c r="D2869" t="s">
        <v>134</v>
      </c>
      <c r="E2869" t="s">
        <v>44</v>
      </c>
      <c r="F2869" t="s">
        <v>45</v>
      </c>
      <c r="G2869" t="s">
        <v>46</v>
      </c>
      <c r="H2869" t="s">
        <v>83</v>
      </c>
      <c r="I2869" t="s">
        <v>39</v>
      </c>
      <c r="J2869" t="s">
        <v>92</v>
      </c>
      <c r="K2869">
        <v>6</v>
      </c>
      <c r="L2869">
        <v>2934</v>
      </c>
      <c r="M2869">
        <v>0</v>
      </c>
      <c r="N2869">
        <v>17604</v>
      </c>
      <c r="O2869">
        <v>9600</v>
      </c>
      <c r="P2869">
        <v>8004</v>
      </c>
      <c r="Q2869" t="s">
        <v>41</v>
      </c>
      <c r="R2869" t="s">
        <v>27</v>
      </c>
      <c r="S2869" s="3" t="str">
        <f t="shared" si="220"/>
        <v>March</v>
      </c>
      <c r="T2869" t="str">
        <f t="shared" si="221"/>
        <v>Q1</v>
      </c>
      <c r="U2869">
        <f t="shared" si="222"/>
        <v>2025</v>
      </c>
      <c r="V2869" s="4">
        <f t="shared" si="223"/>
        <v>0.45466939331970008</v>
      </c>
      <c r="W2869" t="str">
        <f t="shared" si="224"/>
        <v>Medium</v>
      </c>
    </row>
    <row r="2870" spans="1:23" hidden="1" x14ac:dyDescent="0.3">
      <c r="A2870">
        <v>103921</v>
      </c>
      <c r="B2870" s="1">
        <v>45675</v>
      </c>
      <c r="C2870" t="s">
        <v>4057</v>
      </c>
      <c r="D2870" t="s">
        <v>112</v>
      </c>
      <c r="E2870" t="s">
        <v>20</v>
      </c>
      <c r="F2870" t="s">
        <v>21</v>
      </c>
      <c r="G2870" t="s">
        <v>22</v>
      </c>
      <c r="H2870" t="s">
        <v>23</v>
      </c>
      <c r="I2870" t="s">
        <v>60</v>
      </c>
      <c r="J2870" t="s">
        <v>78</v>
      </c>
      <c r="K2870">
        <v>1</v>
      </c>
      <c r="L2870">
        <v>22002</v>
      </c>
      <c r="M2870">
        <v>20</v>
      </c>
      <c r="N2870">
        <v>17601.599999999999</v>
      </c>
      <c r="O2870">
        <v>17000</v>
      </c>
      <c r="P2870">
        <v>601.6</v>
      </c>
      <c r="Q2870" t="s">
        <v>41</v>
      </c>
      <c r="R2870" t="s">
        <v>73</v>
      </c>
      <c r="S2870" s="3" t="str">
        <f t="shared" si="220"/>
        <v>January</v>
      </c>
      <c r="T2870" t="str">
        <f t="shared" si="221"/>
        <v>Q1</v>
      </c>
      <c r="U2870">
        <f t="shared" si="222"/>
        <v>2025</v>
      </c>
      <c r="V2870" s="4">
        <f t="shared" si="223"/>
        <v>3.4178711026270341E-2</v>
      </c>
      <c r="W2870" t="str">
        <f t="shared" si="224"/>
        <v>Medium</v>
      </c>
    </row>
    <row r="2871" spans="1:23" hidden="1" x14ac:dyDescent="0.3">
      <c r="A2871">
        <v>101921</v>
      </c>
      <c r="B2871" s="1">
        <v>45736</v>
      </c>
      <c r="C2871" t="s">
        <v>2057</v>
      </c>
      <c r="D2871" t="s">
        <v>82</v>
      </c>
      <c r="E2871" t="s">
        <v>20</v>
      </c>
      <c r="F2871" t="s">
        <v>36</v>
      </c>
      <c r="G2871" t="s">
        <v>37</v>
      </c>
      <c r="H2871" t="s">
        <v>71</v>
      </c>
      <c r="I2871" t="s">
        <v>24</v>
      </c>
      <c r="J2871" t="s">
        <v>25</v>
      </c>
      <c r="K2871">
        <v>2</v>
      </c>
      <c r="L2871">
        <v>8798</v>
      </c>
      <c r="M2871">
        <v>0</v>
      </c>
      <c r="N2871">
        <v>17596</v>
      </c>
      <c r="O2871">
        <v>12000</v>
      </c>
      <c r="P2871">
        <v>5596</v>
      </c>
      <c r="Q2871" t="s">
        <v>55</v>
      </c>
      <c r="R2871" t="s">
        <v>56</v>
      </c>
      <c r="S2871" s="3" t="str">
        <f t="shared" si="220"/>
        <v>March</v>
      </c>
      <c r="T2871" t="str">
        <f t="shared" si="221"/>
        <v>Q1</v>
      </c>
      <c r="U2871">
        <f t="shared" si="222"/>
        <v>2025</v>
      </c>
      <c r="V2871" s="4">
        <f t="shared" si="223"/>
        <v>0.31802682427824508</v>
      </c>
      <c r="W2871" t="str">
        <f t="shared" si="224"/>
        <v>Medium</v>
      </c>
    </row>
    <row r="2872" spans="1:23" hidden="1" x14ac:dyDescent="0.3">
      <c r="A2872">
        <v>101837</v>
      </c>
      <c r="B2872" s="1">
        <v>45719</v>
      </c>
      <c r="C2872" t="s">
        <v>1973</v>
      </c>
      <c r="D2872" t="s">
        <v>222</v>
      </c>
      <c r="E2872" t="s">
        <v>52</v>
      </c>
      <c r="F2872" t="s">
        <v>69</v>
      </c>
      <c r="G2872" t="s">
        <v>70</v>
      </c>
      <c r="H2872" t="s">
        <v>83</v>
      </c>
      <c r="I2872" t="s">
        <v>60</v>
      </c>
      <c r="J2872" t="s">
        <v>78</v>
      </c>
      <c r="K2872">
        <v>1</v>
      </c>
      <c r="L2872">
        <v>21981</v>
      </c>
      <c r="M2872">
        <v>20</v>
      </c>
      <c r="N2872">
        <v>17584.8</v>
      </c>
      <c r="O2872">
        <v>17000</v>
      </c>
      <c r="P2872">
        <v>584.79999999999995</v>
      </c>
      <c r="Q2872" t="s">
        <v>41</v>
      </c>
      <c r="R2872" t="s">
        <v>27</v>
      </c>
      <c r="S2872" s="3" t="str">
        <f t="shared" si="220"/>
        <v>March</v>
      </c>
      <c r="T2872" t="str">
        <f t="shared" si="221"/>
        <v>Q1</v>
      </c>
      <c r="U2872">
        <f t="shared" si="222"/>
        <v>2025</v>
      </c>
      <c r="V2872" s="4">
        <f t="shared" si="223"/>
        <v>3.3255993812838357E-2</v>
      </c>
      <c r="W2872" t="str">
        <f t="shared" si="224"/>
        <v>Medium</v>
      </c>
    </row>
    <row r="2873" spans="1:23" hidden="1" x14ac:dyDescent="0.3">
      <c r="A2873">
        <v>102340</v>
      </c>
      <c r="B2873" s="1">
        <v>46018</v>
      </c>
      <c r="C2873" t="s">
        <v>2476</v>
      </c>
      <c r="D2873" t="s">
        <v>226</v>
      </c>
      <c r="E2873" t="s">
        <v>30</v>
      </c>
      <c r="F2873" t="s">
        <v>31</v>
      </c>
      <c r="G2873" t="s">
        <v>32</v>
      </c>
      <c r="H2873" t="s">
        <v>71</v>
      </c>
      <c r="I2873" t="s">
        <v>60</v>
      </c>
      <c r="J2873" t="s">
        <v>78</v>
      </c>
      <c r="K2873">
        <v>1</v>
      </c>
      <c r="L2873">
        <v>21948</v>
      </c>
      <c r="M2873">
        <v>20</v>
      </c>
      <c r="N2873">
        <v>17558.400000000001</v>
      </c>
      <c r="O2873">
        <v>17000</v>
      </c>
      <c r="P2873">
        <v>558.4</v>
      </c>
      <c r="Q2873" t="s">
        <v>26</v>
      </c>
      <c r="R2873" t="s">
        <v>73</v>
      </c>
      <c r="S2873" s="3" t="str">
        <f t="shared" si="220"/>
        <v>December</v>
      </c>
      <c r="T2873" t="str">
        <f t="shared" si="221"/>
        <v>Q4</v>
      </c>
      <c r="U2873">
        <f t="shared" si="222"/>
        <v>2025</v>
      </c>
      <c r="V2873" s="4">
        <f t="shared" si="223"/>
        <v>3.1802442135957718E-2</v>
      </c>
      <c r="W2873" t="str">
        <f t="shared" si="224"/>
        <v>Medium</v>
      </c>
    </row>
    <row r="2874" spans="1:23" hidden="1" x14ac:dyDescent="0.3">
      <c r="A2874">
        <v>100949</v>
      </c>
      <c r="B2874" s="1">
        <v>45903</v>
      </c>
      <c r="C2874" t="s">
        <v>1085</v>
      </c>
      <c r="D2874" t="s">
        <v>75</v>
      </c>
      <c r="E2874" t="s">
        <v>44</v>
      </c>
      <c r="F2874" t="s">
        <v>45</v>
      </c>
      <c r="G2874" t="s">
        <v>46</v>
      </c>
      <c r="H2874" t="s">
        <v>47</v>
      </c>
      <c r="I2874" t="s">
        <v>60</v>
      </c>
      <c r="J2874" t="s">
        <v>78</v>
      </c>
      <c r="K2874">
        <v>1</v>
      </c>
      <c r="L2874">
        <v>21945</v>
      </c>
      <c r="M2874">
        <v>20</v>
      </c>
      <c r="N2874">
        <v>17556</v>
      </c>
      <c r="O2874">
        <v>17000</v>
      </c>
      <c r="P2874">
        <v>556</v>
      </c>
      <c r="Q2874" t="s">
        <v>41</v>
      </c>
      <c r="R2874" t="s">
        <v>27</v>
      </c>
      <c r="S2874" s="3" t="str">
        <f t="shared" si="220"/>
        <v>September</v>
      </c>
      <c r="T2874" t="str">
        <f t="shared" si="221"/>
        <v>Q3</v>
      </c>
      <c r="U2874">
        <f t="shared" si="222"/>
        <v>2025</v>
      </c>
      <c r="V2874" s="4">
        <f t="shared" si="223"/>
        <v>3.1670084301663251E-2</v>
      </c>
      <c r="W2874" t="str">
        <f t="shared" si="224"/>
        <v>Medium</v>
      </c>
    </row>
    <row r="2875" spans="1:23" hidden="1" x14ac:dyDescent="0.3">
      <c r="A2875">
        <v>101675</v>
      </c>
      <c r="B2875" s="1">
        <v>45681</v>
      </c>
      <c r="C2875" t="s">
        <v>1811</v>
      </c>
      <c r="D2875" t="s">
        <v>342</v>
      </c>
      <c r="E2875" t="s">
        <v>20</v>
      </c>
      <c r="F2875" t="s">
        <v>21</v>
      </c>
      <c r="G2875" t="s">
        <v>22</v>
      </c>
      <c r="H2875" t="s">
        <v>83</v>
      </c>
      <c r="I2875" t="s">
        <v>60</v>
      </c>
      <c r="J2875" t="s">
        <v>78</v>
      </c>
      <c r="K2875">
        <v>1</v>
      </c>
      <c r="L2875">
        <v>21932</v>
      </c>
      <c r="M2875">
        <v>20</v>
      </c>
      <c r="N2875">
        <v>17545.599999999999</v>
      </c>
      <c r="O2875">
        <v>17000</v>
      </c>
      <c r="P2875">
        <v>545.6</v>
      </c>
      <c r="Q2875" t="s">
        <v>41</v>
      </c>
      <c r="R2875" t="s">
        <v>27</v>
      </c>
      <c r="S2875" s="3" t="str">
        <f t="shared" si="220"/>
        <v>January</v>
      </c>
      <c r="T2875" t="str">
        <f t="shared" si="221"/>
        <v>Q1</v>
      </c>
      <c r="U2875">
        <f t="shared" si="222"/>
        <v>2025</v>
      </c>
      <c r="V2875" s="4">
        <f t="shared" si="223"/>
        <v>3.1096115265365678E-2</v>
      </c>
      <c r="W2875" t="str">
        <f t="shared" si="224"/>
        <v>Medium</v>
      </c>
    </row>
    <row r="2876" spans="1:23" hidden="1" x14ac:dyDescent="0.3">
      <c r="A2876">
        <v>103578</v>
      </c>
      <c r="B2876" s="1">
        <v>45693</v>
      </c>
      <c r="C2876" t="s">
        <v>3714</v>
      </c>
      <c r="D2876" t="s">
        <v>100</v>
      </c>
      <c r="E2876" t="s">
        <v>20</v>
      </c>
      <c r="F2876" t="s">
        <v>21</v>
      </c>
      <c r="G2876" t="s">
        <v>22</v>
      </c>
      <c r="H2876" t="s">
        <v>71</v>
      </c>
      <c r="I2876" t="s">
        <v>60</v>
      </c>
      <c r="J2876" t="s">
        <v>78</v>
      </c>
      <c r="K2876">
        <v>1</v>
      </c>
      <c r="L2876">
        <v>21912</v>
      </c>
      <c r="M2876">
        <v>20</v>
      </c>
      <c r="N2876">
        <v>17529.599999999999</v>
      </c>
      <c r="O2876">
        <v>17000</v>
      </c>
      <c r="P2876">
        <v>529.6</v>
      </c>
      <c r="Q2876" t="s">
        <v>41</v>
      </c>
      <c r="R2876" t="s">
        <v>27</v>
      </c>
      <c r="S2876" s="3" t="str">
        <f t="shared" si="220"/>
        <v>February</v>
      </c>
      <c r="T2876" t="str">
        <f t="shared" si="221"/>
        <v>Q1</v>
      </c>
      <c r="U2876">
        <f t="shared" si="222"/>
        <v>2025</v>
      </c>
      <c r="V2876" s="4">
        <f t="shared" si="223"/>
        <v>3.0211756115370577E-2</v>
      </c>
      <c r="W2876" t="str">
        <f t="shared" si="224"/>
        <v>Medium</v>
      </c>
    </row>
    <row r="2877" spans="1:23" hidden="1" x14ac:dyDescent="0.3">
      <c r="A2877">
        <v>100829</v>
      </c>
      <c r="B2877" s="1">
        <v>45739</v>
      </c>
      <c r="C2877" t="s">
        <v>965</v>
      </c>
      <c r="D2877" t="s">
        <v>125</v>
      </c>
      <c r="E2877" t="s">
        <v>44</v>
      </c>
      <c r="F2877" t="s">
        <v>45</v>
      </c>
      <c r="G2877" t="s">
        <v>46</v>
      </c>
      <c r="H2877" t="s">
        <v>71</v>
      </c>
      <c r="I2877" t="s">
        <v>24</v>
      </c>
      <c r="J2877" t="s">
        <v>25</v>
      </c>
      <c r="K2877">
        <v>2</v>
      </c>
      <c r="L2877">
        <v>8762</v>
      </c>
      <c r="M2877">
        <v>0</v>
      </c>
      <c r="N2877">
        <v>17524</v>
      </c>
      <c r="O2877">
        <v>12000</v>
      </c>
      <c r="P2877">
        <v>5524</v>
      </c>
      <c r="Q2877" t="s">
        <v>26</v>
      </c>
      <c r="R2877" t="s">
        <v>27</v>
      </c>
      <c r="S2877" s="3" t="str">
        <f t="shared" si="220"/>
        <v>March</v>
      </c>
      <c r="T2877" t="str">
        <f t="shared" si="221"/>
        <v>Q1</v>
      </c>
      <c r="U2877">
        <f t="shared" si="222"/>
        <v>2025</v>
      </c>
      <c r="V2877" s="4">
        <f t="shared" si="223"/>
        <v>0.31522483451266836</v>
      </c>
      <c r="W2877" t="str">
        <f t="shared" si="224"/>
        <v>Medium</v>
      </c>
    </row>
    <row r="2878" spans="1:23" hidden="1" x14ac:dyDescent="0.3">
      <c r="A2878">
        <v>102107</v>
      </c>
      <c r="B2878" s="1">
        <v>45813</v>
      </c>
      <c r="C2878" t="s">
        <v>2243</v>
      </c>
      <c r="D2878" t="s">
        <v>226</v>
      </c>
      <c r="E2878" t="s">
        <v>44</v>
      </c>
      <c r="F2878" t="s">
        <v>45</v>
      </c>
      <c r="G2878" t="s">
        <v>46</v>
      </c>
      <c r="H2878" t="s">
        <v>108</v>
      </c>
      <c r="I2878" t="s">
        <v>60</v>
      </c>
      <c r="J2878" t="s">
        <v>78</v>
      </c>
      <c r="K2878">
        <v>1</v>
      </c>
      <c r="L2878">
        <v>21880</v>
      </c>
      <c r="M2878">
        <v>20</v>
      </c>
      <c r="N2878">
        <v>17504</v>
      </c>
      <c r="O2878">
        <v>17000</v>
      </c>
      <c r="P2878">
        <v>504</v>
      </c>
      <c r="Q2878" t="s">
        <v>49</v>
      </c>
      <c r="R2878" t="s">
        <v>27</v>
      </c>
      <c r="S2878" s="3" t="str">
        <f t="shared" si="220"/>
        <v>June</v>
      </c>
      <c r="T2878" t="str">
        <f t="shared" si="221"/>
        <v>Q2</v>
      </c>
      <c r="U2878">
        <f t="shared" si="222"/>
        <v>2025</v>
      </c>
      <c r="V2878" s="4">
        <f t="shared" si="223"/>
        <v>2.8793418647166363E-2</v>
      </c>
      <c r="W2878" t="str">
        <f t="shared" si="224"/>
        <v>Medium</v>
      </c>
    </row>
    <row r="2879" spans="1:23" hidden="1" x14ac:dyDescent="0.3">
      <c r="A2879">
        <v>102536</v>
      </c>
      <c r="B2879" s="1">
        <v>45914</v>
      </c>
      <c r="C2879" t="s">
        <v>2672</v>
      </c>
      <c r="D2879" t="s">
        <v>222</v>
      </c>
      <c r="E2879" t="s">
        <v>20</v>
      </c>
      <c r="F2879" t="s">
        <v>36</v>
      </c>
      <c r="G2879" t="s">
        <v>37</v>
      </c>
      <c r="H2879" t="s">
        <v>59</v>
      </c>
      <c r="I2879" t="s">
        <v>24</v>
      </c>
      <c r="J2879" t="s">
        <v>25</v>
      </c>
      <c r="K2879">
        <v>2</v>
      </c>
      <c r="L2879">
        <v>8750</v>
      </c>
      <c r="M2879">
        <v>0</v>
      </c>
      <c r="N2879">
        <v>17500</v>
      </c>
      <c r="O2879">
        <v>12000</v>
      </c>
      <c r="P2879">
        <v>5500</v>
      </c>
      <c r="Q2879" t="s">
        <v>66</v>
      </c>
      <c r="R2879" t="s">
        <v>27</v>
      </c>
      <c r="S2879" s="3" t="str">
        <f t="shared" si="220"/>
        <v>September</v>
      </c>
      <c r="T2879" t="str">
        <f t="shared" si="221"/>
        <v>Q3</v>
      </c>
      <c r="U2879">
        <f t="shared" si="222"/>
        <v>2025</v>
      </c>
      <c r="V2879" s="4">
        <f t="shared" si="223"/>
        <v>0.31428571428571428</v>
      </c>
      <c r="W2879" t="str">
        <f t="shared" si="224"/>
        <v>Medium</v>
      </c>
    </row>
    <row r="2880" spans="1:23" hidden="1" x14ac:dyDescent="0.3">
      <c r="A2880">
        <v>103303</v>
      </c>
      <c r="B2880" s="1">
        <v>45818</v>
      </c>
      <c r="C2880" t="s">
        <v>3439</v>
      </c>
      <c r="D2880" t="s">
        <v>29</v>
      </c>
      <c r="E2880" t="s">
        <v>44</v>
      </c>
      <c r="F2880" t="s">
        <v>45</v>
      </c>
      <c r="G2880" t="s">
        <v>46</v>
      </c>
      <c r="H2880" t="s">
        <v>47</v>
      </c>
      <c r="I2880" t="s">
        <v>60</v>
      </c>
      <c r="J2880" t="s">
        <v>78</v>
      </c>
      <c r="K2880">
        <v>1</v>
      </c>
      <c r="L2880">
        <v>21802</v>
      </c>
      <c r="M2880">
        <v>20</v>
      </c>
      <c r="N2880">
        <v>17441.599999999999</v>
      </c>
      <c r="O2880">
        <v>17000</v>
      </c>
      <c r="P2880">
        <v>441.6</v>
      </c>
      <c r="Q2880" t="s">
        <v>26</v>
      </c>
      <c r="R2880" t="s">
        <v>27</v>
      </c>
      <c r="S2880" s="3" t="str">
        <f t="shared" si="220"/>
        <v>June</v>
      </c>
      <c r="T2880" t="str">
        <f t="shared" si="221"/>
        <v>Q2</v>
      </c>
      <c r="U2880">
        <f t="shared" si="222"/>
        <v>2025</v>
      </c>
      <c r="V2880" s="4">
        <f t="shared" si="223"/>
        <v>2.531877809375287E-2</v>
      </c>
      <c r="W2880" t="str">
        <f t="shared" si="224"/>
        <v>Medium</v>
      </c>
    </row>
    <row r="2881" spans="1:23" hidden="1" x14ac:dyDescent="0.3">
      <c r="A2881">
        <v>101990</v>
      </c>
      <c r="B2881" s="1">
        <v>45986</v>
      </c>
      <c r="C2881" t="s">
        <v>2126</v>
      </c>
      <c r="D2881" t="s">
        <v>80</v>
      </c>
      <c r="E2881" t="s">
        <v>30</v>
      </c>
      <c r="F2881" t="s">
        <v>76</v>
      </c>
      <c r="G2881" t="s">
        <v>77</v>
      </c>
      <c r="H2881" t="s">
        <v>38</v>
      </c>
      <c r="I2881" t="s">
        <v>39</v>
      </c>
      <c r="J2881" t="s">
        <v>92</v>
      </c>
      <c r="K2881">
        <v>7</v>
      </c>
      <c r="L2881">
        <v>2621</v>
      </c>
      <c r="M2881">
        <v>5</v>
      </c>
      <c r="N2881">
        <v>17429.650000000001</v>
      </c>
      <c r="O2881">
        <v>11200</v>
      </c>
      <c r="P2881">
        <v>6229.65</v>
      </c>
      <c r="Q2881" t="s">
        <v>41</v>
      </c>
      <c r="R2881" t="s">
        <v>56</v>
      </c>
      <c r="S2881" s="3" t="str">
        <f t="shared" si="220"/>
        <v>November</v>
      </c>
      <c r="T2881" t="str">
        <f t="shared" si="221"/>
        <v>Q4</v>
      </c>
      <c r="U2881">
        <f t="shared" si="222"/>
        <v>2025</v>
      </c>
      <c r="V2881" s="4">
        <f t="shared" si="223"/>
        <v>0.35741681559870675</v>
      </c>
      <c r="W2881" t="str">
        <f t="shared" si="224"/>
        <v>Medium</v>
      </c>
    </row>
    <row r="2882" spans="1:23" hidden="1" x14ac:dyDescent="0.3">
      <c r="A2882">
        <v>102579</v>
      </c>
      <c r="B2882" s="1">
        <v>45925</v>
      </c>
      <c r="C2882" t="s">
        <v>2715</v>
      </c>
      <c r="D2882" t="s">
        <v>68</v>
      </c>
      <c r="E2882" t="s">
        <v>44</v>
      </c>
      <c r="F2882" t="s">
        <v>45</v>
      </c>
      <c r="G2882" t="s">
        <v>46</v>
      </c>
      <c r="H2882" t="s">
        <v>71</v>
      </c>
      <c r="I2882" t="s">
        <v>60</v>
      </c>
      <c r="J2882" t="s">
        <v>78</v>
      </c>
      <c r="K2882">
        <v>1</v>
      </c>
      <c r="L2882">
        <v>21761</v>
      </c>
      <c r="M2882">
        <v>20</v>
      </c>
      <c r="N2882">
        <v>17408.8</v>
      </c>
      <c r="O2882">
        <v>17000</v>
      </c>
      <c r="P2882">
        <v>408.8</v>
      </c>
      <c r="Q2882" t="s">
        <v>49</v>
      </c>
      <c r="R2882" t="s">
        <v>27</v>
      </c>
      <c r="S2882" s="3" t="str">
        <f t="shared" ref="S2882:S2945" si="225">TEXT(B2882,"mmmm")</f>
        <v>September</v>
      </c>
      <c r="T2882" t="str">
        <f t="shared" ref="T2882:T2945" si="226">"Q"&amp;ROUNDUP(MONTH(B2882)/3,0)</f>
        <v>Q3</v>
      </c>
      <c r="U2882">
        <f t="shared" ref="U2882:U2945" si="227">YEAR(B2882)</f>
        <v>2025</v>
      </c>
      <c r="V2882" s="4">
        <f t="shared" ref="V2882:V2945" si="228">P2882/N2882</f>
        <v>2.3482376729010618E-2</v>
      </c>
      <c r="W2882" t="str">
        <f t="shared" ref="W2882:W2945" si="229">IF(N2882&lt;10000,"Low",IF(N2882&lt;=50000,"Medium","High"))</f>
        <v>Medium</v>
      </c>
    </row>
    <row r="2883" spans="1:23" hidden="1" x14ac:dyDescent="0.3">
      <c r="A2883">
        <v>101146</v>
      </c>
      <c r="B2883" s="1">
        <v>45921</v>
      </c>
      <c r="C2883" t="s">
        <v>1282</v>
      </c>
      <c r="D2883" t="s">
        <v>408</v>
      </c>
      <c r="E2883" t="s">
        <v>44</v>
      </c>
      <c r="F2883" t="s">
        <v>64</v>
      </c>
      <c r="G2883" t="s">
        <v>65</v>
      </c>
      <c r="H2883" t="s">
        <v>47</v>
      </c>
      <c r="I2883" t="s">
        <v>24</v>
      </c>
      <c r="J2883" t="s">
        <v>25</v>
      </c>
      <c r="K2883">
        <v>2</v>
      </c>
      <c r="L2883">
        <v>8683</v>
      </c>
      <c r="M2883">
        <v>0</v>
      </c>
      <c r="N2883">
        <v>17366</v>
      </c>
      <c r="O2883">
        <v>12000</v>
      </c>
      <c r="P2883">
        <v>5366</v>
      </c>
      <c r="Q2883" t="s">
        <v>66</v>
      </c>
      <c r="R2883" t="s">
        <v>27</v>
      </c>
      <c r="S2883" s="3" t="str">
        <f t="shared" si="225"/>
        <v>September</v>
      </c>
      <c r="T2883" t="str">
        <f t="shared" si="226"/>
        <v>Q3</v>
      </c>
      <c r="U2883">
        <f t="shared" si="227"/>
        <v>2025</v>
      </c>
      <c r="V2883" s="4">
        <f t="shared" si="228"/>
        <v>0.30899458712426581</v>
      </c>
      <c r="W2883" t="str">
        <f t="shared" si="229"/>
        <v>Medium</v>
      </c>
    </row>
    <row r="2884" spans="1:23" hidden="1" x14ac:dyDescent="0.3">
      <c r="A2884">
        <v>102773</v>
      </c>
      <c r="B2884" s="1">
        <v>45797</v>
      </c>
      <c r="C2884" t="s">
        <v>2909</v>
      </c>
      <c r="D2884" t="s">
        <v>29</v>
      </c>
      <c r="E2884" t="s">
        <v>52</v>
      </c>
      <c r="F2884" t="s">
        <v>53</v>
      </c>
      <c r="G2884" t="s">
        <v>54</v>
      </c>
      <c r="H2884" t="s">
        <v>23</v>
      </c>
      <c r="I2884" t="s">
        <v>60</v>
      </c>
      <c r="J2884" t="s">
        <v>78</v>
      </c>
      <c r="K2884">
        <v>1</v>
      </c>
      <c r="L2884">
        <v>21633</v>
      </c>
      <c r="M2884">
        <v>20</v>
      </c>
      <c r="N2884">
        <v>17306.400000000001</v>
      </c>
      <c r="O2884">
        <v>17000</v>
      </c>
      <c r="P2884">
        <v>306.39999999999998</v>
      </c>
      <c r="Q2884" t="s">
        <v>55</v>
      </c>
      <c r="R2884" t="s">
        <v>27</v>
      </c>
      <c r="S2884" s="3" t="str">
        <f t="shared" si="225"/>
        <v>May</v>
      </c>
      <c r="T2884" t="str">
        <f t="shared" si="226"/>
        <v>Q2</v>
      </c>
      <c r="U2884">
        <f t="shared" si="227"/>
        <v>2025</v>
      </c>
      <c r="V2884" s="4">
        <f t="shared" si="228"/>
        <v>1.7704433042111587E-2</v>
      </c>
      <c r="W2884" t="str">
        <f t="shared" si="229"/>
        <v>Medium</v>
      </c>
    </row>
    <row r="2885" spans="1:23" hidden="1" x14ac:dyDescent="0.3">
      <c r="A2885">
        <v>100448</v>
      </c>
      <c r="B2885" s="1">
        <v>46002</v>
      </c>
      <c r="C2885" t="s">
        <v>584</v>
      </c>
      <c r="D2885" t="s">
        <v>43</v>
      </c>
      <c r="E2885" t="s">
        <v>44</v>
      </c>
      <c r="F2885" t="s">
        <v>64</v>
      </c>
      <c r="G2885" t="s">
        <v>65</v>
      </c>
      <c r="H2885" t="s">
        <v>33</v>
      </c>
      <c r="I2885" t="s">
        <v>39</v>
      </c>
      <c r="J2885" t="s">
        <v>92</v>
      </c>
      <c r="K2885">
        <v>6</v>
      </c>
      <c r="L2885">
        <v>2882</v>
      </c>
      <c r="M2885">
        <v>0</v>
      </c>
      <c r="N2885">
        <v>17292</v>
      </c>
      <c r="O2885">
        <v>9600</v>
      </c>
      <c r="P2885">
        <v>7692</v>
      </c>
      <c r="Q2885" t="s">
        <v>26</v>
      </c>
      <c r="R2885" t="s">
        <v>27</v>
      </c>
      <c r="S2885" s="3" t="str">
        <f t="shared" si="225"/>
        <v>December</v>
      </c>
      <c r="T2885" t="str">
        <f t="shared" si="226"/>
        <v>Q4</v>
      </c>
      <c r="U2885">
        <f t="shared" si="227"/>
        <v>2025</v>
      </c>
      <c r="V2885" s="4">
        <f t="shared" si="228"/>
        <v>0.44482997918112421</v>
      </c>
      <c r="W2885" t="str">
        <f t="shared" si="229"/>
        <v>Medium</v>
      </c>
    </row>
    <row r="2886" spans="1:23" hidden="1" x14ac:dyDescent="0.3">
      <c r="A2886">
        <v>103971</v>
      </c>
      <c r="B2886" s="1">
        <v>45780</v>
      </c>
      <c r="C2886" t="s">
        <v>4107</v>
      </c>
      <c r="D2886" t="s">
        <v>90</v>
      </c>
      <c r="E2886" t="s">
        <v>20</v>
      </c>
      <c r="F2886" t="s">
        <v>21</v>
      </c>
      <c r="G2886" t="s">
        <v>22</v>
      </c>
      <c r="H2886" t="s">
        <v>47</v>
      </c>
      <c r="I2886" t="s">
        <v>60</v>
      </c>
      <c r="J2886" t="s">
        <v>78</v>
      </c>
      <c r="K2886">
        <v>1</v>
      </c>
      <c r="L2886">
        <v>21582</v>
      </c>
      <c r="M2886">
        <v>20</v>
      </c>
      <c r="N2886">
        <v>17265.599999999999</v>
      </c>
      <c r="O2886">
        <v>17000</v>
      </c>
      <c r="P2886">
        <v>265.60000000000002</v>
      </c>
      <c r="Q2886" t="s">
        <v>66</v>
      </c>
      <c r="R2886" t="s">
        <v>56</v>
      </c>
      <c r="S2886" s="3" t="str">
        <f t="shared" si="225"/>
        <v>May</v>
      </c>
      <c r="T2886" t="str">
        <f t="shared" si="226"/>
        <v>Q2</v>
      </c>
      <c r="U2886">
        <f t="shared" si="227"/>
        <v>2025</v>
      </c>
      <c r="V2886" s="4">
        <f t="shared" si="228"/>
        <v>1.5383189695116303E-2</v>
      </c>
      <c r="W2886" t="str">
        <f t="shared" si="229"/>
        <v>Medium</v>
      </c>
    </row>
    <row r="2887" spans="1:23" hidden="1" x14ac:dyDescent="0.3">
      <c r="A2887">
        <v>101307</v>
      </c>
      <c r="B2887" s="1">
        <v>45945</v>
      </c>
      <c r="C2887" t="s">
        <v>1443</v>
      </c>
      <c r="D2887" t="s">
        <v>82</v>
      </c>
      <c r="E2887" t="s">
        <v>30</v>
      </c>
      <c r="F2887" t="s">
        <v>31</v>
      </c>
      <c r="G2887" t="s">
        <v>32</v>
      </c>
      <c r="H2887" t="s">
        <v>108</v>
      </c>
      <c r="I2887" t="s">
        <v>39</v>
      </c>
      <c r="J2887" t="s">
        <v>92</v>
      </c>
      <c r="K2887">
        <v>8</v>
      </c>
      <c r="L2887">
        <v>2271</v>
      </c>
      <c r="M2887">
        <v>5</v>
      </c>
      <c r="N2887">
        <v>17259.599999999999</v>
      </c>
      <c r="O2887">
        <v>12800</v>
      </c>
      <c r="P2887">
        <v>4459.6000000000004</v>
      </c>
      <c r="Q2887" t="s">
        <v>41</v>
      </c>
      <c r="R2887" t="s">
        <v>56</v>
      </c>
      <c r="S2887" s="3" t="str">
        <f t="shared" si="225"/>
        <v>October</v>
      </c>
      <c r="T2887" t="str">
        <f t="shared" si="226"/>
        <v>Q4</v>
      </c>
      <c r="U2887">
        <f t="shared" si="227"/>
        <v>2025</v>
      </c>
      <c r="V2887" s="4">
        <f t="shared" si="228"/>
        <v>0.25838374006350096</v>
      </c>
      <c r="W2887" t="str">
        <f t="shared" si="229"/>
        <v>Medium</v>
      </c>
    </row>
    <row r="2888" spans="1:23" hidden="1" x14ac:dyDescent="0.3">
      <c r="A2888">
        <v>101339</v>
      </c>
      <c r="B2888" s="1">
        <v>45696</v>
      </c>
      <c r="C2888" t="s">
        <v>1475</v>
      </c>
      <c r="D2888" t="s">
        <v>207</v>
      </c>
      <c r="E2888" t="s">
        <v>52</v>
      </c>
      <c r="F2888" t="s">
        <v>53</v>
      </c>
      <c r="G2888" t="s">
        <v>54</v>
      </c>
      <c r="H2888" t="s">
        <v>83</v>
      </c>
      <c r="I2888" t="s">
        <v>24</v>
      </c>
      <c r="J2888" t="s">
        <v>25</v>
      </c>
      <c r="K2888">
        <v>2</v>
      </c>
      <c r="L2888">
        <v>8625</v>
      </c>
      <c r="M2888">
        <v>0</v>
      </c>
      <c r="N2888">
        <v>17250</v>
      </c>
      <c r="O2888">
        <v>12000</v>
      </c>
      <c r="P2888">
        <v>5250</v>
      </c>
      <c r="Q2888" t="s">
        <v>49</v>
      </c>
      <c r="R2888" t="s">
        <v>27</v>
      </c>
      <c r="S2888" s="3" t="str">
        <f t="shared" si="225"/>
        <v>February</v>
      </c>
      <c r="T2888" t="str">
        <f t="shared" si="226"/>
        <v>Q1</v>
      </c>
      <c r="U2888">
        <f t="shared" si="227"/>
        <v>2025</v>
      </c>
      <c r="V2888" s="4">
        <f t="shared" si="228"/>
        <v>0.30434782608695654</v>
      </c>
      <c r="W2888" t="str">
        <f t="shared" si="229"/>
        <v>Medium</v>
      </c>
    </row>
    <row r="2889" spans="1:23" hidden="1" x14ac:dyDescent="0.3">
      <c r="A2889">
        <v>102717</v>
      </c>
      <c r="B2889" s="1">
        <v>45924</v>
      </c>
      <c r="C2889" t="s">
        <v>2853</v>
      </c>
      <c r="D2889" t="s">
        <v>151</v>
      </c>
      <c r="E2889" t="s">
        <v>44</v>
      </c>
      <c r="F2889" t="s">
        <v>45</v>
      </c>
      <c r="G2889" t="s">
        <v>46</v>
      </c>
      <c r="H2889" t="s">
        <v>33</v>
      </c>
      <c r="I2889" t="s">
        <v>60</v>
      </c>
      <c r="J2889" t="s">
        <v>78</v>
      </c>
      <c r="K2889">
        <v>1</v>
      </c>
      <c r="L2889">
        <v>21518</v>
      </c>
      <c r="M2889">
        <v>20</v>
      </c>
      <c r="N2889">
        <v>17214.400000000001</v>
      </c>
      <c r="O2889">
        <v>17000</v>
      </c>
      <c r="P2889">
        <v>214.4</v>
      </c>
      <c r="Q2889" t="s">
        <v>26</v>
      </c>
      <c r="R2889" t="s">
        <v>27</v>
      </c>
      <c r="S2889" s="3" t="str">
        <f t="shared" si="225"/>
        <v>September</v>
      </c>
      <c r="T2889" t="str">
        <f t="shared" si="226"/>
        <v>Q3</v>
      </c>
      <c r="U2889">
        <f t="shared" si="227"/>
        <v>2025</v>
      </c>
      <c r="V2889" s="4">
        <f t="shared" si="228"/>
        <v>1.2454689097499767E-2</v>
      </c>
      <c r="W2889" t="str">
        <f t="shared" si="229"/>
        <v>Medium</v>
      </c>
    </row>
    <row r="2890" spans="1:23" hidden="1" x14ac:dyDescent="0.3">
      <c r="A2890">
        <v>104670</v>
      </c>
      <c r="B2890" s="1">
        <v>45963</v>
      </c>
      <c r="C2890" t="s">
        <v>4806</v>
      </c>
      <c r="D2890" t="s">
        <v>112</v>
      </c>
      <c r="E2890" t="s">
        <v>30</v>
      </c>
      <c r="F2890" t="s">
        <v>31</v>
      </c>
      <c r="G2890" t="s">
        <v>32</v>
      </c>
      <c r="H2890" t="s">
        <v>108</v>
      </c>
      <c r="I2890" t="s">
        <v>39</v>
      </c>
      <c r="J2890" t="s">
        <v>92</v>
      </c>
      <c r="K2890">
        <v>7</v>
      </c>
      <c r="L2890">
        <v>2440</v>
      </c>
      <c r="M2890">
        <v>0</v>
      </c>
      <c r="N2890">
        <v>17080</v>
      </c>
      <c r="O2890">
        <v>11200</v>
      </c>
      <c r="P2890">
        <v>5880</v>
      </c>
      <c r="Q2890" t="s">
        <v>66</v>
      </c>
      <c r="R2890" t="s">
        <v>27</v>
      </c>
      <c r="S2890" s="3" t="str">
        <f t="shared" si="225"/>
        <v>November</v>
      </c>
      <c r="T2890" t="str">
        <f t="shared" si="226"/>
        <v>Q4</v>
      </c>
      <c r="U2890">
        <f t="shared" si="227"/>
        <v>2025</v>
      </c>
      <c r="V2890" s="4">
        <f t="shared" si="228"/>
        <v>0.34426229508196721</v>
      </c>
      <c r="W2890" t="str">
        <f t="shared" si="229"/>
        <v>Medium</v>
      </c>
    </row>
    <row r="2891" spans="1:23" hidden="1" x14ac:dyDescent="0.3">
      <c r="A2891">
        <v>103609</v>
      </c>
      <c r="B2891" s="1">
        <v>45896</v>
      </c>
      <c r="C2891" t="s">
        <v>3745</v>
      </c>
      <c r="D2891" t="s">
        <v>257</v>
      </c>
      <c r="E2891" t="s">
        <v>30</v>
      </c>
      <c r="F2891" t="s">
        <v>31</v>
      </c>
      <c r="G2891" t="s">
        <v>32</v>
      </c>
      <c r="H2891" t="s">
        <v>38</v>
      </c>
      <c r="I2891" t="s">
        <v>24</v>
      </c>
      <c r="J2891" t="s">
        <v>25</v>
      </c>
      <c r="K2891">
        <v>2</v>
      </c>
      <c r="L2891">
        <v>8988</v>
      </c>
      <c r="M2891">
        <v>5</v>
      </c>
      <c r="N2891">
        <v>17077.2</v>
      </c>
      <c r="O2891">
        <v>12000</v>
      </c>
      <c r="P2891">
        <v>5077.2</v>
      </c>
      <c r="Q2891" t="s">
        <v>55</v>
      </c>
      <c r="R2891" t="s">
        <v>27</v>
      </c>
      <c r="S2891" s="3" t="str">
        <f t="shared" si="225"/>
        <v>August</v>
      </c>
      <c r="T2891" t="str">
        <f t="shared" si="226"/>
        <v>Q3</v>
      </c>
      <c r="U2891">
        <f t="shared" si="227"/>
        <v>2025</v>
      </c>
      <c r="V2891" s="4">
        <f t="shared" si="228"/>
        <v>0.29730869229147633</v>
      </c>
      <c r="W2891" t="str">
        <f t="shared" si="229"/>
        <v>Medium</v>
      </c>
    </row>
    <row r="2892" spans="1:23" hidden="1" x14ac:dyDescent="0.3">
      <c r="A2892">
        <v>104337</v>
      </c>
      <c r="B2892" s="1">
        <v>45731</v>
      </c>
      <c r="C2892" t="s">
        <v>4473</v>
      </c>
      <c r="D2892" t="s">
        <v>375</v>
      </c>
      <c r="E2892" t="s">
        <v>20</v>
      </c>
      <c r="F2892" t="s">
        <v>36</v>
      </c>
      <c r="G2892" t="s">
        <v>37</v>
      </c>
      <c r="H2892" t="s">
        <v>71</v>
      </c>
      <c r="I2892" t="s">
        <v>24</v>
      </c>
      <c r="J2892" t="s">
        <v>25</v>
      </c>
      <c r="K2892">
        <v>2</v>
      </c>
      <c r="L2892">
        <v>8966</v>
      </c>
      <c r="M2892">
        <v>5</v>
      </c>
      <c r="N2892">
        <v>17035.400000000001</v>
      </c>
      <c r="O2892">
        <v>12000</v>
      </c>
      <c r="P2892">
        <v>5035.3999999999996</v>
      </c>
      <c r="Q2892" t="s">
        <v>66</v>
      </c>
      <c r="R2892" t="s">
        <v>27</v>
      </c>
      <c r="S2892" s="3" t="str">
        <f t="shared" si="225"/>
        <v>March</v>
      </c>
      <c r="T2892" t="str">
        <f t="shared" si="226"/>
        <v>Q1</v>
      </c>
      <c r="U2892">
        <f t="shared" si="227"/>
        <v>2025</v>
      </c>
      <c r="V2892" s="4">
        <f t="shared" si="228"/>
        <v>0.29558448877044269</v>
      </c>
      <c r="W2892" t="str">
        <f t="shared" si="229"/>
        <v>Medium</v>
      </c>
    </row>
    <row r="2893" spans="1:23" hidden="1" x14ac:dyDescent="0.3">
      <c r="A2893">
        <v>101883</v>
      </c>
      <c r="B2893" s="1">
        <v>45902</v>
      </c>
      <c r="C2893" t="s">
        <v>2019</v>
      </c>
      <c r="D2893" t="s">
        <v>118</v>
      </c>
      <c r="E2893" t="s">
        <v>44</v>
      </c>
      <c r="F2893" t="s">
        <v>64</v>
      </c>
      <c r="G2893" t="s">
        <v>65</v>
      </c>
      <c r="H2893" t="s">
        <v>83</v>
      </c>
      <c r="I2893" t="s">
        <v>24</v>
      </c>
      <c r="J2893" t="s">
        <v>25</v>
      </c>
      <c r="K2893">
        <v>2</v>
      </c>
      <c r="L2893">
        <v>8965</v>
      </c>
      <c r="M2893">
        <v>5</v>
      </c>
      <c r="N2893">
        <v>17033.5</v>
      </c>
      <c r="O2893">
        <v>12000</v>
      </c>
      <c r="P2893">
        <v>5033.5</v>
      </c>
      <c r="Q2893" t="s">
        <v>26</v>
      </c>
      <c r="R2893" t="s">
        <v>27</v>
      </c>
      <c r="S2893" s="3" t="str">
        <f t="shared" si="225"/>
        <v>September</v>
      </c>
      <c r="T2893" t="str">
        <f t="shared" si="226"/>
        <v>Q3</v>
      </c>
      <c r="U2893">
        <f t="shared" si="227"/>
        <v>2025</v>
      </c>
      <c r="V2893" s="4">
        <f t="shared" si="228"/>
        <v>0.29550591481492355</v>
      </c>
      <c r="W2893" t="str">
        <f t="shared" si="229"/>
        <v>Medium</v>
      </c>
    </row>
    <row r="2894" spans="1:23" hidden="1" x14ac:dyDescent="0.3">
      <c r="A2894">
        <v>100490</v>
      </c>
      <c r="B2894" s="1">
        <v>45795</v>
      </c>
      <c r="C2894" t="s">
        <v>626</v>
      </c>
      <c r="D2894" t="s">
        <v>114</v>
      </c>
      <c r="E2894" t="s">
        <v>44</v>
      </c>
      <c r="F2894" t="s">
        <v>64</v>
      </c>
      <c r="G2894" t="s">
        <v>65</v>
      </c>
      <c r="H2894" t="s">
        <v>47</v>
      </c>
      <c r="I2894" t="s">
        <v>24</v>
      </c>
      <c r="J2894" t="s">
        <v>25</v>
      </c>
      <c r="K2894">
        <v>2</v>
      </c>
      <c r="L2894">
        <v>8963</v>
      </c>
      <c r="M2894">
        <v>5</v>
      </c>
      <c r="N2894">
        <v>17029.7</v>
      </c>
      <c r="O2894">
        <v>12000</v>
      </c>
      <c r="P2894">
        <v>5029.7</v>
      </c>
      <c r="Q2894" t="s">
        <v>55</v>
      </c>
      <c r="R2894" t="s">
        <v>27</v>
      </c>
      <c r="S2894" s="3" t="str">
        <f t="shared" si="225"/>
        <v>May</v>
      </c>
      <c r="T2894" t="str">
        <f t="shared" si="226"/>
        <v>Q2</v>
      </c>
      <c r="U2894">
        <f t="shared" si="227"/>
        <v>2025</v>
      </c>
      <c r="V2894" s="4">
        <f t="shared" si="228"/>
        <v>0.29534871430500831</v>
      </c>
      <c r="W2894" t="str">
        <f t="shared" si="229"/>
        <v>Medium</v>
      </c>
    </row>
    <row r="2895" spans="1:23" hidden="1" x14ac:dyDescent="0.3">
      <c r="A2895">
        <v>104803</v>
      </c>
      <c r="B2895" s="1">
        <v>46018</v>
      </c>
      <c r="C2895" t="s">
        <v>4939</v>
      </c>
      <c r="D2895" t="s">
        <v>177</v>
      </c>
      <c r="E2895" t="s">
        <v>20</v>
      </c>
      <c r="F2895" t="s">
        <v>21</v>
      </c>
      <c r="G2895" t="s">
        <v>22</v>
      </c>
      <c r="H2895" t="s">
        <v>33</v>
      </c>
      <c r="I2895" t="s">
        <v>24</v>
      </c>
      <c r="J2895" t="s">
        <v>25</v>
      </c>
      <c r="K2895">
        <v>2</v>
      </c>
      <c r="L2895">
        <v>8496</v>
      </c>
      <c r="M2895">
        <v>0</v>
      </c>
      <c r="N2895">
        <v>16992</v>
      </c>
      <c r="O2895">
        <v>12000</v>
      </c>
      <c r="P2895">
        <v>4992</v>
      </c>
      <c r="Q2895" t="s">
        <v>41</v>
      </c>
      <c r="R2895" t="s">
        <v>27</v>
      </c>
      <c r="S2895" s="3" t="str">
        <f t="shared" si="225"/>
        <v>December</v>
      </c>
      <c r="T2895" t="str">
        <f t="shared" si="226"/>
        <v>Q4</v>
      </c>
      <c r="U2895">
        <f t="shared" si="227"/>
        <v>2025</v>
      </c>
      <c r="V2895" s="4">
        <f t="shared" si="228"/>
        <v>0.29378531073446329</v>
      </c>
      <c r="W2895" t="str">
        <f t="shared" si="229"/>
        <v>Medium</v>
      </c>
    </row>
    <row r="2896" spans="1:23" hidden="1" x14ac:dyDescent="0.3">
      <c r="A2896">
        <v>103048</v>
      </c>
      <c r="B2896" s="1">
        <v>46008</v>
      </c>
      <c r="C2896" t="s">
        <v>3184</v>
      </c>
      <c r="D2896" t="s">
        <v>151</v>
      </c>
      <c r="E2896" t="s">
        <v>20</v>
      </c>
      <c r="F2896" t="s">
        <v>21</v>
      </c>
      <c r="G2896" t="s">
        <v>22</v>
      </c>
      <c r="H2896" t="s">
        <v>108</v>
      </c>
      <c r="I2896" t="s">
        <v>24</v>
      </c>
      <c r="J2896" t="s">
        <v>25</v>
      </c>
      <c r="K2896">
        <v>2</v>
      </c>
      <c r="L2896">
        <v>8941</v>
      </c>
      <c r="M2896">
        <v>5</v>
      </c>
      <c r="N2896">
        <v>16987.900000000001</v>
      </c>
      <c r="O2896">
        <v>12000</v>
      </c>
      <c r="P2896">
        <v>4987.8999999999996</v>
      </c>
      <c r="Q2896" t="s">
        <v>66</v>
      </c>
      <c r="R2896" t="s">
        <v>73</v>
      </c>
      <c r="S2896" s="3" t="str">
        <f t="shared" si="225"/>
        <v>December</v>
      </c>
      <c r="T2896" t="str">
        <f t="shared" si="226"/>
        <v>Q4</v>
      </c>
      <c r="U2896">
        <f t="shared" si="227"/>
        <v>2025</v>
      </c>
      <c r="V2896" s="4">
        <f t="shared" si="228"/>
        <v>0.29361486705243139</v>
      </c>
      <c r="W2896" t="str">
        <f t="shared" si="229"/>
        <v>Medium</v>
      </c>
    </row>
    <row r="2897" spans="1:23" hidden="1" x14ac:dyDescent="0.3">
      <c r="A2897">
        <v>100875</v>
      </c>
      <c r="B2897" s="1">
        <v>46015</v>
      </c>
      <c r="C2897" t="s">
        <v>1011</v>
      </c>
      <c r="D2897" t="s">
        <v>322</v>
      </c>
      <c r="E2897" t="s">
        <v>20</v>
      </c>
      <c r="F2897" t="s">
        <v>36</v>
      </c>
      <c r="G2897" t="s">
        <v>37</v>
      </c>
      <c r="H2897" t="s">
        <v>47</v>
      </c>
      <c r="I2897" t="s">
        <v>24</v>
      </c>
      <c r="J2897" t="s">
        <v>25</v>
      </c>
      <c r="K2897">
        <v>2</v>
      </c>
      <c r="L2897">
        <v>8939</v>
      </c>
      <c r="M2897">
        <v>5</v>
      </c>
      <c r="N2897">
        <v>16984.099999999999</v>
      </c>
      <c r="O2897">
        <v>12000</v>
      </c>
      <c r="P2897">
        <v>4984.1000000000004</v>
      </c>
      <c r="Q2897" t="s">
        <v>66</v>
      </c>
      <c r="R2897" t="s">
        <v>27</v>
      </c>
      <c r="S2897" s="3" t="str">
        <f t="shared" si="225"/>
        <v>December</v>
      </c>
      <c r="T2897" t="str">
        <f t="shared" si="226"/>
        <v>Q4</v>
      </c>
      <c r="U2897">
        <f t="shared" si="227"/>
        <v>2025</v>
      </c>
      <c r="V2897" s="4">
        <f t="shared" si="228"/>
        <v>0.29345682137999662</v>
      </c>
      <c r="W2897" t="str">
        <f t="shared" si="229"/>
        <v>Medium</v>
      </c>
    </row>
    <row r="2898" spans="1:23" hidden="1" x14ac:dyDescent="0.3">
      <c r="A2898">
        <v>104179</v>
      </c>
      <c r="B2898" s="1">
        <v>45826</v>
      </c>
      <c r="C2898" t="s">
        <v>4315</v>
      </c>
      <c r="D2898" t="s">
        <v>114</v>
      </c>
      <c r="E2898" t="s">
        <v>20</v>
      </c>
      <c r="F2898" t="s">
        <v>21</v>
      </c>
      <c r="G2898" t="s">
        <v>22</v>
      </c>
      <c r="H2898" t="s">
        <v>33</v>
      </c>
      <c r="I2898" t="s">
        <v>39</v>
      </c>
      <c r="J2898" t="s">
        <v>92</v>
      </c>
      <c r="K2898">
        <v>6</v>
      </c>
      <c r="L2898">
        <v>2824</v>
      </c>
      <c r="M2898">
        <v>0</v>
      </c>
      <c r="N2898">
        <v>16944</v>
      </c>
      <c r="O2898">
        <v>9600</v>
      </c>
      <c r="P2898">
        <v>7344</v>
      </c>
      <c r="Q2898" t="s">
        <v>49</v>
      </c>
      <c r="R2898" t="s">
        <v>27</v>
      </c>
      <c r="S2898" s="3" t="str">
        <f t="shared" si="225"/>
        <v>June</v>
      </c>
      <c r="T2898" t="str">
        <f t="shared" si="226"/>
        <v>Q2</v>
      </c>
      <c r="U2898">
        <f t="shared" si="227"/>
        <v>2025</v>
      </c>
      <c r="V2898" s="4">
        <f t="shared" si="228"/>
        <v>0.43342776203966005</v>
      </c>
      <c r="W2898" t="str">
        <f t="shared" si="229"/>
        <v>Medium</v>
      </c>
    </row>
    <row r="2899" spans="1:23" hidden="1" x14ac:dyDescent="0.3">
      <c r="A2899">
        <v>102700</v>
      </c>
      <c r="B2899" s="1">
        <v>45972</v>
      </c>
      <c r="C2899" t="s">
        <v>2836</v>
      </c>
      <c r="D2899" t="s">
        <v>127</v>
      </c>
      <c r="E2899" t="s">
        <v>52</v>
      </c>
      <c r="F2899" t="s">
        <v>53</v>
      </c>
      <c r="G2899" t="s">
        <v>54</v>
      </c>
      <c r="H2899" t="s">
        <v>71</v>
      </c>
      <c r="I2899" t="s">
        <v>39</v>
      </c>
      <c r="J2899" t="s">
        <v>92</v>
      </c>
      <c r="K2899">
        <v>10</v>
      </c>
      <c r="L2899">
        <v>2115</v>
      </c>
      <c r="M2899">
        <v>20</v>
      </c>
      <c r="N2899">
        <v>16920</v>
      </c>
      <c r="O2899">
        <v>16000</v>
      </c>
      <c r="P2899">
        <v>920</v>
      </c>
      <c r="Q2899" t="s">
        <v>41</v>
      </c>
      <c r="R2899" t="s">
        <v>27</v>
      </c>
      <c r="S2899" s="3" t="str">
        <f t="shared" si="225"/>
        <v>November</v>
      </c>
      <c r="T2899" t="str">
        <f t="shared" si="226"/>
        <v>Q4</v>
      </c>
      <c r="U2899">
        <f t="shared" si="227"/>
        <v>2025</v>
      </c>
      <c r="V2899" s="4">
        <f t="shared" si="228"/>
        <v>5.4373522458628844E-2</v>
      </c>
      <c r="W2899" t="str">
        <f t="shared" si="229"/>
        <v>Medium</v>
      </c>
    </row>
    <row r="2900" spans="1:23" hidden="1" x14ac:dyDescent="0.3">
      <c r="A2900">
        <v>101667</v>
      </c>
      <c r="B2900" s="1">
        <v>45888</v>
      </c>
      <c r="C2900" t="s">
        <v>1803</v>
      </c>
      <c r="D2900" t="s">
        <v>82</v>
      </c>
      <c r="E2900" t="s">
        <v>30</v>
      </c>
      <c r="F2900" t="s">
        <v>31</v>
      </c>
      <c r="G2900" t="s">
        <v>32</v>
      </c>
      <c r="H2900" t="s">
        <v>83</v>
      </c>
      <c r="I2900" t="s">
        <v>24</v>
      </c>
      <c r="J2900" t="s">
        <v>25</v>
      </c>
      <c r="K2900">
        <v>2</v>
      </c>
      <c r="L2900">
        <v>8449</v>
      </c>
      <c r="M2900">
        <v>0</v>
      </c>
      <c r="N2900">
        <v>16898</v>
      </c>
      <c r="O2900">
        <v>12000</v>
      </c>
      <c r="P2900">
        <v>4898</v>
      </c>
      <c r="Q2900" t="s">
        <v>66</v>
      </c>
      <c r="R2900" t="s">
        <v>27</v>
      </c>
      <c r="S2900" s="3" t="str">
        <f t="shared" si="225"/>
        <v>August</v>
      </c>
      <c r="T2900" t="str">
        <f t="shared" si="226"/>
        <v>Q3</v>
      </c>
      <c r="U2900">
        <f t="shared" si="227"/>
        <v>2025</v>
      </c>
      <c r="V2900" s="4">
        <f t="shared" si="228"/>
        <v>0.28985678778553675</v>
      </c>
      <c r="W2900" t="str">
        <f t="shared" si="229"/>
        <v>Medium</v>
      </c>
    </row>
    <row r="2901" spans="1:23" hidden="1" x14ac:dyDescent="0.3">
      <c r="A2901">
        <v>104616</v>
      </c>
      <c r="B2901" s="1">
        <v>45870</v>
      </c>
      <c r="C2901" t="s">
        <v>4752</v>
      </c>
      <c r="D2901" t="s">
        <v>96</v>
      </c>
      <c r="E2901" t="s">
        <v>20</v>
      </c>
      <c r="F2901" t="s">
        <v>21</v>
      </c>
      <c r="G2901" t="s">
        <v>22</v>
      </c>
      <c r="H2901" t="s">
        <v>59</v>
      </c>
      <c r="I2901" t="s">
        <v>39</v>
      </c>
      <c r="J2901" t="s">
        <v>92</v>
      </c>
      <c r="K2901">
        <v>6</v>
      </c>
      <c r="L2901">
        <v>2815</v>
      </c>
      <c r="M2901">
        <v>0</v>
      </c>
      <c r="N2901">
        <v>16890</v>
      </c>
      <c r="O2901">
        <v>9600</v>
      </c>
      <c r="P2901">
        <v>7290</v>
      </c>
      <c r="Q2901" t="s">
        <v>26</v>
      </c>
      <c r="R2901" t="s">
        <v>73</v>
      </c>
      <c r="S2901" s="3" t="str">
        <f t="shared" si="225"/>
        <v>August</v>
      </c>
      <c r="T2901" t="str">
        <f t="shared" si="226"/>
        <v>Q3</v>
      </c>
      <c r="U2901">
        <f t="shared" si="227"/>
        <v>2025</v>
      </c>
      <c r="V2901" s="4">
        <f t="shared" si="228"/>
        <v>0.43161634103019536</v>
      </c>
      <c r="W2901" t="str">
        <f t="shared" si="229"/>
        <v>Medium</v>
      </c>
    </row>
    <row r="2902" spans="1:23" hidden="1" x14ac:dyDescent="0.3">
      <c r="A2902">
        <v>100936</v>
      </c>
      <c r="B2902" s="1">
        <v>45670</v>
      </c>
      <c r="C2902" t="s">
        <v>1072</v>
      </c>
      <c r="D2902" t="s">
        <v>322</v>
      </c>
      <c r="E2902" t="s">
        <v>30</v>
      </c>
      <c r="F2902" t="s">
        <v>76</v>
      </c>
      <c r="G2902" t="s">
        <v>77</v>
      </c>
      <c r="H2902" t="s">
        <v>108</v>
      </c>
      <c r="I2902" t="s">
        <v>24</v>
      </c>
      <c r="J2902" t="s">
        <v>25</v>
      </c>
      <c r="K2902">
        <v>2</v>
      </c>
      <c r="L2902">
        <v>8423</v>
      </c>
      <c r="M2902">
        <v>0</v>
      </c>
      <c r="N2902">
        <v>16846</v>
      </c>
      <c r="O2902">
        <v>12000</v>
      </c>
      <c r="P2902">
        <v>4846</v>
      </c>
      <c r="Q2902" t="s">
        <v>66</v>
      </c>
      <c r="R2902" t="s">
        <v>56</v>
      </c>
      <c r="S2902" s="3" t="str">
        <f t="shared" si="225"/>
        <v>January</v>
      </c>
      <c r="T2902" t="str">
        <f t="shared" si="226"/>
        <v>Q1</v>
      </c>
      <c r="U2902">
        <f t="shared" si="227"/>
        <v>2025</v>
      </c>
      <c r="V2902" s="4">
        <f t="shared" si="228"/>
        <v>0.28766472753175826</v>
      </c>
      <c r="W2902" t="str">
        <f t="shared" si="229"/>
        <v>Medium</v>
      </c>
    </row>
    <row r="2903" spans="1:23" hidden="1" x14ac:dyDescent="0.3">
      <c r="A2903">
        <v>102304</v>
      </c>
      <c r="B2903" s="1">
        <v>45911</v>
      </c>
      <c r="C2903" t="s">
        <v>2440</v>
      </c>
      <c r="D2903" t="s">
        <v>90</v>
      </c>
      <c r="E2903" t="s">
        <v>20</v>
      </c>
      <c r="F2903" t="s">
        <v>36</v>
      </c>
      <c r="G2903" t="s">
        <v>37</v>
      </c>
      <c r="H2903" t="s">
        <v>23</v>
      </c>
      <c r="I2903" t="s">
        <v>24</v>
      </c>
      <c r="J2903" t="s">
        <v>25</v>
      </c>
      <c r="K2903">
        <v>2</v>
      </c>
      <c r="L2903">
        <v>8411</v>
      </c>
      <c r="M2903">
        <v>0</v>
      </c>
      <c r="N2903">
        <v>16822</v>
      </c>
      <c r="O2903">
        <v>12000</v>
      </c>
      <c r="P2903">
        <v>4822</v>
      </c>
      <c r="Q2903" t="s">
        <v>26</v>
      </c>
      <c r="R2903" t="s">
        <v>56</v>
      </c>
      <c r="S2903" s="3" t="str">
        <f t="shared" si="225"/>
        <v>September</v>
      </c>
      <c r="T2903" t="str">
        <f t="shared" si="226"/>
        <v>Q3</v>
      </c>
      <c r="U2903">
        <f t="shared" si="227"/>
        <v>2025</v>
      </c>
      <c r="V2903" s="4">
        <f t="shared" si="228"/>
        <v>0.28664843657115679</v>
      </c>
      <c r="W2903" t="str">
        <f t="shared" si="229"/>
        <v>Medium</v>
      </c>
    </row>
    <row r="2904" spans="1:23" hidden="1" x14ac:dyDescent="0.3">
      <c r="A2904">
        <v>102692</v>
      </c>
      <c r="B2904" s="1">
        <v>45813</v>
      </c>
      <c r="C2904" t="s">
        <v>2828</v>
      </c>
      <c r="D2904" t="s">
        <v>87</v>
      </c>
      <c r="E2904" t="s">
        <v>30</v>
      </c>
      <c r="F2904" t="s">
        <v>76</v>
      </c>
      <c r="G2904" t="s">
        <v>77</v>
      </c>
      <c r="H2904" t="s">
        <v>47</v>
      </c>
      <c r="I2904" t="s">
        <v>24</v>
      </c>
      <c r="J2904" t="s">
        <v>25</v>
      </c>
      <c r="K2904">
        <v>2</v>
      </c>
      <c r="L2904">
        <v>8358</v>
      </c>
      <c r="M2904">
        <v>0</v>
      </c>
      <c r="N2904">
        <v>16716</v>
      </c>
      <c r="O2904">
        <v>12000</v>
      </c>
      <c r="P2904">
        <v>4716</v>
      </c>
      <c r="Q2904" t="s">
        <v>55</v>
      </c>
      <c r="R2904" t="s">
        <v>27</v>
      </c>
      <c r="S2904" s="3" t="str">
        <f t="shared" si="225"/>
        <v>June</v>
      </c>
      <c r="T2904" t="str">
        <f t="shared" si="226"/>
        <v>Q2</v>
      </c>
      <c r="U2904">
        <f t="shared" si="227"/>
        <v>2025</v>
      </c>
      <c r="V2904" s="4">
        <f t="shared" si="228"/>
        <v>0.28212491026561376</v>
      </c>
      <c r="W2904" t="str">
        <f t="shared" si="229"/>
        <v>Medium</v>
      </c>
    </row>
    <row r="2905" spans="1:23" hidden="1" x14ac:dyDescent="0.3">
      <c r="A2905">
        <v>103301</v>
      </c>
      <c r="B2905" s="1">
        <v>45791</v>
      </c>
      <c r="C2905" t="s">
        <v>3437</v>
      </c>
      <c r="D2905" t="s">
        <v>125</v>
      </c>
      <c r="E2905" t="s">
        <v>44</v>
      </c>
      <c r="F2905" t="s">
        <v>45</v>
      </c>
      <c r="G2905" t="s">
        <v>46</v>
      </c>
      <c r="H2905" t="s">
        <v>23</v>
      </c>
      <c r="I2905" t="s">
        <v>24</v>
      </c>
      <c r="J2905" t="s">
        <v>25</v>
      </c>
      <c r="K2905">
        <v>2</v>
      </c>
      <c r="L2905">
        <v>8797</v>
      </c>
      <c r="M2905">
        <v>5</v>
      </c>
      <c r="N2905">
        <v>16714.3</v>
      </c>
      <c r="O2905">
        <v>12000</v>
      </c>
      <c r="P2905">
        <v>4714.3</v>
      </c>
      <c r="Q2905" t="s">
        <v>55</v>
      </c>
      <c r="R2905" t="s">
        <v>27</v>
      </c>
      <c r="S2905" s="3" t="str">
        <f t="shared" si="225"/>
        <v>May</v>
      </c>
      <c r="T2905" t="str">
        <f t="shared" si="226"/>
        <v>Q2</v>
      </c>
      <c r="U2905">
        <f t="shared" si="227"/>
        <v>2025</v>
      </c>
      <c r="V2905" s="4">
        <f t="shared" si="228"/>
        <v>0.28205189568214045</v>
      </c>
      <c r="W2905" t="str">
        <f t="shared" si="229"/>
        <v>Medium</v>
      </c>
    </row>
    <row r="2906" spans="1:23" hidden="1" x14ac:dyDescent="0.3">
      <c r="A2906">
        <v>100621</v>
      </c>
      <c r="B2906" s="1">
        <v>45741</v>
      </c>
      <c r="C2906" t="s">
        <v>757</v>
      </c>
      <c r="D2906" t="s">
        <v>104</v>
      </c>
      <c r="E2906" t="s">
        <v>52</v>
      </c>
      <c r="F2906" t="s">
        <v>69</v>
      </c>
      <c r="G2906" t="s">
        <v>70</v>
      </c>
      <c r="H2906" t="s">
        <v>108</v>
      </c>
      <c r="I2906" t="s">
        <v>24</v>
      </c>
      <c r="J2906" t="s">
        <v>25</v>
      </c>
      <c r="K2906">
        <v>2</v>
      </c>
      <c r="L2906">
        <v>8349</v>
      </c>
      <c r="M2906">
        <v>0</v>
      </c>
      <c r="N2906">
        <v>16698</v>
      </c>
      <c r="O2906">
        <v>12000</v>
      </c>
      <c r="P2906">
        <v>4698</v>
      </c>
      <c r="Q2906" t="s">
        <v>26</v>
      </c>
      <c r="R2906" t="s">
        <v>73</v>
      </c>
      <c r="S2906" s="3" t="str">
        <f t="shared" si="225"/>
        <v>March</v>
      </c>
      <c r="T2906" t="str">
        <f t="shared" si="226"/>
        <v>Q1</v>
      </c>
      <c r="U2906">
        <f t="shared" si="227"/>
        <v>2025</v>
      </c>
      <c r="V2906" s="4">
        <f t="shared" si="228"/>
        <v>0.28135106000718652</v>
      </c>
      <c r="W2906" t="str">
        <f t="shared" si="229"/>
        <v>Medium</v>
      </c>
    </row>
    <row r="2907" spans="1:23" hidden="1" x14ac:dyDescent="0.3">
      <c r="A2907">
        <v>104415</v>
      </c>
      <c r="B2907" s="1">
        <v>45918</v>
      </c>
      <c r="C2907" t="s">
        <v>4551</v>
      </c>
      <c r="D2907" t="s">
        <v>104</v>
      </c>
      <c r="E2907" t="s">
        <v>52</v>
      </c>
      <c r="F2907" t="s">
        <v>69</v>
      </c>
      <c r="G2907" t="s">
        <v>70</v>
      </c>
      <c r="H2907" t="s">
        <v>47</v>
      </c>
      <c r="I2907" t="s">
        <v>39</v>
      </c>
      <c r="J2907" t="s">
        <v>92</v>
      </c>
      <c r="K2907">
        <v>6</v>
      </c>
      <c r="L2907">
        <v>2781</v>
      </c>
      <c r="M2907">
        <v>0</v>
      </c>
      <c r="N2907">
        <v>16686</v>
      </c>
      <c r="O2907">
        <v>9600</v>
      </c>
      <c r="P2907">
        <v>7086</v>
      </c>
      <c r="Q2907" t="s">
        <v>66</v>
      </c>
      <c r="R2907" t="s">
        <v>73</v>
      </c>
      <c r="S2907" s="3" t="str">
        <f t="shared" si="225"/>
        <v>September</v>
      </c>
      <c r="T2907" t="str">
        <f t="shared" si="226"/>
        <v>Q3</v>
      </c>
      <c r="U2907">
        <f t="shared" si="227"/>
        <v>2025</v>
      </c>
      <c r="V2907" s="4">
        <f t="shared" si="228"/>
        <v>0.42466738583243435</v>
      </c>
      <c r="W2907" t="str">
        <f t="shared" si="229"/>
        <v>Medium</v>
      </c>
    </row>
    <row r="2908" spans="1:23" hidden="1" x14ac:dyDescent="0.3">
      <c r="A2908">
        <v>102113</v>
      </c>
      <c r="B2908" s="1">
        <v>45759</v>
      </c>
      <c r="C2908" t="s">
        <v>2249</v>
      </c>
      <c r="D2908" t="s">
        <v>210</v>
      </c>
      <c r="E2908" t="s">
        <v>30</v>
      </c>
      <c r="F2908" t="s">
        <v>76</v>
      </c>
      <c r="G2908" t="s">
        <v>77</v>
      </c>
      <c r="H2908" t="s">
        <v>33</v>
      </c>
      <c r="I2908" t="s">
        <v>24</v>
      </c>
      <c r="J2908" t="s">
        <v>25</v>
      </c>
      <c r="K2908">
        <v>2</v>
      </c>
      <c r="L2908">
        <v>8322</v>
      </c>
      <c r="M2908">
        <v>0</v>
      </c>
      <c r="N2908">
        <v>16644</v>
      </c>
      <c r="O2908">
        <v>12000</v>
      </c>
      <c r="P2908">
        <v>4644</v>
      </c>
      <c r="Q2908" t="s">
        <v>26</v>
      </c>
      <c r="R2908" t="s">
        <v>27</v>
      </c>
      <c r="S2908" s="3" t="str">
        <f t="shared" si="225"/>
        <v>April</v>
      </c>
      <c r="T2908" t="str">
        <f t="shared" si="226"/>
        <v>Q2</v>
      </c>
      <c r="U2908">
        <f t="shared" si="227"/>
        <v>2025</v>
      </c>
      <c r="V2908" s="4">
        <f t="shared" si="228"/>
        <v>0.27901946647440518</v>
      </c>
      <c r="W2908" t="str">
        <f t="shared" si="229"/>
        <v>Medium</v>
      </c>
    </row>
    <row r="2909" spans="1:23" hidden="1" x14ac:dyDescent="0.3">
      <c r="A2909">
        <v>101918</v>
      </c>
      <c r="B2909" s="1">
        <v>45881</v>
      </c>
      <c r="C2909" t="s">
        <v>2054</v>
      </c>
      <c r="D2909" t="s">
        <v>116</v>
      </c>
      <c r="E2909" t="s">
        <v>52</v>
      </c>
      <c r="F2909" t="s">
        <v>53</v>
      </c>
      <c r="G2909" t="s">
        <v>54</v>
      </c>
      <c r="H2909" t="s">
        <v>71</v>
      </c>
      <c r="I2909" t="s">
        <v>24</v>
      </c>
      <c r="J2909" t="s">
        <v>25</v>
      </c>
      <c r="K2909">
        <v>2</v>
      </c>
      <c r="L2909">
        <v>8293</v>
      </c>
      <c r="M2909">
        <v>0</v>
      </c>
      <c r="N2909">
        <v>16586</v>
      </c>
      <c r="O2909">
        <v>12000</v>
      </c>
      <c r="P2909">
        <v>4586</v>
      </c>
      <c r="Q2909" t="s">
        <v>41</v>
      </c>
      <c r="R2909" t="s">
        <v>27</v>
      </c>
      <c r="S2909" s="3" t="str">
        <f t="shared" si="225"/>
        <v>August</v>
      </c>
      <c r="T2909" t="str">
        <f t="shared" si="226"/>
        <v>Q3</v>
      </c>
      <c r="U2909">
        <f t="shared" si="227"/>
        <v>2025</v>
      </c>
      <c r="V2909" s="4">
        <f t="shared" si="228"/>
        <v>0.27649825153744123</v>
      </c>
      <c r="W2909" t="str">
        <f t="shared" si="229"/>
        <v>Medium</v>
      </c>
    </row>
    <row r="2910" spans="1:23" hidden="1" x14ac:dyDescent="0.3">
      <c r="A2910">
        <v>100038</v>
      </c>
      <c r="B2910" s="1">
        <v>45839</v>
      </c>
      <c r="C2910" t="s">
        <v>133</v>
      </c>
      <c r="D2910" t="s">
        <v>134</v>
      </c>
      <c r="E2910" t="s">
        <v>52</v>
      </c>
      <c r="F2910" t="s">
        <v>53</v>
      </c>
      <c r="G2910" t="s">
        <v>54</v>
      </c>
      <c r="H2910" t="s">
        <v>108</v>
      </c>
      <c r="I2910" t="s">
        <v>24</v>
      </c>
      <c r="J2910" t="s">
        <v>25</v>
      </c>
      <c r="K2910">
        <v>2</v>
      </c>
      <c r="L2910">
        <v>8672</v>
      </c>
      <c r="M2910">
        <v>5</v>
      </c>
      <c r="N2910">
        <v>16476.8</v>
      </c>
      <c r="O2910">
        <v>12000</v>
      </c>
      <c r="P2910">
        <v>4476.8</v>
      </c>
      <c r="Q2910" t="s">
        <v>66</v>
      </c>
      <c r="R2910" t="s">
        <v>73</v>
      </c>
      <c r="S2910" s="3" t="str">
        <f t="shared" si="225"/>
        <v>July</v>
      </c>
      <c r="T2910" t="str">
        <f t="shared" si="226"/>
        <v>Q3</v>
      </c>
      <c r="U2910">
        <f t="shared" si="227"/>
        <v>2025</v>
      </c>
      <c r="V2910" s="4">
        <f t="shared" si="228"/>
        <v>0.27170324334822299</v>
      </c>
      <c r="W2910" t="str">
        <f t="shared" si="229"/>
        <v>Medium</v>
      </c>
    </row>
    <row r="2911" spans="1:23" hidden="1" x14ac:dyDescent="0.3">
      <c r="A2911">
        <v>100531</v>
      </c>
      <c r="B2911" s="1">
        <v>45871</v>
      </c>
      <c r="C2911" t="s">
        <v>667</v>
      </c>
      <c r="D2911" t="s">
        <v>213</v>
      </c>
      <c r="E2911" t="s">
        <v>52</v>
      </c>
      <c r="F2911" t="s">
        <v>53</v>
      </c>
      <c r="G2911" t="s">
        <v>54</v>
      </c>
      <c r="H2911" t="s">
        <v>108</v>
      </c>
      <c r="I2911" t="s">
        <v>24</v>
      </c>
      <c r="J2911" t="s">
        <v>25</v>
      </c>
      <c r="K2911">
        <v>2</v>
      </c>
      <c r="L2911">
        <v>8198</v>
      </c>
      <c r="M2911">
        <v>0</v>
      </c>
      <c r="N2911">
        <v>16396</v>
      </c>
      <c r="O2911">
        <v>12000</v>
      </c>
      <c r="P2911">
        <v>4396</v>
      </c>
      <c r="Q2911" t="s">
        <v>26</v>
      </c>
      <c r="R2911" t="s">
        <v>27</v>
      </c>
      <c r="S2911" s="3" t="str">
        <f t="shared" si="225"/>
        <v>August</v>
      </c>
      <c r="T2911" t="str">
        <f t="shared" si="226"/>
        <v>Q3</v>
      </c>
      <c r="U2911">
        <f t="shared" si="227"/>
        <v>2025</v>
      </c>
      <c r="V2911" s="4">
        <f t="shared" si="228"/>
        <v>0.26811417418882655</v>
      </c>
      <c r="W2911" t="str">
        <f t="shared" si="229"/>
        <v>Medium</v>
      </c>
    </row>
    <row r="2912" spans="1:23" hidden="1" x14ac:dyDescent="0.3">
      <c r="A2912">
        <v>102072</v>
      </c>
      <c r="B2912" s="1">
        <v>45983</v>
      </c>
      <c r="C2912" t="s">
        <v>2208</v>
      </c>
      <c r="D2912" t="s">
        <v>142</v>
      </c>
      <c r="E2912" t="s">
        <v>52</v>
      </c>
      <c r="F2912" t="s">
        <v>69</v>
      </c>
      <c r="G2912" t="s">
        <v>70</v>
      </c>
      <c r="H2912" t="s">
        <v>23</v>
      </c>
      <c r="I2912" t="s">
        <v>39</v>
      </c>
      <c r="J2912" t="s">
        <v>92</v>
      </c>
      <c r="K2912">
        <v>7</v>
      </c>
      <c r="L2912">
        <v>2927</v>
      </c>
      <c r="M2912">
        <v>20</v>
      </c>
      <c r="N2912">
        <v>16391.2</v>
      </c>
      <c r="O2912">
        <v>11200</v>
      </c>
      <c r="P2912">
        <v>5191.2</v>
      </c>
      <c r="Q2912" t="s">
        <v>55</v>
      </c>
      <c r="R2912" t="s">
        <v>73</v>
      </c>
      <c r="S2912" s="3" t="str">
        <f t="shared" si="225"/>
        <v>November</v>
      </c>
      <c r="T2912" t="str">
        <f t="shared" si="226"/>
        <v>Q4</v>
      </c>
      <c r="U2912">
        <f t="shared" si="227"/>
        <v>2025</v>
      </c>
      <c r="V2912" s="4">
        <f t="shared" si="228"/>
        <v>0.31670652545268191</v>
      </c>
      <c r="W2912" t="str">
        <f t="shared" si="229"/>
        <v>Medium</v>
      </c>
    </row>
    <row r="2913" spans="1:23" hidden="1" x14ac:dyDescent="0.3">
      <c r="A2913">
        <v>103063</v>
      </c>
      <c r="B2913" s="1">
        <v>45709</v>
      </c>
      <c r="C2913" t="s">
        <v>3199</v>
      </c>
      <c r="D2913" t="s">
        <v>114</v>
      </c>
      <c r="E2913" t="s">
        <v>44</v>
      </c>
      <c r="F2913" t="s">
        <v>45</v>
      </c>
      <c r="G2913" t="s">
        <v>46</v>
      </c>
      <c r="H2913" t="s">
        <v>83</v>
      </c>
      <c r="I2913" t="s">
        <v>24</v>
      </c>
      <c r="J2913" t="s">
        <v>25</v>
      </c>
      <c r="K2913">
        <v>2</v>
      </c>
      <c r="L2913">
        <v>8191</v>
      </c>
      <c r="M2913">
        <v>0</v>
      </c>
      <c r="N2913">
        <v>16382</v>
      </c>
      <c r="O2913">
        <v>12000</v>
      </c>
      <c r="P2913">
        <v>4382</v>
      </c>
      <c r="Q2913" t="s">
        <v>49</v>
      </c>
      <c r="R2913" t="s">
        <v>56</v>
      </c>
      <c r="S2913" s="3" t="str">
        <f t="shared" si="225"/>
        <v>February</v>
      </c>
      <c r="T2913" t="str">
        <f t="shared" si="226"/>
        <v>Q1</v>
      </c>
      <c r="U2913">
        <f t="shared" si="227"/>
        <v>2025</v>
      </c>
      <c r="V2913" s="4">
        <f t="shared" si="228"/>
        <v>0.26748870711756806</v>
      </c>
      <c r="W2913" t="str">
        <f t="shared" si="229"/>
        <v>Medium</v>
      </c>
    </row>
    <row r="2914" spans="1:23" hidden="1" x14ac:dyDescent="0.3">
      <c r="A2914">
        <v>100437</v>
      </c>
      <c r="B2914" s="1">
        <v>45940</v>
      </c>
      <c r="C2914" t="s">
        <v>573</v>
      </c>
      <c r="D2914" t="s">
        <v>213</v>
      </c>
      <c r="E2914" t="s">
        <v>20</v>
      </c>
      <c r="F2914" t="s">
        <v>36</v>
      </c>
      <c r="G2914" t="s">
        <v>37</v>
      </c>
      <c r="H2914" t="s">
        <v>71</v>
      </c>
      <c r="I2914" t="s">
        <v>39</v>
      </c>
      <c r="J2914" t="s">
        <v>48</v>
      </c>
      <c r="K2914">
        <v>10</v>
      </c>
      <c r="L2914">
        <v>1816</v>
      </c>
      <c r="M2914">
        <v>10</v>
      </c>
      <c r="N2914">
        <v>16344</v>
      </c>
      <c r="O2914">
        <v>9000</v>
      </c>
      <c r="P2914">
        <v>7344</v>
      </c>
      <c r="Q2914" t="s">
        <v>49</v>
      </c>
      <c r="R2914" t="s">
        <v>56</v>
      </c>
      <c r="S2914" s="3" t="str">
        <f t="shared" si="225"/>
        <v>October</v>
      </c>
      <c r="T2914" t="str">
        <f t="shared" si="226"/>
        <v>Q4</v>
      </c>
      <c r="U2914">
        <f t="shared" si="227"/>
        <v>2025</v>
      </c>
      <c r="V2914" s="4">
        <f t="shared" si="228"/>
        <v>0.44933920704845814</v>
      </c>
      <c r="W2914" t="str">
        <f t="shared" si="229"/>
        <v>Medium</v>
      </c>
    </row>
    <row r="2915" spans="1:23" hidden="1" x14ac:dyDescent="0.3">
      <c r="A2915">
        <v>103440</v>
      </c>
      <c r="B2915" s="1">
        <v>45800</v>
      </c>
      <c r="C2915" t="s">
        <v>3576</v>
      </c>
      <c r="D2915" t="s">
        <v>129</v>
      </c>
      <c r="E2915" t="s">
        <v>30</v>
      </c>
      <c r="F2915" t="s">
        <v>76</v>
      </c>
      <c r="G2915" t="s">
        <v>77</v>
      </c>
      <c r="H2915" t="s">
        <v>38</v>
      </c>
      <c r="I2915" t="s">
        <v>24</v>
      </c>
      <c r="J2915" t="s">
        <v>25</v>
      </c>
      <c r="K2915">
        <v>2</v>
      </c>
      <c r="L2915">
        <v>8137</v>
      </c>
      <c r="M2915">
        <v>0</v>
      </c>
      <c r="N2915">
        <v>16274</v>
      </c>
      <c r="O2915">
        <v>12000</v>
      </c>
      <c r="P2915">
        <v>4274</v>
      </c>
      <c r="Q2915" t="s">
        <v>55</v>
      </c>
      <c r="R2915" t="s">
        <v>27</v>
      </c>
      <c r="S2915" s="3" t="str">
        <f t="shared" si="225"/>
        <v>May</v>
      </c>
      <c r="T2915" t="str">
        <f t="shared" si="226"/>
        <v>Q2</v>
      </c>
      <c r="U2915">
        <f t="shared" si="227"/>
        <v>2025</v>
      </c>
      <c r="V2915" s="4">
        <f t="shared" si="228"/>
        <v>0.26262750399410101</v>
      </c>
      <c r="W2915" t="str">
        <f t="shared" si="229"/>
        <v>Medium</v>
      </c>
    </row>
    <row r="2916" spans="1:23" hidden="1" x14ac:dyDescent="0.3">
      <c r="A2916">
        <v>104164</v>
      </c>
      <c r="B2916" s="1">
        <v>45858</v>
      </c>
      <c r="C2916" t="s">
        <v>4300</v>
      </c>
      <c r="D2916" t="s">
        <v>94</v>
      </c>
      <c r="E2916" t="s">
        <v>20</v>
      </c>
      <c r="F2916" t="s">
        <v>36</v>
      </c>
      <c r="G2916" t="s">
        <v>37</v>
      </c>
      <c r="H2916" t="s">
        <v>59</v>
      </c>
      <c r="I2916" t="s">
        <v>39</v>
      </c>
      <c r="J2916" t="s">
        <v>92</v>
      </c>
      <c r="K2916">
        <v>6</v>
      </c>
      <c r="L2916">
        <v>2848</v>
      </c>
      <c r="M2916">
        <v>5</v>
      </c>
      <c r="N2916">
        <v>16233.6</v>
      </c>
      <c r="O2916">
        <v>9600</v>
      </c>
      <c r="P2916">
        <v>6633.6</v>
      </c>
      <c r="Q2916" t="s">
        <v>66</v>
      </c>
      <c r="R2916" t="s">
        <v>27</v>
      </c>
      <c r="S2916" s="3" t="str">
        <f t="shared" si="225"/>
        <v>July</v>
      </c>
      <c r="T2916" t="str">
        <f t="shared" si="226"/>
        <v>Q3</v>
      </c>
      <c r="U2916">
        <f t="shared" si="227"/>
        <v>2025</v>
      </c>
      <c r="V2916" s="4">
        <f t="shared" si="228"/>
        <v>0.40863394441159079</v>
      </c>
      <c r="W2916" t="str">
        <f t="shared" si="229"/>
        <v>Medium</v>
      </c>
    </row>
    <row r="2917" spans="1:23" hidden="1" x14ac:dyDescent="0.3">
      <c r="A2917">
        <v>100126</v>
      </c>
      <c r="B2917" s="1">
        <v>45757</v>
      </c>
      <c r="C2917" t="s">
        <v>255</v>
      </c>
      <c r="D2917" t="s">
        <v>51</v>
      </c>
      <c r="E2917" t="s">
        <v>44</v>
      </c>
      <c r="F2917" t="s">
        <v>45</v>
      </c>
      <c r="G2917" t="s">
        <v>46</v>
      </c>
      <c r="H2917" t="s">
        <v>38</v>
      </c>
      <c r="I2917" t="s">
        <v>24</v>
      </c>
      <c r="J2917" t="s">
        <v>25</v>
      </c>
      <c r="K2917">
        <v>2</v>
      </c>
      <c r="L2917">
        <v>8114</v>
      </c>
      <c r="M2917">
        <v>0</v>
      </c>
      <c r="N2917">
        <v>16228</v>
      </c>
      <c r="O2917">
        <v>12000</v>
      </c>
      <c r="P2917">
        <v>4228</v>
      </c>
      <c r="Q2917" t="s">
        <v>66</v>
      </c>
      <c r="R2917" t="s">
        <v>27</v>
      </c>
      <c r="S2917" s="3" t="str">
        <f t="shared" si="225"/>
        <v>April</v>
      </c>
      <c r="T2917" t="str">
        <f t="shared" si="226"/>
        <v>Q2</v>
      </c>
      <c r="U2917">
        <f t="shared" si="227"/>
        <v>2025</v>
      </c>
      <c r="V2917" s="4">
        <f t="shared" si="228"/>
        <v>0.26053734286418534</v>
      </c>
      <c r="W2917" t="str">
        <f t="shared" si="229"/>
        <v>Medium</v>
      </c>
    </row>
    <row r="2918" spans="1:23" hidden="1" x14ac:dyDescent="0.3">
      <c r="A2918">
        <v>104470</v>
      </c>
      <c r="B2918" s="1">
        <v>45915</v>
      </c>
      <c r="C2918" t="s">
        <v>4606</v>
      </c>
      <c r="D2918" t="s">
        <v>213</v>
      </c>
      <c r="E2918" t="s">
        <v>52</v>
      </c>
      <c r="F2918" t="s">
        <v>53</v>
      </c>
      <c r="G2918" t="s">
        <v>54</v>
      </c>
      <c r="H2918" t="s">
        <v>38</v>
      </c>
      <c r="I2918" t="s">
        <v>24</v>
      </c>
      <c r="J2918" t="s">
        <v>25</v>
      </c>
      <c r="K2918">
        <v>2</v>
      </c>
      <c r="L2918">
        <v>8523</v>
      </c>
      <c r="M2918">
        <v>5</v>
      </c>
      <c r="N2918">
        <v>16193.7</v>
      </c>
      <c r="O2918">
        <v>12000</v>
      </c>
      <c r="P2918">
        <v>4193.7</v>
      </c>
      <c r="Q2918" t="s">
        <v>41</v>
      </c>
      <c r="R2918" t="s">
        <v>27</v>
      </c>
      <c r="S2918" s="3" t="str">
        <f t="shared" si="225"/>
        <v>September</v>
      </c>
      <c r="T2918" t="str">
        <f t="shared" si="226"/>
        <v>Q3</v>
      </c>
      <c r="U2918">
        <f t="shared" si="227"/>
        <v>2025</v>
      </c>
      <c r="V2918" s="4">
        <f t="shared" si="228"/>
        <v>0.25897108134644953</v>
      </c>
      <c r="W2918" t="str">
        <f t="shared" si="229"/>
        <v>Medium</v>
      </c>
    </row>
    <row r="2919" spans="1:23" hidden="1" x14ac:dyDescent="0.3">
      <c r="A2919">
        <v>104539</v>
      </c>
      <c r="B2919" s="1">
        <v>45860</v>
      </c>
      <c r="C2919" t="s">
        <v>4675</v>
      </c>
      <c r="D2919" t="s">
        <v>213</v>
      </c>
      <c r="E2919" t="s">
        <v>52</v>
      </c>
      <c r="F2919" t="s">
        <v>69</v>
      </c>
      <c r="G2919" t="s">
        <v>70</v>
      </c>
      <c r="H2919" t="s">
        <v>38</v>
      </c>
      <c r="I2919" t="s">
        <v>24</v>
      </c>
      <c r="J2919" t="s">
        <v>25</v>
      </c>
      <c r="K2919">
        <v>2</v>
      </c>
      <c r="L2919">
        <v>8493</v>
      </c>
      <c r="M2919">
        <v>5</v>
      </c>
      <c r="N2919">
        <v>16136.7</v>
      </c>
      <c r="O2919">
        <v>12000</v>
      </c>
      <c r="P2919">
        <v>4136.7</v>
      </c>
      <c r="Q2919" t="s">
        <v>55</v>
      </c>
      <c r="R2919" t="s">
        <v>27</v>
      </c>
      <c r="S2919" s="3" t="str">
        <f t="shared" si="225"/>
        <v>July</v>
      </c>
      <c r="T2919" t="str">
        <f t="shared" si="226"/>
        <v>Q3</v>
      </c>
      <c r="U2919">
        <f t="shared" si="227"/>
        <v>2025</v>
      </c>
      <c r="V2919" s="4">
        <f t="shared" si="228"/>
        <v>0.25635352953206042</v>
      </c>
      <c r="W2919" t="str">
        <f t="shared" si="229"/>
        <v>Medium</v>
      </c>
    </row>
    <row r="2920" spans="1:23" hidden="1" x14ac:dyDescent="0.3">
      <c r="A2920">
        <v>104334</v>
      </c>
      <c r="B2920" s="1">
        <v>45862</v>
      </c>
      <c r="C2920" t="s">
        <v>4470</v>
      </c>
      <c r="D2920" t="s">
        <v>112</v>
      </c>
      <c r="E2920" t="s">
        <v>20</v>
      </c>
      <c r="F2920" t="s">
        <v>36</v>
      </c>
      <c r="G2920" t="s">
        <v>37</v>
      </c>
      <c r="H2920" t="s">
        <v>108</v>
      </c>
      <c r="I2920" t="s">
        <v>24</v>
      </c>
      <c r="J2920" t="s">
        <v>25</v>
      </c>
      <c r="K2920">
        <v>2</v>
      </c>
      <c r="L2920">
        <v>8067</v>
      </c>
      <c r="M2920">
        <v>0</v>
      </c>
      <c r="N2920">
        <v>16134</v>
      </c>
      <c r="O2920">
        <v>12000</v>
      </c>
      <c r="P2920">
        <v>4134</v>
      </c>
      <c r="Q2920" t="s">
        <v>41</v>
      </c>
      <c r="R2920" t="s">
        <v>56</v>
      </c>
      <c r="S2920" s="3" t="str">
        <f t="shared" si="225"/>
        <v>July</v>
      </c>
      <c r="T2920" t="str">
        <f t="shared" si="226"/>
        <v>Q3</v>
      </c>
      <c r="U2920">
        <f t="shared" si="227"/>
        <v>2025</v>
      </c>
      <c r="V2920" s="4">
        <f t="shared" si="228"/>
        <v>0.25622908144291556</v>
      </c>
      <c r="W2920" t="str">
        <f t="shared" si="229"/>
        <v>Medium</v>
      </c>
    </row>
    <row r="2921" spans="1:23" hidden="1" x14ac:dyDescent="0.3">
      <c r="A2921">
        <v>103167</v>
      </c>
      <c r="B2921" s="1">
        <v>45722</v>
      </c>
      <c r="C2921" t="s">
        <v>3303</v>
      </c>
      <c r="D2921" t="s">
        <v>75</v>
      </c>
      <c r="E2921" t="s">
        <v>20</v>
      </c>
      <c r="F2921" t="s">
        <v>36</v>
      </c>
      <c r="G2921" t="s">
        <v>37</v>
      </c>
      <c r="H2921" t="s">
        <v>71</v>
      </c>
      <c r="I2921" t="s">
        <v>24</v>
      </c>
      <c r="J2921" t="s">
        <v>25</v>
      </c>
      <c r="K2921">
        <v>2</v>
      </c>
      <c r="L2921">
        <v>8479</v>
      </c>
      <c r="M2921">
        <v>5</v>
      </c>
      <c r="N2921">
        <v>16110.1</v>
      </c>
      <c r="O2921">
        <v>12000</v>
      </c>
      <c r="P2921">
        <v>4110.1000000000004</v>
      </c>
      <c r="Q2921" t="s">
        <v>41</v>
      </c>
      <c r="R2921" t="s">
        <v>73</v>
      </c>
      <c r="S2921" s="3" t="str">
        <f t="shared" si="225"/>
        <v>March</v>
      </c>
      <c r="T2921" t="str">
        <f t="shared" si="226"/>
        <v>Q1</v>
      </c>
      <c r="U2921">
        <f t="shared" si="227"/>
        <v>2025</v>
      </c>
      <c r="V2921" s="4">
        <f t="shared" si="228"/>
        <v>0.25512566650734636</v>
      </c>
      <c r="W2921" t="str">
        <f t="shared" si="229"/>
        <v>Medium</v>
      </c>
    </row>
    <row r="2922" spans="1:23" hidden="1" x14ac:dyDescent="0.3">
      <c r="A2922">
        <v>101224</v>
      </c>
      <c r="B2922" s="1">
        <v>45876</v>
      </c>
      <c r="C2922" t="s">
        <v>1360</v>
      </c>
      <c r="D2922" t="s">
        <v>98</v>
      </c>
      <c r="E2922" t="s">
        <v>52</v>
      </c>
      <c r="F2922" t="s">
        <v>69</v>
      </c>
      <c r="G2922" t="s">
        <v>70</v>
      </c>
      <c r="H2922" t="s">
        <v>47</v>
      </c>
      <c r="I2922" t="s">
        <v>24</v>
      </c>
      <c r="J2922" t="s">
        <v>25</v>
      </c>
      <c r="K2922">
        <v>2</v>
      </c>
      <c r="L2922">
        <v>8041</v>
      </c>
      <c r="M2922">
        <v>0</v>
      </c>
      <c r="N2922">
        <v>16082</v>
      </c>
      <c r="O2922">
        <v>12000</v>
      </c>
      <c r="P2922">
        <v>4082</v>
      </c>
      <c r="Q2922" t="s">
        <v>26</v>
      </c>
      <c r="R2922" t="s">
        <v>27</v>
      </c>
      <c r="S2922" s="3" t="str">
        <f t="shared" si="225"/>
        <v>August</v>
      </c>
      <c r="T2922" t="str">
        <f t="shared" si="226"/>
        <v>Q3</v>
      </c>
      <c r="U2922">
        <f t="shared" si="227"/>
        <v>2025</v>
      </c>
      <c r="V2922" s="4">
        <f t="shared" si="228"/>
        <v>0.25382415122497204</v>
      </c>
      <c r="W2922" t="str">
        <f t="shared" si="229"/>
        <v>Medium</v>
      </c>
    </row>
    <row r="2923" spans="1:23" hidden="1" x14ac:dyDescent="0.3">
      <c r="A2923">
        <v>103250</v>
      </c>
      <c r="B2923" s="1">
        <v>45738</v>
      </c>
      <c r="C2923" t="s">
        <v>3386</v>
      </c>
      <c r="D2923" t="s">
        <v>160</v>
      </c>
      <c r="E2923" t="s">
        <v>44</v>
      </c>
      <c r="F2923" t="s">
        <v>64</v>
      </c>
      <c r="G2923" t="s">
        <v>65</v>
      </c>
      <c r="H2923" t="s">
        <v>33</v>
      </c>
      <c r="I2923" t="s">
        <v>24</v>
      </c>
      <c r="J2923" t="s">
        <v>25</v>
      </c>
      <c r="K2923">
        <v>2</v>
      </c>
      <c r="L2923">
        <v>8427</v>
      </c>
      <c r="M2923">
        <v>5</v>
      </c>
      <c r="N2923">
        <v>16011.3</v>
      </c>
      <c r="O2923">
        <v>12000</v>
      </c>
      <c r="P2923">
        <v>4011.3</v>
      </c>
      <c r="Q2923" t="s">
        <v>49</v>
      </c>
      <c r="R2923" t="s">
        <v>56</v>
      </c>
      <c r="S2923" s="3" t="str">
        <f t="shared" si="225"/>
        <v>March</v>
      </c>
      <c r="T2923" t="str">
        <f t="shared" si="226"/>
        <v>Q1</v>
      </c>
      <c r="U2923">
        <f t="shared" si="227"/>
        <v>2025</v>
      </c>
      <c r="V2923" s="4">
        <f t="shared" si="228"/>
        <v>0.25052931367221903</v>
      </c>
      <c r="W2923" t="str">
        <f t="shared" si="229"/>
        <v>Medium</v>
      </c>
    </row>
    <row r="2924" spans="1:23" hidden="1" x14ac:dyDescent="0.3">
      <c r="A2924">
        <v>102710</v>
      </c>
      <c r="B2924" s="1">
        <v>45980</v>
      </c>
      <c r="C2924" t="s">
        <v>2846</v>
      </c>
      <c r="D2924" t="s">
        <v>160</v>
      </c>
      <c r="E2924" t="s">
        <v>20</v>
      </c>
      <c r="F2924" t="s">
        <v>21</v>
      </c>
      <c r="G2924" t="s">
        <v>22</v>
      </c>
      <c r="H2924" t="s">
        <v>23</v>
      </c>
      <c r="I2924" t="s">
        <v>39</v>
      </c>
      <c r="J2924" t="s">
        <v>92</v>
      </c>
      <c r="K2924">
        <v>6</v>
      </c>
      <c r="L2924">
        <v>2965</v>
      </c>
      <c r="M2924">
        <v>10</v>
      </c>
      <c r="N2924">
        <v>16011</v>
      </c>
      <c r="O2924">
        <v>9600</v>
      </c>
      <c r="P2924">
        <v>6411</v>
      </c>
      <c r="Q2924" t="s">
        <v>49</v>
      </c>
      <c r="R2924" t="s">
        <v>27</v>
      </c>
      <c r="S2924" s="3" t="str">
        <f t="shared" si="225"/>
        <v>November</v>
      </c>
      <c r="T2924" t="str">
        <f t="shared" si="226"/>
        <v>Q4</v>
      </c>
      <c r="U2924">
        <f t="shared" si="227"/>
        <v>2025</v>
      </c>
      <c r="V2924" s="4">
        <f t="shared" si="228"/>
        <v>0.40041221660108678</v>
      </c>
      <c r="W2924" t="str">
        <f t="shared" si="229"/>
        <v>Medium</v>
      </c>
    </row>
    <row r="2925" spans="1:23" hidden="1" x14ac:dyDescent="0.3">
      <c r="A2925">
        <v>101654</v>
      </c>
      <c r="B2925" s="1">
        <v>45836</v>
      </c>
      <c r="C2925" t="s">
        <v>1790</v>
      </c>
      <c r="D2925" t="s">
        <v>342</v>
      </c>
      <c r="E2925" t="s">
        <v>52</v>
      </c>
      <c r="F2925" t="s">
        <v>53</v>
      </c>
      <c r="G2925" t="s">
        <v>54</v>
      </c>
      <c r="H2925" t="s">
        <v>47</v>
      </c>
      <c r="I2925" t="s">
        <v>24</v>
      </c>
      <c r="J2925" t="s">
        <v>25</v>
      </c>
      <c r="K2925">
        <v>2</v>
      </c>
      <c r="L2925">
        <v>8400</v>
      </c>
      <c r="M2925">
        <v>5</v>
      </c>
      <c r="N2925">
        <v>15960</v>
      </c>
      <c r="O2925">
        <v>12000</v>
      </c>
      <c r="P2925">
        <v>3960</v>
      </c>
      <c r="Q2925" t="s">
        <v>55</v>
      </c>
      <c r="R2925" t="s">
        <v>27</v>
      </c>
      <c r="S2925" s="3" t="str">
        <f t="shared" si="225"/>
        <v>June</v>
      </c>
      <c r="T2925" t="str">
        <f t="shared" si="226"/>
        <v>Q2</v>
      </c>
      <c r="U2925">
        <f t="shared" si="227"/>
        <v>2025</v>
      </c>
      <c r="V2925" s="4">
        <f t="shared" si="228"/>
        <v>0.24812030075187969</v>
      </c>
      <c r="W2925" t="str">
        <f t="shared" si="229"/>
        <v>Medium</v>
      </c>
    </row>
    <row r="2926" spans="1:23" hidden="1" x14ac:dyDescent="0.3">
      <c r="A2926">
        <v>101236</v>
      </c>
      <c r="B2926" s="1">
        <v>45821</v>
      </c>
      <c r="C2926" t="s">
        <v>1372</v>
      </c>
      <c r="D2926" t="s">
        <v>75</v>
      </c>
      <c r="E2926" t="s">
        <v>44</v>
      </c>
      <c r="F2926" t="s">
        <v>45</v>
      </c>
      <c r="G2926" t="s">
        <v>46</v>
      </c>
      <c r="H2926" t="s">
        <v>71</v>
      </c>
      <c r="I2926" t="s">
        <v>24</v>
      </c>
      <c r="J2926" t="s">
        <v>25</v>
      </c>
      <c r="K2926">
        <v>2</v>
      </c>
      <c r="L2926">
        <v>8864</v>
      </c>
      <c r="M2926">
        <v>10</v>
      </c>
      <c r="N2926">
        <v>15955.2</v>
      </c>
      <c r="O2926">
        <v>12000</v>
      </c>
      <c r="P2926">
        <v>3955.2</v>
      </c>
      <c r="Q2926" t="s">
        <v>41</v>
      </c>
      <c r="R2926" t="s">
        <v>27</v>
      </c>
      <c r="S2926" s="3" t="str">
        <f t="shared" si="225"/>
        <v>June</v>
      </c>
      <c r="T2926" t="str">
        <f t="shared" si="226"/>
        <v>Q2</v>
      </c>
      <c r="U2926">
        <f t="shared" si="227"/>
        <v>2025</v>
      </c>
      <c r="V2926" s="4">
        <f t="shared" si="228"/>
        <v>0.24789410348977134</v>
      </c>
      <c r="W2926" t="str">
        <f t="shared" si="229"/>
        <v>Medium</v>
      </c>
    </row>
    <row r="2927" spans="1:23" hidden="1" x14ac:dyDescent="0.3">
      <c r="A2927">
        <v>104390</v>
      </c>
      <c r="B2927" s="1">
        <v>45700</v>
      </c>
      <c r="C2927" t="s">
        <v>4526</v>
      </c>
      <c r="D2927" t="s">
        <v>104</v>
      </c>
      <c r="E2927" t="s">
        <v>20</v>
      </c>
      <c r="F2927" t="s">
        <v>36</v>
      </c>
      <c r="G2927" t="s">
        <v>37</v>
      </c>
      <c r="H2927" t="s">
        <v>71</v>
      </c>
      <c r="I2927" t="s">
        <v>24</v>
      </c>
      <c r="J2927" t="s">
        <v>25</v>
      </c>
      <c r="K2927">
        <v>2</v>
      </c>
      <c r="L2927">
        <v>8851</v>
      </c>
      <c r="M2927">
        <v>10</v>
      </c>
      <c r="N2927">
        <v>15931.8</v>
      </c>
      <c r="O2927">
        <v>12000</v>
      </c>
      <c r="P2927">
        <v>3931.8</v>
      </c>
      <c r="Q2927" t="s">
        <v>66</v>
      </c>
      <c r="R2927" t="s">
        <v>27</v>
      </c>
      <c r="S2927" s="3" t="str">
        <f t="shared" si="225"/>
        <v>February</v>
      </c>
      <c r="T2927" t="str">
        <f t="shared" si="226"/>
        <v>Q1</v>
      </c>
      <c r="U2927">
        <f t="shared" si="227"/>
        <v>2025</v>
      </c>
      <c r="V2927" s="4">
        <f t="shared" si="228"/>
        <v>0.24678943998794867</v>
      </c>
      <c r="W2927" t="str">
        <f t="shared" si="229"/>
        <v>Medium</v>
      </c>
    </row>
    <row r="2928" spans="1:23" hidden="1" x14ac:dyDescent="0.3">
      <c r="A2928">
        <v>102886</v>
      </c>
      <c r="B2928" s="1">
        <v>45785</v>
      </c>
      <c r="C2928" t="s">
        <v>3022</v>
      </c>
      <c r="D2928" t="s">
        <v>342</v>
      </c>
      <c r="E2928" t="s">
        <v>30</v>
      </c>
      <c r="F2928" t="s">
        <v>31</v>
      </c>
      <c r="G2928" t="s">
        <v>32</v>
      </c>
      <c r="H2928" t="s">
        <v>71</v>
      </c>
      <c r="I2928" t="s">
        <v>24</v>
      </c>
      <c r="J2928" t="s">
        <v>25</v>
      </c>
      <c r="K2928">
        <v>2</v>
      </c>
      <c r="L2928">
        <v>8842</v>
      </c>
      <c r="M2928">
        <v>10</v>
      </c>
      <c r="N2928">
        <v>15915.6</v>
      </c>
      <c r="O2928">
        <v>12000</v>
      </c>
      <c r="P2928">
        <v>3915.6</v>
      </c>
      <c r="Q2928" t="s">
        <v>66</v>
      </c>
      <c r="R2928" t="s">
        <v>56</v>
      </c>
      <c r="S2928" s="3" t="str">
        <f t="shared" si="225"/>
        <v>May</v>
      </c>
      <c r="T2928" t="str">
        <f t="shared" si="226"/>
        <v>Q2</v>
      </c>
      <c r="U2928">
        <f t="shared" si="227"/>
        <v>2025</v>
      </c>
      <c r="V2928" s="4">
        <f t="shared" si="228"/>
        <v>0.24602277011234261</v>
      </c>
      <c r="W2928" t="str">
        <f t="shared" si="229"/>
        <v>Medium</v>
      </c>
    </row>
    <row r="2929" spans="1:23" hidden="1" x14ac:dyDescent="0.3">
      <c r="A2929">
        <v>104395</v>
      </c>
      <c r="B2929" s="1">
        <v>45933</v>
      </c>
      <c r="C2929" t="s">
        <v>4531</v>
      </c>
      <c r="D2929" t="s">
        <v>125</v>
      </c>
      <c r="E2929" t="s">
        <v>52</v>
      </c>
      <c r="F2929" t="s">
        <v>53</v>
      </c>
      <c r="G2929" t="s">
        <v>54</v>
      </c>
      <c r="H2929" t="s">
        <v>38</v>
      </c>
      <c r="I2929" t="s">
        <v>39</v>
      </c>
      <c r="J2929" t="s">
        <v>48</v>
      </c>
      <c r="K2929">
        <v>10</v>
      </c>
      <c r="L2929">
        <v>1768</v>
      </c>
      <c r="M2929">
        <v>10</v>
      </c>
      <c r="N2929">
        <v>15912</v>
      </c>
      <c r="O2929">
        <v>9000</v>
      </c>
      <c r="P2929">
        <v>6912</v>
      </c>
      <c r="Q2929" t="s">
        <v>41</v>
      </c>
      <c r="R2929" t="s">
        <v>27</v>
      </c>
      <c r="S2929" s="3" t="str">
        <f t="shared" si="225"/>
        <v>October</v>
      </c>
      <c r="T2929" t="str">
        <f t="shared" si="226"/>
        <v>Q4</v>
      </c>
      <c r="U2929">
        <f t="shared" si="227"/>
        <v>2025</v>
      </c>
      <c r="V2929" s="4">
        <f t="shared" si="228"/>
        <v>0.43438914027149322</v>
      </c>
      <c r="W2929" t="str">
        <f t="shared" si="229"/>
        <v>Medium</v>
      </c>
    </row>
    <row r="2930" spans="1:23" hidden="1" x14ac:dyDescent="0.3">
      <c r="A2930">
        <v>102327</v>
      </c>
      <c r="B2930" s="1">
        <v>45704</v>
      </c>
      <c r="C2930" t="s">
        <v>2463</v>
      </c>
      <c r="D2930" t="s">
        <v>58</v>
      </c>
      <c r="E2930" t="s">
        <v>44</v>
      </c>
      <c r="F2930" t="s">
        <v>64</v>
      </c>
      <c r="G2930" t="s">
        <v>65</v>
      </c>
      <c r="H2930" t="s">
        <v>47</v>
      </c>
      <c r="I2930" t="s">
        <v>39</v>
      </c>
      <c r="J2930" t="s">
        <v>92</v>
      </c>
      <c r="K2930">
        <v>6</v>
      </c>
      <c r="L2930">
        <v>2789</v>
      </c>
      <c r="M2930">
        <v>5</v>
      </c>
      <c r="N2930">
        <v>15897.3</v>
      </c>
      <c r="O2930">
        <v>9600</v>
      </c>
      <c r="P2930">
        <v>6297.3</v>
      </c>
      <c r="Q2930" t="s">
        <v>49</v>
      </c>
      <c r="R2930" t="s">
        <v>73</v>
      </c>
      <c r="S2930" s="3" t="str">
        <f t="shared" si="225"/>
        <v>February</v>
      </c>
      <c r="T2930" t="str">
        <f t="shared" si="226"/>
        <v>Q1</v>
      </c>
      <c r="U2930">
        <f t="shared" si="227"/>
        <v>2025</v>
      </c>
      <c r="V2930" s="4">
        <f t="shared" si="228"/>
        <v>0.39612387009114758</v>
      </c>
      <c r="W2930" t="str">
        <f t="shared" si="229"/>
        <v>Medium</v>
      </c>
    </row>
    <row r="2931" spans="1:23" hidden="1" x14ac:dyDescent="0.3">
      <c r="A2931">
        <v>100893</v>
      </c>
      <c r="B2931" s="1">
        <v>45905</v>
      </c>
      <c r="C2931" t="s">
        <v>1029</v>
      </c>
      <c r="D2931" t="s">
        <v>189</v>
      </c>
      <c r="E2931" t="s">
        <v>20</v>
      </c>
      <c r="F2931" t="s">
        <v>36</v>
      </c>
      <c r="G2931" t="s">
        <v>37</v>
      </c>
      <c r="H2931" t="s">
        <v>83</v>
      </c>
      <c r="I2931" t="s">
        <v>39</v>
      </c>
      <c r="J2931" t="s">
        <v>92</v>
      </c>
      <c r="K2931">
        <v>6</v>
      </c>
      <c r="L2931">
        <v>2649</v>
      </c>
      <c r="M2931">
        <v>0</v>
      </c>
      <c r="N2931">
        <v>15894</v>
      </c>
      <c r="O2931">
        <v>9600</v>
      </c>
      <c r="P2931">
        <v>6294</v>
      </c>
      <c r="Q2931" t="s">
        <v>66</v>
      </c>
      <c r="R2931" t="s">
        <v>27</v>
      </c>
      <c r="S2931" s="3" t="str">
        <f t="shared" si="225"/>
        <v>September</v>
      </c>
      <c r="T2931" t="str">
        <f t="shared" si="226"/>
        <v>Q3</v>
      </c>
      <c r="U2931">
        <f t="shared" si="227"/>
        <v>2025</v>
      </c>
      <c r="V2931" s="4">
        <f t="shared" si="228"/>
        <v>0.395998489996225</v>
      </c>
      <c r="W2931" t="str">
        <f t="shared" si="229"/>
        <v>Medium</v>
      </c>
    </row>
    <row r="2932" spans="1:23" hidden="1" x14ac:dyDescent="0.3">
      <c r="A2932">
        <v>102013</v>
      </c>
      <c r="B2932" s="1">
        <v>45690</v>
      </c>
      <c r="C2932" t="s">
        <v>2149</v>
      </c>
      <c r="D2932" t="s">
        <v>134</v>
      </c>
      <c r="E2932" t="s">
        <v>30</v>
      </c>
      <c r="F2932" t="s">
        <v>31</v>
      </c>
      <c r="G2932" t="s">
        <v>32</v>
      </c>
      <c r="H2932" t="s">
        <v>83</v>
      </c>
      <c r="I2932" t="s">
        <v>39</v>
      </c>
      <c r="J2932" t="s">
        <v>92</v>
      </c>
      <c r="K2932">
        <v>6</v>
      </c>
      <c r="L2932">
        <v>2777</v>
      </c>
      <c r="M2932">
        <v>5</v>
      </c>
      <c r="N2932">
        <v>15828.9</v>
      </c>
      <c r="O2932">
        <v>9600</v>
      </c>
      <c r="P2932">
        <v>6228.9</v>
      </c>
      <c r="Q2932" t="s">
        <v>41</v>
      </c>
      <c r="R2932" t="s">
        <v>27</v>
      </c>
      <c r="S2932" s="3" t="str">
        <f t="shared" si="225"/>
        <v>February</v>
      </c>
      <c r="T2932" t="str">
        <f t="shared" si="226"/>
        <v>Q1</v>
      </c>
      <c r="U2932">
        <f t="shared" si="227"/>
        <v>2025</v>
      </c>
      <c r="V2932" s="4">
        <f t="shared" si="228"/>
        <v>0.39351439455679166</v>
      </c>
      <c r="W2932" t="str">
        <f t="shared" si="229"/>
        <v>Medium</v>
      </c>
    </row>
    <row r="2933" spans="1:23" hidden="1" x14ac:dyDescent="0.3">
      <c r="A2933">
        <v>101901</v>
      </c>
      <c r="B2933" s="1">
        <v>45795</v>
      </c>
      <c r="C2933" t="s">
        <v>2037</v>
      </c>
      <c r="D2933" t="s">
        <v>222</v>
      </c>
      <c r="E2933" t="s">
        <v>20</v>
      </c>
      <c r="F2933" t="s">
        <v>21</v>
      </c>
      <c r="G2933" t="s">
        <v>22</v>
      </c>
      <c r="H2933" t="s">
        <v>38</v>
      </c>
      <c r="I2933" t="s">
        <v>24</v>
      </c>
      <c r="J2933" t="s">
        <v>25</v>
      </c>
      <c r="K2933">
        <v>2</v>
      </c>
      <c r="L2933">
        <v>8778</v>
      </c>
      <c r="M2933">
        <v>10</v>
      </c>
      <c r="N2933">
        <v>15800.4</v>
      </c>
      <c r="O2933">
        <v>12000</v>
      </c>
      <c r="P2933">
        <v>3800.4</v>
      </c>
      <c r="Q2933" t="s">
        <v>49</v>
      </c>
      <c r="R2933" t="s">
        <v>27</v>
      </c>
      <c r="S2933" s="3" t="str">
        <f t="shared" si="225"/>
        <v>May</v>
      </c>
      <c r="T2933" t="str">
        <f t="shared" si="226"/>
        <v>Q2</v>
      </c>
      <c r="U2933">
        <f t="shared" si="227"/>
        <v>2025</v>
      </c>
      <c r="V2933" s="4">
        <f t="shared" si="228"/>
        <v>0.24052555631503</v>
      </c>
      <c r="W2933" t="str">
        <f t="shared" si="229"/>
        <v>Medium</v>
      </c>
    </row>
    <row r="2934" spans="1:23" hidden="1" x14ac:dyDescent="0.3">
      <c r="A2934">
        <v>102293</v>
      </c>
      <c r="B2934" s="1">
        <v>45697</v>
      </c>
      <c r="C2934" t="s">
        <v>2429</v>
      </c>
      <c r="D2934" t="s">
        <v>75</v>
      </c>
      <c r="E2934" t="s">
        <v>52</v>
      </c>
      <c r="F2934" t="s">
        <v>69</v>
      </c>
      <c r="G2934" t="s">
        <v>70</v>
      </c>
      <c r="H2934" t="s">
        <v>59</v>
      </c>
      <c r="I2934" t="s">
        <v>24</v>
      </c>
      <c r="J2934" t="s">
        <v>25</v>
      </c>
      <c r="K2934">
        <v>2</v>
      </c>
      <c r="L2934">
        <v>8760</v>
      </c>
      <c r="M2934">
        <v>10</v>
      </c>
      <c r="N2934">
        <v>15768</v>
      </c>
      <c r="O2934">
        <v>12000</v>
      </c>
      <c r="P2934">
        <v>3768</v>
      </c>
      <c r="Q2934" t="s">
        <v>66</v>
      </c>
      <c r="R2934" t="s">
        <v>27</v>
      </c>
      <c r="S2934" s="3" t="str">
        <f t="shared" si="225"/>
        <v>February</v>
      </c>
      <c r="T2934" t="str">
        <f t="shared" si="226"/>
        <v>Q1</v>
      </c>
      <c r="U2934">
        <f t="shared" si="227"/>
        <v>2025</v>
      </c>
      <c r="V2934" s="4">
        <f t="shared" si="228"/>
        <v>0.23896499238964991</v>
      </c>
      <c r="W2934" t="str">
        <f t="shared" si="229"/>
        <v>Medium</v>
      </c>
    </row>
    <row r="2935" spans="1:23" hidden="1" x14ac:dyDescent="0.3">
      <c r="A2935">
        <v>102152</v>
      </c>
      <c r="B2935" s="1">
        <v>45904</v>
      </c>
      <c r="C2935" t="s">
        <v>2288</v>
      </c>
      <c r="D2935" t="s">
        <v>138</v>
      </c>
      <c r="E2935" t="s">
        <v>44</v>
      </c>
      <c r="F2935" t="s">
        <v>64</v>
      </c>
      <c r="G2935" t="s">
        <v>65</v>
      </c>
      <c r="H2935" t="s">
        <v>38</v>
      </c>
      <c r="I2935" t="s">
        <v>24</v>
      </c>
      <c r="J2935" t="s">
        <v>25</v>
      </c>
      <c r="K2935">
        <v>2</v>
      </c>
      <c r="L2935">
        <v>8287</v>
      </c>
      <c r="M2935">
        <v>5</v>
      </c>
      <c r="N2935">
        <v>15745.3</v>
      </c>
      <c r="O2935">
        <v>12000</v>
      </c>
      <c r="P2935">
        <v>3745.3</v>
      </c>
      <c r="Q2935" t="s">
        <v>26</v>
      </c>
      <c r="R2935" t="s">
        <v>27</v>
      </c>
      <c r="S2935" s="3" t="str">
        <f t="shared" si="225"/>
        <v>September</v>
      </c>
      <c r="T2935" t="str">
        <f t="shared" si="226"/>
        <v>Q3</v>
      </c>
      <c r="U2935">
        <f t="shared" si="227"/>
        <v>2025</v>
      </c>
      <c r="V2935" s="4">
        <f t="shared" si="228"/>
        <v>0.23786780817132733</v>
      </c>
      <c r="W2935" t="str">
        <f t="shared" si="229"/>
        <v>Medium</v>
      </c>
    </row>
    <row r="2936" spans="1:23" hidden="1" x14ac:dyDescent="0.3">
      <c r="A2936">
        <v>102037</v>
      </c>
      <c r="B2936" s="1">
        <v>45673</v>
      </c>
      <c r="C2936" t="s">
        <v>2173</v>
      </c>
      <c r="D2936" t="s">
        <v>189</v>
      </c>
      <c r="E2936" t="s">
        <v>52</v>
      </c>
      <c r="F2936" t="s">
        <v>69</v>
      </c>
      <c r="G2936" t="s">
        <v>70</v>
      </c>
      <c r="H2936" t="s">
        <v>23</v>
      </c>
      <c r="I2936" t="s">
        <v>39</v>
      </c>
      <c r="J2936" t="s">
        <v>92</v>
      </c>
      <c r="K2936">
        <v>6</v>
      </c>
      <c r="L2936">
        <v>2759</v>
      </c>
      <c r="M2936">
        <v>5</v>
      </c>
      <c r="N2936">
        <v>15726.3</v>
      </c>
      <c r="O2936">
        <v>9600</v>
      </c>
      <c r="P2936">
        <v>6126.3</v>
      </c>
      <c r="Q2936" t="s">
        <v>41</v>
      </c>
      <c r="R2936" t="s">
        <v>56</v>
      </c>
      <c r="S2936" s="3" t="str">
        <f t="shared" si="225"/>
        <v>January</v>
      </c>
      <c r="T2936" t="str">
        <f t="shared" si="226"/>
        <v>Q1</v>
      </c>
      <c r="U2936">
        <f t="shared" si="227"/>
        <v>2025</v>
      </c>
      <c r="V2936" s="4">
        <f t="shared" si="228"/>
        <v>0.38955762003777117</v>
      </c>
      <c r="W2936" t="str">
        <f t="shared" si="229"/>
        <v>Medium</v>
      </c>
    </row>
    <row r="2937" spans="1:23" hidden="1" x14ac:dyDescent="0.3">
      <c r="A2937">
        <v>103678</v>
      </c>
      <c r="B2937" s="1">
        <v>45874</v>
      </c>
      <c r="C2937" t="s">
        <v>3814</v>
      </c>
      <c r="D2937" t="s">
        <v>226</v>
      </c>
      <c r="E2937" t="s">
        <v>20</v>
      </c>
      <c r="F2937" t="s">
        <v>36</v>
      </c>
      <c r="G2937" t="s">
        <v>37</v>
      </c>
      <c r="H2937" t="s">
        <v>71</v>
      </c>
      <c r="I2937" t="s">
        <v>24</v>
      </c>
      <c r="J2937" t="s">
        <v>25</v>
      </c>
      <c r="K2937">
        <v>2</v>
      </c>
      <c r="L2937">
        <v>8238</v>
      </c>
      <c r="M2937">
        <v>5</v>
      </c>
      <c r="N2937">
        <v>15652.2</v>
      </c>
      <c r="O2937">
        <v>12000</v>
      </c>
      <c r="P2937">
        <v>3652.2</v>
      </c>
      <c r="Q2937" t="s">
        <v>26</v>
      </c>
      <c r="R2937" t="s">
        <v>56</v>
      </c>
      <c r="S2937" s="3" t="str">
        <f t="shared" si="225"/>
        <v>August</v>
      </c>
      <c r="T2937" t="str">
        <f t="shared" si="226"/>
        <v>Q3</v>
      </c>
      <c r="U2937">
        <f t="shared" si="227"/>
        <v>2025</v>
      </c>
      <c r="V2937" s="4">
        <f t="shared" si="228"/>
        <v>0.23333461110898146</v>
      </c>
      <c r="W2937" t="str">
        <f t="shared" si="229"/>
        <v>Medium</v>
      </c>
    </row>
    <row r="2938" spans="1:23" hidden="1" x14ac:dyDescent="0.3">
      <c r="A2938">
        <v>102937</v>
      </c>
      <c r="B2938" s="1">
        <v>45936</v>
      </c>
      <c r="C2938" t="s">
        <v>3073</v>
      </c>
      <c r="D2938" t="s">
        <v>80</v>
      </c>
      <c r="E2938" t="s">
        <v>52</v>
      </c>
      <c r="F2938" t="s">
        <v>69</v>
      </c>
      <c r="G2938" t="s">
        <v>70</v>
      </c>
      <c r="H2938" t="s">
        <v>38</v>
      </c>
      <c r="I2938" t="s">
        <v>39</v>
      </c>
      <c r="J2938" t="s">
        <v>92</v>
      </c>
      <c r="K2938">
        <v>8</v>
      </c>
      <c r="L2938">
        <v>2440</v>
      </c>
      <c r="M2938">
        <v>20</v>
      </c>
      <c r="N2938">
        <v>15616</v>
      </c>
      <c r="O2938">
        <v>12800</v>
      </c>
      <c r="P2938">
        <v>2816</v>
      </c>
      <c r="Q2938" t="s">
        <v>41</v>
      </c>
      <c r="R2938" t="s">
        <v>27</v>
      </c>
      <c r="S2938" s="3" t="str">
        <f t="shared" si="225"/>
        <v>October</v>
      </c>
      <c r="T2938" t="str">
        <f t="shared" si="226"/>
        <v>Q4</v>
      </c>
      <c r="U2938">
        <f t="shared" si="227"/>
        <v>2025</v>
      </c>
      <c r="V2938" s="4">
        <f t="shared" si="228"/>
        <v>0.18032786885245902</v>
      </c>
      <c r="W2938" t="str">
        <f t="shared" si="229"/>
        <v>Medium</v>
      </c>
    </row>
    <row r="2939" spans="1:23" hidden="1" x14ac:dyDescent="0.3">
      <c r="A2939">
        <v>102073</v>
      </c>
      <c r="B2939" s="1">
        <v>45815</v>
      </c>
      <c r="C2939" t="s">
        <v>2209</v>
      </c>
      <c r="D2939" t="s">
        <v>90</v>
      </c>
      <c r="E2939" t="s">
        <v>52</v>
      </c>
      <c r="F2939" t="s">
        <v>53</v>
      </c>
      <c r="G2939" t="s">
        <v>54</v>
      </c>
      <c r="H2939" t="s">
        <v>47</v>
      </c>
      <c r="I2939" t="s">
        <v>39</v>
      </c>
      <c r="J2939" t="s">
        <v>92</v>
      </c>
      <c r="K2939">
        <v>6</v>
      </c>
      <c r="L2939">
        <v>2890</v>
      </c>
      <c r="M2939">
        <v>10</v>
      </c>
      <c r="N2939">
        <v>15606</v>
      </c>
      <c r="O2939">
        <v>9600</v>
      </c>
      <c r="P2939">
        <v>6006</v>
      </c>
      <c r="Q2939" t="s">
        <v>41</v>
      </c>
      <c r="R2939" t="s">
        <v>27</v>
      </c>
      <c r="S2939" s="3" t="str">
        <f t="shared" si="225"/>
        <v>June</v>
      </c>
      <c r="T2939" t="str">
        <f t="shared" si="226"/>
        <v>Q2</v>
      </c>
      <c r="U2939">
        <f t="shared" si="227"/>
        <v>2025</v>
      </c>
      <c r="V2939" s="4">
        <f t="shared" si="228"/>
        <v>0.38485198000768933</v>
      </c>
      <c r="W2939" t="str">
        <f t="shared" si="229"/>
        <v>Medium</v>
      </c>
    </row>
    <row r="2940" spans="1:23" hidden="1" x14ac:dyDescent="0.3">
      <c r="A2940">
        <v>104506</v>
      </c>
      <c r="B2940" s="1">
        <v>46007</v>
      </c>
      <c r="C2940" t="s">
        <v>4642</v>
      </c>
      <c r="D2940" t="s">
        <v>239</v>
      </c>
      <c r="E2940" t="s">
        <v>30</v>
      </c>
      <c r="F2940" t="s">
        <v>31</v>
      </c>
      <c r="G2940" t="s">
        <v>32</v>
      </c>
      <c r="H2940" t="s">
        <v>47</v>
      </c>
      <c r="I2940" t="s">
        <v>24</v>
      </c>
      <c r="J2940" t="s">
        <v>25</v>
      </c>
      <c r="K2940">
        <v>2</v>
      </c>
      <c r="L2940">
        <v>8213</v>
      </c>
      <c r="M2940">
        <v>5</v>
      </c>
      <c r="N2940">
        <v>15604.7</v>
      </c>
      <c r="O2940">
        <v>12000</v>
      </c>
      <c r="P2940">
        <v>3604.7</v>
      </c>
      <c r="Q2940" t="s">
        <v>26</v>
      </c>
      <c r="R2940" t="s">
        <v>73</v>
      </c>
      <c r="S2940" s="3" t="str">
        <f t="shared" si="225"/>
        <v>December</v>
      </c>
      <c r="T2940" t="str">
        <f t="shared" si="226"/>
        <v>Q4</v>
      </c>
      <c r="U2940">
        <f t="shared" si="227"/>
        <v>2025</v>
      </c>
      <c r="V2940" s="4">
        <f t="shared" si="228"/>
        <v>0.2310009163905746</v>
      </c>
      <c r="W2940" t="str">
        <f t="shared" si="229"/>
        <v>Medium</v>
      </c>
    </row>
    <row r="2941" spans="1:23" hidden="1" x14ac:dyDescent="0.3">
      <c r="A2941">
        <v>100598</v>
      </c>
      <c r="B2941" s="1">
        <v>45724</v>
      </c>
      <c r="C2941" t="s">
        <v>734</v>
      </c>
      <c r="D2941" t="s">
        <v>142</v>
      </c>
      <c r="E2941" t="s">
        <v>20</v>
      </c>
      <c r="F2941" t="s">
        <v>21</v>
      </c>
      <c r="G2941" t="s">
        <v>22</v>
      </c>
      <c r="H2941" t="s">
        <v>38</v>
      </c>
      <c r="I2941" t="s">
        <v>24</v>
      </c>
      <c r="J2941" t="s">
        <v>25</v>
      </c>
      <c r="K2941">
        <v>2</v>
      </c>
      <c r="L2941">
        <v>8179</v>
      </c>
      <c r="M2941">
        <v>5</v>
      </c>
      <c r="N2941">
        <v>15540.1</v>
      </c>
      <c r="O2941">
        <v>12000</v>
      </c>
      <c r="P2941">
        <v>3540.1</v>
      </c>
      <c r="Q2941" t="s">
        <v>66</v>
      </c>
      <c r="R2941" t="s">
        <v>27</v>
      </c>
      <c r="S2941" s="3" t="str">
        <f t="shared" si="225"/>
        <v>March</v>
      </c>
      <c r="T2941" t="str">
        <f t="shared" si="226"/>
        <v>Q1</v>
      </c>
      <c r="U2941">
        <f t="shared" si="227"/>
        <v>2025</v>
      </c>
      <c r="V2941" s="4">
        <f t="shared" si="228"/>
        <v>0.22780419688418993</v>
      </c>
      <c r="W2941" t="str">
        <f t="shared" si="229"/>
        <v>Medium</v>
      </c>
    </row>
    <row r="2942" spans="1:23" hidden="1" x14ac:dyDescent="0.3">
      <c r="A2942">
        <v>102861</v>
      </c>
      <c r="B2942" s="1">
        <v>46016</v>
      </c>
      <c r="C2942" t="s">
        <v>2997</v>
      </c>
      <c r="D2942" t="s">
        <v>104</v>
      </c>
      <c r="E2942" t="s">
        <v>52</v>
      </c>
      <c r="F2942" t="s">
        <v>53</v>
      </c>
      <c r="G2942" t="s">
        <v>54</v>
      </c>
      <c r="H2942" t="s">
        <v>71</v>
      </c>
      <c r="I2942" t="s">
        <v>39</v>
      </c>
      <c r="J2942" t="s">
        <v>92</v>
      </c>
      <c r="K2942">
        <v>6</v>
      </c>
      <c r="L2942">
        <v>2725</v>
      </c>
      <c r="M2942">
        <v>5</v>
      </c>
      <c r="N2942">
        <v>15532.5</v>
      </c>
      <c r="O2942">
        <v>9600</v>
      </c>
      <c r="P2942">
        <v>5932.5</v>
      </c>
      <c r="Q2942" t="s">
        <v>41</v>
      </c>
      <c r="R2942" t="s">
        <v>56</v>
      </c>
      <c r="S2942" s="3" t="str">
        <f t="shared" si="225"/>
        <v>December</v>
      </c>
      <c r="T2942" t="str">
        <f t="shared" si="226"/>
        <v>Q4</v>
      </c>
      <c r="U2942">
        <f t="shared" si="227"/>
        <v>2025</v>
      </c>
      <c r="V2942" s="4">
        <f t="shared" si="228"/>
        <v>0.38194109126026077</v>
      </c>
      <c r="W2942" t="str">
        <f t="shared" si="229"/>
        <v>Medium</v>
      </c>
    </row>
    <row r="2943" spans="1:23" hidden="1" x14ac:dyDescent="0.3">
      <c r="A2943">
        <v>104958</v>
      </c>
      <c r="B2943" s="1">
        <v>45820</v>
      </c>
      <c r="C2943" t="s">
        <v>5094</v>
      </c>
      <c r="D2943" t="s">
        <v>322</v>
      </c>
      <c r="E2943" t="s">
        <v>44</v>
      </c>
      <c r="F2943" t="s">
        <v>64</v>
      </c>
      <c r="G2943" t="s">
        <v>65</v>
      </c>
      <c r="H2943" t="s">
        <v>59</v>
      </c>
      <c r="I2943" t="s">
        <v>24</v>
      </c>
      <c r="J2943" t="s">
        <v>25</v>
      </c>
      <c r="K2943">
        <v>2</v>
      </c>
      <c r="L2943">
        <v>8170</v>
      </c>
      <c r="M2943">
        <v>5</v>
      </c>
      <c r="N2943">
        <v>15523</v>
      </c>
      <c r="O2943">
        <v>12000</v>
      </c>
      <c r="P2943">
        <v>3523</v>
      </c>
      <c r="Q2943" t="s">
        <v>41</v>
      </c>
      <c r="R2943" t="s">
        <v>27</v>
      </c>
      <c r="S2943" s="3" t="str">
        <f t="shared" si="225"/>
        <v>June</v>
      </c>
      <c r="T2943" t="str">
        <f t="shared" si="226"/>
        <v>Q2</v>
      </c>
      <c r="U2943">
        <f t="shared" si="227"/>
        <v>2025</v>
      </c>
      <c r="V2943" s="4">
        <f t="shared" si="228"/>
        <v>0.2269535527926303</v>
      </c>
      <c r="W2943" t="str">
        <f t="shared" si="229"/>
        <v>Medium</v>
      </c>
    </row>
    <row r="2944" spans="1:23" hidden="1" x14ac:dyDescent="0.3">
      <c r="A2944">
        <v>102593</v>
      </c>
      <c r="B2944" s="1">
        <v>45850</v>
      </c>
      <c r="C2944" t="s">
        <v>2729</v>
      </c>
      <c r="D2944" t="s">
        <v>142</v>
      </c>
      <c r="E2944" t="s">
        <v>30</v>
      </c>
      <c r="F2944" t="s">
        <v>76</v>
      </c>
      <c r="G2944" t="s">
        <v>77</v>
      </c>
      <c r="H2944" t="s">
        <v>108</v>
      </c>
      <c r="I2944" t="s">
        <v>39</v>
      </c>
      <c r="J2944" t="s">
        <v>92</v>
      </c>
      <c r="K2944">
        <v>6</v>
      </c>
      <c r="L2944">
        <v>2585</v>
      </c>
      <c r="M2944">
        <v>0</v>
      </c>
      <c r="N2944">
        <v>15510</v>
      </c>
      <c r="O2944">
        <v>9600</v>
      </c>
      <c r="P2944">
        <v>5910</v>
      </c>
      <c r="Q2944" t="s">
        <v>49</v>
      </c>
      <c r="R2944" t="s">
        <v>27</v>
      </c>
      <c r="S2944" s="3" t="str">
        <f t="shared" si="225"/>
        <v>July</v>
      </c>
      <c r="T2944" t="str">
        <f t="shared" si="226"/>
        <v>Q3</v>
      </c>
      <c r="U2944">
        <f t="shared" si="227"/>
        <v>2025</v>
      </c>
      <c r="V2944" s="4">
        <f t="shared" si="228"/>
        <v>0.38104448742746616</v>
      </c>
      <c r="W2944" t="str">
        <f t="shared" si="229"/>
        <v>Medium</v>
      </c>
    </row>
    <row r="2945" spans="1:23" hidden="1" x14ac:dyDescent="0.3">
      <c r="A2945">
        <v>102513</v>
      </c>
      <c r="B2945" s="1">
        <v>45876</v>
      </c>
      <c r="C2945" t="s">
        <v>2649</v>
      </c>
      <c r="D2945" t="s">
        <v>100</v>
      </c>
      <c r="E2945" t="s">
        <v>44</v>
      </c>
      <c r="F2945" t="s">
        <v>45</v>
      </c>
      <c r="G2945" t="s">
        <v>46</v>
      </c>
      <c r="H2945" t="s">
        <v>38</v>
      </c>
      <c r="I2945" t="s">
        <v>24</v>
      </c>
      <c r="J2945" t="s">
        <v>72</v>
      </c>
      <c r="K2945">
        <v>1</v>
      </c>
      <c r="L2945">
        <v>15453</v>
      </c>
      <c r="M2945">
        <v>0</v>
      </c>
      <c r="N2945">
        <v>15453</v>
      </c>
      <c r="O2945">
        <v>11000</v>
      </c>
      <c r="P2945">
        <v>4453</v>
      </c>
      <c r="Q2945" t="s">
        <v>55</v>
      </c>
      <c r="R2945" t="s">
        <v>73</v>
      </c>
      <c r="S2945" s="3" t="str">
        <f t="shared" si="225"/>
        <v>August</v>
      </c>
      <c r="T2945" t="str">
        <f t="shared" si="226"/>
        <v>Q3</v>
      </c>
      <c r="U2945">
        <f t="shared" si="227"/>
        <v>2025</v>
      </c>
      <c r="V2945" s="4">
        <f t="shared" si="228"/>
        <v>0.28816411052869995</v>
      </c>
      <c r="W2945" t="str">
        <f t="shared" si="229"/>
        <v>Medium</v>
      </c>
    </row>
    <row r="2946" spans="1:23" hidden="1" x14ac:dyDescent="0.3">
      <c r="A2946">
        <v>103203</v>
      </c>
      <c r="B2946" s="1">
        <v>45804</v>
      </c>
      <c r="C2946" t="s">
        <v>3339</v>
      </c>
      <c r="D2946" t="s">
        <v>175</v>
      </c>
      <c r="E2946" t="s">
        <v>52</v>
      </c>
      <c r="F2946" t="s">
        <v>53</v>
      </c>
      <c r="G2946" t="s">
        <v>54</v>
      </c>
      <c r="H2946" t="s">
        <v>33</v>
      </c>
      <c r="I2946" t="s">
        <v>24</v>
      </c>
      <c r="J2946" t="s">
        <v>72</v>
      </c>
      <c r="K2946">
        <v>1</v>
      </c>
      <c r="L2946">
        <v>15435</v>
      </c>
      <c r="M2946">
        <v>0</v>
      </c>
      <c r="N2946">
        <v>15435</v>
      </c>
      <c r="O2946">
        <v>11000</v>
      </c>
      <c r="P2946">
        <v>4435</v>
      </c>
      <c r="Q2946" t="s">
        <v>49</v>
      </c>
      <c r="R2946" t="s">
        <v>27</v>
      </c>
      <c r="S2946" s="3" t="str">
        <f t="shared" ref="S2946:S3009" si="230">TEXT(B2946,"mmmm")</f>
        <v>May</v>
      </c>
      <c r="T2946" t="str">
        <f t="shared" ref="T2946:T3009" si="231">"Q"&amp;ROUNDUP(MONTH(B2946)/3,0)</f>
        <v>Q2</v>
      </c>
      <c r="U2946">
        <f t="shared" ref="U2946:U3009" si="232">YEAR(B2946)</f>
        <v>2025</v>
      </c>
      <c r="V2946" s="4">
        <f t="shared" ref="V2946:V3009" si="233">P2946/N2946</f>
        <v>0.28733398121153225</v>
      </c>
      <c r="W2946" t="str">
        <f t="shared" ref="W2946:W3009" si="234">IF(N2946&lt;10000,"Low",IF(N2946&lt;=50000,"Medium","High"))</f>
        <v>Medium</v>
      </c>
    </row>
    <row r="2947" spans="1:23" hidden="1" x14ac:dyDescent="0.3">
      <c r="A2947">
        <v>101978</v>
      </c>
      <c r="B2947" s="1">
        <v>45901</v>
      </c>
      <c r="C2947" t="s">
        <v>2114</v>
      </c>
      <c r="D2947" t="s">
        <v>98</v>
      </c>
      <c r="E2947" t="s">
        <v>30</v>
      </c>
      <c r="F2947" t="s">
        <v>31</v>
      </c>
      <c r="G2947" t="s">
        <v>32</v>
      </c>
      <c r="H2947" t="s">
        <v>23</v>
      </c>
      <c r="I2947" t="s">
        <v>24</v>
      </c>
      <c r="J2947" t="s">
        <v>25</v>
      </c>
      <c r="K2947">
        <v>2</v>
      </c>
      <c r="L2947">
        <v>8567</v>
      </c>
      <c r="M2947">
        <v>10</v>
      </c>
      <c r="N2947">
        <v>15420.6</v>
      </c>
      <c r="O2947">
        <v>12000</v>
      </c>
      <c r="P2947">
        <v>3420.6</v>
      </c>
      <c r="Q2947" t="s">
        <v>49</v>
      </c>
      <c r="R2947" t="s">
        <v>73</v>
      </c>
      <c r="S2947" s="3" t="str">
        <f t="shared" si="230"/>
        <v>September</v>
      </c>
      <c r="T2947" t="str">
        <f t="shared" si="231"/>
        <v>Q3</v>
      </c>
      <c r="U2947">
        <f t="shared" si="232"/>
        <v>2025</v>
      </c>
      <c r="V2947" s="4">
        <f t="shared" si="233"/>
        <v>0.22182016263958601</v>
      </c>
      <c r="W2947" t="str">
        <f t="shared" si="234"/>
        <v>Medium</v>
      </c>
    </row>
    <row r="2948" spans="1:23" hidden="1" x14ac:dyDescent="0.3">
      <c r="A2948">
        <v>101309</v>
      </c>
      <c r="B2948" s="1">
        <v>45880</v>
      </c>
      <c r="C2948" t="s">
        <v>1445</v>
      </c>
      <c r="D2948" t="s">
        <v>408</v>
      </c>
      <c r="E2948" t="s">
        <v>52</v>
      </c>
      <c r="F2948" t="s">
        <v>69</v>
      </c>
      <c r="G2948" t="s">
        <v>70</v>
      </c>
      <c r="H2948" t="s">
        <v>33</v>
      </c>
      <c r="I2948" t="s">
        <v>39</v>
      </c>
      <c r="J2948" t="s">
        <v>92</v>
      </c>
      <c r="K2948">
        <v>6</v>
      </c>
      <c r="L2948">
        <v>2570</v>
      </c>
      <c r="M2948">
        <v>0</v>
      </c>
      <c r="N2948">
        <v>15420</v>
      </c>
      <c r="O2948">
        <v>9600</v>
      </c>
      <c r="P2948">
        <v>5820</v>
      </c>
      <c r="Q2948" t="s">
        <v>41</v>
      </c>
      <c r="R2948" t="s">
        <v>73</v>
      </c>
      <c r="S2948" s="3" t="str">
        <f t="shared" si="230"/>
        <v>August</v>
      </c>
      <c r="T2948" t="str">
        <f t="shared" si="231"/>
        <v>Q3</v>
      </c>
      <c r="U2948">
        <f t="shared" si="232"/>
        <v>2025</v>
      </c>
      <c r="V2948" s="4">
        <f t="shared" si="233"/>
        <v>0.37743190661478598</v>
      </c>
      <c r="W2948" t="str">
        <f t="shared" si="234"/>
        <v>Medium</v>
      </c>
    </row>
    <row r="2949" spans="1:23" hidden="1" x14ac:dyDescent="0.3">
      <c r="A2949">
        <v>102285</v>
      </c>
      <c r="B2949" s="1">
        <v>45953</v>
      </c>
      <c r="C2949" t="s">
        <v>2421</v>
      </c>
      <c r="D2949" t="s">
        <v>213</v>
      </c>
      <c r="E2949" t="s">
        <v>52</v>
      </c>
      <c r="F2949" t="s">
        <v>53</v>
      </c>
      <c r="G2949" t="s">
        <v>54</v>
      </c>
      <c r="H2949" t="s">
        <v>38</v>
      </c>
      <c r="I2949" t="s">
        <v>39</v>
      </c>
      <c r="J2949" t="s">
        <v>92</v>
      </c>
      <c r="K2949">
        <v>7</v>
      </c>
      <c r="L2949">
        <v>2447</v>
      </c>
      <c r="M2949">
        <v>10</v>
      </c>
      <c r="N2949">
        <v>15416.1</v>
      </c>
      <c r="O2949">
        <v>11200</v>
      </c>
      <c r="P2949">
        <v>4216.1000000000004</v>
      </c>
      <c r="Q2949" t="s">
        <v>26</v>
      </c>
      <c r="R2949" t="s">
        <v>27</v>
      </c>
      <c r="S2949" s="3" t="str">
        <f t="shared" si="230"/>
        <v>October</v>
      </c>
      <c r="T2949" t="str">
        <f t="shared" si="231"/>
        <v>Q4</v>
      </c>
      <c r="U2949">
        <f t="shared" si="232"/>
        <v>2025</v>
      </c>
      <c r="V2949" s="4">
        <f t="shared" si="233"/>
        <v>0.27348680924488039</v>
      </c>
      <c r="W2949" t="str">
        <f t="shared" si="234"/>
        <v>Medium</v>
      </c>
    </row>
    <row r="2950" spans="1:23" hidden="1" x14ac:dyDescent="0.3">
      <c r="A2950">
        <v>101093</v>
      </c>
      <c r="B2950" s="1">
        <v>45739</v>
      </c>
      <c r="C2950" t="s">
        <v>1229</v>
      </c>
      <c r="D2950" t="s">
        <v>149</v>
      </c>
      <c r="E2950" t="s">
        <v>30</v>
      </c>
      <c r="F2950" t="s">
        <v>31</v>
      </c>
      <c r="G2950" t="s">
        <v>32</v>
      </c>
      <c r="H2950" t="s">
        <v>38</v>
      </c>
      <c r="I2950" t="s">
        <v>39</v>
      </c>
      <c r="J2950" t="s">
        <v>92</v>
      </c>
      <c r="K2950">
        <v>6</v>
      </c>
      <c r="L2950">
        <v>2702</v>
      </c>
      <c r="M2950">
        <v>5</v>
      </c>
      <c r="N2950">
        <v>15401.4</v>
      </c>
      <c r="O2950">
        <v>9600</v>
      </c>
      <c r="P2950">
        <v>5801.4</v>
      </c>
      <c r="Q2950" t="s">
        <v>55</v>
      </c>
      <c r="R2950" t="s">
        <v>27</v>
      </c>
      <c r="S2950" s="3" t="str">
        <f t="shared" si="230"/>
        <v>March</v>
      </c>
      <c r="T2950" t="str">
        <f t="shared" si="231"/>
        <v>Q1</v>
      </c>
      <c r="U2950">
        <f t="shared" si="232"/>
        <v>2025</v>
      </c>
      <c r="V2950" s="4">
        <f t="shared" si="233"/>
        <v>0.37668004207409717</v>
      </c>
      <c r="W2950" t="str">
        <f t="shared" si="234"/>
        <v>Medium</v>
      </c>
    </row>
    <row r="2951" spans="1:23" hidden="1" x14ac:dyDescent="0.3">
      <c r="A2951">
        <v>101571</v>
      </c>
      <c r="B2951" s="1">
        <v>45678</v>
      </c>
      <c r="C2951" t="s">
        <v>1707</v>
      </c>
      <c r="D2951" t="s">
        <v>147</v>
      </c>
      <c r="E2951" t="s">
        <v>20</v>
      </c>
      <c r="F2951" t="s">
        <v>36</v>
      </c>
      <c r="G2951" t="s">
        <v>37</v>
      </c>
      <c r="H2951" t="s">
        <v>47</v>
      </c>
      <c r="I2951" t="s">
        <v>39</v>
      </c>
      <c r="J2951" t="s">
        <v>92</v>
      </c>
      <c r="K2951">
        <v>6</v>
      </c>
      <c r="L2951">
        <v>2565</v>
      </c>
      <c r="M2951">
        <v>0</v>
      </c>
      <c r="N2951">
        <v>15390</v>
      </c>
      <c r="O2951">
        <v>9600</v>
      </c>
      <c r="P2951">
        <v>5790</v>
      </c>
      <c r="Q2951" t="s">
        <v>66</v>
      </c>
      <c r="R2951" t="s">
        <v>56</v>
      </c>
      <c r="S2951" s="3" t="str">
        <f t="shared" si="230"/>
        <v>January</v>
      </c>
      <c r="T2951" t="str">
        <f t="shared" si="231"/>
        <v>Q1</v>
      </c>
      <c r="U2951">
        <f t="shared" si="232"/>
        <v>2025</v>
      </c>
      <c r="V2951" s="4">
        <f t="shared" si="233"/>
        <v>0.37621832358674462</v>
      </c>
      <c r="W2951" t="str">
        <f t="shared" si="234"/>
        <v>Medium</v>
      </c>
    </row>
    <row r="2952" spans="1:23" hidden="1" x14ac:dyDescent="0.3">
      <c r="A2952">
        <v>103354</v>
      </c>
      <c r="B2952" s="1">
        <v>45979</v>
      </c>
      <c r="C2952" t="s">
        <v>3490</v>
      </c>
      <c r="D2952" t="s">
        <v>151</v>
      </c>
      <c r="E2952" t="s">
        <v>52</v>
      </c>
      <c r="F2952" t="s">
        <v>69</v>
      </c>
      <c r="G2952" t="s">
        <v>70</v>
      </c>
      <c r="H2952" t="s">
        <v>23</v>
      </c>
      <c r="I2952" t="s">
        <v>39</v>
      </c>
      <c r="J2952" t="s">
        <v>92</v>
      </c>
      <c r="K2952">
        <v>7</v>
      </c>
      <c r="L2952">
        <v>2313</v>
      </c>
      <c r="M2952">
        <v>5</v>
      </c>
      <c r="N2952">
        <v>15381.45</v>
      </c>
      <c r="O2952">
        <v>11200</v>
      </c>
      <c r="P2952">
        <v>4181.45</v>
      </c>
      <c r="Q2952" t="s">
        <v>55</v>
      </c>
      <c r="R2952" t="s">
        <v>73</v>
      </c>
      <c r="S2952" s="3" t="str">
        <f t="shared" si="230"/>
        <v>November</v>
      </c>
      <c r="T2952" t="str">
        <f t="shared" si="231"/>
        <v>Q4</v>
      </c>
      <c r="U2952">
        <f t="shared" si="232"/>
        <v>2025</v>
      </c>
      <c r="V2952" s="4">
        <f t="shared" si="233"/>
        <v>0.27185018317518828</v>
      </c>
      <c r="W2952" t="str">
        <f t="shared" si="234"/>
        <v>Medium</v>
      </c>
    </row>
    <row r="2953" spans="1:23" hidden="1" x14ac:dyDescent="0.3">
      <c r="A2953">
        <v>100831</v>
      </c>
      <c r="B2953" s="1">
        <v>45844</v>
      </c>
      <c r="C2953" t="s">
        <v>967</v>
      </c>
      <c r="D2953" t="s">
        <v>205</v>
      </c>
      <c r="E2953" t="s">
        <v>44</v>
      </c>
      <c r="F2953" t="s">
        <v>45</v>
      </c>
      <c r="G2953" t="s">
        <v>46</v>
      </c>
      <c r="H2953" t="s">
        <v>47</v>
      </c>
      <c r="I2953" t="s">
        <v>24</v>
      </c>
      <c r="J2953" t="s">
        <v>72</v>
      </c>
      <c r="K2953">
        <v>1</v>
      </c>
      <c r="L2953">
        <v>15381</v>
      </c>
      <c r="M2953">
        <v>0</v>
      </c>
      <c r="N2953">
        <v>15381</v>
      </c>
      <c r="O2953">
        <v>11000</v>
      </c>
      <c r="P2953">
        <v>4381</v>
      </c>
      <c r="Q2953" t="s">
        <v>55</v>
      </c>
      <c r="R2953" t="s">
        <v>73</v>
      </c>
      <c r="S2953" s="3" t="str">
        <f t="shared" si="230"/>
        <v>July</v>
      </c>
      <c r="T2953" t="str">
        <f t="shared" si="231"/>
        <v>Q3</v>
      </c>
      <c r="U2953">
        <f t="shared" si="232"/>
        <v>2025</v>
      </c>
      <c r="V2953" s="4">
        <f t="shared" si="233"/>
        <v>0.28483193550484365</v>
      </c>
      <c r="W2953" t="str">
        <f t="shared" si="234"/>
        <v>Medium</v>
      </c>
    </row>
    <row r="2954" spans="1:23" hidden="1" x14ac:dyDescent="0.3">
      <c r="A2954">
        <v>104916</v>
      </c>
      <c r="B2954" s="1">
        <v>45694</v>
      </c>
      <c r="C2954" t="s">
        <v>5052</v>
      </c>
      <c r="D2954" t="s">
        <v>140</v>
      </c>
      <c r="E2954" t="s">
        <v>44</v>
      </c>
      <c r="F2954" t="s">
        <v>45</v>
      </c>
      <c r="G2954" t="s">
        <v>46</v>
      </c>
      <c r="H2954" t="s">
        <v>83</v>
      </c>
      <c r="I2954" t="s">
        <v>24</v>
      </c>
      <c r="J2954" t="s">
        <v>25</v>
      </c>
      <c r="K2954">
        <v>2</v>
      </c>
      <c r="L2954">
        <v>8090</v>
      </c>
      <c r="M2954">
        <v>5</v>
      </c>
      <c r="N2954">
        <v>15371</v>
      </c>
      <c r="O2954">
        <v>12000</v>
      </c>
      <c r="P2954">
        <v>3371</v>
      </c>
      <c r="Q2954" t="s">
        <v>55</v>
      </c>
      <c r="R2954" t="s">
        <v>27</v>
      </c>
      <c r="S2954" s="3" t="str">
        <f t="shared" si="230"/>
        <v>February</v>
      </c>
      <c r="T2954" t="str">
        <f t="shared" si="231"/>
        <v>Q1</v>
      </c>
      <c r="U2954">
        <f t="shared" si="232"/>
        <v>2025</v>
      </c>
      <c r="V2954" s="4">
        <f t="shared" si="233"/>
        <v>0.21930908854336087</v>
      </c>
      <c r="W2954" t="str">
        <f t="shared" si="234"/>
        <v>Medium</v>
      </c>
    </row>
    <row r="2955" spans="1:23" hidden="1" x14ac:dyDescent="0.3">
      <c r="A2955">
        <v>104991</v>
      </c>
      <c r="B2955" s="1">
        <v>45926</v>
      </c>
      <c r="C2955" t="s">
        <v>5127</v>
      </c>
      <c r="D2955" t="s">
        <v>250</v>
      </c>
      <c r="E2955" t="s">
        <v>30</v>
      </c>
      <c r="F2955" t="s">
        <v>76</v>
      </c>
      <c r="G2955" t="s">
        <v>77</v>
      </c>
      <c r="H2955" t="s">
        <v>38</v>
      </c>
      <c r="I2955" t="s">
        <v>39</v>
      </c>
      <c r="J2955" t="s">
        <v>92</v>
      </c>
      <c r="K2955">
        <v>6</v>
      </c>
      <c r="L2955">
        <v>2694</v>
      </c>
      <c r="M2955">
        <v>5</v>
      </c>
      <c r="N2955">
        <v>15355.8</v>
      </c>
      <c r="O2955">
        <v>9600</v>
      </c>
      <c r="P2955">
        <v>5755.8</v>
      </c>
      <c r="Q2955" t="s">
        <v>55</v>
      </c>
      <c r="R2955" t="s">
        <v>56</v>
      </c>
      <c r="S2955" s="3" t="str">
        <f t="shared" si="230"/>
        <v>September</v>
      </c>
      <c r="T2955" t="str">
        <f t="shared" si="231"/>
        <v>Q3</v>
      </c>
      <c r="U2955">
        <f t="shared" si="232"/>
        <v>2025</v>
      </c>
      <c r="V2955" s="4">
        <f t="shared" si="233"/>
        <v>0.37482905481967727</v>
      </c>
      <c r="W2955" t="str">
        <f t="shared" si="234"/>
        <v>Medium</v>
      </c>
    </row>
    <row r="2956" spans="1:23" hidden="1" x14ac:dyDescent="0.3">
      <c r="A2956">
        <v>101469</v>
      </c>
      <c r="B2956" s="1">
        <v>46019</v>
      </c>
      <c r="C2956" t="s">
        <v>1605</v>
      </c>
      <c r="D2956" t="s">
        <v>213</v>
      </c>
      <c r="E2956" t="s">
        <v>52</v>
      </c>
      <c r="F2956" t="s">
        <v>53</v>
      </c>
      <c r="G2956" t="s">
        <v>54</v>
      </c>
      <c r="H2956" t="s">
        <v>83</v>
      </c>
      <c r="I2956" t="s">
        <v>24</v>
      </c>
      <c r="J2956" t="s">
        <v>72</v>
      </c>
      <c r="K2956">
        <v>1</v>
      </c>
      <c r="L2956">
        <v>15341</v>
      </c>
      <c r="M2956">
        <v>0</v>
      </c>
      <c r="N2956">
        <v>15341</v>
      </c>
      <c r="O2956">
        <v>11000</v>
      </c>
      <c r="P2956">
        <v>4341</v>
      </c>
      <c r="Q2956" t="s">
        <v>26</v>
      </c>
      <c r="R2956" t="s">
        <v>56</v>
      </c>
      <c r="S2956" s="3" t="str">
        <f t="shared" si="230"/>
        <v>December</v>
      </c>
      <c r="T2956" t="str">
        <f t="shared" si="231"/>
        <v>Q4</v>
      </c>
      <c r="U2956">
        <f t="shared" si="232"/>
        <v>2025</v>
      </c>
      <c r="V2956" s="4">
        <f t="shared" si="233"/>
        <v>0.28296721204615083</v>
      </c>
      <c r="W2956" t="str">
        <f t="shared" si="234"/>
        <v>Medium</v>
      </c>
    </row>
    <row r="2957" spans="1:23" hidden="1" x14ac:dyDescent="0.3">
      <c r="A2957">
        <v>103454</v>
      </c>
      <c r="B2957" s="1">
        <v>45905</v>
      </c>
      <c r="C2957" t="s">
        <v>3590</v>
      </c>
      <c r="D2957" t="s">
        <v>281</v>
      </c>
      <c r="E2957" t="s">
        <v>20</v>
      </c>
      <c r="F2957" t="s">
        <v>21</v>
      </c>
      <c r="G2957" t="s">
        <v>22</v>
      </c>
      <c r="H2957" t="s">
        <v>33</v>
      </c>
      <c r="I2957" t="s">
        <v>24</v>
      </c>
      <c r="J2957" t="s">
        <v>25</v>
      </c>
      <c r="K2957">
        <v>2</v>
      </c>
      <c r="L2957">
        <v>8071</v>
      </c>
      <c r="M2957">
        <v>5</v>
      </c>
      <c r="N2957">
        <v>15334.9</v>
      </c>
      <c r="O2957">
        <v>12000</v>
      </c>
      <c r="P2957">
        <v>3334.9</v>
      </c>
      <c r="Q2957" t="s">
        <v>55</v>
      </c>
      <c r="R2957" t="s">
        <v>27</v>
      </c>
      <c r="S2957" s="3" t="str">
        <f t="shared" si="230"/>
        <v>September</v>
      </c>
      <c r="T2957" t="str">
        <f t="shared" si="231"/>
        <v>Q3</v>
      </c>
      <c r="U2957">
        <f t="shared" si="232"/>
        <v>2025</v>
      </c>
      <c r="V2957" s="4">
        <f t="shared" si="233"/>
        <v>0.21747125837142728</v>
      </c>
      <c r="W2957" t="str">
        <f t="shared" si="234"/>
        <v>Medium</v>
      </c>
    </row>
    <row r="2958" spans="1:23" hidden="1" x14ac:dyDescent="0.3">
      <c r="A2958">
        <v>102819</v>
      </c>
      <c r="B2958" s="1">
        <v>45903</v>
      </c>
      <c r="C2958" t="s">
        <v>2955</v>
      </c>
      <c r="D2958" t="s">
        <v>58</v>
      </c>
      <c r="E2958" t="s">
        <v>52</v>
      </c>
      <c r="F2958" t="s">
        <v>53</v>
      </c>
      <c r="G2958" t="s">
        <v>54</v>
      </c>
      <c r="H2958" t="s">
        <v>33</v>
      </c>
      <c r="I2958" t="s">
        <v>24</v>
      </c>
      <c r="J2958" t="s">
        <v>72</v>
      </c>
      <c r="K2958">
        <v>1</v>
      </c>
      <c r="L2958">
        <v>15331</v>
      </c>
      <c r="M2958">
        <v>0</v>
      </c>
      <c r="N2958">
        <v>15331</v>
      </c>
      <c r="O2958">
        <v>11000</v>
      </c>
      <c r="P2958">
        <v>4331</v>
      </c>
      <c r="Q2958" t="s">
        <v>55</v>
      </c>
      <c r="R2958" t="s">
        <v>27</v>
      </c>
      <c r="S2958" s="3" t="str">
        <f t="shared" si="230"/>
        <v>September</v>
      </c>
      <c r="T2958" t="str">
        <f t="shared" si="231"/>
        <v>Q3</v>
      </c>
      <c r="U2958">
        <f t="shared" si="232"/>
        <v>2025</v>
      </c>
      <c r="V2958" s="4">
        <f t="shared" si="233"/>
        <v>0.28249951079512098</v>
      </c>
      <c r="W2958" t="str">
        <f t="shared" si="234"/>
        <v>Medium</v>
      </c>
    </row>
    <row r="2959" spans="1:23" hidden="1" x14ac:dyDescent="0.3">
      <c r="A2959">
        <v>103600</v>
      </c>
      <c r="B2959" s="1">
        <v>45952</v>
      </c>
      <c r="C2959" t="s">
        <v>3736</v>
      </c>
      <c r="D2959" t="s">
        <v>140</v>
      </c>
      <c r="E2959" t="s">
        <v>20</v>
      </c>
      <c r="F2959" t="s">
        <v>36</v>
      </c>
      <c r="G2959" t="s">
        <v>37</v>
      </c>
      <c r="H2959" t="s">
        <v>47</v>
      </c>
      <c r="I2959" t="s">
        <v>39</v>
      </c>
      <c r="J2959" t="s">
        <v>92</v>
      </c>
      <c r="K2959">
        <v>8</v>
      </c>
      <c r="L2959">
        <v>2015</v>
      </c>
      <c r="M2959">
        <v>5</v>
      </c>
      <c r="N2959">
        <v>15314</v>
      </c>
      <c r="O2959">
        <v>12800</v>
      </c>
      <c r="P2959">
        <v>2514</v>
      </c>
      <c r="Q2959" t="s">
        <v>26</v>
      </c>
      <c r="R2959" t="s">
        <v>56</v>
      </c>
      <c r="S2959" s="3" t="str">
        <f t="shared" si="230"/>
        <v>October</v>
      </c>
      <c r="T2959" t="str">
        <f t="shared" si="231"/>
        <v>Q4</v>
      </c>
      <c r="U2959">
        <f t="shared" si="232"/>
        <v>2025</v>
      </c>
      <c r="V2959" s="4">
        <f t="shared" si="233"/>
        <v>0.16416351051325584</v>
      </c>
      <c r="W2959" t="str">
        <f t="shared" si="234"/>
        <v>Medium</v>
      </c>
    </row>
    <row r="2960" spans="1:23" hidden="1" x14ac:dyDescent="0.3">
      <c r="A2960">
        <v>100218</v>
      </c>
      <c r="B2960" s="1">
        <v>45893</v>
      </c>
      <c r="C2960" t="s">
        <v>352</v>
      </c>
      <c r="D2960" t="s">
        <v>80</v>
      </c>
      <c r="E2960" t="s">
        <v>20</v>
      </c>
      <c r="F2960" t="s">
        <v>36</v>
      </c>
      <c r="G2960" t="s">
        <v>37</v>
      </c>
      <c r="H2960" t="s">
        <v>71</v>
      </c>
      <c r="I2960" t="s">
        <v>24</v>
      </c>
      <c r="J2960" t="s">
        <v>25</v>
      </c>
      <c r="K2960">
        <v>2</v>
      </c>
      <c r="L2960">
        <v>8049</v>
      </c>
      <c r="M2960">
        <v>5</v>
      </c>
      <c r="N2960">
        <v>15293.1</v>
      </c>
      <c r="O2960">
        <v>12000</v>
      </c>
      <c r="P2960">
        <v>3293.1</v>
      </c>
      <c r="Q2960" t="s">
        <v>26</v>
      </c>
      <c r="R2960" t="s">
        <v>27</v>
      </c>
      <c r="S2960" s="3" t="str">
        <f t="shared" si="230"/>
        <v>August</v>
      </c>
      <c r="T2960" t="str">
        <f t="shared" si="231"/>
        <v>Q3</v>
      </c>
      <c r="U2960">
        <f t="shared" si="232"/>
        <v>2025</v>
      </c>
      <c r="V2960" s="4">
        <f t="shared" si="233"/>
        <v>0.21533240481001234</v>
      </c>
      <c r="W2960" t="str">
        <f t="shared" si="234"/>
        <v>Medium</v>
      </c>
    </row>
    <row r="2961" spans="1:23" hidden="1" x14ac:dyDescent="0.3">
      <c r="A2961">
        <v>100685</v>
      </c>
      <c r="B2961" s="1">
        <v>45927</v>
      </c>
      <c r="C2961" t="s">
        <v>821</v>
      </c>
      <c r="D2961" t="s">
        <v>199</v>
      </c>
      <c r="E2961" t="s">
        <v>44</v>
      </c>
      <c r="F2961" t="s">
        <v>64</v>
      </c>
      <c r="G2961" t="s">
        <v>65</v>
      </c>
      <c r="H2961" t="s">
        <v>47</v>
      </c>
      <c r="I2961" t="s">
        <v>39</v>
      </c>
      <c r="J2961" t="s">
        <v>92</v>
      </c>
      <c r="K2961">
        <v>6</v>
      </c>
      <c r="L2961">
        <v>2831</v>
      </c>
      <c r="M2961">
        <v>10</v>
      </c>
      <c r="N2961">
        <v>15287.4</v>
      </c>
      <c r="O2961">
        <v>9600</v>
      </c>
      <c r="P2961">
        <v>5687.4</v>
      </c>
      <c r="Q2961" t="s">
        <v>66</v>
      </c>
      <c r="R2961" t="s">
        <v>56</v>
      </c>
      <c r="S2961" s="3" t="str">
        <f t="shared" si="230"/>
        <v>September</v>
      </c>
      <c r="T2961" t="str">
        <f t="shared" si="231"/>
        <v>Q3</v>
      </c>
      <c r="U2961">
        <f t="shared" si="232"/>
        <v>2025</v>
      </c>
      <c r="V2961" s="4">
        <f t="shared" si="233"/>
        <v>0.37203186938262883</v>
      </c>
      <c r="W2961" t="str">
        <f t="shared" si="234"/>
        <v>Medium</v>
      </c>
    </row>
    <row r="2962" spans="1:23" hidden="1" x14ac:dyDescent="0.3">
      <c r="A2962">
        <v>103225</v>
      </c>
      <c r="B2962" s="1">
        <v>45766</v>
      </c>
      <c r="C2962" t="s">
        <v>3361</v>
      </c>
      <c r="D2962" t="s">
        <v>43</v>
      </c>
      <c r="E2962" t="s">
        <v>44</v>
      </c>
      <c r="F2962" t="s">
        <v>45</v>
      </c>
      <c r="G2962" t="s">
        <v>46</v>
      </c>
      <c r="H2962" t="s">
        <v>38</v>
      </c>
      <c r="I2962" t="s">
        <v>24</v>
      </c>
      <c r="J2962" t="s">
        <v>25</v>
      </c>
      <c r="K2962">
        <v>2</v>
      </c>
      <c r="L2962">
        <v>8036</v>
      </c>
      <c r="M2962">
        <v>5</v>
      </c>
      <c r="N2962">
        <v>15268.4</v>
      </c>
      <c r="O2962">
        <v>12000</v>
      </c>
      <c r="P2962">
        <v>3268.4</v>
      </c>
      <c r="Q2962" t="s">
        <v>41</v>
      </c>
      <c r="R2962" t="s">
        <v>27</v>
      </c>
      <c r="S2962" s="3" t="str">
        <f t="shared" si="230"/>
        <v>April</v>
      </c>
      <c r="T2962" t="str">
        <f t="shared" si="231"/>
        <v>Q2</v>
      </c>
      <c r="U2962">
        <f t="shared" si="232"/>
        <v>2025</v>
      </c>
      <c r="V2962" s="4">
        <f t="shared" si="233"/>
        <v>0.214063032144822</v>
      </c>
      <c r="W2962" t="str">
        <f t="shared" si="234"/>
        <v>Medium</v>
      </c>
    </row>
    <row r="2963" spans="1:23" hidden="1" x14ac:dyDescent="0.3">
      <c r="A2963">
        <v>103364</v>
      </c>
      <c r="B2963" s="1">
        <v>45819</v>
      </c>
      <c r="C2963" t="s">
        <v>3500</v>
      </c>
      <c r="D2963" t="s">
        <v>90</v>
      </c>
      <c r="E2963" t="s">
        <v>52</v>
      </c>
      <c r="F2963" t="s">
        <v>69</v>
      </c>
      <c r="G2963" t="s">
        <v>70</v>
      </c>
      <c r="H2963" t="s">
        <v>47</v>
      </c>
      <c r="I2963" t="s">
        <v>24</v>
      </c>
      <c r="J2963" t="s">
        <v>25</v>
      </c>
      <c r="K2963">
        <v>2</v>
      </c>
      <c r="L2963">
        <v>8476</v>
      </c>
      <c r="M2963">
        <v>10</v>
      </c>
      <c r="N2963">
        <v>15256.8</v>
      </c>
      <c r="O2963">
        <v>12000</v>
      </c>
      <c r="P2963">
        <v>3256.8</v>
      </c>
      <c r="Q2963" t="s">
        <v>55</v>
      </c>
      <c r="R2963" t="s">
        <v>73</v>
      </c>
      <c r="S2963" s="3" t="str">
        <f t="shared" si="230"/>
        <v>June</v>
      </c>
      <c r="T2963" t="str">
        <f t="shared" si="231"/>
        <v>Q2</v>
      </c>
      <c r="U2963">
        <f t="shared" si="232"/>
        <v>2025</v>
      </c>
      <c r="V2963" s="4">
        <f t="shared" si="233"/>
        <v>0.21346547113418282</v>
      </c>
      <c r="W2963" t="str">
        <f t="shared" si="234"/>
        <v>Medium</v>
      </c>
    </row>
    <row r="2964" spans="1:23" hidden="1" x14ac:dyDescent="0.3">
      <c r="A2964">
        <v>103328</v>
      </c>
      <c r="B2964" s="1">
        <v>45999</v>
      </c>
      <c r="C2964" t="s">
        <v>3464</v>
      </c>
      <c r="D2964" t="s">
        <v>175</v>
      </c>
      <c r="E2964" t="s">
        <v>20</v>
      </c>
      <c r="F2964" t="s">
        <v>21</v>
      </c>
      <c r="G2964" t="s">
        <v>22</v>
      </c>
      <c r="H2964" t="s">
        <v>59</v>
      </c>
      <c r="I2964" t="s">
        <v>24</v>
      </c>
      <c r="J2964" t="s">
        <v>25</v>
      </c>
      <c r="K2964">
        <v>2</v>
      </c>
      <c r="L2964">
        <v>8943</v>
      </c>
      <c r="M2964">
        <v>15</v>
      </c>
      <c r="N2964">
        <v>15203.1</v>
      </c>
      <c r="O2964">
        <v>12000</v>
      </c>
      <c r="P2964">
        <v>3203.1</v>
      </c>
      <c r="Q2964" t="s">
        <v>41</v>
      </c>
      <c r="R2964" t="s">
        <v>56</v>
      </c>
      <c r="S2964" s="3" t="str">
        <f t="shared" si="230"/>
        <v>December</v>
      </c>
      <c r="T2964" t="str">
        <f t="shared" si="231"/>
        <v>Q4</v>
      </c>
      <c r="U2964">
        <f t="shared" si="232"/>
        <v>2025</v>
      </c>
      <c r="V2964" s="4">
        <f t="shared" si="233"/>
        <v>0.21068729403871578</v>
      </c>
      <c r="W2964" t="str">
        <f t="shared" si="234"/>
        <v>Medium</v>
      </c>
    </row>
    <row r="2965" spans="1:23" hidden="1" x14ac:dyDescent="0.3">
      <c r="A2965">
        <v>100913</v>
      </c>
      <c r="B2965" s="1">
        <v>45874</v>
      </c>
      <c r="C2965" t="s">
        <v>1049</v>
      </c>
      <c r="D2965" t="s">
        <v>375</v>
      </c>
      <c r="E2965" t="s">
        <v>52</v>
      </c>
      <c r="F2965" t="s">
        <v>69</v>
      </c>
      <c r="G2965" t="s">
        <v>70</v>
      </c>
      <c r="H2965" t="s">
        <v>83</v>
      </c>
      <c r="I2965" t="s">
        <v>24</v>
      </c>
      <c r="J2965" t="s">
        <v>72</v>
      </c>
      <c r="K2965">
        <v>1</v>
      </c>
      <c r="L2965">
        <v>15186</v>
      </c>
      <c r="M2965">
        <v>0</v>
      </c>
      <c r="N2965">
        <v>15186</v>
      </c>
      <c r="O2965">
        <v>11000</v>
      </c>
      <c r="P2965">
        <v>4186</v>
      </c>
      <c r="Q2965" t="s">
        <v>55</v>
      </c>
      <c r="R2965" t="s">
        <v>56</v>
      </c>
      <c r="S2965" s="3" t="str">
        <f t="shared" si="230"/>
        <v>August</v>
      </c>
      <c r="T2965" t="str">
        <f t="shared" si="231"/>
        <v>Q3</v>
      </c>
      <c r="U2965">
        <f t="shared" si="232"/>
        <v>2025</v>
      </c>
      <c r="V2965" s="4">
        <f t="shared" si="233"/>
        <v>0.27564862373238508</v>
      </c>
      <c r="W2965" t="str">
        <f t="shared" si="234"/>
        <v>Medium</v>
      </c>
    </row>
    <row r="2966" spans="1:23" hidden="1" x14ac:dyDescent="0.3">
      <c r="A2966">
        <v>104560</v>
      </c>
      <c r="B2966" s="1">
        <v>45737</v>
      </c>
      <c r="C2966" t="s">
        <v>4696</v>
      </c>
      <c r="D2966" t="s">
        <v>160</v>
      </c>
      <c r="E2966" t="s">
        <v>52</v>
      </c>
      <c r="F2966" t="s">
        <v>53</v>
      </c>
      <c r="G2966" t="s">
        <v>54</v>
      </c>
      <c r="H2966" t="s">
        <v>47</v>
      </c>
      <c r="I2966" t="s">
        <v>24</v>
      </c>
      <c r="J2966" t="s">
        <v>25</v>
      </c>
      <c r="K2966">
        <v>2</v>
      </c>
      <c r="L2966">
        <v>8932</v>
      </c>
      <c r="M2966">
        <v>15</v>
      </c>
      <c r="N2966">
        <v>15184.4</v>
      </c>
      <c r="O2966">
        <v>12000</v>
      </c>
      <c r="P2966">
        <v>3184.4</v>
      </c>
      <c r="Q2966" t="s">
        <v>66</v>
      </c>
      <c r="R2966" t="s">
        <v>27</v>
      </c>
      <c r="S2966" s="3" t="str">
        <f t="shared" si="230"/>
        <v>March</v>
      </c>
      <c r="T2966" t="str">
        <f t="shared" si="231"/>
        <v>Q1</v>
      </c>
      <c r="U2966">
        <f t="shared" si="232"/>
        <v>2025</v>
      </c>
      <c r="V2966" s="4">
        <f t="shared" si="233"/>
        <v>0.20971523405600487</v>
      </c>
      <c r="W2966" t="str">
        <f t="shared" si="234"/>
        <v>Medium</v>
      </c>
    </row>
    <row r="2967" spans="1:23" hidden="1" x14ac:dyDescent="0.3">
      <c r="A2967">
        <v>103612</v>
      </c>
      <c r="B2967" s="1">
        <v>45735</v>
      </c>
      <c r="C2967" t="s">
        <v>3748</v>
      </c>
      <c r="D2967" t="s">
        <v>142</v>
      </c>
      <c r="E2967" t="s">
        <v>52</v>
      </c>
      <c r="F2967" t="s">
        <v>69</v>
      </c>
      <c r="G2967" t="s">
        <v>70</v>
      </c>
      <c r="H2967" t="s">
        <v>23</v>
      </c>
      <c r="I2967" t="s">
        <v>24</v>
      </c>
      <c r="J2967" t="s">
        <v>25</v>
      </c>
      <c r="K2967">
        <v>2</v>
      </c>
      <c r="L2967">
        <v>8431</v>
      </c>
      <c r="M2967">
        <v>10</v>
      </c>
      <c r="N2967">
        <v>15175.8</v>
      </c>
      <c r="O2967">
        <v>12000</v>
      </c>
      <c r="P2967">
        <v>3175.8</v>
      </c>
      <c r="Q2967" t="s">
        <v>26</v>
      </c>
      <c r="R2967" t="s">
        <v>73</v>
      </c>
      <c r="S2967" s="3" t="str">
        <f t="shared" si="230"/>
        <v>March</v>
      </c>
      <c r="T2967" t="str">
        <f t="shared" si="231"/>
        <v>Q1</v>
      </c>
      <c r="U2967">
        <f t="shared" si="232"/>
        <v>2025</v>
      </c>
      <c r="V2967" s="4">
        <f t="shared" si="233"/>
        <v>0.2092673862333452</v>
      </c>
      <c r="W2967" t="str">
        <f t="shared" si="234"/>
        <v>Medium</v>
      </c>
    </row>
    <row r="2968" spans="1:23" hidden="1" x14ac:dyDescent="0.3">
      <c r="A2968">
        <v>102918</v>
      </c>
      <c r="B2968" s="1">
        <v>45936</v>
      </c>
      <c r="C2968" t="s">
        <v>3054</v>
      </c>
      <c r="D2968" t="s">
        <v>104</v>
      </c>
      <c r="E2968" t="s">
        <v>20</v>
      </c>
      <c r="F2968" t="s">
        <v>21</v>
      </c>
      <c r="G2968" t="s">
        <v>22</v>
      </c>
      <c r="H2968" t="s">
        <v>108</v>
      </c>
      <c r="I2968" t="s">
        <v>39</v>
      </c>
      <c r="J2968" t="s">
        <v>92</v>
      </c>
      <c r="K2968">
        <v>7</v>
      </c>
      <c r="L2968">
        <v>2404</v>
      </c>
      <c r="M2968">
        <v>10</v>
      </c>
      <c r="N2968">
        <v>15145.2</v>
      </c>
      <c r="O2968">
        <v>11200</v>
      </c>
      <c r="P2968">
        <v>3945.2</v>
      </c>
      <c r="Q2968" t="s">
        <v>55</v>
      </c>
      <c r="R2968" t="s">
        <v>27</v>
      </c>
      <c r="S2968" s="3" t="str">
        <f t="shared" si="230"/>
        <v>October</v>
      </c>
      <c r="T2968" t="str">
        <f t="shared" si="231"/>
        <v>Q4</v>
      </c>
      <c r="U2968">
        <f t="shared" si="232"/>
        <v>2025</v>
      </c>
      <c r="V2968" s="4">
        <f t="shared" si="233"/>
        <v>0.26049177297097426</v>
      </c>
      <c r="W2968" t="str">
        <f t="shared" si="234"/>
        <v>Medium</v>
      </c>
    </row>
    <row r="2969" spans="1:23" hidden="1" x14ac:dyDescent="0.3">
      <c r="A2969">
        <v>101147</v>
      </c>
      <c r="B2969" s="1">
        <v>45889</v>
      </c>
      <c r="C2969" t="s">
        <v>1283</v>
      </c>
      <c r="D2969" t="s">
        <v>299</v>
      </c>
      <c r="E2969" t="s">
        <v>52</v>
      </c>
      <c r="F2969" t="s">
        <v>69</v>
      </c>
      <c r="G2969" t="s">
        <v>70</v>
      </c>
      <c r="H2969" t="s">
        <v>108</v>
      </c>
      <c r="I2969" t="s">
        <v>24</v>
      </c>
      <c r="J2969" t="s">
        <v>72</v>
      </c>
      <c r="K2969">
        <v>1</v>
      </c>
      <c r="L2969">
        <v>15129</v>
      </c>
      <c r="M2969">
        <v>0</v>
      </c>
      <c r="N2969">
        <v>15129</v>
      </c>
      <c r="O2969">
        <v>11000</v>
      </c>
      <c r="P2969">
        <v>4129</v>
      </c>
      <c r="Q2969" t="s">
        <v>26</v>
      </c>
      <c r="R2969" t="s">
        <v>27</v>
      </c>
      <c r="S2969" s="3" t="str">
        <f t="shared" si="230"/>
        <v>August</v>
      </c>
      <c r="T2969" t="str">
        <f t="shared" si="231"/>
        <v>Q3</v>
      </c>
      <c r="U2969">
        <f t="shared" si="232"/>
        <v>2025</v>
      </c>
      <c r="V2969" s="4">
        <f t="shared" si="233"/>
        <v>0.27291955846387733</v>
      </c>
      <c r="W2969" t="str">
        <f t="shared" si="234"/>
        <v>Medium</v>
      </c>
    </row>
    <row r="2970" spans="1:23" hidden="1" x14ac:dyDescent="0.3">
      <c r="A2970">
        <v>102670</v>
      </c>
      <c r="B2970" s="1">
        <v>46013</v>
      </c>
      <c r="C2970" t="s">
        <v>2806</v>
      </c>
      <c r="D2970" t="s">
        <v>226</v>
      </c>
      <c r="E2970" t="s">
        <v>52</v>
      </c>
      <c r="F2970" t="s">
        <v>53</v>
      </c>
      <c r="G2970" t="s">
        <v>54</v>
      </c>
      <c r="H2970" t="s">
        <v>23</v>
      </c>
      <c r="I2970" t="s">
        <v>24</v>
      </c>
      <c r="J2970" t="s">
        <v>25</v>
      </c>
      <c r="K2970">
        <v>2</v>
      </c>
      <c r="L2970">
        <v>8385</v>
      </c>
      <c r="M2970">
        <v>10</v>
      </c>
      <c r="N2970">
        <v>15093</v>
      </c>
      <c r="O2970">
        <v>12000</v>
      </c>
      <c r="P2970">
        <v>3093</v>
      </c>
      <c r="Q2970" t="s">
        <v>66</v>
      </c>
      <c r="R2970" t="s">
        <v>27</v>
      </c>
      <c r="S2970" s="3" t="str">
        <f t="shared" si="230"/>
        <v>December</v>
      </c>
      <c r="T2970" t="str">
        <f t="shared" si="231"/>
        <v>Q4</v>
      </c>
      <c r="U2970">
        <f t="shared" si="232"/>
        <v>2025</v>
      </c>
      <c r="V2970" s="4">
        <f t="shared" si="233"/>
        <v>0.20492943748757703</v>
      </c>
      <c r="W2970" t="str">
        <f t="shared" si="234"/>
        <v>Medium</v>
      </c>
    </row>
    <row r="2971" spans="1:23" hidden="1" x14ac:dyDescent="0.3">
      <c r="A2971">
        <v>102147</v>
      </c>
      <c r="B2971" s="1">
        <v>45685</v>
      </c>
      <c r="C2971" t="s">
        <v>2283</v>
      </c>
      <c r="D2971" t="s">
        <v>142</v>
      </c>
      <c r="E2971" t="s">
        <v>30</v>
      </c>
      <c r="F2971" t="s">
        <v>76</v>
      </c>
      <c r="G2971" t="s">
        <v>77</v>
      </c>
      <c r="H2971" t="s">
        <v>108</v>
      </c>
      <c r="I2971" t="s">
        <v>39</v>
      </c>
      <c r="J2971" t="s">
        <v>92</v>
      </c>
      <c r="K2971">
        <v>6</v>
      </c>
      <c r="L2971">
        <v>2645</v>
      </c>
      <c r="M2971">
        <v>5</v>
      </c>
      <c r="N2971">
        <v>15076.5</v>
      </c>
      <c r="O2971">
        <v>9600</v>
      </c>
      <c r="P2971">
        <v>5476.5</v>
      </c>
      <c r="Q2971" t="s">
        <v>26</v>
      </c>
      <c r="R2971" t="s">
        <v>56</v>
      </c>
      <c r="S2971" s="3" t="str">
        <f t="shared" si="230"/>
        <v>January</v>
      </c>
      <c r="T2971" t="str">
        <f t="shared" si="231"/>
        <v>Q1</v>
      </c>
      <c r="U2971">
        <f t="shared" si="232"/>
        <v>2025</v>
      </c>
      <c r="V2971" s="4">
        <f t="shared" si="233"/>
        <v>0.36324743806586407</v>
      </c>
      <c r="W2971" t="str">
        <f t="shared" si="234"/>
        <v>Medium</v>
      </c>
    </row>
    <row r="2972" spans="1:23" hidden="1" x14ac:dyDescent="0.3">
      <c r="A2972">
        <v>104388</v>
      </c>
      <c r="B2972" s="1">
        <v>45792</v>
      </c>
      <c r="C2972" t="s">
        <v>4524</v>
      </c>
      <c r="D2972" t="s">
        <v>80</v>
      </c>
      <c r="E2972" t="s">
        <v>44</v>
      </c>
      <c r="F2972" t="s">
        <v>45</v>
      </c>
      <c r="G2972" t="s">
        <v>46</v>
      </c>
      <c r="H2972" t="s">
        <v>38</v>
      </c>
      <c r="I2972" t="s">
        <v>24</v>
      </c>
      <c r="J2972" t="s">
        <v>25</v>
      </c>
      <c r="K2972">
        <v>2</v>
      </c>
      <c r="L2972">
        <v>8867</v>
      </c>
      <c r="M2972">
        <v>15</v>
      </c>
      <c r="N2972">
        <v>15073.9</v>
      </c>
      <c r="O2972">
        <v>12000</v>
      </c>
      <c r="P2972">
        <v>3073.9</v>
      </c>
      <c r="Q2972" t="s">
        <v>55</v>
      </c>
      <c r="R2972" t="s">
        <v>27</v>
      </c>
      <c r="S2972" s="3" t="str">
        <f t="shared" si="230"/>
        <v>May</v>
      </c>
      <c r="T2972" t="str">
        <f t="shared" si="231"/>
        <v>Q2</v>
      </c>
      <c r="U2972">
        <f t="shared" si="232"/>
        <v>2025</v>
      </c>
      <c r="V2972" s="4">
        <f t="shared" si="233"/>
        <v>0.20392201089300049</v>
      </c>
      <c r="W2972" t="str">
        <f t="shared" si="234"/>
        <v>Medium</v>
      </c>
    </row>
    <row r="2973" spans="1:23" hidden="1" x14ac:dyDescent="0.3">
      <c r="A2973">
        <v>100946</v>
      </c>
      <c r="B2973" s="1">
        <v>45827</v>
      </c>
      <c r="C2973" t="s">
        <v>1082</v>
      </c>
      <c r="D2973" t="s">
        <v>35</v>
      </c>
      <c r="E2973" t="s">
        <v>44</v>
      </c>
      <c r="F2973" t="s">
        <v>64</v>
      </c>
      <c r="G2973" t="s">
        <v>65</v>
      </c>
      <c r="H2973" t="s">
        <v>33</v>
      </c>
      <c r="I2973" t="s">
        <v>24</v>
      </c>
      <c r="J2973" t="s">
        <v>72</v>
      </c>
      <c r="K2973">
        <v>1</v>
      </c>
      <c r="L2973">
        <v>15064</v>
      </c>
      <c r="M2973">
        <v>0</v>
      </c>
      <c r="N2973">
        <v>15064</v>
      </c>
      <c r="O2973">
        <v>11000</v>
      </c>
      <c r="P2973">
        <v>4064</v>
      </c>
      <c r="Q2973" t="s">
        <v>49</v>
      </c>
      <c r="R2973" t="s">
        <v>27</v>
      </c>
      <c r="S2973" s="3" t="str">
        <f t="shared" si="230"/>
        <v>June</v>
      </c>
      <c r="T2973" t="str">
        <f t="shared" si="231"/>
        <v>Q2</v>
      </c>
      <c r="U2973">
        <f t="shared" si="232"/>
        <v>2025</v>
      </c>
      <c r="V2973" s="4">
        <f t="shared" si="233"/>
        <v>0.26978226234731811</v>
      </c>
      <c r="W2973" t="str">
        <f t="shared" si="234"/>
        <v>Medium</v>
      </c>
    </row>
    <row r="2974" spans="1:23" hidden="1" x14ac:dyDescent="0.3">
      <c r="A2974">
        <v>103041</v>
      </c>
      <c r="B2974" s="1">
        <v>45720</v>
      </c>
      <c r="C2974" t="s">
        <v>3177</v>
      </c>
      <c r="D2974" t="s">
        <v>299</v>
      </c>
      <c r="E2974" t="s">
        <v>20</v>
      </c>
      <c r="F2974" t="s">
        <v>36</v>
      </c>
      <c r="G2974" t="s">
        <v>37</v>
      </c>
      <c r="H2974" t="s">
        <v>47</v>
      </c>
      <c r="I2974" t="s">
        <v>24</v>
      </c>
      <c r="J2974" t="s">
        <v>25</v>
      </c>
      <c r="K2974">
        <v>2</v>
      </c>
      <c r="L2974">
        <v>8850</v>
      </c>
      <c r="M2974">
        <v>15</v>
      </c>
      <c r="N2974">
        <v>15045</v>
      </c>
      <c r="O2974">
        <v>12000</v>
      </c>
      <c r="P2974">
        <v>3045</v>
      </c>
      <c r="Q2974" t="s">
        <v>66</v>
      </c>
      <c r="R2974" t="s">
        <v>73</v>
      </c>
      <c r="S2974" s="3" t="str">
        <f t="shared" si="230"/>
        <v>March</v>
      </c>
      <c r="T2974" t="str">
        <f t="shared" si="231"/>
        <v>Q1</v>
      </c>
      <c r="U2974">
        <f t="shared" si="232"/>
        <v>2025</v>
      </c>
      <c r="V2974" s="4">
        <f t="shared" si="233"/>
        <v>0.20239282153539381</v>
      </c>
      <c r="W2974" t="str">
        <f t="shared" si="234"/>
        <v>Medium</v>
      </c>
    </row>
    <row r="2975" spans="1:23" hidden="1" x14ac:dyDescent="0.3">
      <c r="A2975">
        <v>102400</v>
      </c>
      <c r="B2975" s="1">
        <v>45685</v>
      </c>
      <c r="C2975" t="s">
        <v>2536</v>
      </c>
      <c r="D2975" t="s">
        <v>106</v>
      </c>
      <c r="E2975" t="s">
        <v>52</v>
      </c>
      <c r="F2975" t="s">
        <v>53</v>
      </c>
      <c r="G2975" t="s">
        <v>54</v>
      </c>
      <c r="H2975" t="s">
        <v>47</v>
      </c>
      <c r="I2975" t="s">
        <v>39</v>
      </c>
      <c r="J2975" t="s">
        <v>92</v>
      </c>
      <c r="K2975">
        <v>6</v>
      </c>
      <c r="L2975">
        <v>2785</v>
      </c>
      <c r="M2975">
        <v>10</v>
      </c>
      <c r="N2975">
        <v>15039</v>
      </c>
      <c r="O2975">
        <v>9600</v>
      </c>
      <c r="P2975">
        <v>5439</v>
      </c>
      <c r="Q2975" t="s">
        <v>26</v>
      </c>
      <c r="R2975" t="s">
        <v>56</v>
      </c>
      <c r="S2975" s="3" t="str">
        <f t="shared" si="230"/>
        <v>January</v>
      </c>
      <c r="T2975" t="str">
        <f t="shared" si="231"/>
        <v>Q1</v>
      </c>
      <c r="U2975">
        <f t="shared" si="232"/>
        <v>2025</v>
      </c>
      <c r="V2975" s="4">
        <f t="shared" si="233"/>
        <v>0.36165968481946936</v>
      </c>
      <c r="W2975" t="str">
        <f t="shared" si="234"/>
        <v>Medium</v>
      </c>
    </row>
    <row r="2976" spans="1:23" hidden="1" x14ac:dyDescent="0.3">
      <c r="A2976">
        <v>100256</v>
      </c>
      <c r="B2976" s="1">
        <v>45779</v>
      </c>
      <c r="C2976" t="s">
        <v>391</v>
      </c>
      <c r="D2976" t="s">
        <v>87</v>
      </c>
      <c r="E2976" t="s">
        <v>30</v>
      </c>
      <c r="F2976" t="s">
        <v>31</v>
      </c>
      <c r="G2976" t="s">
        <v>32</v>
      </c>
      <c r="H2976" t="s">
        <v>38</v>
      </c>
      <c r="I2976" t="s">
        <v>24</v>
      </c>
      <c r="J2976" t="s">
        <v>72</v>
      </c>
      <c r="K2976">
        <v>1</v>
      </c>
      <c r="L2976">
        <v>15024</v>
      </c>
      <c r="M2976">
        <v>0</v>
      </c>
      <c r="N2976">
        <v>15024</v>
      </c>
      <c r="O2976">
        <v>11000</v>
      </c>
      <c r="P2976">
        <v>4024</v>
      </c>
      <c r="Q2976" t="s">
        <v>26</v>
      </c>
      <c r="R2976" t="s">
        <v>27</v>
      </c>
      <c r="S2976" s="3" t="str">
        <f t="shared" si="230"/>
        <v>May</v>
      </c>
      <c r="T2976" t="str">
        <f t="shared" si="231"/>
        <v>Q2</v>
      </c>
      <c r="U2976">
        <f t="shared" si="232"/>
        <v>2025</v>
      </c>
      <c r="V2976" s="4">
        <f t="shared" si="233"/>
        <v>0.26783812566560172</v>
      </c>
      <c r="W2976" t="str">
        <f t="shared" si="234"/>
        <v>Medium</v>
      </c>
    </row>
    <row r="2977" spans="1:23" hidden="1" x14ac:dyDescent="0.3">
      <c r="A2977">
        <v>104118</v>
      </c>
      <c r="B2977" s="1">
        <v>45786</v>
      </c>
      <c r="C2977" t="s">
        <v>4254</v>
      </c>
      <c r="D2977" t="s">
        <v>132</v>
      </c>
      <c r="E2977" t="s">
        <v>52</v>
      </c>
      <c r="F2977" t="s">
        <v>53</v>
      </c>
      <c r="G2977" t="s">
        <v>54</v>
      </c>
      <c r="H2977" t="s">
        <v>83</v>
      </c>
      <c r="I2977" t="s">
        <v>24</v>
      </c>
      <c r="J2977" t="s">
        <v>72</v>
      </c>
      <c r="K2977">
        <v>1</v>
      </c>
      <c r="L2977">
        <v>14956</v>
      </c>
      <c r="M2977">
        <v>0</v>
      </c>
      <c r="N2977">
        <v>14956</v>
      </c>
      <c r="O2977">
        <v>11000</v>
      </c>
      <c r="P2977">
        <v>3956</v>
      </c>
      <c r="Q2977" t="s">
        <v>66</v>
      </c>
      <c r="R2977" t="s">
        <v>27</v>
      </c>
      <c r="S2977" s="3" t="str">
        <f t="shared" si="230"/>
        <v>May</v>
      </c>
      <c r="T2977" t="str">
        <f t="shared" si="231"/>
        <v>Q2</v>
      </c>
      <c r="U2977">
        <f t="shared" si="232"/>
        <v>2025</v>
      </c>
      <c r="V2977" s="4">
        <f t="shared" si="233"/>
        <v>0.26450922706606045</v>
      </c>
      <c r="W2977" t="str">
        <f t="shared" si="234"/>
        <v>Medium</v>
      </c>
    </row>
    <row r="2978" spans="1:23" hidden="1" x14ac:dyDescent="0.3">
      <c r="A2978">
        <v>100522</v>
      </c>
      <c r="B2978" s="1">
        <v>45816</v>
      </c>
      <c r="C2978" t="s">
        <v>658</v>
      </c>
      <c r="D2978" t="s">
        <v>222</v>
      </c>
      <c r="E2978" t="s">
        <v>30</v>
      </c>
      <c r="F2978" t="s">
        <v>31</v>
      </c>
      <c r="G2978" t="s">
        <v>32</v>
      </c>
      <c r="H2978" t="s">
        <v>23</v>
      </c>
      <c r="I2978" t="s">
        <v>24</v>
      </c>
      <c r="J2978" t="s">
        <v>72</v>
      </c>
      <c r="K2978">
        <v>1</v>
      </c>
      <c r="L2978">
        <v>14952</v>
      </c>
      <c r="M2978">
        <v>0</v>
      </c>
      <c r="N2978">
        <v>14952</v>
      </c>
      <c r="O2978">
        <v>11000</v>
      </c>
      <c r="P2978">
        <v>3952</v>
      </c>
      <c r="Q2978" t="s">
        <v>41</v>
      </c>
      <c r="R2978" t="s">
        <v>56</v>
      </c>
      <c r="S2978" s="3" t="str">
        <f t="shared" si="230"/>
        <v>June</v>
      </c>
      <c r="T2978" t="str">
        <f t="shared" si="231"/>
        <v>Q2</v>
      </c>
      <c r="U2978">
        <f t="shared" si="232"/>
        <v>2025</v>
      </c>
      <c r="V2978" s="4">
        <f t="shared" si="233"/>
        <v>0.26431246655965757</v>
      </c>
      <c r="W2978" t="str">
        <f t="shared" si="234"/>
        <v>Medium</v>
      </c>
    </row>
    <row r="2979" spans="1:23" hidden="1" x14ac:dyDescent="0.3">
      <c r="A2979">
        <v>102754</v>
      </c>
      <c r="B2979" s="1">
        <v>45998</v>
      </c>
      <c r="C2979" t="s">
        <v>2890</v>
      </c>
      <c r="D2979" t="s">
        <v>90</v>
      </c>
      <c r="E2979" t="s">
        <v>44</v>
      </c>
      <c r="F2979" t="s">
        <v>45</v>
      </c>
      <c r="G2979" t="s">
        <v>46</v>
      </c>
      <c r="H2979" t="s">
        <v>23</v>
      </c>
      <c r="I2979" t="s">
        <v>24</v>
      </c>
      <c r="J2979" t="s">
        <v>72</v>
      </c>
      <c r="K2979">
        <v>1</v>
      </c>
      <c r="L2979">
        <v>14942</v>
      </c>
      <c r="M2979">
        <v>0</v>
      </c>
      <c r="N2979">
        <v>14942</v>
      </c>
      <c r="O2979">
        <v>11000</v>
      </c>
      <c r="P2979">
        <v>3942</v>
      </c>
      <c r="Q2979" t="s">
        <v>41</v>
      </c>
      <c r="R2979" t="s">
        <v>56</v>
      </c>
      <c r="S2979" s="3" t="str">
        <f t="shared" si="230"/>
        <v>December</v>
      </c>
      <c r="T2979" t="str">
        <f t="shared" si="231"/>
        <v>Q4</v>
      </c>
      <c r="U2979">
        <f t="shared" si="232"/>
        <v>2025</v>
      </c>
      <c r="V2979" s="4">
        <f t="shared" si="233"/>
        <v>0.2638201044036943</v>
      </c>
      <c r="W2979" t="str">
        <f t="shared" si="234"/>
        <v>Medium</v>
      </c>
    </row>
    <row r="2980" spans="1:23" hidden="1" x14ac:dyDescent="0.3">
      <c r="A2980">
        <v>104598</v>
      </c>
      <c r="B2980" s="1">
        <v>45690</v>
      </c>
      <c r="C2980" t="s">
        <v>4734</v>
      </c>
      <c r="D2980" t="s">
        <v>202</v>
      </c>
      <c r="E2980" t="s">
        <v>20</v>
      </c>
      <c r="F2980" t="s">
        <v>21</v>
      </c>
      <c r="G2980" t="s">
        <v>22</v>
      </c>
      <c r="H2980" t="s">
        <v>33</v>
      </c>
      <c r="I2980" t="s">
        <v>39</v>
      </c>
      <c r="J2980" t="s">
        <v>92</v>
      </c>
      <c r="K2980">
        <v>6</v>
      </c>
      <c r="L2980">
        <v>2767</v>
      </c>
      <c r="M2980">
        <v>10</v>
      </c>
      <c r="N2980">
        <v>14941.8</v>
      </c>
      <c r="O2980">
        <v>9600</v>
      </c>
      <c r="P2980">
        <v>5341.8</v>
      </c>
      <c r="Q2980" t="s">
        <v>41</v>
      </c>
      <c r="R2980" t="s">
        <v>27</v>
      </c>
      <c r="S2980" s="3" t="str">
        <f t="shared" si="230"/>
        <v>February</v>
      </c>
      <c r="T2980" t="str">
        <f t="shared" si="231"/>
        <v>Q1</v>
      </c>
      <c r="U2980">
        <f t="shared" si="232"/>
        <v>2025</v>
      </c>
      <c r="V2980" s="4">
        <f t="shared" si="233"/>
        <v>0.35750712765530263</v>
      </c>
      <c r="W2980" t="str">
        <f t="shared" si="234"/>
        <v>Medium</v>
      </c>
    </row>
    <row r="2981" spans="1:23" hidden="1" x14ac:dyDescent="0.3">
      <c r="A2981">
        <v>100877</v>
      </c>
      <c r="B2981" s="1">
        <v>45771</v>
      </c>
      <c r="C2981" t="s">
        <v>1013</v>
      </c>
      <c r="D2981" t="s">
        <v>94</v>
      </c>
      <c r="E2981" t="s">
        <v>44</v>
      </c>
      <c r="F2981" t="s">
        <v>64</v>
      </c>
      <c r="G2981" t="s">
        <v>65</v>
      </c>
      <c r="H2981" t="s">
        <v>59</v>
      </c>
      <c r="I2981" t="s">
        <v>24</v>
      </c>
      <c r="J2981" t="s">
        <v>25</v>
      </c>
      <c r="K2981">
        <v>2</v>
      </c>
      <c r="L2981">
        <v>8295</v>
      </c>
      <c r="M2981">
        <v>10</v>
      </c>
      <c r="N2981">
        <v>14931</v>
      </c>
      <c r="O2981">
        <v>12000</v>
      </c>
      <c r="P2981">
        <v>2931</v>
      </c>
      <c r="Q2981" t="s">
        <v>26</v>
      </c>
      <c r="R2981" t="s">
        <v>73</v>
      </c>
      <c r="S2981" s="3" t="str">
        <f t="shared" si="230"/>
        <v>April</v>
      </c>
      <c r="T2981" t="str">
        <f t="shared" si="231"/>
        <v>Q2</v>
      </c>
      <c r="U2981">
        <f t="shared" si="232"/>
        <v>2025</v>
      </c>
      <c r="V2981" s="4">
        <f t="shared" si="233"/>
        <v>0.19630299377134819</v>
      </c>
      <c r="W2981" t="str">
        <f t="shared" si="234"/>
        <v>Medium</v>
      </c>
    </row>
    <row r="2982" spans="1:23" hidden="1" x14ac:dyDescent="0.3">
      <c r="A2982">
        <v>102023</v>
      </c>
      <c r="B2982" s="1">
        <v>45889</v>
      </c>
      <c r="C2982" t="s">
        <v>2159</v>
      </c>
      <c r="D2982" t="s">
        <v>90</v>
      </c>
      <c r="E2982" t="s">
        <v>20</v>
      </c>
      <c r="F2982" t="s">
        <v>36</v>
      </c>
      <c r="G2982" t="s">
        <v>37</v>
      </c>
      <c r="H2982" t="s">
        <v>71</v>
      </c>
      <c r="I2982" t="s">
        <v>24</v>
      </c>
      <c r="J2982" t="s">
        <v>72</v>
      </c>
      <c r="K2982">
        <v>1</v>
      </c>
      <c r="L2982">
        <v>14920</v>
      </c>
      <c r="M2982">
        <v>0</v>
      </c>
      <c r="N2982">
        <v>14920</v>
      </c>
      <c r="O2982">
        <v>11000</v>
      </c>
      <c r="P2982">
        <v>3920</v>
      </c>
      <c r="Q2982" t="s">
        <v>26</v>
      </c>
      <c r="R2982" t="s">
        <v>27</v>
      </c>
      <c r="S2982" s="3" t="str">
        <f t="shared" si="230"/>
        <v>August</v>
      </c>
      <c r="T2982" t="str">
        <f t="shared" si="231"/>
        <v>Q3</v>
      </c>
      <c r="U2982">
        <f t="shared" si="232"/>
        <v>2025</v>
      </c>
      <c r="V2982" s="4">
        <f t="shared" si="233"/>
        <v>0.26273458445040215</v>
      </c>
      <c r="W2982" t="str">
        <f t="shared" si="234"/>
        <v>Medium</v>
      </c>
    </row>
    <row r="2983" spans="1:23" hidden="1" x14ac:dyDescent="0.3">
      <c r="A2983">
        <v>101481</v>
      </c>
      <c r="B2983" s="1">
        <v>45669</v>
      </c>
      <c r="C2983" t="s">
        <v>1617</v>
      </c>
      <c r="D2983" t="s">
        <v>35</v>
      </c>
      <c r="E2983" t="s">
        <v>20</v>
      </c>
      <c r="F2983" t="s">
        <v>36</v>
      </c>
      <c r="G2983" t="s">
        <v>37</v>
      </c>
      <c r="H2983" t="s">
        <v>23</v>
      </c>
      <c r="I2983" t="s">
        <v>24</v>
      </c>
      <c r="J2983" t="s">
        <v>25</v>
      </c>
      <c r="K2983">
        <v>2</v>
      </c>
      <c r="L2983">
        <v>8284</v>
      </c>
      <c r="M2983">
        <v>10</v>
      </c>
      <c r="N2983">
        <v>14911.2</v>
      </c>
      <c r="O2983">
        <v>12000</v>
      </c>
      <c r="P2983">
        <v>2911.2</v>
      </c>
      <c r="Q2983" t="s">
        <v>55</v>
      </c>
      <c r="R2983" t="s">
        <v>73</v>
      </c>
      <c r="S2983" s="3" t="str">
        <f t="shared" si="230"/>
        <v>January</v>
      </c>
      <c r="T2983" t="str">
        <f t="shared" si="231"/>
        <v>Q1</v>
      </c>
      <c r="U2983">
        <f t="shared" si="232"/>
        <v>2025</v>
      </c>
      <c r="V2983" s="4">
        <f t="shared" si="233"/>
        <v>0.19523579591179782</v>
      </c>
      <c r="W2983" t="str">
        <f t="shared" si="234"/>
        <v>Medium</v>
      </c>
    </row>
    <row r="2984" spans="1:23" hidden="1" x14ac:dyDescent="0.3">
      <c r="A2984">
        <v>102314</v>
      </c>
      <c r="B2984" s="1">
        <v>45701</v>
      </c>
      <c r="C2984" t="s">
        <v>2450</v>
      </c>
      <c r="D2984" t="s">
        <v>250</v>
      </c>
      <c r="E2984" t="s">
        <v>30</v>
      </c>
      <c r="F2984" t="s">
        <v>76</v>
      </c>
      <c r="G2984" t="s">
        <v>77</v>
      </c>
      <c r="H2984" t="s">
        <v>33</v>
      </c>
      <c r="I2984" t="s">
        <v>24</v>
      </c>
      <c r="J2984" t="s">
        <v>72</v>
      </c>
      <c r="K2984">
        <v>1</v>
      </c>
      <c r="L2984">
        <v>14904</v>
      </c>
      <c r="M2984">
        <v>0</v>
      </c>
      <c r="N2984">
        <v>14904</v>
      </c>
      <c r="O2984">
        <v>11000</v>
      </c>
      <c r="P2984">
        <v>3904</v>
      </c>
      <c r="Q2984" t="s">
        <v>49</v>
      </c>
      <c r="R2984" t="s">
        <v>27</v>
      </c>
      <c r="S2984" s="3" t="str">
        <f t="shared" si="230"/>
        <v>February</v>
      </c>
      <c r="T2984" t="str">
        <f t="shared" si="231"/>
        <v>Q1</v>
      </c>
      <c r="U2984">
        <f t="shared" si="232"/>
        <v>2025</v>
      </c>
      <c r="V2984" s="4">
        <f t="shared" si="233"/>
        <v>0.26194310252281267</v>
      </c>
      <c r="W2984" t="str">
        <f t="shared" si="234"/>
        <v>Medium</v>
      </c>
    </row>
    <row r="2985" spans="1:23" hidden="1" x14ac:dyDescent="0.3">
      <c r="A2985">
        <v>104349</v>
      </c>
      <c r="B2985" s="1">
        <v>45994</v>
      </c>
      <c r="C2985" t="s">
        <v>4485</v>
      </c>
      <c r="D2985" t="s">
        <v>205</v>
      </c>
      <c r="E2985" t="s">
        <v>44</v>
      </c>
      <c r="F2985" t="s">
        <v>45</v>
      </c>
      <c r="G2985" t="s">
        <v>46</v>
      </c>
      <c r="H2985" t="s">
        <v>83</v>
      </c>
      <c r="I2985" t="s">
        <v>24</v>
      </c>
      <c r="J2985" t="s">
        <v>25</v>
      </c>
      <c r="K2985">
        <v>2</v>
      </c>
      <c r="L2985">
        <v>8270</v>
      </c>
      <c r="M2985">
        <v>10</v>
      </c>
      <c r="N2985">
        <v>14886</v>
      </c>
      <c r="O2985">
        <v>12000</v>
      </c>
      <c r="P2985">
        <v>2886</v>
      </c>
      <c r="Q2985" t="s">
        <v>49</v>
      </c>
      <c r="R2985" t="s">
        <v>27</v>
      </c>
      <c r="S2985" s="3" t="str">
        <f t="shared" si="230"/>
        <v>December</v>
      </c>
      <c r="T2985" t="str">
        <f t="shared" si="231"/>
        <v>Q4</v>
      </c>
      <c r="U2985">
        <f t="shared" si="232"/>
        <v>2025</v>
      </c>
      <c r="V2985" s="4">
        <f t="shared" si="233"/>
        <v>0.19387343812978639</v>
      </c>
      <c r="W2985" t="str">
        <f t="shared" si="234"/>
        <v>Medium</v>
      </c>
    </row>
    <row r="2986" spans="1:23" hidden="1" x14ac:dyDescent="0.3">
      <c r="A2986">
        <v>102000</v>
      </c>
      <c r="B2986" s="1">
        <v>45797</v>
      </c>
      <c r="C2986" t="s">
        <v>2136</v>
      </c>
      <c r="D2986" t="s">
        <v>122</v>
      </c>
      <c r="E2986" t="s">
        <v>30</v>
      </c>
      <c r="F2986" t="s">
        <v>31</v>
      </c>
      <c r="G2986" t="s">
        <v>32</v>
      </c>
      <c r="H2986" t="s">
        <v>38</v>
      </c>
      <c r="I2986" t="s">
        <v>24</v>
      </c>
      <c r="J2986" t="s">
        <v>72</v>
      </c>
      <c r="K2986">
        <v>1</v>
      </c>
      <c r="L2986">
        <v>14874</v>
      </c>
      <c r="M2986">
        <v>0</v>
      </c>
      <c r="N2986">
        <v>14874</v>
      </c>
      <c r="O2986">
        <v>11000</v>
      </c>
      <c r="P2986">
        <v>3874</v>
      </c>
      <c r="Q2986" t="s">
        <v>49</v>
      </c>
      <c r="R2986" t="s">
        <v>27</v>
      </c>
      <c r="S2986" s="3" t="str">
        <f t="shared" si="230"/>
        <v>May</v>
      </c>
      <c r="T2986" t="str">
        <f t="shared" si="231"/>
        <v>Q2</v>
      </c>
      <c r="U2986">
        <f t="shared" si="232"/>
        <v>2025</v>
      </c>
      <c r="V2986" s="4">
        <f t="shared" si="233"/>
        <v>0.26045448433508134</v>
      </c>
      <c r="W2986" t="str">
        <f t="shared" si="234"/>
        <v>Medium</v>
      </c>
    </row>
    <row r="2987" spans="1:23" hidden="1" x14ac:dyDescent="0.3">
      <c r="A2987">
        <v>103705</v>
      </c>
      <c r="B2987" s="1">
        <v>45952</v>
      </c>
      <c r="C2987" t="s">
        <v>3841</v>
      </c>
      <c r="D2987" t="s">
        <v>80</v>
      </c>
      <c r="E2987" t="s">
        <v>20</v>
      </c>
      <c r="F2987" t="s">
        <v>36</v>
      </c>
      <c r="G2987" t="s">
        <v>37</v>
      </c>
      <c r="H2987" t="s">
        <v>23</v>
      </c>
      <c r="I2987" t="s">
        <v>39</v>
      </c>
      <c r="J2987" t="s">
        <v>48</v>
      </c>
      <c r="K2987">
        <v>10</v>
      </c>
      <c r="L2987">
        <v>1650</v>
      </c>
      <c r="M2987">
        <v>10</v>
      </c>
      <c r="N2987">
        <v>14850</v>
      </c>
      <c r="O2987">
        <v>9000</v>
      </c>
      <c r="P2987">
        <v>5850</v>
      </c>
      <c r="Q2987" t="s">
        <v>26</v>
      </c>
      <c r="R2987" t="s">
        <v>73</v>
      </c>
      <c r="S2987" s="3" t="str">
        <f t="shared" si="230"/>
        <v>October</v>
      </c>
      <c r="T2987" t="str">
        <f t="shared" si="231"/>
        <v>Q4</v>
      </c>
      <c r="U2987">
        <f t="shared" si="232"/>
        <v>2025</v>
      </c>
      <c r="V2987" s="4">
        <f t="shared" si="233"/>
        <v>0.39393939393939392</v>
      </c>
      <c r="W2987" t="str">
        <f t="shared" si="234"/>
        <v>Medium</v>
      </c>
    </row>
    <row r="2988" spans="1:23" hidden="1" x14ac:dyDescent="0.3">
      <c r="A2988">
        <v>100501</v>
      </c>
      <c r="B2988" s="1">
        <v>45831</v>
      </c>
      <c r="C2988" t="s">
        <v>637</v>
      </c>
      <c r="D2988" t="s">
        <v>179</v>
      </c>
      <c r="E2988" t="s">
        <v>30</v>
      </c>
      <c r="F2988" t="s">
        <v>76</v>
      </c>
      <c r="G2988" t="s">
        <v>77</v>
      </c>
      <c r="H2988" t="s">
        <v>71</v>
      </c>
      <c r="I2988" t="s">
        <v>24</v>
      </c>
      <c r="J2988" t="s">
        <v>72</v>
      </c>
      <c r="K2988">
        <v>1</v>
      </c>
      <c r="L2988">
        <v>14845</v>
      </c>
      <c r="M2988">
        <v>0</v>
      </c>
      <c r="N2988">
        <v>14845</v>
      </c>
      <c r="O2988">
        <v>11000</v>
      </c>
      <c r="P2988">
        <v>3845</v>
      </c>
      <c r="Q2988" t="s">
        <v>26</v>
      </c>
      <c r="R2988" t="s">
        <v>73</v>
      </c>
      <c r="S2988" s="3" t="str">
        <f t="shared" si="230"/>
        <v>June</v>
      </c>
      <c r="T2988" t="str">
        <f t="shared" si="231"/>
        <v>Q2</v>
      </c>
      <c r="U2988">
        <f t="shared" si="232"/>
        <v>2025</v>
      </c>
      <c r="V2988" s="4">
        <f t="shared" si="233"/>
        <v>0.25900976759851801</v>
      </c>
      <c r="W2988" t="str">
        <f t="shared" si="234"/>
        <v>Medium</v>
      </c>
    </row>
    <row r="2989" spans="1:23" hidden="1" x14ac:dyDescent="0.3">
      <c r="A2989">
        <v>100452</v>
      </c>
      <c r="B2989" s="1">
        <v>45944</v>
      </c>
      <c r="C2989" t="s">
        <v>588</v>
      </c>
      <c r="D2989" t="s">
        <v>80</v>
      </c>
      <c r="E2989" t="s">
        <v>52</v>
      </c>
      <c r="F2989" t="s">
        <v>53</v>
      </c>
      <c r="G2989" t="s">
        <v>54</v>
      </c>
      <c r="H2989" t="s">
        <v>71</v>
      </c>
      <c r="I2989" t="s">
        <v>39</v>
      </c>
      <c r="J2989" t="s">
        <v>92</v>
      </c>
      <c r="K2989">
        <v>8</v>
      </c>
      <c r="L2989">
        <v>2318</v>
      </c>
      <c r="M2989">
        <v>20</v>
      </c>
      <c r="N2989">
        <v>14835.2</v>
      </c>
      <c r="O2989">
        <v>12800</v>
      </c>
      <c r="P2989">
        <v>2035.2</v>
      </c>
      <c r="Q2989" t="s">
        <v>41</v>
      </c>
      <c r="R2989" t="s">
        <v>56</v>
      </c>
      <c r="S2989" s="3" t="str">
        <f t="shared" si="230"/>
        <v>October</v>
      </c>
      <c r="T2989" t="str">
        <f t="shared" si="231"/>
        <v>Q4</v>
      </c>
      <c r="U2989">
        <f t="shared" si="232"/>
        <v>2025</v>
      </c>
      <c r="V2989" s="4">
        <f t="shared" si="233"/>
        <v>0.13718723037100949</v>
      </c>
      <c r="W2989" t="str">
        <f t="shared" si="234"/>
        <v>Medium</v>
      </c>
    </row>
    <row r="2990" spans="1:23" hidden="1" x14ac:dyDescent="0.3">
      <c r="A2990">
        <v>102036</v>
      </c>
      <c r="B2990" s="1">
        <v>45716</v>
      </c>
      <c r="C2990" t="s">
        <v>2172</v>
      </c>
      <c r="D2990" t="s">
        <v>125</v>
      </c>
      <c r="E2990" t="s">
        <v>20</v>
      </c>
      <c r="F2990" t="s">
        <v>36</v>
      </c>
      <c r="G2990" t="s">
        <v>37</v>
      </c>
      <c r="H2990" t="s">
        <v>33</v>
      </c>
      <c r="I2990" t="s">
        <v>39</v>
      </c>
      <c r="J2990" t="s">
        <v>92</v>
      </c>
      <c r="K2990">
        <v>6</v>
      </c>
      <c r="L2990">
        <v>2602</v>
      </c>
      <c r="M2990">
        <v>5</v>
      </c>
      <c r="N2990">
        <v>14831.4</v>
      </c>
      <c r="O2990">
        <v>9600</v>
      </c>
      <c r="P2990">
        <v>5231.3999999999996</v>
      </c>
      <c r="Q2990" t="s">
        <v>41</v>
      </c>
      <c r="R2990" t="s">
        <v>27</v>
      </c>
      <c r="S2990" s="3" t="str">
        <f t="shared" si="230"/>
        <v>February</v>
      </c>
      <c r="T2990" t="str">
        <f t="shared" si="231"/>
        <v>Q1</v>
      </c>
      <c r="U2990">
        <f t="shared" si="232"/>
        <v>2025</v>
      </c>
      <c r="V2990" s="4">
        <f t="shared" si="233"/>
        <v>0.3527246247825559</v>
      </c>
      <c r="W2990" t="str">
        <f t="shared" si="234"/>
        <v>Medium</v>
      </c>
    </row>
    <row r="2991" spans="1:23" hidden="1" x14ac:dyDescent="0.3">
      <c r="A2991">
        <v>104137</v>
      </c>
      <c r="B2991" s="1">
        <v>45722</v>
      </c>
      <c r="C2991" t="s">
        <v>4273</v>
      </c>
      <c r="D2991" t="s">
        <v>250</v>
      </c>
      <c r="E2991" t="s">
        <v>52</v>
      </c>
      <c r="F2991" t="s">
        <v>69</v>
      </c>
      <c r="G2991" t="s">
        <v>70</v>
      </c>
      <c r="H2991" t="s">
        <v>38</v>
      </c>
      <c r="I2991" t="s">
        <v>39</v>
      </c>
      <c r="J2991" t="s">
        <v>92</v>
      </c>
      <c r="K2991">
        <v>6</v>
      </c>
      <c r="L2991">
        <v>2468</v>
      </c>
      <c r="M2991">
        <v>0</v>
      </c>
      <c r="N2991">
        <v>14808</v>
      </c>
      <c r="O2991">
        <v>9600</v>
      </c>
      <c r="P2991">
        <v>5208</v>
      </c>
      <c r="Q2991" t="s">
        <v>49</v>
      </c>
      <c r="R2991" t="s">
        <v>27</v>
      </c>
      <c r="S2991" s="3" t="str">
        <f t="shared" si="230"/>
        <v>March</v>
      </c>
      <c r="T2991" t="str">
        <f t="shared" si="231"/>
        <v>Q1</v>
      </c>
      <c r="U2991">
        <f t="shared" si="232"/>
        <v>2025</v>
      </c>
      <c r="V2991" s="4">
        <f t="shared" si="233"/>
        <v>0.35170178282009723</v>
      </c>
      <c r="W2991" t="str">
        <f t="shared" si="234"/>
        <v>Medium</v>
      </c>
    </row>
    <row r="2992" spans="1:23" hidden="1" x14ac:dyDescent="0.3">
      <c r="A2992">
        <v>104007</v>
      </c>
      <c r="B2992" s="1">
        <v>45914</v>
      </c>
      <c r="C2992" t="s">
        <v>4143</v>
      </c>
      <c r="D2992" t="s">
        <v>281</v>
      </c>
      <c r="E2992" t="s">
        <v>52</v>
      </c>
      <c r="F2992" t="s">
        <v>53</v>
      </c>
      <c r="G2992" t="s">
        <v>54</v>
      </c>
      <c r="H2992" t="s">
        <v>38</v>
      </c>
      <c r="I2992" t="s">
        <v>39</v>
      </c>
      <c r="J2992" t="s">
        <v>92</v>
      </c>
      <c r="K2992">
        <v>6</v>
      </c>
      <c r="L2992">
        <v>2901</v>
      </c>
      <c r="M2992">
        <v>15</v>
      </c>
      <c r="N2992">
        <v>14795.1</v>
      </c>
      <c r="O2992">
        <v>9600</v>
      </c>
      <c r="P2992">
        <v>5195.1000000000004</v>
      </c>
      <c r="Q2992" t="s">
        <v>26</v>
      </c>
      <c r="R2992" t="s">
        <v>27</v>
      </c>
      <c r="S2992" s="3" t="str">
        <f t="shared" si="230"/>
        <v>September</v>
      </c>
      <c r="T2992" t="str">
        <f t="shared" si="231"/>
        <v>Q3</v>
      </c>
      <c r="U2992">
        <f t="shared" si="232"/>
        <v>2025</v>
      </c>
      <c r="V2992" s="4">
        <f t="shared" si="233"/>
        <v>0.35113652493055136</v>
      </c>
      <c r="W2992" t="str">
        <f t="shared" si="234"/>
        <v>Medium</v>
      </c>
    </row>
    <row r="2993" spans="1:23" hidden="1" x14ac:dyDescent="0.3">
      <c r="A2993">
        <v>101991</v>
      </c>
      <c r="B2993" s="1">
        <v>45825</v>
      </c>
      <c r="C2993" t="s">
        <v>2127</v>
      </c>
      <c r="D2993" t="s">
        <v>132</v>
      </c>
      <c r="E2993" t="s">
        <v>52</v>
      </c>
      <c r="F2993" t="s">
        <v>53</v>
      </c>
      <c r="G2993" t="s">
        <v>54</v>
      </c>
      <c r="H2993" t="s">
        <v>33</v>
      </c>
      <c r="I2993" t="s">
        <v>24</v>
      </c>
      <c r="J2993" t="s">
        <v>72</v>
      </c>
      <c r="K2993">
        <v>1</v>
      </c>
      <c r="L2993">
        <v>14788</v>
      </c>
      <c r="M2993">
        <v>0</v>
      </c>
      <c r="N2993">
        <v>14788</v>
      </c>
      <c r="O2993">
        <v>11000</v>
      </c>
      <c r="P2993">
        <v>3788</v>
      </c>
      <c r="Q2993" t="s">
        <v>26</v>
      </c>
      <c r="R2993" t="s">
        <v>27</v>
      </c>
      <c r="S2993" s="3" t="str">
        <f t="shared" si="230"/>
        <v>June</v>
      </c>
      <c r="T2993" t="str">
        <f t="shared" si="231"/>
        <v>Q2</v>
      </c>
      <c r="U2993">
        <f t="shared" si="232"/>
        <v>2025</v>
      </c>
      <c r="V2993" s="4">
        <f t="shared" si="233"/>
        <v>0.25615363808493374</v>
      </c>
      <c r="W2993" t="str">
        <f t="shared" si="234"/>
        <v>Medium</v>
      </c>
    </row>
    <row r="2994" spans="1:23" hidden="1" x14ac:dyDescent="0.3">
      <c r="A2994">
        <v>102380</v>
      </c>
      <c r="B2994" s="1">
        <v>45784</v>
      </c>
      <c r="C2994" t="s">
        <v>2516</v>
      </c>
      <c r="D2994" t="s">
        <v>192</v>
      </c>
      <c r="E2994" t="s">
        <v>20</v>
      </c>
      <c r="F2994" t="s">
        <v>36</v>
      </c>
      <c r="G2994" t="s">
        <v>37</v>
      </c>
      <c r="H2994" t="s">
        <v>38</v>
      </c>
      <c r="I2994" t="s">
        <v>24</v>
      </c>
      <c r="J2994" t="s">
        <v>72</v>
      </c>
      <c r="K2994">
        <v>1</v>
      </c>
      <c r="L2994">
        <v>14777</v>
      </c>
      <c r="M2994">
        <v>0</v>
      </c>
      <c r="N2994">
        <v>14777</v>
      </c>
      <c r="O2994">
        <v>11000</v>
      </c>
      <c r="P2994">
        <v>3777</v>
      </c>
      <c r="Q2994" t="s">
        <v>49</v>
      </c>
      <c r="R2994" t="s">
        <v>73</v>
      </c>
      <c r="S2994" s="3" t="str">
        <f t="shared" si="230"/>
        <v>May</v>
      </c>
      <c r="T2994" t="str">
        <f t="shared" si="231"/>
        <v>Q2</v>
      </c>
      <c r="U2994">
        <f t="shared" si="232"/>
        <v>2025</v>
      </c>
      <c r="V2994" s="4">
        <f t="shared" si="233"/>
        <v>0.25559991879271843</v>
      </c>
      <c r="W2994" t="str">
        <f t="shared" si="234"/>
        <v>Medium</v>
      </c>
    </row>
    <row r="2995" spans="1:23" hidden="1" x14ac:dyDescent="0.3">
      <c r="A2995">
        <v>100605</v>
      </c>
      <c r="B2995" s="1">
        <v>45709</v>
      </c>
      <c r="C2995" t="s">
        <v>741</v>
      </c>
      <c r="D2995" t="s">
        <v>63</v>
      </c>
      <c r="E2995" t="s">
        <v>52</v>
      </c>
      <c r="F2995" t="s">
        <v>53</v>
      </c>
      <c r="G2995" t="s">
        <v>54</v>
      </c>
      <c r="H2995" t="s">
        <v>59</v>
      </c>
      <c r="I2995" t="s">
        <v>39</v>
      </c>
      <c r="J2995" t="s">
        <v>92</v>
      </c>
      <c r="K2995">
        <v>6</v>
      </c>
      <c r="L2995">
        <v>2736</v>
      </c>
      <c r="M2995">
        <v>10</v>
      </c>
      <c r="N2995">
        <v>14774.4</v>
      </c>
      <c r="O2995">
        <v>9600</v>
      </c>
      <c r="P2995">
        <v>5174.3999999999996</v>
      </c>
      <c r="Q2995" t="s">
        <v>66</v>
      </c>
      <c r="R2995" t="s">
        <v>27</v>
      </c>
      <c r="S2995" s="3" t="str">
        <f t="shared" si="230"/>
        <v>February</v>
      </c>
      <c r="T2995" t="str">
        <f t="shared" si="231"/>
        <v>Q1</v>
      </c>
      <c r="U2995">
        <f t="shared" si="232"/>
        <v>2025</v>
      </c>
      <c r="V2995" s="4">
        <f t="shared" si="233"/>
        <v>0.35022742040285898</v>
      </c>
      <c r="W2995" t="str">
        <f t="shared" si="234"/>
        <v>Medium</v>
      </c>
    </row>
    <row r="2996" spans="1:23" hidden="1" x14ac:dyDescent="0.3">
      <c r="A2996">
        <v>104405</v>
      </c>
      <c r="B2996" s="1">
        <v>45674</v>
      </c>
      <c r="C2996" t="s">
        <v>4541</v>
      </c>
      <c r="D2996" t="s">
        <v>116</v>
      </c>
      <c r="E2996" t="s">
        <v>52</v>
      </c>
      <c r="F2996" t="s">
        <v>69</v>
      </c>
      <c r="G2996" t="s">
        <v>70</v>
      </c>
      <c r="H2996" t="s">
        <v>23</v>
      </c>
      <c r="I2996" t="s">
        <v>24</v>
      </c>
      <c r="J2996" t="s">
        <v>25</v>
      </c>
      <c r="K2996">
        <v>2</v>
      </c>
      <c r="L2996">
        <v>8671</v>
      </c>
      <c r="M2996">
        <v>15</v>
      </c>
      <c r="N2996">
        <v>14740.7</v>
      </c>
      <c r="O2996">
        <v>12000</v>
      </c>
      <c r="P2996">
        <v>2740.7</v>
      </c>
      <c r="Q2996" t="s">
        <v>55</v>
      </c>
      <c r="R2996" t="s">
        <v>27</v>
      </c>
      <c r="S2996" s="3" t="str">
        <f t="shared" si="230"/>
        <v>January</v>
      </c>
      <c r="T2996" t="str">
        <f t="shared" si="231"/>
        <v>Q1</v>
      </c>
      <c r="U2996">
        <f t="shared" si="232"/>
        <v>2025</v>
      </c>
      <c r="V2996" s="4">
        <f t="shared" si="233"/>
        <v>0.1859273982918043</v>
      </c>
      <c r="W2996" t="str">
        <f t="shared" si="234"/>
        <v>Medium</v>
      </c>
    </row>
    <row r="2997" spans="1:23" hidden="1" x14ac:dyDescent="0.3">
      <c r="A2997">
        <v>102832</v>
      </c>
      <c r="B2997" s="1">
        <v>45711</v>
      </c>
      <c r="C2997" t="s">
        <v>2968</v>
      </c>
      <c r="D2997" t="s">
        <v>100</v>
      </c>
      <c r="E2997" t="s">
        <v>44</v>
      </c>
      <c r="F2997" t="s">
        <v>45</v>
      </c>
      <c r="G2997" t="s">
        <v>46</v>
      </c>
      <c r="H2997" t="s">
        <v>59</v>
      </c>
      <c r="I2997" t="s">
        <v>39</v>
      </c>
      <c r="J2997" t="s">
        <v>92</v>
      </c>
      <c r="K2997">
        <v>6</v>
      </c>
      <c r="L2997">
        <v>2729</v>
      </c>
      <c r="M2997">
        <v>10</v>
      </c>
      <c r="N2997">
        <v>14736.6</v>
      </c>
      <c r="O2997">
        <v>9600</v>
      </c>
      <c r="P2997">
        <v>5136.6000000000004</v>
      </c>
      <c r="Q2997" t="s">
        <v>26</v>
      </c>
      <c r="R2997" t="s">
        <v>27</v>
      </c>
      <c r="S2997" s="3" t="str">
        <f t="shared" si="230"/>
        <v>February</v>
      </c>
      <c r="T2997" t="str">
        <f t="shared" si="231"/>
        <v>Q1</v>
      </c>
      <c r="U2997">
        <f t="shared" si="232"/>
        <v>2025</v>
      </c>
      <c r="V2997" s="4">
        <f t="shared" si="233"/>
        <v>0.34856072635479013</v>
      </c>
      <c r="W2997" t="str">
        <f t="shared" si="234"/>
        <v>Medium</v>
      </c>
    </row>
    <row r="2998" spans="1:23" hidden="1" x14ac:dyDescent="0.3">
      <c r="A2998">
        <v>104582</v>
      </c>
      <c r="B2998" s="1">
        <v>45784</v>
      </c>
      <c r="C2998" t="s">
        <v>4718</v>
      </c>
      <c r="D2998" t="s">
        <v>207</v>
      </c>
      <c r="E2998" t="s">
        <v>20</v>
      </c>
      <c r="F2998" t="s">
        <v>21</v>
      </c>
      <c r="G2998" t="s">
        <v>22</v>
      </c>
      <c r="H2998" t="s">
        <v>47</v>
      </c>
      <c r="I2998" t="s">
        <v>24</v>
      </c>
      <c r="J2998" t="s">
        <v>25</v>
      </c>
      <c r="K2998">
        <v>2</v>
      </c>
      <c r="L2998">
        <v>8657</v>
      </c>
      <c r="M2998">
        <v>15</v>
      </c>
      <c r="N2998">
        <v>14716.9</v>
      </c>
      <c r="O2998">
        <v>12000</v>
      </c>
      <c r="P2998">
        <v>2716.9</v>
      </c>
      <c r="Q2998" t="s">
        <v>41</v>
      </c>
      <c r="R2998" t="s">
        <v>27</v>
      </c>
      <c r="S2998" s="3" t="str">
        <f t="shared" si="230"/>
        <v>May</v>
      </c>
      <c r="T2998" t="str">
        <f t="shared" si="231"/>
        <v>Q2</v>
      </c>
      <c r="U2998">
        <f t="shared" si="232"/>
        <v>2025</v>
      </c>
      <c r="V2998" s="4">
        <f t="shared" si="233"/>
        <v>0.18461088952157045</v>
      </c>
      <c r="W2998" t="str">
        <f t="shared" si="234"/>
        <v>Medium</v>
      </c>
    </row>
    <row r="2999" spans="1:23" hidden="1" x14ac:dyDescent="0.3">
      <c r="A2999">
        <v>103277</v>
      </c>
      <c r="B2999" s="1">
        <v>45698</v>
      </c>
      <c r="C2999" t="s">
        <v>3413</v>
      </c>
      <c r="D2999" t="s">
        <v>82</v>
      </c>
      <c r="E2999" t="s">
        <v>44</v>
      </c>
      <c r="F2999" t="s">
        <v>45</v>
      </c>
      <c r="G2999" t="s">
        <v>46</v>
      </c>
      <c r="H2999" t="s">
        <v>38</v>
      </c>
      <c r="I2999" t="s">
        <v>39</v>
      </c>
      <c r="J2999" t="s">
        <v>92</v>
      </c>
      <c r="K2999">
        <v>6</v>
      </c>
      <c r="L2999">
        <v>2724</v>
      </c>
      <c r="M2999">
        <v>10</v>
      </c>
      <c r="N2999">
        <v>14709.6</v>
      </c>
      <c r="O2999">
        <v>9600</v>
      </c>
      <c r="P2999">
        <v>5109.6000000000004</v>
      </c>
      <c r="Q2999" t="s">
        <v>66</v>
      </c>
      <c r="R2999" t="s">
        <v>27</v>
      </c>
      <c r="S2999" s="3" t="str">
        <f t="shared" si="230"/>
        <v>February</v>
      </c>
      <c r="T2999" t="str">
        <f t="shared" si="231"/>
        <v>Q1</v>
      </c>
      <c r="U2999">
        <f t="shared" si="232"/>
        <v>2025</v>
      </c>
      <c r="V2999" s="4">
        <f t="shared" si="233"/>
        <v>0.34736498613150596</v>
      </c>
      <c r="W2999" t="str">
        <f t="shared" si="234"/>
        <v>Medium</v>
      </c>
    </row>
    <row r="3000" spans="1:23" hidden="1" x14ac:dyDescent="0.3">
      <c r="A3000">
        <v>101518</v>
      </c>
      <c r="B3000" s="1">
        <v>45946</v>
      </c>
      <c r="C3000" t="s">
        <v>1654</v>
      </c>
      <c r="D3000" t="s">
        <v>132</v>
      </c>
      <c r="E3000" t="s">
        <v>20</v>
      </c>
      <c r="F3000" t="s">
        <v>36</v>
      </c>
      <c r="G3000" t="s">
        <v>37</v>
      </c>
      <c r="H3000" t="s">
        <v>38</v>
      </c>
      <c r="I3000" t="s">
        <v>39</v>
      </c>
      <c r="J3000" t="s">
        <v>48</v>
      </c>
      <c r="K3000">
        <v>9</v>
      </c>
      <c r="L3000">
        <v>1815</v>
      </c>
      <c r="M3000">
        <v>10</v>
      </c>
      <c r="N3000">
        <v>14701.5</v>
      </c>
      <c r="O3000">
        <v>8100</v>
      </c>
      <c r="P3000">
        <v>6601.5</v>
      </c>
      <c r="Q3000" t="s">
        <v>66</v>
      </c>
      <c r="R3000" t="s">
        <v>27</v>
      </c>
      <c r="S3000" s="3" t="str">
        <f t="shared" si="230"/>
        <v>October</v>
      </c>
      <c r="T3000" t="str">
        <f t="shared" si="231"/>
        <v>Q4</v>
      </c>
      <c r="U3000">
        <f t="shared" si="232"/>
        <v>2025</v>
      </c>
      <c r="V3000" s="4">
        <f t="shared" si="233"/>
        <v>0.44903581267217629</v>
      </c>
      <c r="W3000" t="str">
        <f t="shared" si="234"/>
        <v>Medium</v>
      </c>
    </row>
    <row r="3001" spans="1:23" hidden="1" x14ac:dyDescent="0.3">
      <c r="A3001">
        <v>103526</v>
      </c>
      <c r="B3001" s="1">
        <v>45804</v>
      </c>
      <c r="C3001" t="s">
        <v>3662</v>
      </c>
      <c r="D3001" t="s">
        <v>125</v>
      </c>
      <c r="E3001" t="s">
        <v>30</v>
      </c>
      <c r="F3001" t="s">
        <v>31</v>
      </c>
      <c r="G3001" t="s">
        <v>32</v>
      </c>
      <c r="H3001" t="s">
        <v>71</v>
      </c>
      <c r="I3001" t="s">
        <v>24</v>
      </c>
      <c r="J3001" t="s">
        <v>72</v>
      </c>
      <c r="K3001">
        <v>1</v>
      </c>
      <c r="L3001">
        <v>14697</v>
      </c>
      <c r="M3001">
        <v>0</v>
      </c>
      <c r="N3001">
        <v>14697</v>
      </c>
      <c r="O3001">
        <v>11000</v>
      </c>
      <c r="P3001">
        <v>3697</v>
      </c>
      <c r="Q3001" t="s">
        <v>66</v>
      </c>
      <c r="R3001" t="s">
        <v>73</v>
      </c>
      <c r="S3001" s="3" t="str">
        <f t="shared" si="230"/>
        <v>May</v>
      </c>
      <c r="T3001" t="str">
        <f t="shared" si="231"/>
        <v>Q2</v>
      </c>
      <c r="U3001">
        <f t="shared" si="232"/>
        <v>2025</v>
      </c>
      <c r="V3001" s="4">
        <f t="shared" si="233"/>
        <v>0.25154793495271144</v>
      </c>
      <c r="W3001" t="str">
        <f t="shared" si="234"/>
        <v>Medium</v>
      </c>
    </row>
    <row r="3002" spans="1:23" hidden="1" x14ac:dyDescent="0.3">
      <c r="A3002">
        <v>100588</v>
      </c>
      <c r="B3002" s="1">
        <v>45856</v>
      </c>
      <c r="C3002" t="s">
        <v>724</v>
      </c>
      <c r="D3002" t="s">
        <v>158</v>
      </c>
      <c r="E3002" t="s">
        <v>52</v>
      </c>
      <c r="F3002" t="s">
        <v>69</v>
      </c>
      <c r="G3002" t="s">
        <v>70</v>
      </c>
      <c r="H3002" t="s">
        <v>71</v>
      </c>
      <c r="I3002" t="s">
        <v>24</v>
      </c>
      <c r="J3002" t="s">
        <v>25</v>
      </c>
      <c r="K3002">
        <v>2</v>
      </c>
      <c r="L3002">
        <v>8162</v>
      </c>
      <c r="M3002">
        <v>10</v>
      </c>
      <c r="N3002">
        <v>14691.6</v>
      </c>
      <c r="O3002">
        <v>12000</v>
      </c>
      <c r="P3002">
        <v>2691.6</v>
      </c>
      <c r="Q3002" t="s">
        <v>55</v>
      </c>
      <c r="R3002" t="s">
        <v>27</v>
      </c>
      <c r="S3002" s="3" t="str">
        <f t="shared" si="230"/>
        <v>July</v>
      </c>
      <c r="T3002" t="str">
        <f t="shared" si="231"/>
        <v>Q3</v>
      </c>
      <c r="U3002">
        <f t="shared" si="232"/>
        <v>2025</v>
      </c>
      <c r="V3002" s="4">
        <f t="shared" si="233"/>
        <v>0.1832067303765417</v>
      </c>
      <c r="W3002" t="str">
        <f t="shared" si="234"/>
        <v>Medium</v>
      </c>
    </row>
    <row r="3003" spans="1:23" hidden="1" x14ac:dyDescent="0.3">
      <c r="A3003">
        <v>101656</v>
      </c>
      <c r="B3003" s="1">
        <v>45817</v>
      </c>
      <c r="C3003" t="s">
        <v>1792</v>
      </c>
      <c r="D3003" t="s">
        <v>96</v>
      </c>
      <c r="E3003" t="s">
        <v>30</v>
      </c>
      <c r="F3003" t="s">
        <v>76</v>
      </c>
      <c r="G3003" t="s">
        <v>77</v>
      </c>
      <c r="H3003" t="s">
        <v>47</v>
      </c>
      <c r="I3003" t="s">
        <v>24</v>
      </c>
      <c r="J3003" t="s">
        <v>72</v>
      </c>
      <c r="K3003">
        <v>1</v>
      </c>
      <c r="L3003">
        <v>14682</v>
      </c>
      <c r="M3003">
        <v>0</v>
      </c>
      <c r="N3003">
        <v>14682</v>
      </c>
      <c r="O3003">
        <v>11000</v>
      </c>
      <c r="P3003">
        <v>3682</v>
      </c>
      <c r="Q3003" t="s">
        <v>66</v>
      </c>
      <c r="R3003" t="s">
        <v>27</v>
      </c>
      <c r="S3003" s="3" t="str">
        <f t="shared" si="230"/>
        <v>June</v>
      </c>
      <c r="T3003" t="str">
        <f t="shared" si="231"/>
        <v>Q2</v>
      </c>
      <c r="U3003">
        <f t="shared" si="232"/>
        <v>2025</v>
      </c>
      <c r="V3003" s="4">
        <f t="shared" si="233"/>
        <v>0.25078327203378287</v>
      </c>
      <c r="W3003" t="str">
        <f t="shared" si="234"/>
        <v>Medium</v>
      </c>
    </row>
    <row r="3004" spans="1:23" hidden="1" x14ac:dyDescent="0.3">
      <c r="A3004">
        <v>103133</v>
      </c>
      <c r="B3004" s="1">
        <v>45866</v>
      </c>
      <c r="C3004" t="s">
        <v>3269</v>
      </c>
      <c r="D3004" t="s">
        <v>192</v>
      </c>
      <c r="E3004" t="s">
        <v>30</v>
      </c>
      <c r="F3004" t="s">
        <v>31</v>
      </c>
      <c r="G3004" t="s">
        <v>32</v>
      </c>
      <c r="H3004" t="s">
        <v>108</v>
      </c>
      <c r="I3004" t="s">
        <v>24</v>
      </c>
      <c r="J3004" t="s">
        <v>25</v>
      </c>
      <c r="K3004">
        <v>2</v>
      </c>
      <c r="L3004">
        <v>8631</v>
      </c>
      <c r="M3004">
        <v>15</v>
      </c>
      <c r="N3004">
        <v>14672.7</v>
      </c>
      <c r="O3004">
        <v>12000</v>
      </c>
      <c r="P3004">
        <v>2672.7</v>
      </c>
      <c r="Q3004" t="s">
        <v>66</v>
      </c>
      <c r="R3004" t="s">
        <v>27</v>
      </c>
      <c r="S3004" s="3" t="str">
        <f t="shared" si="230"/>
        <v>July</v>
      </c>
      <c r="T3004" t="str">
        <f t="shared" si="231"/>
        <v>Q3</v>
      </c>
      <c r="U3004">
        <f t="shared" si="232"/>
        <v>2025</v>
      </c>
      <c r="V3004" s="4">
        <f t="shared" si="233"/>
        <v>0.1821546136702856</v>
      </c>
      <c r="W3004" t="str">
        <f t="shared" si="234"/>
        <v>Medium</v>
      </c>
    </row>
    <row r="3005" spans="1:23" hidden="1" x14ac:dyDescent="0.3">
      <c r="A3005">
        <v>103652</v>
      </c>
      <c r="B3005" s="1">
        <v>46018</v>
      </c>
      <c r="C3005" t="s">
        <v>3788</v>
      </c>
      <c r="D3005" t="s">
        <v>194</v>
      </c>
      <c r="E3005" t="s">
        <v>20</v>
      </c>
      <c r="F3005" t="s">
        <v>21</v>
      </c>
      <c r="G3005" t="s">
        <v>22</v>
      </c>
      <c r="H3005" t="s">
        <v>71</v>
      </c>
      <c r="I3005" t="s">
        <v>39</v>
      </c>
      <c r="J3005" t="s">
        <v>92</v>
      </c>
      <c r="K3005">
        <v>5</v>
      </c>
      <c r="L3005">
        <v>2933</v>
      </c>
      <c r="M3005">
        <v>0</v>
      </c>
      <c r="N3005">
        <v>14665</v>
      </c>
      <c r="O3005">
        <v>8000</v>
      </c>
      <c r="P3005">
        <v>6665</v>
      </c>
      <c r="Q3005" t="s">
        <v>55</v>
      </c>
      <c r="R3005" t="s">
        <v>27</v>
      </c>
      <c r="S3005" s="3" t="str">
        <f t="shared" si="230"/>
        <v>December</v>
      </c>
      <c r="T3005" t="str">
        <f t="shared" si="231"/>
        <v>Q4</v>
      </c>
      <c r="U3005">
        <f t="shared" si="232"/>
        <v>2025</v>
      </c>
      <c r="V3005" s="4">
        <f t="shared" si="233"/>
        <v>0.45448346403000339</v>
      </c>
      <c r="W3005" t="str">
        <f t="shared" si="234"/>
        <v>Medium</v>
      </c>
    </row>
    <row r="3006" spans="1:23" hidden="1" x14ac:dyDescent="0.3">
      <c r="A3006">
        <v>102898</v>
      </c>
      <c r="B3006" s="1">
        <v>45773</v>
      </c>
      <c r="C3006" t="s">
        <v>3034</v>
      </c>
      <c r="D3006" t="s">
        <v>129</v>
      </c>
      <c r="E3006" t="s">
        <v>20</v>
      </c>
      <c r="F3006" t="s">
        <v>36</v>
      </c>
      <c r="G3006" t="s">
        <v>37</v>
      </c>
      <c r="H3006" t="s">
        <v>47</v>
      </c>
      <c r="I3006" t="s">
        <v>24</v>
      </c>
      <c r="J3006" t="s">
        <v>72</v>
      </c>
      <c r="K3006">
        <v>1</v>
      </c>
      <c r="L3006">
        <v>14661</v>
      </c>
      <c r="M3006">
        <v>0</v>
      </c>
      <c r="N3006">
        <v>14661</v>
      </c>
      <c r="O3006">
        <v>11000</v>
      </c>
      <c r="P3006">
        <v>3661</v>
      </c>
      <c r="Q3006" t="s">
        <v>41</v>
      </c>
      <c r="R3006" t="s">
        <v>73</v>
      </c>
      <c r="S3006" s="3" t="str">
        <f t="shared" si="230"/>
        <v>April</v>
      </c>
      <c r="T3006" t="str">
        <f t="shared" si="231"/>
        <v>Q2</v>
      </c>
      <c r="U3006">
        <f t="shared" si="232"/>
        <v>2025</v>
      </c>
      <c r="V3006" s="4">
        <f t="shared" si="233"/>
        <v>0.24971011527180956</v>
      </c>
      <c r="W3006" t="str">
        <f t="shared" si="234"/>
        <v>Medium</v>
      </c>
    </row>
    <row r="3007" spans="1:23" hidden="1" x14ac:dyDescent="0.3">
      <c r="A3007">
        <v>104573</v>
      </c>
      <c r="B3007" s="1">
        <v>45770</v>
      </c>
      <c r="C3007" t="s">
        <v>4709</v>
      </c>
      <c r="D3007" t="s">
        <v>142</v>
      </c>
      <c r="E3007" t="s">
        <v>30</v>
      </c>
      <c r="F3007" t="s">
        <v>31</v>
      </c>
      <c r="G3007" t="s">
        <v>32</v>
      </c>
      <c r="H3007" t="s">
        <v>38</v>
      </c>
      <c r="I3007" t="s">
        <v>24</v>
      </c>
      <c r="J3007" t="s">
        <v>72</v>
      </c>
      <c r="K3007">
        <v>1</v>
      </c>
      <c r="L3007">
        <v>15427</v>
      </c>
      <c r="M3007">
        <v>5</v>
      </c>
      <c r="N3007">
        <v>14655.65</v>
      </c>
      <c r="O3007">
        <v>11000</v>
      </c>
      <c r="P3007">
        <v>3655.65</v>
      </c>
      <c r="Q3007" t="s">
        <v>41</v>
      </c>
      <c r="R3007" t="s">
        <v>27</v>
      </c>
      <c r="S3007" s="3" t="str">
        <f t="shared" si="230"/>
        <v>April</v>
      </c>
      <c r="T3007" t="str">
        <f t="shared" si="231"/>
        <v>Q2</v>
      </c>
      <c r="U3007">
        <f t="shared" si="232"/>
        <v>2025</v>
      </c>
      <c r="V3007" s="4">
        <f t="shared" si="233"/>
        <v>0.2494362242548096</v>
      </c>
      <c r="W3007" t="str">
        <f t="shared" si="234"/>
        <v>Medium</v>
      </c>
    </row>
    <row r="3008" spans="1:23" hidden="1" x14ac:dyDescent="0.3">
      <c r="A3008">
        <v>103986</v>
      </c>
      <c r="B3008" s="1">
        <v>45819</v>
      </c>
      <c r="C3008" t="s">
        <v>4122</v>
      </c>
      <c r="D3008" t="s">
        <v>90</v>
      </c>
      <c r="E3008" t="s">
        <v>20</v>
      </c>
      <c r="F3008" t="s">
        <v>21</v>
      </c>
      <c r="G3008" t="s">
        <v>22</v>
      </c>
      <c r="H3008" t="s">
        <v>83</v>
      </c>
      <c r="I3008" t="s">
        <v>24</v>
      </c>
      <c r="J3008" t="s">
        <v>25</v>
      </c>
      <c r="K3008">
        <v>2</v>
      </c>
      <c r="L3008">
        <v>8614</v>
      </c>
      <c r="M3008">
        <v>15</v>
      </c>
      <c r="N3008">
        <v>14643.8</v>
      </c>
      <c r="O3008">
        <v>12000</v>
      </c>
      <c r="P3008">
        <v>2643.8</v>
      </c>
      <c r="Q3008" t="s">
        <v>26</v>
      </c>
      <c r="R3008" t="s">
        <v>27</v>
      </c>
      <c r="S3008" s="3" t="str">
        <f t="shared" si="230"/>
        <v>June</v>
      </c>
      <c r="T3008" t="str">
        <f t="shared" si="231"/>
        <v>Q2</v>
      </c>
      <c r="U3008">
        <f t="shared" si="232"/>
        <v>2025</v>
      </c>
      <c r="V3008" s="4">
        <f t="shared" si="233"/>
        <v>0.18054057007061011</v>
      </c>
      <c r="W3008" t="str">
        <f t="shared" si="234"/>
        <v>Medium</v>
      </c>
    </row>
    <row r="3009" spans="1:23" hidden="1" x14ac:dyDescent="0.3">
      <c r="A3009">
        <v>103541</v>
      </c>
      <c r="B3009" s="1">
        <v>45955</v>
      </c>
      <c r="C3009" t="s">
        <v>3677</v>
      </c>
      <c r="D3009" t="s">
        <v>102</v>
      </c>
      <c r="E3009" t="s">
        <v>44</v>
      </c>
      <c r="F3009" t="s">
        <v>45</v>
      </c>
      <c r="G3009" t="s">
        <v>46</v>
      </c>
      <c r="H3009" t="s">
        <v>71</v>
      </c>
      <c r="I3009" t="s">
        <v>39</v>
      </c>
      <c r="J3009" t="s">
        <v>48</v>
      </c>
      <c r="K3009">
        <v>9</v>
      </c>
      <c r="L3009">
        <v>1626</v>
      </c>
      <c r="M3009">
        <v>0</v>
      </c>
      <c r="N3009">
        <v>14634</v>
      </c>
      <c r="O3009">
        <v>8100</v>
      </c>
      <c r="P3009">
        <v>6534</v>
      </c>
      <c r="Q3009" t="s">
        <v>41</v>
      </c>
      <c r="R3009" t="s">
        <v>73</v>
      </c>
      <c r="S3009" s="3" t="str">
        <f t="shared" si="230"/>
        <v>October</v>
      </c>
      <c r="T3009" t="str">
        <f t="shared" si="231"/>
        <v>Q4</v>
      </c>
      <c r="U3009">
        <f t="shared" si="232"/>
        <v>2025</v>
      </c>
      <c r="V3009" s="4">
        <f t="shared" si="233"/>
        <v>0.44649446494464945</v>
      </c>
      <c r="W3009" t="str">
        <f t="shared" si="234"/>
        <v>Medium</v>
      </c>
    </row>
    <row r="3010" spans="1:23" hidden="1" x14ac:dyDescent="0.3">
      <c r="A3010">
        <v>101706</v>
      </c>
      <c r="B3010" s="1">
        <v>45902</v>
      </c>
      <c r="C3010" t="s">
        <v>1842</v>
      </c>
      <c r="D3010" t="s">
        <v>104</v>
      </c>
      <c r="E3010" t="s">
        <v>44</v>
      </c>
      <c r="F3010" t="s">
        <v>45</v>
      </c>
      <c r="G3010" t="s">
        <v>46</v>
      </c>
      <c r="H3010" t="s">
        <v>71</v>
      </c>
      <c r="I3010" t="s">
        <v>24</v>
      </c>
      <c r="J3010" t="s">
        <v>72</v>
      </c>
      <c r="K3010">
        <v>1</v>
      </c>
      <c r="L3010">
        <v>15381</v>
      </c>
      <c r="M3010">
        <v>5</v>
      </c>
      <c r="N3010">
        <v>14611.95</v>
      </c>
      <c r="O3010">
        <v>11000</v>
      </c>
      <c r="P3010">
        <v>3611.95</v>
      </c>
      <c r="Q3010" t="s">
        <v>55</v>
      </c>
      <c r="R3010" t="s">
        <v>27</v>
      </c>
      <c r="S3010" s="3" t="str">
        <f t="shared" ref="S3010:S3073" si="235">TEXT(B3010,"mmmm")</f>
        <v>September</v>
      </c>
      <c r="T3010" t="str">
        <f t="shared" ref="T3010:T3073" si="236">"Q"&amp;ROUNDUP(MONTH(B3010)/3,0)</f>
        <v>Q3</v>
      </c>
      <c r="U3010">
        <f t="shared" ref="U3010:U3073" si="237">YEAR(B3010)</f>
        <v>2025</v>
      </c>
      <c r="V3010" s="4">
        <f t="shared" ref="V3010:V3073" si="238">P3010/N3010</f>
        <v>0.24719151105773013</v>
      </c>
      <c r="W3010" t="str">
        <f t="shared" ref="W3010:W3073" si="239">IF(N3010&lt;10000,"Low",IF(N3010&lt;=50000,"Medium","High"))</f>
        <v>Medium</v>
      </c>
    </row>
    <row r="3011" spans="1:23" hidden="1" x14ac:dyDescent="0.3">
      <c r="A3011">
        <v>101966</v>
      </c>
      <c r="B3011" s="1">
        <v>45853</v>
      </c>
      <c r="C3011" t="s">
        <v>2102</v>
      </c>
      <c r="D3011" t="s">
        <v>29</v>
      </c>
      <c r="E3011" t="s">
        <v>52</v>
      </c>
      <c r="F3011" t="s">
        <v>69</v>
      </c>
      <c r="G3011" t="s">
        <v>70</v>
      </c>
      <c r="H3011" t="s">
        <v>47</v>
      </c>
      <c r="I3011" t="s">
        <v>39</v>
      </c>
      <c r="J3011" t="s">
        <v>92</v>
      </c>
      <c r="K3011">
        <v>6</v>
      </c>
      <c r="L3011">
        <v>2865</v>
      </c>
      <c r="M3011">
        <v>15</v>
      </c>
      <c r="N3011">
        <v>14611.5</v>
      </c>
      <c r="O3011">
        <v>9600</v>
      </c>
      <c r="P3011">
        <v>5011.5</v>
      </c>
      <c r="Q3011" t="s">
        <v>55</v>
      </c>
      <c r="R3011" t="s">
        <v>73</v>
      </c>
      <c r="S3011" s="3" t="str">
        <f t="shared" si="235"/>
        <v>July</v>
      </c>
      <c r="T3011" t="str">
        <f t="shared" si="236"/>
        <v>Q3</v>
      </c>
      <c r="U3011">
        <f t="shared" si="237"/>
        <v>2025</v>
      </c>
      <c r="V3011" s="4">
        <f t="shared" si="238"/>
        <v>0.34298326660507134</v>
      </c>
      <c r="W3011" t="str">
        <f t="shared" si="239"/>
        <v>Medium</v>
      </c>
    </row>
    <row r="3012" spans="1:23" hidden="1" x14ac:dyDescent="0.3">
      <c r="A3012">
        <v>100060</v>
      </c>
      <c r="B3012" s="1">
        <v>45719</v>
      </c>
      <c r="C3012" t="s">
        <v>167</v>
      </c>
      <c r="D3012" t="s">
        <v>35</v>
      </c>
      <c r="E3012" t="s">
        <v>20</v>
      </c>
      <c r="F3012" t="s">
        <v>21</v>
      </c>
      <c r="G3012" t="s">
        <v>22</v>
      </c>
      <c r="H3012" t="s">
        <v>83</v>
      </c>
      <c r="I3012" t="s">
        <v>24</v>
      </c>
      <c r="J3012" t="s">
        <v>25</v>
      </c>
      <c r="K3012">
        <v>2</v>
      </c>
      <c r="L3012">
        <v>8588</v>
      </c>
      <c r="M3012">
        <v>15</v>
      </c>
      <c r="N3012">
        <v>14599.6</v>
      </c>
      <c r="O3012">
        <v>12000</v>
      </c>
      <c r="P3012">
        <v>2599.6</v>
      </c>
      <c r="Q3012" t="s">
        <v>49</v>
      </c>
      <c r="R3012" t="s">
        <v>27</v>
      </c>
      <c r="S3012" s="3" t="str">
        <f t="shared" si="235"/>
        <v>March</v>
      </c>
      <c r="T3012" t="str">
        <f t="shared" si="236"/>
        <v>Q1</v>
      </c>
      <c r="U3012">
        <f t="shared" si="237"/>
        <v>2025</v>
      </c>
      <c r="V3012" s="4">
        <f t="shared" si="238"/>
        <v>0.17805967286774979</v>
      </c>
      <c r="W3012" t="str">
        <f t="shared" si="239"/>
        <v>Medium</v>
      </c>
    </row>
    <row r="3013" spans="1:23" hidden="1" x14ac:dyDescent="0.3">
      <c r="A3013">
        <v>103495</v>
      </c>
      <c r="B3013" s="1">
        <v>45695</v>
      </c>
      <c r="C3013" t="s">
        <v>3631</v>
      </c>
      <c r="D3013" t="s">
        <v>281</v>
      </c>
      <c r="E3013" t="s">
        <v>20</v>
      </c>
      <c r="F3013" t="s">
        <v>21</v>
      </c>
      <c r="G3013" t="s">
        <v>22</v>
      </c>
      <c r="H3013" t="s">
        <v>23</v>
      </c>
      <c r="I3013" t="s">
        <v>39</v>
      </c>
      <c r="J3013" t="s">
        <v>92</v>
      </c>
      <c r="K3013">
        <v>6</v>
      </c>
      <c r="L3013">
        <v>2860</v>
      </c>
      <c r="M3013">
        <v>15</v>
      </c>
      <c r="N3013">
        <v>14586</v>
      </c>
      <c r="O3013">
        <v>9600</v>
      </c>
      <c r="P3013">
        <v>4986</v>
      </c>
      <c r="Q3013" t="s">
        <v>49</v>
      </c>
      <c r="R3013" t="s">
        <v>27</v>
      </c>
      <c r="S3013" s="3" t="str">
        <f t="shared" si="235"/>
        <v>February</v>
      </c>
      <c r="T3013" t="str">
        <f t="shared" si="236"/>
        <v>Q1</v>
      </c>
      <c r="U3013">
        <f t="shared" si="237"/>
        <v>2025</v>
      </c>
      <c r="V3013" s="4">
        <f t="shared" si="238"/>
        <v>0.34183463595228303</v>
      </c>
      <c r="W3013" t="str">
        <f t="shared" si="239"/>
        <v>Medium</v>
      </c>
    </row>
    <row r="3014" spans="1:23" hidden="1" x14ac:dyDescent="0.3">
      <c r="A3014">
        <v>102485</v>
      </c>
      <c r="B3014" s="1">
        <v>45997</v>
      </c>
      <c r="C3014" t="s">
        <v>2621</v>
      </c>
      <c r="D3014" t="s">
        <v>222</v>
      </c>
      <c r="E3014" t="s">
        <v>20</v>
      </c>
      <c r="F3014" t="s">
        <v>36</v>
      </c>
      <c r="G3014" t="s">
        <v>37</v>
      </c>
      <c r="H3014" t="s">
        <v>38</v>
      </c>
      <c r="I3014" t="s">
        <v>24</v>
      </c>
      <c r="J3014" t="s">
        <v>72</v>
      </c>
      <c r="K3014">
        <v>1</v>
      </c>
      <c r="L3014">
        <v>15338</v>
      </c>
      <c r="M3014">
        <v>5</v>
      </c>
      <c r="N3014">
        <v>14571.1</v>
      </c>
      <c r="O3014">
        <v>11000</v>
      </c>
      <c r="P3014">
        <v>3571.1</v>
      </c>
      <c r="Q3014" t="s">
        <v>26</v>
      </c>
      <c r="R3014" t="s">
        <v>73</v>
      </c>
      <c r="S3014" s="3" t="str">
        <f t="shared" si="235"/>
        <v>December</v>
      </c>
      <c r="T3014" t="str">
        <f t="shared" si="236"/>
        <v>Q4</v>
      </c>
      <c r="U3014">
        <f t="shared" si="237"/>
        <v>2025</v>
      </c>
      <c r="V3014" s="4">
        <f t="shared" si="238"/>
        <v>0.24508101653272574</v>
      </c>
      <c r="W3014" t="str">
        <f t="shared" si="239"/>
        <v>Medium</v>
      </c>
    </row>
    <row r="3015" spans="1:23" hidden="1" x14ac:dyDescent="0.3">
      <c r="A3015">
        <v>103307</v>
      </c>
      <c r="B3015" s="1">
        <v>45971</v>
      </c>
      <c r="C3015" t="s">
        <v>3443</v>
      </c>
      <c r="D3015" t="s">
        <v>90</v>
      </c>
      <c r="E3015" t="s">
        <v>30</v>
      </c>
      <c r="F3015" t="s">
        <v>76</v>
      </c>
      <c r="G3015" t="s">
        <v>77</v>
      </c>
      <c r="H3015" t="s">
        <v>71</v>
      </c>
      <c r="I3015" t="s">
        <v>39</v>
      </c>
      <c r="J3015" t="s">
        <v>92</v>
      </c>
      <c r="K3015">
        <v>5</v>
      </c>
      <c r="L3015">
        <v>2909</v>
      </c>
      <c r="M3015">
        <v>0</v>
      </c>
      <c r="N3015">
        <v>14545</v>
      </c>
      <c r="O3015">
        <v>8000</v>
      </c>
      <c r="P3015">
        <v>6545</v>
      </c>
      <c r="Q3015" t="s">
        <v>66</v>
      </c>
      <c r="R3015" t="s">
        <v>73</v>
      </c>
      <c r="S3015" s="3" t="str">
        <f t="shared" si="235"/>
        <v>November</v>
      </c>
      <c r="T3015" t="str">
        <f t="shared" si="236"/>
        <v>Q4</v>
      </c>
      <c r="U3015">
        <f t="shared" si="237"/>
        <v>2025</v>
      </c>
      <c r="V3015" s="4">
        <f t="shared" si="238"/>
        <v>0.44998281196287382</v>
      </c>
      <c r="W3015" t="str">
        <f t="shared" si="239"/>
        <v>Medium</v>
      </c>
    </row>
    <row r="3016" spans="1:23" hidden="1" x14ac:dyDescent="0.3">
      <c r="A3016">
        <v>104603</v>
      </c>
      <c r="B3016" s="1">
        <v>45774</v>
      </c>
      <c r="C3016" t="s">
        <v>4739</v>
      </c>
      <c r="D3016" t="s">
        <v>51</v>
      </c>
      <c r="E3016" t="s">
        <v>20</v>
      </c>
      <c r="F3016" t="s">
        <v>21</v>
      </c>
      <c r="G3016" t="s">
        <v>22</v>
      </c>
      <c r="H3016" t="s">
        <v>47</v>
      </c>
      <c r="I3016" t="s">
        <v>39</v>
      </c>
      <c r="J3016" t="s">
        <v>92</v>
      </c>
      <c r="K3016">
        <v>6</v>
      </c>
      <c r="L3016">
        <v>2422</v>
      </c>
      <c r="M3016">
        <v>0</v>
      </c>
      <c r="N3016">
        <v>14532</v>
      </c>
      <c r="O3016">
        <v>9600</v>
      </c>
      <c r="P3016">
        <v>4932</v>
      </c>
      <c r="Q3016" t="s">
        <v>55</v>
      </c>
      <c r="R3016" t="s">
        <v>27</v>
      </c>
      <c r="S3016" s="3" t="str">
        <f t="shared" si="235"/>
        <v>April</v>
      </c>
      <c r="T3016" t="str">
        <f t="shared" si="236"/>
        <v>Q2</v>
      </c>
      <c r="U3016">
        <f t="shared" si="237"/>
        <v>2025</v>
      </c>
      <c r="V3016" s="4">
        <f t="shared" si="238"/>
        <v>0.33938893476465731</v>
      </c>
      <c r="W3016" t="str">
        <f t="shared" si="239"/>
        <v>Medium</v>
      </c>
    </row>
    <row r="3017" spans="1:23" hidden="1" x14ac:dyDescent="0.3">
      <c r="A3017">
        <v>101546</v>
      </c>
      <c r="B3017" s="1">
        <v>45936</v>
      </c>
      <c r="C3017" t="s">
        <v>1682</v>
      </c>
      <c r="D3017" t="s">
        <v>226</v>
      </c>
      <c r="E3017" t="s">
        <v>44</v>
      </c>
      <c r="F3017" t="s">
        <v>45</v>
      </c>
      <c r="G3017" t="s">
        <v>46</v>
      </c>
      <c r="H3017" t="s">
        <v>47</v>
      </c>
      <c r="I3017" t="s">
        <v>39</v>
      </c>
      <c r="J3017" t="s">
        <v>48</v>
      </c>
      <c r="K3017">
        <v>10</v>
      </c>
      <c r="L3017">
        <v>1704</v>
      </c>
      <c r="M3017">
        <v>15</v>
      </c>
      <c r="N3017">
        <v>14484</v>
      </c>
      <c r="O3017">
        <v>9000</v>
      </c>
      <c r="P3017">
        <v>5484</v>
      </c>
      <c r="Q3017" t="s">
        <v>26</v>
      </c>
      <c r="R3017" t="s">
        <v>73</v>
      </c>
      <c r="S3017" s="3" t="str">
        <f t="shared" si="235"/>
        <v>October</v>
      </c>
      <c r="T3017" t="str">
        <f t="shared" si="236"/>
        <v>Q4</v>
      </c>
      <c r="U3017">
        <f t="shared" si="237"/>
        <v>2025</v>
      </c>
      <c r="V3017" s="4">
        <f t="shared" si="238"/>
        <v>0.37862468931234466</v>
      </c>
      <c r="W3017" t="str">
        <f t="shared" si="239"/>
        <v>Medium</v>
      </c>
    </row>
    <row r="3018" spans="1:23" hidden="1" x14ac:dyDescent="0.3">
      <c r="A3018">
        <v>100139</v>
      </c>
      <c r="B3018" s="1">
        <v>45974</v>
      </c>
      <c r="C3018" t="s">
        <v>269</v>
      </c>
      <c r="D3018" t="s">
        <v>134</v>
      </c>
      <c r="E3018" t="s">
        <v>30</v>
      </c>
      <c r="F3018" t="s">
        <v>76</v>
      </c>
      <c r="G3018" t="s">
        <v>77</v>
      </c>
      <c r="H3018" t="s">
        <v>23</v>
      </c>
      <c r="I3018" t="s">
        <v>39</v>
      </c>
      <c r="J3018" t="s">
        <v>92</v>
      </c>
      <c r="K3018">
        <v>7</v>
      </c>
      <c r="L3018">
        <v>2577</v>
      </c>
      <c r="M3018">
        <v>20</v>
      </c>
      <c r="N3018">
        <v>14431.2</v>
      </c>
      <c r="O3018">
        <v>11200</v>
      </c>
      <c r="P3018">
        <v>3231.2</v>
      </c>
      <c r="Q3018" t="s">
        <v>49</v>
      </c>
      <c r="R3018" t="s">
        <v>56</v>
      </c>
      <c r="S3018" s="3" t="str">
        <f t="shared" si="235"/>
        <v>November</v>
      </c>
      <c r="T3018" t="str">
        <f t="shared" si="236"/>
        <v>Q4</v>
      </c>
      <c r="U3018">
        <f t="shared" si="237"/>
        <v>2025</v>
      </c>
      <c r="V3018" s="4">
        <f t="shared" si="238"/>
        <v>0.22390376406674425</v>
      </c>
      <c r="W3018" t="str">
        <f t="shared" si="239"/>
        <v>Medium</v>
      </c>
    </row>
    <row r="3019" spans="1:23" hidden="1" x14ac:dyDescent="0.3">
      <c r="A3019">
        <v>102598</v>
      </c>
      <c r="B3019" s="1">
        <v>45891</v>
      </c>
      <c r="C3019" t="s">
        <v>2734</v>
      </c>
      <c r="D3019" t="s">
        <v>177</v>
      </c>
      <c r="E3019" t="s">
        <v>20</v>
      </c>
      <c r="F3019" t="s">
        <v>36</v>
      </c>
      <c r="G3019" t="s">
        <v>37</v>
      </c>
      <c r="H3019" t="s">
        <v>59</v>
      </c>
      <c r="I3019" t="s">
        <v>39</v>
      </c>
      <c r="J3019" t="s">
        <v>92</v>
      </c>
      <c r="K3019">
        <v>6</v>
      </c>
      <c r="L3019">
        <v>2527</v>
      </c>
      <c r="M3019">
        <v>5</v>
      </c>
      <c r="N3019">
        <v>14403.9</v>
      </c>
      <c r="O3019">
        <v>9600</v>
      </c>
      <c r="P3019">
        <v>4803.8999999999996</v>
      </c>
      <c r="Q3019" t="s">
        <v>49</v>
      </c>
      <c r="R3019" t="s">
        <v>27</v>
      </c>
      <c r="S3019" s="3" t="str">
        <f t="shared" si="235"/>
        <v>August</v>
      </c>
      <c r="T3019" t="str">
        <f t="shared" si="236"/>
        <v>Q3</v>
      </c>
      <c r="U3019">
        <f t="shared" si="237"/>
        <v>2025</v>
      </c>
      <c r="V3019" s="4">
        <f t="shared" si="238"/>
        <v>0.33351384000166617</v>
      </c>
      <c r="W3019" t="str">
        <f t="shared" si="239"/>
        <v>Medium</v>
      </c>
    </row>
    <row r="3020" spans="1:23" hidden="1" x14ac:dyDescent="0.3">
      <c r="A3020">
        <v>102887</v>
      </c>
      <c r="B3020" s="1">
        <v>45986</v>
      </c>
      <c r="C3020" t="s">
        <v>3023</v>
      </c>
      <c r="D3020" t="s">
        <v>142</v>
      </c>
      <c r="E3020" t="s">
        <v>20</v>
      </c>
      <c r="F3020" t="s">
        <v>36</v>
      </c>
      <c r="G3020" t="s">
        <v>37</v>
      </c>
      <c r="H3020" t="s">
        <v>59</v>
      </c>
      <c r="I3020" t="s">
        <v>39</v>
      </c>
      <c r="J3020" t="s">
        <v>48</v>
      </c>
      <c r="K3020">
        <v>9</v>
      </c>
      <c r="L3020">
        <v>1682</v>
      </c>
      <c r="M3020">
        <v>5</v>
      </c>
      <c r="N3020">
        <v>14381.1</v>
      </c>
      <c r="O3020">
        <v>8100</v>
      </c>
      <c r="P3020">
        <v>6281.1</v>
      </c>
      <c r="Q3020" t="s">
        <v>55</v>
      </c>
      <c r="R3020" t="s">
        <v>56</v>
      </c>
      <c r="S3020" s="3" t="str">
        <f t="shared" si="235"/>
        <v>November</v>
      </c>
      <c r="T3020" t="str">
        <f t="shared" si="236"/>
        <v>Q4</v>
      </c>
      <c r="U3020">
        <f t="shared" si="237"/>
        <v>2025</v>
      </c>
      <c r="V3020" s="4">
        <f t="shared" si="238"/>
        <v>0.43676074848238317</v>
      </c>
      <c r="W3020" t="str">
        <f t="shared" si="239"/>
        <v>Medium</v>
      </c>
    </row>
    <row r="3021" spans="1:23" hidden="1" x14ac:dyDescent="0.3">
      <c r="A3021">
        <v>104379</v>
      </c>
      <c r="B3021" s="1">
        <v>45996</v>
      </c>
      <c r="C3021" t="s">
        <v>4515</v>
      </c>
      <c r="D3021" t="s">
        <v>202</v>
      </c>
      <c r="E3021" t="s">
        <v>20</v>
      </c>
      <c r="F3021" t="s">
        <v>21</v>
      </c>
      <c r="G3021" t="s">
        <v>22</v>
      </c>
      <c r="H3021" t="s">
        <v>71</v>
      </c>
      <c r="I3021" t="s">
        <v>24</v>
      </c>
      <c r="J3021" t="s">
        <v>72</v>
      </c>
      <c r="K3021">
        <v>1</v>
      </c>
      <c r="L3021">
        <v>15125</v>
      </c>
      <c r="M3021">
        <v>5</v>
      </c>
      <c r="N3021">
        <v>14368.75</v>
      </c>
      <c r="O3021">
        <v>11000</v>
      </c>
      <c r="P3021">
        <v>3368.75</v>
      </c>
      <c r="Q3021" t="s">
        <v>41</v>
      </c>
      <c r="R3021" t="s">
        <v>27</v>
      </c>
      <c r="S3021" s="3" t="str">
        <f t="shared" si="235"/>
        <v>December</v>
      </c>
      <c r="T3021" t="str">
        <f t="shared" si="236"/>
        <v>Q4</v>
      </c>
      <c r="U3021">
        <f t="shared" si="237"/>
        <v>2025</v>
      </c>
      <c r="V3021" s="4">
        <f t="shared" si="238"/>
        <v>0.23444976076555024</v>
      </c>
      <c r="W3021" t="str">
        <f t="shared" si="239"/>
        <v>Medium</v>
      </c>
    </row>
    <row r="3022" spans="1:23" hidden="1" x14ac:dyDescent="0.3">
      <c r="A3022">
        <v>101426</v>
      </c>
      <c r="B3022" s="1">
        <v>45931</v>
      </c>
      <c r="C3022" t="s">
        <v>1562</v>
      </c>
      <c r="D3022" t="s">
        <v>342</v>
      </c>
      <c r="E3022" t="s">
        <v>44</v>
      </c>
      <c r="F3022" t="s">
        <v>64</v>
      </c>
      <c r="G3022" t="s">
        <v>65</v>
      </c>
      <c r="H3022" t="s">
        <v>59</v>
      </c>
      <c r="I3022" t="s">
        <v>39</v>
      </c>
      <c r="J3022" t="s">
        <v>48</v>
      </c>
      <c r="K3022">
        <v>8</v>
      </c>
      <c r="L3022">
        <v>1994</v>
      </c>
      <c r="M3022">
        <v>10</v>
      </c>
      <c r="N3022">
        <v>14356.8</v>
      </c>
      <c r="O3022">
        <v>7200</v>
      </c>
      <c r="P3022">
        <v>7156.8</v>
      </c>
      <c r="Q3022" t="s">
        <v>55</v>
      </c>
      <c r="R3022" t="s">
        <v>27</v>
      </c>
      <c r="S3022" s="3" t="str">
        <f t="shared" si="235"/>
        <v>October</v>
      </c>
      <c r="T3022" t="str">
        <f t="shared" si="236"/>
        <v>Q4</v>
      </c>
      <c r="U3022">
        <f t="shared" si="237"/>
        <v>2025</v>
      </c>
      <c r="V3022" s="4">
        <f t="shared" si="238"/>
        <v>0.49849548645937819</v>
      </c>
      <c r="W3022" t="str">
        <f t="shared" si="239"/>
        <v>Medium</v>
      </c>
    </row>
    <row r="3023" spans="1:23" hidden="1" x14ac:dyDescent="0.3">
      <c r="A3023">
        <v>102739</v>
      </c>
      <c r="B3023" s="1">
        <v>45704</v>
      </c>
      <c r="C3023" t="s">
        <v>2875</v>
      </c>
      <c r="D3023" t="s">
        <v>19</v>
      </c>
      <c r="E3023" t="s">
        <v>52</v>
      </c>
      <c r="F3023" t="s">
        <v>53</v>
      </c>
      <c r="G3023" t="s">
        <v>54</v>
      </c>
      <c r="H3023" t="s">
        <v>59</v>
      </c>
      <c r="I3023" t="s">
        <v>24</v>
      </c>
      <c r="J3023" t="s">
        <v>25</v>
      </c>
      <c r="K3023">
        <v>2</v>
      </c>
      <c r="L3023">
        <v>8953</v>
      </c>
      <c r="M3023">
        <v>20</v>
      </c>
      <c r="N3023">
        <v>14324.8</v>
      </c>
      <c r="O3023">
        <v>12000</v>
      </c>
      <c r="P3023">
        <v>2324.8000000000002</v>
      </c>
      <c r="Q3023" t="s">
        <v>55</v>
      </c>
      <c r="R3023" t="s">
        <v>27</v>
      </c>
      <c r="S3023" s="3" t="str">
        <f t="shared" si="235"/>
        <v>February</v>
      </c>
      <c r="T3023" t="str">
        <f t="shared" si="236"/>
        <v>Q1</v>
      </c>
      <c r="U3023">
        <f t="shared" si="237"/>
        <v>2025</v>
      </c>
      <c r="V3023" s="4">
        <f t="shared" si="238"/>
        <v>0.16229196917234448</v>
      </c>
      <c r="W3023" t="str">
        <f t="shared" si="239"/>
        <v>Medium</v>
      </c>
    </row>
    <row r="3024" spans="1:23" hidden="1" x14ac:dyDescent="0.3">
      <c r="A3024">
        <v>102019</v>
      </c>
      <c r="B3024" s="1">
        <v>45710</v>
      </c>
      <c r="C3024" t="s">
        <v>2155</v>
      </c>
      <c r="D3024" t="s">
        <v>189</v>
      </c>
      <c r="E3024" t="s">
        <v>44</v>
      </c>
      <c r="F3024" t="s">
        <v>64</v>
      </c>
      <c r="G3024" t="s">
        <v>65</v>
      </c>
      <c r="H3024" t="s">
        <v>23</v>
      </c>
      <c r="I3024" t="s">
        <v>24</v>
      </c>
      <c r="J3024" t="s">
        <v>25</v>
      </c>
      <c r="K3024">
        <v>2</v>
      </c>
      <c r="L3024">
        <v>8941</v>
      </c>
      <c r="M3024">
        <v>20</v>
      </c>
      <c r="N3024">
        <v>14305.6</v>
      </c>
      <c r="O3024">
        <v>12000</v>
      </c>
      <c r="P3024">
        <v>2305.6</v>
      </c>
      <c r="Q3024" t="s">
        <v>55</v>
      </c>
      <c r="R3024" t="s">
        <v>73</v>
      </c>
      <c r="S3024" s="3" t="str">
        <f t="shared" si="235"/>
        <v>February</v>
      </c>
      <c r="T3024" t="str">
        <f t="shared" si="236"/>
        <v>Q1</v>
      </c>
      <c r="U3024">
        <f t="shared" si="237"/>
        <v>2025</v>
      </c>
      <c r="V3024" s="4">
        <f t="shared" si="238"/>
        <v>0.16116765462476232</v>
      </c>
      <c r="W3024" t="str">
        <f t="shared" si="239"/>
        <v>Medium</v>
      </c>
    </row>
    <row r="3025" spans="1:23" hidden="1" x14ac:dyDescent="0.3">
      <c r="A3025">
        <v>102437</v>
      </c>
      <c r="B3025" s="1">
        <v>45678</v>
      </c>
      <c r="C3025" t="s">
        <v>2573</v>
      </c>
      <c r="D3025" t="s">
        <v>205</v>
      </c>
      <c r="E3025" t="s">
        <v>52</v>
      </c>
      <c r="F3025" t="s">
        <v>69</v>
      </c>
      <c r="G3025" t="s">
        <v>70</v>
      </c>
      <c r="H3025" t="s">
        <v>108</v>
      </c>
      <c r="I3025" t="s">
        <v>24</v>
      </c>
      <c r="J3025" t="s">
        <v>25</v>
      </c>
      <c r="K3025">
        <v>2</v>
      </c>
      <c r="L3025">
        <v>8398</v>
      </c>
      <c r="M3025">
        <v>15</v>
      </c>
      <c r="N3025">
        <v>14276.6</v>
      </c>
      <c r="O3025">
        <v>12000</v>
      </c>
      <c r="P3025">
        <v>2276.6</v>
      </c>
      <c r="Q3025" t="s">
        <v>49</v>
      </c>
      <c r="R3025" t="s">
        <v>27</v>
      </c>
      <c r="S3025" s="3" t="str">
        <f t="shared" si="235"/>
        <v>January</v>
      </c>
      <c r="T3025" t="str">
        <f t="shared" si="236"/>
        <v>Q1</v>
      </c>
      <c r="U3025">
        <f t="shared" si="237"/>
        <v>2025</v>
      </c>
      <c r="V3025" s="4">
        <f t="shared" si="238"/>
        <v>0.1594637378647577</v>
      </c>
      <c r="W3025" t="str">
        <f t="shared" si="239"/>
        <v>Medium</v>
      </c>
    </row>
    <row r="3026" spans="1:23" hidden="1" x14ac:dyDescent="0.3">
      <c r="A3026">
        <v>100960</v>
      </c>
      <c r="B3026" s="1">
        <v>45909</v>
      </c>
      <c r="C3026" t="s">
        <v>1096</v>
      </c>
      <c r="D3026" t="s">
        <v>194</v>
      </c>
      <c r="E3026" t="s">
        <v>52</v>
      </c>
      <c r="F3026" t="s">
        <v>69</v>
      </c>
      <c r="G3026" t="s">
        <v>70</v>
      </c>
      <c r="H3026" t="s">
        <v>108</v>
      </c>
      <c r="I3026" t="s">
        <v>39</v>
      </c>
      <c r="J3026" t="s">
        <v>92</v>
      </c>
      <c r="K3026">
        <v>5</v>
      </c>
      <c r="L3026">
        <v>2855</v>
      </c>
      <c r="M3026">
        <v>0</v>
      </c>
      <c r="N3026">
        <v>14275</v>
      </c>
      <c r="O3026">
        <v>8000</v>
      </c>
      <c r="P3026">
        <v>6275</v>
      </c>
      <c r="Q3026" t="s">
        <v>66</v>
      </c>
      <c r="R3026" t="s">
        <v>73</v>
      </c>
      <c r="S3026" s="3" t="str">
        <f t="shared" si="235"/>
        <v>September</v>
      </c>
      <c r="T3026" t="str">
        <f t="shared" si="236"/>
        <v>Q3</v>
      </c>
      <c r="U3026">
        <f t="shared" si="237"/>
        <v>2025</v>
      </c>
      <c r="V3026" s="4">
        <f t="shared" si="238"/>
        <v>0.43957968476357268</v>
      </c>
      <c r="W3026" t="str">
        <f t="shared" si="239"/>
        <v>Medium</v>
      </c>
    </row>
    <row r="3027" spans="1:23" hidden="1" x14ac:dyDescent="0.3">
      <c r="A3027">
        <v>103547</v>
      </c>
      <c r="B3027" s="1">
        <v>45768</v>
      </c>
      <c r="C3027" t="s">
        <v>3683</v>
      </c>
      <c r="D3027" t="s">
        <v>213</v>
      </c>
      <c r="E3027" t="s">
        <v>20</v>
      </c>
      <c r="F3027" t="s">
        <v>21</v>
      </c>
      <c r="G3027" t="s">
        <v>22</v>
      </c>
      <c r="H3027" t="s">
        <v>33</v>
      </c>
      <c r="I3027" t="s">
        <v>24</v>
      </c>
      <c r="J3027" t="s">
        <v>72</v>
      </c>
      <c r="K3027">
        <v>1</v>
      </c>
      <c r="L3027">
        <v>15017</v>
      </c>
      <c r="M3027">
        <v>5</v>
      </c>
      <c r="N3027">
        <v>14266.15</v>
      </c>
      <c r="O3027">
        <v>11000</v>
      </c>
      <c r="P3027">
        <v>3266.15</v>
      </c>
      <c r="Q3027" t="s">
        <v>49</v>
      </c>
      <c r="R3027" t="s">
        <v>56</v>
      </c>
      <c r="S3027" s="3" t="str">
        <f t="shared" si="235"/>
        <v>April</v>
      </c>
      <c r="T3027" t="str">
        <f t="shared" si="236"/>
        <v>Q2</v>
      </c>
      <c r="U3027">
        <f t="shared" si="237"/>
        <v>2025</v>
      </c>
      <c r="V3027" s="4">
        <f t="shared" si="238"/>
        <v>0.22894403886122044</v>
      </c>
      <c r="W3027" t="str">
        <f t="shared" si="239"/>
        <v>Medium</v>
      </c>
    </row>
    <row r="3028" spans="1:23" hidden="1" x14ac:dyDescent="0.3">
      <c r="A3028">
        <v>102412</v>
      </c>
      <c r="B3028" s="1">
        <v>45902</v>
      </c>
      <c r="C3028" t="s">
        <v>2548</v>
      </c>
      <c r="D3028" t="s">
        <v>184</v>
      </c>
      <c r="E3028" t="s">
        <v>20</v>
      </c>
      <c r="F3028" t="s">
        <v>36</v>
      </c>
      <c r="G3028" t="s">
        <v>37</v>
      </c>
      <c r="H3028" t="s">
        <v>33</v>
      </c>
      <c r="I3028" t="s">
        <v>24</v>
      </c>
      <c r="J3028" t="s">
        <v>25</v>
      </c>
      <c r="K3028">
        <v>2</v>
      </c>
      <c r="L3028">
        <v>8913</v>
      </c>
      <c r="M3028">
        <v>20</v>
      </c>
      <c r="N3028">
        <v>14260.8</v>
      </c>
      <c r="O3028">
        <v>12000</v>
      </c>
      <c r="P3028">
        <v>2260.8000000000002</v>
      </c>
      <c r="Q3028" t="s">
        <v>26</v>
      </c>
      <c r="R3028" t="s">
        <v>27</v>
      </c>
      <c r="S3028" s="3" t="str">
        <f t="shared" si="235"/>
        <v>September</v>
      </c>
      <c r="T3028" t="str">
        <f t="shared" si="236"/>
        <v>Q3</v>
      </c>
      <c r="U3028">
        <f t="shared" si="237"/>
        <v>2025</v>
      </c>
      <c r="V3028" s="4">
        <f t="shared" si="238"/>
        <v>0.15853248064624709</v>
      </c>
      <c r="W3028" t="str">
        <f t="shared" si="239"/>
        <v>Medium</v>
      </c>
    </row>
    <row r="3029" spans="1:23" hidden="1" x14ac:dyDescent="0.3">
      <c r="A3029">
        <v>103413</v>
      </c>
      <c r="B3029" s="1">
        <v>45714</v>
      </c>
      <c r="C3029" t="s">
        <v>3549</v>
      </c>
      <c r="D3029" t="s">
        <v>129</v>
      </c>
      <c r="E3029" t="s">
        <v>52</v>
      </c>
      <c r="F3029" t="s">
        <v>53</v>
      </c>
      <c r="G3029" t="s">
        <v>54</v>
      </c>
      <c r="H3029" t="s">
        <v>71</v>
      </c>
      <c r="I3029" t="s">
        <v>39</v>
      </c>
      <c r="J3029" t="s">
        <v>92</v>
      </c>
      <c r="K3029">
        <v>6</v>
      </c>
      <c r="L3029">
        <v>2796</v>
      </c>
      <c r="M3029">
        <v>15</v>
      </c>
      <c r="N3029">
        <v>14259.6</v>
      </c>
      <c r="O3029">
        <v>9600</v>
      </c>
      <c r="P3029">
        <v>4659.6000000000004</v>
      </c>
      <c r="Q3029" t="s">
        <v>49</v>
      </c>
      <c r="R3029" t="s">
        <v>27</v>
      </c>
      <c r="S3029" s="3" t="str">
        <f t="shared" si="235"/>
        <v>February</v>
      </c>
      <c r="T3029" t="str">
        <f t="shared" si="236"/>
        <v>Q1</v>
      </c>
      <c r="U3029">
        <f t="shared" si="237"/>
        <v>2025</v>
      </c>
      <c r="V3029" s="4">
        <f t="shared" si="238"/>
        <v>0.32676933434317934</v>
      </c>
      <c r="W3029" t="str">
        <f t="shared" si="239"/>
        <v>Medium</v>
      </c>
    </row>
    <row r="3030" spans="1:23" hidden="1" x14ac:dyDescent="0.3">
      <c r="A3030">
        <v>102312</v>
      </c>
      <c r="B3030" s="1">
        <v>45907</v>
      </c>
      <c r="C3030" t="s">
        <v>2448</v>
      </c>
      <c r="D3030" t="s">
        <v>82</v>
      </c>
      <c r="E3030" t="s">
        <v>44</v>
      </c>
      <c r="F3030" t="s">
        <v>64</v>
      </c>
      <c r="G3030" t="s">
        <v>65</v>
      </c>
      <c r="H3030" t="s">
        <v>108</v>
      </c>
      <c r="I3030" t="s">
        <v>24</v>
      </c>
      <c r="J3030" t="s">
        <v>25</v>
      </c>
      <c r="K3030">
        <v>2</v>
      </c>
      <c r="L3030">
        <v>8379</v>
      </c>
      <c r="M3030">
        <v>15</v>
      </c>
      <c r="N3030">
        <v>14244.3</v>
      </c>
      <c r="O3030">
        <v>12000</v>
      </c>
      <c r="P3030">
        <v>2244.3000000000002</v>
      </c>
      <c r="Q3030" t="s">
        <v>55</v>
      </c>
      <c r="R3030" t="s">
        <v>56</v>
      </c>
      <c r="S3030" s="3" t="str">
        <f t="shared" si="235"/>
        <v>September</v>
      </c>
      <c r="T3030" t="str">
        <f t="shared" si="236"/>
        <v>Q3</v>
      </c>
      <c r="U3030">
        <f t="shared" si="237"/>
        <v>2025</v>
      </c>
      <c r="V3030" s="4">
        <f t="shared" si="238"/>
        <v>0.15755775994608373</v>
      </c>
      <c r="W3030" t="str">
        <f t="shared" si="239"/>
        <v>Medium</v>
      </c>
    </row>
    <row r="3031" spans="1:23" hidden="1" x14ac:dyDescent="0.3">
      <c r="A3031">
        <v>100828</v>
      </c>
      <c r="B3031" s="1">
        <v>45884</v>
      </c>
      <c r="C3031" t="s">
        <v>964</v>
      </c>
      <c r="D3031" t="s">
        <v>242</v>
      </c>
      <c r="E3031" t="s">
        <v>52</v>
      </c>
      <c r="F3031" t="s">
        <v>53</v>
      </c>
      <c r="G3031" t="s">
        <v>54</v>
      </c>
      <c r="H3031" t="s">
        <v>33</v>
      </c>
      <c r="I3031" t="s">
        <v>39</v>
      </c>
      <c r="J3031" t="s">
        <v>92</v>
      </c>
      <c r="K3031">
        <v>6</v>
      </c>
      <c r="L3031">
        <v>2372</v>
      </c>
      <c r="M3031">
        <v>0</v>
      </c>
      <c r="N3031">
        <v>14232</v>
      </c>
      <c r="O3031">
        <v>9600</v>
      </c>
      <c r="P3031">
        <v>4632</v>
      </c>
      <c r="Q3031" t="s">
        <v>26</v>
      </c>
      <c r="R3031" t="s">
        <v>73</v>
      </c>
      <c r="S3031" s="3" t="str">
        <f t="shared" si="235"/>
        <v>August</v>
      </c>
      <c r="T3031" t="str">
        <f t="shared" si="236"/>
        <v>Q3</v>
      </c>
      <c r="U3031">
        <f t="shared" si="237"/>
        <v>2025</v>
      </c>
      <c r="V3031" s="4">
        <f t="shared" si="238"/>
        <v>0.32546374367622261</v>
      </c>
      <c r="W3031" t="str">
        <f t="shared" si="239"/>
        <v>Medium</v>
      </c>
    </row>
    <row r="3032" spans="1:23" hidden="1" x14ac:dyDescent="0.3">
      <c r="A3032">
        <v>102463</v>
      </c>
      <c r="B3032" s="1">
        <v>46006</v>
      </c>
      <c r="C3032" t="s">
        <v>2599</v>
      </c>
      <c r="D3032" t="s">
        <v>199</v>
      </c>
      <c r="E3032" t="s">
        <v>30</v>
      </c>
      <c r="F3032" t="s">
        <v>31</v>
      </c>
      <c r="G3032" t="s">
        <v>32</v>
      </c>
      <c r="H3032" t="s">
        <v>71</v>
      </c>
      <c r="I3032" t="s">
        <v>24</v>
      </c>
      <c r="J3032" t="s">
        <v>25</v>
      </c>
      <c r="K3032">
        <v>2</v>
      </c>
      <c r="L3032">
        <v>8362</v>
      </c>
      <c r="M3032">
        <v>15</v>
      </c>
      <c r="N3032">
        <v>14215.4</v>
      </c>
      <c r="O3032">
        <v>12000</v>
      </c>
      <c r="P3032">
        <v>2215.4</v>
      </c>
      <c r="Q3032" t="s">
        <v>49</v>
      </c>
      <c r="R3032" t="s">
        <v>27</v>
      </c>
      <c r="S3032" s="3" t="str">
        <f t="shared" si="235"/>
        <v>December</v>
      </c>
      <c r="T3032" t="str">
        <f t="shared" si="236"/>
        <v>Q4</v>
      </c>
      <c r="U3032">
        <f t="shared" si="237"/>
        <v>2025</v>
      </c>
      <c r="V3032" s="4">
        <f t="shared" si="238"/>
        <v>0.15584506943174306</v>
      </c>
      <c r="W3032" t="str">
        <f t="shared" si="239"/>
        <v>Medium</v>
      </c>
    </row>
    <row r="3033" spans="1:23" hidden="1" x14ac:dyDescent="0.3">
      <c r="A3033">
        <v>101605</v>
      </c>
      <c r="B3033" s="1">
        <v>45905</v>
      </c>
      <c r="C3033" t="s">
        <v>1741</v>
      </c>
      <c r="D3033" t="s">
        <v>19</v>
      </c>
      <c r="E3033" t="s">
        <v>30</v>
      </c>
      <c r="F3033" t="s">
        <v>31</v>
      </c>
      <c r="G3033" t="s">
        <v>32</v>
      </c>
      <c r="H3033" t="s">
        <v>38</v>
      </c>
      <c r="I3033" t="s">
        <v>39</v>
      </c>
      <c r="J3033" t="s">
        <v>92</v>
      </c>
      <c r="K3033">
        <v>6</v>
      </c>
      <c r="L3033">
        <v>2781</v>
      </c>
      <c r="M3033">
        <v>15</v>
      </c>
      <c r="N3033">
        <v>14183.1</v>
      </c>
      <c r="O3033">
        <v>9600</v>
      </c>
      <c r="P3033">
        <v>4583.1000000000004</v>
      </c>
      <c r="Q3033" t="s">
        <v>66</v>
      </c>
      <c r="R3033" t="s">
        <v>73</v>
      </c>
      <c r="S3033" s="3" t="str">
        <f t="shared" si="235"/>
        <v>September</v>
      </c>
      <c r="T3033" t="str">
        <f t="shared" si="236"/>
        <v>Q3</v>
      </c>
      <c r="U3033">
        <f t="shared" si="237"/>
        <v>2025</v>
      </c>
      <c r="V3033" s="4">
        <f t="shared" si="238"/>
        <v>0.3231381009793346</v>
      </c>
      <c r="W3033" t="str">
        <f t="shared" si="239"/>
        <v>Medium</v>
      </c>
    </row>
    <row r="3034" spans="1:23" hidden="1" x14ac:dyDescent="0.3">
      <c r="A3034">
        <v>104585</v>
      </c>
      <c r="B3034" s="1">
        <v>45803</v>
      </c>
      <c r="C3034" t="s">
        <v>4721</v>
      </c>
      <c r="D3034" t="s">
        <v>102</v>
      </c>
      <c r="E3034" t="s">
        <v>20</v>
      </c>
      <c r="F3034" t="s">
        <v>21</v>
      </c>
      <c r="G3034" t="s">
        <v>22</v>
      </c>
      <c r="H3034" t="s">
        <v>108</v>
      </c>
      <c r="I3034" t="s">
        <v>24</v>
      </c>
      <c r="J3034" t="s">
        <v>72</v>
      </c>
      <c r="K3034">
        <v>1</v>
      </c>
      <c r="L3034">
        <v>14927</v>
      </c>
      <c r="M3034">
        <v>5</v>
      </c>
      <c r="N3034">
        <v>14180.65</v>
      </c>
      <c r="O3034">
        <v>11000</v>
      </c>
      <c r="P3034">
        <v>3180.65</v>
      </c>
      <c r="Q3034" t="s">
        <v>49</v>
      </c>
      <c r="R3034" t="s">
        <v>56</v>
      </c>
      <c r="S3034" s="3" t="str">
        <f t="shared" si="235"/>
        <v>May</v>
      </c>
      <c r="T3034" t="str">
        <f t="shared" si="236"/>
        <v>Q2</v>
      </c>
      <c r="U3034">
        <f t="shared" si="237"/>
        <v>2025</v>
      </c>
      <c r="V3034" s="4">
        <f t="shared" si="238"/>
        <v>0.2242950781522709</v>
      </c>
      <c r="W3034" t="str">
        <f t="shared" si="239"/>
        <v>Medium</v>
      </c>
    </row>
    <row r="3035" spans="1:23" hidden="1" x14ac:dyDescent="0.3">
      <c r="A3035">
        <v>100742</v>
      </c>
      <c r="B3035" s="1">
        <v>45931</v>
      </c>
      <c r="C3035" t="s">
        <v>878</v>
      </c>
      <c r="D3035" t="s">
        <v>35</v>
      </c>
      <c r="E3035" t="s">
        <v>30</v>
      </c>
      <c r="F3035" t="s">
        <v>31</v>
      </c>
      <c r="G3035" t="s">
        <v>32</v>
      </c>
      <c r="H3035" t="s">
        <v>59</v>
      </c>
      <c r="I3035" t="s">
        <v>39</v>
      </c>
      <c r="J3035" t="s">
        <v>48</v>
      </c>
      <c r="K3035">
        <v>8</v>
      </c>
      <c r="L3035">
        <v>1864</v>
      </c>
      <c r="M3035">
        <v>5</v>
      </c>
      <c r="N3035">
        <v>14166.4</v>
      </c>
      <c r="O3035">
        <v>7200</v>
      </c>
      <c r="P3035">
        <v>6966.4</v>
      </c>
      <c r="Q3035" t="s">
        <v>55</v>
      </c>
      <c r="R3035" t="s">
        <v>27</v>
      </c>
      <c r="S3035" s="3" t="str">
        <f t="shared" si="235"/>
        <v>October</v>
      </c>
      <c r="T3035" t="str">
        <f t="shared" si="236"/>
        <v>Q4</v>
      </c>
      <c r="U3035">
        <f t="shared" si="237"/>
        <v>2025</v>
      </c>
      <c r="V3035" s="4">
        <f t="shared" si="238"/>
        <v>0.49175513892026201</v>
      </c>
      <c r="W3035" t="str">
        <f t="shared" si="239"/>
        <v>Medium</v>
      </c>
    </row>
    <row r="3036" spans="1:23" hidden="1" x14ac:dyDescent="0.3">
      <c r="A3036">
        <v>102408</v>
      </c>
      <c r="B3036" s="1">
        <v>45671</v>
      </c>
      <c r="C3036" t="s">
        <v>2544</v>
      </c>
      <c r="D3036" t="s">
        <v>226</v>
      </c>
      <c r="E3036" t="s">
        <v>52</v>
      </c>
      <c r="F3036" t="s">
        <v>53</v>
      </c>
      <c r="G3036" t="s">
        <v>54</v>
      </c>
      <c r="H3036" t="s">
        <v>38</v>
      </c>
      <c r="I3036" t="s">
        <v>39</v>
      </c>
      <c r="J3036" t="s">
        <v>92</v>
      </c>
      <c r="K3036">
        <v>6</v>
      </c>
      <c r="L3036">
        <v>2777</v>
      </c>
      <c r="M3036">
        <v>15</v>
      </c>
      <c r="N3036">
        <v>14162.7</v>
      </c>
      <c r="O3036">
        <v>9600</v>
      </c>
      <c r="P3036">
        <v>4562.7</v>
      </c>
      <c r="Q3036" t="s">
        <v>55</v>
      </c>
      <c r="R3036" t="s">
        <v>73</v>
      </c>
      <c r="S3036" s="3" t="str">
        <f t="shared" si="235"/>
        <v>January</v>
      </c>
      <c r="T3036" t="str">
        <f t="shared" si="236"/>
        <v>Q1</v>
      </c>
      <c r="U3036">
        <f t="shared" si="237"/>
        <v>2025</v>
      </c>
      <c r="V3036" s="4">
        <f t="shared" si="238"/>
        <v>0.32216314685759068</v>
      </c>
      <c r="W3036" t="str">
        <f t="shared" si="239"/>
        <v>Medium</v>
      </c>
    </row>
    <row r="3037" spans="1:23" hidden="1" x14ac:dyDescent="0.3">
      <c r="A3037">
        <v>104609</v>
      </c>
      <c r="B3037" s="1">
        <v>45817</v>
      </c>
      <c r="C3037" t="s">
        <v>4745</v>
      </c>
      <c r="D3037" t="s">
        <v>222</v>
      </c>
      <c r="E3037" t="s">
        <v>20</v>
      </c>
      <c r="F3037" t="s">
        <v>36</v>
      </c>
      <c r="G3037" t="s">
        <v>37</v>
      </c>
      <c r="H3037" t="s">
        <v>83</v>
      </c>
      <c r="I3037" t="s">
        <v>39</v>
      </c>
      <c r="J3037" t="s">
        <v>92</v>
      </c>
      <c r="K3037">
        <v>6</v>
      </c>
      <c r="L3037">
        <v>2776</v>
      </c>
      <c r="M3037">
        <v>15</v>
      </c>
      <c r="N3037">
        <v>14157.6</v>
      </c>
      <c r="O3037">
        <v>9600</v>
      </c>
      <c r="P3037">
        <v>4557.6000000000004</v>
      </c>
      <c r="Q3037" t="s">
        <v>26</v>
      </c>
      <c r="R3037" t="s">
        <v>27</v>
      </c>
      <c r="S3037" s="3" t="str">
        <f t="shared" si="235"/>
        <v>June</v>
      </c>
      <c r="T3037" t="str">
        <f t="shared" si="236"/>
        <v>Q2</v>
      </c>
      <c r="U3037">
        <f t="shared" si="237"/>
        <v>2025</v>
      </c>
      <c r="V3037" s="4">
        <f t="shared" si="238"/>
        <v>0.32191896931683339</v>
      </c>
      <c r="W3037" t="str">
        <f t="shared" si="239"/>
        <v>Medium</v>
      </c>
    </row>
    <row r="3038" spans="1:23" hidden="1" x14ac:dyDescent="0.3">
      <c r="A3038">
        <v>102020</v>
      </c>
      <c r="B3038" s="1">
        <v>45679</v>
      </c>
      <c r="C3038" t="s">
        <v>2156</v>
      </c>
      <c r="D3038" t="s">
        <v>250</v>
      </c>
      <c r="E3038" t="s">
        <v>20</v>
      </c>
      <c r="F3038" t="s">
        <v>21</v>
      </c>
      <c r="G3038" t="s">
        <v>22</v>
      </c>
      <c r="H3038" t="s">
        <v>59</v>
      </c>
      <c r="I3038" t="s">
        <v>39</v>
      </c>
      <c r="J3038" t="s">
        <v>92</v>
      </c>
      <c r="K3038">
        <v>6</v>
      </c>
      <c r="L3038">
        <v>2946</v>
      </c>
      <c r="M3038">
        <v>20</v>
      </c>
      <c r="N3038">
        <v>14140.8</v>
      </c>
      <c r="O3038">
        <v>9600</v>
      </c>
      <c r="P3038">
        <v>4540.8</v>
      </c>
      <c r="Q3038" t="s">
        <v>66</v>
      </c>
      <c r="R3038" t="s">
        <v>73</v>
      </c>
      <c r="S3038" s="3" t="str">
        <f t="shared" si="235"/>
        <v>January</v>
      </c>
      <c r="T3038" t="str">
        <f t="shared" si="236"/>
        <v>Q1</v>
      </c>
      <c r="U3038">
        <f t="shared" si="237"/>
        <v>2025</v>
      </c>
      <c r="V3038" s="4">
        <f t="shared" si="238"/>
        <v>0.3211133740665309</v>
      </c>
      <c r="W3038" t="str">
        <f t="shared" si="239"/>
        <v>Medium</v>
      </c>
    </row>
    <row r="3039" spans="1:23" hidden="1" x14ac:dyDescent="0.3">
      <c r="A3039">
        <v>101280</v>
      </c>
      <c r="B3039" s="1">
        <v>46009</v>
      </c>
      <c r="C3039" t="s">
        <v>1416</v>
      </c>
      <c r="D3039" t="s">
        <v>129</v>
      </c>
      <c r="E3039" t="s">
        <v>52</v>
      </c>
      <c r="F3039" t="s">
        <v>53</v>
      </c>
      <c r="G3039" t="s">
        <v>54</v>
      </c>
      <c r="H3039" t="s">
        <v>38</v>
      </c>
      <c r="I3039" t="s">
        <v>39</v>
      </c>
      <c r="J3039" t="s">
        <v>92</v>
      </c>
      <c r="K3039">
        <v>6</v>
      </c>
      <c r="L3039">
        <v>2617</v>
      </c>
      <c r="M3039">
        <v>10</v>
      </c>
      <c r="N3039">
        <v>14131.8</v>
      </c>
      <c r="O3039">
        <v>9600</v>
      </c>
      <c r="P3039">
        <v>4531.8</v>
      </c>
      <c r="Q3039" t="s">
        <v>26</v>
      </c>
      <c r="R3039" t="s">
        <v>56</v>
      </c>
      <c r="S3039" s="3" t="str">
        <f t="shared" si="235"/>
        <v>December</v>
      </c>
      <c r="T3039" t="str">
        <f t="shared" si="236"/>
        <v>Q4</v>
      </c>
      <c r="U3039">
        <f t="shared" si="237"/>
        <v>2025</v>
      </c>
      <c r="V3039" s="4">
        <f t="shared" si="238"/>
        <v>0.32068101728017667</v>
      </c>
      <c r="W3039" t="str">
        <f t="shared" si="239"/>
        <v>Medium</v>
      </c>
    </row>
    <row r="3040" spans="1:23" hidden="1" x14ac:dyDescent="0.3">
      <c r="A3040">
        <v>102234</v>
      </c>
      <c r="B3040" s="1">
        <v>45970</v>
      </c>
      <c r="C3040" t="s">
        <v>2370</v>
      </c>
      <c r="D3040" t="s">
        <v>138</v>
      </c>
      <c r="E3040" t="s">
        <v>30</v>
      </c>
      <c r="F3040" t="s">
        <v>31</v>
      </c>
      <c r="G3040" t="s">
        <v>32</v>
      </c>
      <c r="H3040" t="s">
        <v>47</v>
      </c>
      <c r="I3040" t="s">
        <v>39</v>
      </c>
      <c r="J3040" t="s">
        <v>92</v>
      </c>
      <c r="K3040">
        <v>6</v>
      </c>
      <c r="L3040">
        <v>2767</v>
      </c>
      <c r="M3040">
        <v>15</v>
      </c>
      <c r="N3040">
        <v>14111.7</v>
      </c>
      <c r="O3040">
        <v>9600</v>
      </c>
      <c r="P3040">
        <v>4511.7</v>
      </c>
      <c r="Q3040" t="s">
        <v>41</v>
      </c>
      <c r="R3040" t="s">
        <v>73</v>
      </c>
      <c r="S3040" s="3" t="str">
        <f t="shared" si="235"/>
        <v>November</v>
      </c>
      <c r="T3040" t="str">
        <f t="shared" si="236"/>
        <v>Q4</v>
      </c>
      <c r="U3040">
        <f t="shared" si="237"/>
        <v>2025</v>
      </c>
      <c r="V3040" s="4">
        <f t="shared" si="238"/>
        <v>0.31971342928208507</v>
      </c>
      <c r="W3040" t="str">
        <f t="shared" si="239"/>
        <v>Medium</v>
      </c>
    </row>
    <row r="3041" spans="1:23" hidden="1" x14ac:dyDescent="0.3">
      <c r="A3041">
        <v>101306</v>
      </c>
      <c r="B3041" s="1">
        <v>45754</v>
      </c>
      <c r="C3041" t="s">
        <v>1442</v>
      </c>
      <c r="D3041" t="s">
        <v>138</v>
      </c>
      <c r="E3041" t="s">
        <v>44</v>
      </c>
      <c r="F3041" t="s">
        <v>64</v>
      </c>
      <c r="G3041" t="s">
        <v>65</v>
      </c>
      <c r="H3041" t="s">
        <v>23</v>
      </c>
      <c r="I3041" t="s">
        <v>39</v>
      </c>
      <c r="J3041" t="s">
        <v>92</v>
      </c>
      <c r="K3041">
        <v>5</v>
      </c>
      <c r="L3041">
        <v>2970</v>
      </c>
      <c r="M3041">
        <v>5</v>
      </c>
      <c r="N3041">
        <v>14107.5</v>
      </c>
      <c r="O3041">
        <v>8000</v>
      </c>
      <c r="P3041">
        <v>6107.5</v>
      </c>
      <c r="Q3041" t="s">
        <v>49</v>
      </c>
      <c r="R3041" t="s">
        <v>56</v>
      </c>
      <c r="S3041" s="3" t="str">
        <f t="shared" si="235"/>
        <v>April</v>
      </c>
      <c r="T3041" t="str">
        <f t="shared" si="236"/>
        <v>Q2</v>
      </c>
      <c r="U3041">
        <f t="shared" si="237"/>
        <v>2025</v>
      </c>
      <c r="V3041" s="4">
        <f t="shared" si="238"/>
        <v>0.43292574871522238</v>
      </c>
      <c r="W3041" t="str">
        <f t="shared" si="239"/>
        <v>Medium</v>
      </c>
    </row>
    <row r="3042" spans="1:23" hidden="1" x14ac:dyDescent="0.3">
      <c r="A3042">
        <v>101557</v>
      </c>
      <c r="B3042" s="1">
        <v>45973</v>
      </c>
      <c r="C3042" t="s">
        <v>1693</v>
      </c>
      <c r="D3042" t="s">
        <v>100</v>
      </c>
      <c r="E3042" t="s">
        <v>20</v>
      </c>
      <c r="F3042" t="s">
        <v>36</v>
      </c>
      <c r="G3042" t="s">
        <v>37</v>
      </c>
      <c r="H3042" t="s">
        <v>108</v>
      </c>
      <c r="I3042" t="s">
        <v>39</v>
      </c>
      <c r="J3042" t="s">
        <v>48</v>
      </c>
      <c r="K3042">
        <v>10</v>
      </c>
      <c r="L3042">
        <v>1485</v>
      </c>
      <c r="M3042">
        <v>5</v>
      </c>
      <c r="N3042">
        <v>14107.5</v>
      </c>
      <c r="O3042">
        <v>9000</v>
      </c>
      <c r="P3042">
        <v>5107.5</v>
      </c>
      <c r="Q3042" t="s">
        <v>49</v>
      </c>
      <c r="R3042" t="s">
        <v>73</v>
      </c>
      <c r="S3042" s="3" t="str">
        <f t="shared" si="235"/>
        <v>November</v>
      </c>
      <c r="T3042" t="str">
        <f t="shared" si="236"/>
        <v>Q4</v>
      </c>
      <c r="U3042">
        <f t="shared" si="237"/>
        <v>2025</v>
      </c>
      <c r="V3042" s="4">
        <f t="shared" si="238"/>
        <v>0.36204146730462522</v>
      </c>
      <c r="W3042" t="str">
        <f t="shared" si="239"/>
        <v>Medium</v>
      </c>
    </row>
    <row r="3043" spans="1:23" hidden="1" x14ac:dyDescent="0.3">
      <c r="A3043">
        <v>101361</v>
      </c>
      <c r="B3043" s="1">
        <v>45923</v>
      </c>
      <c r="C3043" t="s">
        <v>1497</v>
      </c>
      <c r="D3043" t="s">
        <v>179</v>
      </c>
      <c r="E3043" t="s">
        <v>44</v>
      </c>
      <c r="F3043" t="s">
        <v>64</v>
      </c>
      <c r="G3043" t="s">
        <v>65</v>
      </c>
      <c r="H3043" t="s">
        <v>38</v>
      </c>
      <c r="I3043" t="s">
        <v>24</v>
      </c>
      <c r="J3043" t="s">
        <v>25</v>
      </c>
      <c r="K3043">
        <v>2</v>
      </c>
      <c r="L3043">
        <v>8814</v>
      </c>
      <c r="M3043">
        <v>20</v>
      </c>
      <c r="N3043">
        <v>14102.4</v>
      </c>
      <c r="O3043">
        <v>12000</v>
      </c>
      <c r="P3043">
        <v>2102.4</v>
      </c>
      <c r="Q3043" t="s">
        <v>49</v>
      </c>
      <c r="R3043" t="s">
        <v>56</v>
      </c>
      <c r="S3043" s="3" t="str">
        <f t="shared" si="235"/>
        <v>September</v>
      </c>
      <c r="T3043" t="str">
        <f t="shared" si="236"/>
        <v>Q3</v>
      </c>
      <c r="U3043">
        <f t="shared" si="237"/>
        <v>2025</v>
      </c>
      <c r="V3043" s="4">
        <f t="shared" si="238"/>
        <v>0.14908100748808714</v>
      </c>
      <c r="W3043" t="str">
        <f t="shared" si="239"/>
        <v>Medium</v>
      </c>
    </row>
    <row r="3044" spans="1:23" hidden="1" x14ac:dyDescent="0.3">
      <c r="A3044">
        <v>102743</v>
      </c>
      <c r="B3044" s="1">
        <v>45685</v>
      </c>
      <c r="C3044" t="s">
        <v>2879</v>
      </c>
      <c r="D3044" t="s">
        <v>226</v>
      </c>
      <c r="E3044" t="s">
        <v>30</v>
      </c>
      <c r="F3044" t="s">
        <v>31</v>
      </c>
      <c r="G3044" t="s">
        <v>32</v>
      </c>
      <c r="H3044" t="s">
        <v>71</v>
      </c>
      <c r="I3044" t="s">
        <v>39</v>
      </c>
      <c r="J3044" t="s">
        <v>92</v>
      </c>
      <c r="K3044">
        <v>5</v>
      </c>
      <c r="L3044">
        <v>2964</v>
      </c>
      <c r="M3044">
        <v>5</v>
      </c>
      <c r="N3044">
        <v>14079</v>
      </c>
      <c r="O3044">
        <v>8000</v>
      </c>
      <c r="P3044">
        <v>6079</v>
      </c>
      <c r="Q3044" t="s">
        <v>66</v>
      </c>
      <c r="R3044" t="s">
        <v>27</v>
      </c>
      <c r="S3044" s="3" t="str">
        <f t="shared" si="235"/>
        <v>January</v>
      </c>
      <c r="T3044" t="str">
        <f t="shared" si="236"/>
        <v>Q1</v>
      </c>
      <c r="U3044">
        <f t="shared" si="237"/>
        <v>2025</v>
      </c>
      <c r="V3044" s="4">
        <f t="shared" si="238"/>
        <v>0.4317778251296257</v>
      </c>
      <c r="W3044" t="str">
        <f t="shared" si="239"/>
        <v>Medium</v>
      </c>
    </row>
    <row r="3045" spans="1:23" hidden="1" x14ac:dyDescent="0.3">
      <c r="A3045">
        <v>100425</v>
      </c>
      <c r="B3045" s="1">
        <v>45672</v>
      </c>
      <c r="C3045" t="s">
        <v>561</v>
      </c>
      <c r="D3045" t="s">
        <v>226</v>
      </c>
      <c r="E3045" t="s">
        <v>30</v>
      </c>
      <c r="F3045" t="s">
        <v>76</v>
      </c>
      <c r="G3045" t="s">
        <v>77</v>
      </c>
      <c r="H3045" t="s">
        <v>71</v>
      </c>
      <c r="I3045" t="s">
        <v>24</v>
      </c>
      <c r="J3045" t="s">
        <v>72</v>
      </c>
      <c r="K3045">
        <v>1</v>
      </c>
      <c r="L3045">
        <v>14817</v>
      </c>
      <c r="M3045">
        <v>5</v>
      </c>
      <c r="N3045">
        <v>14076.15</v>
      </c>
      <c r="O3045">
        <v>11000</v>
      </c>
      <c r="P3045">
        <v>3076.15</v>
      </c>
      <c r="Q3045" t="s">
        <v>49</v>
      </c>
      <c r="R3045" t="s">
        <v>56</v>
      </c>
      <c r="S3045" s="3" t="str">
        <f t="shared" si="235"/>
        <v>January</v>
      </c>
      <c r="T3045" t="str">
        <f t="shared" si="236"/>
        <v>Q1</v>
      </c>
      <c r="U3045">
        <f t="shared" si="237"/>
        <v>2025</v>
      </c>
      <c r="V3045" s="4">
        <f t="shared" si="238"/>
        <v>0.21853631852459657</v>
      </c>
      <c r="W3045" t="str">
        <f t="shared" si="239"/>
        <v>Medium</v>
      </c>
    </row>
    <row r="3046" spans="1:23" hidden="1" x14ac:dyDescent="0.3">
      <c r="A3046">
        <v>102738</v>
      </c>
      <c r="B3046" s="1">
        <v>45754</v>
      </c>
      <c r="C3046" t="s">
        <v>2874</v>
      </c>
      <c r="D3046" t="s">
        <v>75</v>
      </c>
      <c r="E3046" t="s">
        <v>44</v>
      </c>
      <c r="F3046" t="s">
        <v>64</v>
      </c>
      <c r="G3046" t="s">
        <v>65</v>
      </c>
      <c r="H3046" t="s">
        <v>23</v>
      </c>
      <c r="I3046" t="s">
        <v>24</v>
      </c>
      <c r="J3046" t="s">
        <v>25</v>
      </c>
      <c r="K3046">
        <v>2</v>
      </c>
      <c r="L3046">
        <v>8270</v>
      </c>
      <c r="M3046">
        <v>15</v>
      </c>
      <c r="N3046">
        <v>14059</v>
      </c>
      <c r="O3046">
        <v>12000</v>
      </c>
      <c r="P3046">
        <v>2059</v>
      </c>
      <c r="Q3046" t="s">
        <v>55</v>
      </c>
      <c r="R3046" t="s">
        <v>73</v>
      </c>
      <c r="S3046" s="3" t="str">
        <f t="shared" si="235"/>
        <v>April</v>
      </c>
      <c r="T3046" t="str">
        <f t="shared" si="236"/>
        <v>Q2</v>
      </c>
      <c r="U3046">
        <f t="shared" si="237"/>
        <v>2025</v>
      </c>
      <c r="V3046" s="4">
        <f t="shared" si="238"/>
        <v>0.14645422860800911</v>
      </c>
      <c r="W3046" t="str">
        <f t="shared" si="239"/>
        <v>Medium</v>
      </c>
    </row>
    <row r="3047" spans="1:23" hidden="1" x14ac:dyDescent="0.3">
      <c r="A3047">
        <v>103905</v>
      </c>
      <c r="B3047" s="1">
        <v>45876</v>
      </c>
      <c r="C3047" t="s">
        <v>4041</v>
      </c>
      <c r="D3047" t="s">
        <v>151</v>
      </c>
      <c r="E3047" t="s">
        <v>20</v>
      </c>
      <c r="F3047" t="s">
        <v>36</v>
      </c>
      <c r="G3047" t="s">
        <v>37</v>
      </c>
      <c r="H3047" t="s">
        <v>47</v>
      </c>
      <c r="I3047" t="s">
        <v>24</v>
      </c>
      <c r="J3047" t="s">
        <v>72</v>
      </c>
      <c r="K3047">
        <v>1</v>
      </c>
      <c r="L3047">
        <v>14725</v>
      </c>
      <c r="M3047">
        <v>5</v>
      </c>
      <c r="N3047">
        <v>13988.75</v>
      </c>
      <c r="O3047">
        <v>11000</v>
      </c>
      <c r="P3047">
        <v>2988.75</v>
      </c>
      <c r="Q3047" t="s">
        <v>49</v>
      </c>
      <c r="R3047" t="s">
        <v>27</v>
      </c>
      <c r="S3047" s="3" t="str">
        <f t="shared" si="235"/>
        <v>August</v>
      </c>
      <c r="T3047" t="str">
        <f t="shared" si="236"/>
        <v>Q3</v>
      </c>
      <c r="U3047">
        <f t="shared" si="237"/>
        <v>2025</v>
      </c>
      <c r="V3047" s="4">
        <f t="shared" si="238"/>
        <v>0.2136538289697078</v>
      </c>
      <c r="W3047" t="str">
        <f t="shared" si="239"/>
        <v>Medium</v>
      </c>
    </row>
    <row r="3048" spans="1:23" hidden="1" x14ac:dyDescent="0.3">
      <c r="A3048">
        <v>102053</v>
      </c>
      <c r="B3048" s="1">
        <v>45702</v>
      </c>
      <c r="C3048" t="s">
        <v>2189</v>
      </c>
      <c r="D3048" t="s">
        <v>179</v>
      </c>
      <c r="E3048" t="s">
        <v>30</v>
      </c>
      <c r="F3048" t="s">
        <v>76</v>
      </c>
      <c r="G3048" t="s">
        <v>77</v>
      </c>
      <c r="H3048" t="s">
        <v>33</v>
      </c>
      <c r="I3048" t="s">
        <v>24</v>
      </c>
      <c r="J3048" t="s">
        <v>25</v>
      </c>
      <c r="K3048">
        <v>2</v>
      </c>
      <c r="L3048">
        <v>8228</v>
      </c>
      <c r="M3048">
        <v>15</v>
      </c>
      <c r="N3048">
        <v>13987.6</v>
      </c>
      <c r="O3048">
        <v>12000</v>
      </c>
      <c r="P3048">
        <v>1987.6</v>
      </c>
      <c r="Q3048" t="s">
        <v>26</v>
      </c>
      <c r="R3048" t="s">
        <v>27</v>
      </c>
      <c r="S3048" s="3" t="str">
        <f t="shared" si="235"/>
        <v>February</v>
      </c>
      <c r="T3048" t="str">
        <f t="shared" si="236"/>
        <v>Q1</v>
      </c>
      <c r="U3048">
        <f t="shared" si="237"/>
        <v>2025</v>
      </c>
      <c r="V3048" s="4">
        <f t="shared" si="238"/>
        <v>0.14209728616774855</v>
      </c>
      <c r="W3048" t="str">
        <f t="shared" si="239"/>
        <v>Medium</v>
      </c>
    </row>
    <row r="3049" spans="1:23" hidden="1" x14ac:dyDescent="0.3">
      <c r="A3049">
        <v>101222</v>
      </c>
      <c r="B3049" s="1">
        <v>45917</v>
      </c>
      <c r="C3049" t="s">
        <v>1358</v>
      </c>
      <c r="D3049" t="s">
        <v>100</v>
      </c>
      <c r="E3049" t="s">
        <v>44</v>
      </c>
      <c r="F3049" t="s">
        <v>45</v>
      </c>
      <c r="G3049" t="s">
        <v>46</v>
      </c>
      <c r="H3049" t="s">
        <v>23</v>
      </c>
      <c r="I3049" t="s">
        <v>24</v>
      </c>
      <c r="J3049" t="s">
        <v>25</v>
      </c>
      <c r="K3049">
        <v>2</v>
      </c>
      <c r="L3049">
        <v>8742</v>
      </c>
      <c r="M3049">
        <v>20</v>
      </c>
      <c r="N3049">
        <v>13987.2</v>
      </c>
      <c r="O3049">
        <v>12000</v>
      </c>
      <c r="P3049">
        <v>1987.2</v>
      </c>
      <c r="Q3049" t="s">
        <v>26</v>
      </c>
      <c r="R3049" t="s">
        <v>27</v>
      </c>
      <c r="S3049" s="3" t="str">
        <f t="shared" si="235"/>
        <v>September</v>
      </c>
      <c r="T3049" t="str">
        <f t="shared" si="236"/>
        <v>Q3</v>
      </c>
      <c r="U3049">
        <f t="shared" si="237"/>
        <v>2025</v>
      </c>
      <c r="V3049" s="4">
        <f t="shared" si="238"/>
        <v>0.14207275223061083</v>
      </c>
      <c r="W3049" t="str">
        <f t="shared" si="239"/>
        <v>Medium</v>
      </c>
    </row>
    <row r="3050" spans="1:23" hidden="1" x14ac:dyDescent="0.3">
      <c r="A3050">
        <v>103693</v>
      </c>
      <c r="B3050" s="1">
        <v>45814</v>
      </c>
      <c r="C3050" t="s">
        <v>3829</v>
      </c>
      <c r="D3050" t="s">
        <v>151</v>
      </c>
      <c r="E3050" t="s">
        <v>30</v>
      </c>
      <c r="F3050" t="s">
        <v>76</v>
      </c>
      <c r="G3050" t="s">
        <v>77</v>
      </c>
      <c r="H3050" t="s">
        <v>83</v>
      </c>
      <c r="I3050" t="s">
        <v>24</v>
      </c>
      <c r="J3050" t="s">
        <v>25</v>
      </c>
      <c r="K3050">
        <v>2</v>
      </c>
      <c r="L3050">
        <v>8711</v>
      </c>
      <c r="M3050">
        <v>20</v>
      </c>
      <c r="N3050">
        <v>13937.6</v>
      </c>
      <c r="O3050">
        <v>12000</v>
      </c>
      <c r="P3050">
        <v>1937.6</v>
      </c>
      <c r="Q3050" t="s">
        <v>41</v>
      </c>
      <c r="R3050" t="s">
        <v>56</v>
      </c>
      <c r="S3050" s="3" t="str">
        <f t="shared" si="235"/>
        <v>June</v>
      </c>
      <c r="T3050" t="str">
        <f t="shared" si="236"/>
        <v>Q2</v>
      </c>
      <c r="U3050">
        <f t="shared" si="237"/>
        <v>2025</v>
      </c>
      <c r="V3050" s="4">
        <f t="shared" si="238"/>
        <v>0.13901963035242795</v>
      </c>
      <c r="W3050" t="str">
        <f t="shared" si="239"/>
        <v>Medium</v>
      </c>
    </row>
    <row r="3051" spans="1:23" hidden="1" x14ac:dyDescent="0.3">
      <c r="A3051">
        <v>104632</v>
      </c>
      <c r="B3051" s="1">
        <v>45665</v>
      </c>
      <c r="C3051" t="s">
        <v>4768</v>
      </c>
      <c r="D3051" t="s">
        <v>160</v>
      </c>
      <c r="E3051" t="s">
        <v>52</v>
      </c>
      <c r="F3051" t="s">
        <v>53</v>
      </c>
      <c r="G3051" t="s">
        <v>54</v>
      </c>
      <c r="H3051" t="s">
        <v>33</v>
      </c>
      <c r="I3051" t="s">
        <v>24</v>
      </c>
      <c r="J3051" t="s">
        <v>72</v>
      </c>
      <c r="K3051">
        <v>1</v>
      </c>
      <c r="L3051">
        <v>14665</v>
      </c>
      <c r="M3051">
        <v>5</v>
      </c>
      <c r="N3051">
        <v>13931.75</v>
      </c>
      <c r="O3051">
        <v>11000</v>
      </c>
      <c r="P3051">
        <v>2931.75</v>
      </c>
      <c r="Q3051" t="s">
        <v>55</v>
      </c>
      <c r="R3051" t="s">
        <v>27</v>
      </c>
      <c r="S3051" s="3" t="str">
        <f t="shared" si="235"/>
        <v>January</v>
      </c>
      <c r="T3051" t="str">
        <f t="shared" si="236"/>
        <v>Q1</v>
      </c>
      <c r="U3051">
        <f t="shared" si="237"/>
        <v>2025</v>
      </c>
      <c r="V3051" s="4">
        <f t="shared" si="238"/>
        <v>0.21043659267500495</v>
      </c>
      <c r="W3051" t="str">
        <f t="shared" si="239"/>
        <v>Medium</v>
      </c>
    </row>
    <row r="3052" spans="1:23" hidden="1" x14ac:dyDescent="0.3">
      <c r="A3052">
        <v>100430</v>
      </c>
      <c r="B3052" s="1">
        <v>45871</v>
      </c>
      <c r="C3052" t="s">
        <v>566</v>
      </c>
      <c r="D3052" t="s">
        <v>144</v>
      </c>
      <c r="E3052" t="s">
        <v>52</v>
      </c>
      <c r="F3052" t="s">
        <v>53</v>
      </c>
      <c r="G3052" t="s">
        <v>54</v>
      </c>
      <c r="H3052" t="s">
        <v>71</v>
      </c>
      <c r="I3052" t="s">
        <v>39</v>
      </c>
      <c r="J3052" t="s">
        <v>92</v>
      </c>
      <c r="K3052">
        <v>5</v>
      </c>
      <c r="L3052">
        <v>2933</v>
      </c>
      <c r="M3052">
        <v>5</v>
      </c>
      <c r="N3052">
        <v>13931.75</v>
      </c>
      <c r="O3052">
        <v>8000</v>
      </c>
      <c r="P3052">
        <v>5931.75</v>
      </c>
      <c r="Q3052" t="s">
        <v>55</v>
      </c>
      <c r="R3052" t="s">
        <v>27</v>
      </c>
      <c r="S3052" s="3" t="str">
        <f t="shared" si="235"/>
        <v>August</v>
      </c>
      <c r="T3052" t="str">
        <f t="shared" si="236"/>
        <v>Q3</v>
      </c>
      <c r="U3052">
        <f t="shared" si="237"/>
        <v>2025</v>
      </c>
      <c r="V3052" s="4">
        <f t="shared" si="238"/>
        <v>0.42577206740000356</v>
      </c>
      <c r="W3052" t="str">
        <f t="shared" si="239"/>
        <v>Medium</v>
      </c>
    </row>
    <row r="3053" spans="1:23" hidden="1" x14ac:dyDescent="0.3">
      <c r="A3053">
        <v>101385</v>
      </c>
      <c r="B3053" s="1">
        <v>45910</v>
      </c>
      <c r="C3053" t="s">
        <v>1521</v>
      </c>
      <c r="D3053" t="s">
        <v>104</v>
      </c>
      <c r="E3053" t="s">
        <v>20</v>
      </c>
      <c r="F3053" t="s">
        <v>36</v>
      </c>
      <c r="G3053" t="s">
        <v>37</v>
      </c>
      <c r="H3053" t="s">
        <v>71</v>
      </c>
      <c r="I3053" t="s">
        <v>24</v>
      </c>
      <c r="J3053" t="s">
        <v>72</v>
      </c>
      <c r="K3053">
        <v>1</v>
      </c>
      <c r="L3053">
        <v>14664</v>
      </c>
      <c r="M3053">
        <v>5</v>
      </c>
      <c r="N3053">
        <v>13930.8</v>
      </c>
      <c r="O3053">
        <v>11000</v>
      </c>
      <c r="P3053">
        <v>2930.8</v>
      </c>
      <c r="Q3053" t="s">
        <v>26</v>
      </c>
      <c r="R3053" t="s">
        <v>27</v>
      </c>
      <c r="S3053" s="3" t="str">
        <f t="shared" si="235"/>
        <v>September</v>
      </c>
      <c r="T3053" t="str">
        <f t="shared" si="236"/>
        <v>Q3</v>
      </c>
      <c r="U3053">
        <f t="shared" si="237"/>
        <v>2025</v>
      </c>
      <c r="V3053" s="4">
        <f t="shared" si="238"/>
        <v>0.21038274901656762</v>
      </c>
      <c r="W3053" t="str">
        <f t="shared" si="239"/>
        <v>Medium</v>
      </c>
    </row>
    <row r="3054" spans="1:23" hidden="1" x14ac:dyDescent="0.3">
      <c r="A3054">
        <v>100333</v>
      </c>
      <c r="B3054" s="1">
        <v>45737</v>
      </c>
      <c r="C3054" t="s">
        <v>469</v>
      </c>
      <c r="D3054" t="s">
        <v>408</v>
      </c>
      <c r="E3054" t="s">
        <v>44</v>
      </c>
      <c r="F3054" t="s">
        <v>45</v>
      </c>
      <c r="G3054" t="s">
        <v>46</v>
      </c>
      <c r="H3054" t="s">
        <v>59</v>
      </c>
      <c r="I3054" t="s">
        <v>39</v>
      </c>
      <c r="J3054" t="s">
        <v>92</v>
      </c>
      <c r="K3054">
        <v>5</v>
      </c>
      <c r="L3054">
        <v>2931</v>
      </c>
      <c r="M3054">
        <v>5</v>
      </c>
      <c r="N3054">
        <v>13922.25</v>
      </c>
      <c r="O3054">
        <v>8000</v>
      </c>
      <c r="P3054">
        <v>5922.25</v>
      </c>
      <c r="Q3054" t="s">
        <v>41</v>
      </c>
      <c r="R3054" t="s">
        <v>27</v>
      </c>
      <c r="S3054" s="3" t="str">
        <f t="shared" si="235"/>
        <v>March</v>
      </c>
      <c r="T3054" t="str">
        <f t="shared" si="236"/>
        <v>Q1</v>
      </c>
      <c r="U3054">
        <f t="shared" si="237"/>
        <v>2025</v>
      </c>
      <c r="V3054" s="4">
        <f t="shared" si="238"/>
        <v>0.42538023667151503</v>
      </c>
      <c r="W3054" t="str">
        <f t="shared" si="239"/>
        <v>Medium</v>
      </c>
    </row>
    <row r="3055" spans="1:23" hidden="1" x14ac:dyDescent="0.3">
      <c r="A3055">
        <v>102025</v>
      </c>
      <c r="B3055" s="1">
        <v>45783</v>
      </c>
      <c r="C3055" t="s">
        <v>2161</v>
      </c>
      <c r="D3055" t="s">
        <v>102</v>
      </c>
      <c r="E3055" t="s">
        <v>52</v>
      </c>
      <c r="F3055" t="s">
        <v>53</v>
      </c>
      <c r="G3055" t="s">
        <v>54</v>
      </c>
      <c r="H3055" t="s">
        <v>71</v>
      </c>
      <c r="I3055" t="s">
        <v>24</v>
      </c>
      <c r="J3055" t="s">
        <v>72</v>
      </c>
      <c r="K3055">
        <v>1</v>
      </c>
      <c r="L3055">
        <v>15442</v>
      </c>
      <c r="M3055">
        <v>10</v>
      </c>
      <c r="N3055">
        <v>13897.8</v>
      </c>
      <c r="O3055">
        <v>11000</v>
      </c>
      <c r="P3055">
        <v>2897.8</v>
      </c>
      <c r="Q3055" t="s">
        <v>66</v>
      </c>
      <c r="R3055" t="s">
        <v>27</v>
      </c>
      <c r="S3055" s="3" t="str">
        <f t="shared" si="235"/>
        <v>May</v>
      </c>
      <c r="T3055" t="str">
        <f t="shared" si="236"/>
        <v>Q2</v>
      </c>
      <c r="U3055">
        <f t="shared" si="237"/>
        <v>2025</v>
      </c>
      <c r="V3055" s="4">
        <f t="shared" si="238"/>
        <v>0.20850782138180146</v>
      </c>
      <c r="W3055" t="str">
        <f t="shared" si="239"/>
        <v>Medium</v>
      </c>
    </row>
    <row r="3056" spans="1:23" hidden="1" x14ac:dyDescent="0.3">
      <c r="A3056">
        <v>100123</v>
      </c>
      <c r="B3056" s="1">
        <v>45934</v>
      </c>
      <c r="C3056" t="s">
        <v>252</v>
      </c>
      <c r="D3056" t="s">
        <v>110</v>
      </c>
      <c r="E3056" t="s">
        <v>20</v>
      </c>
      <c r="F3056" t="s">
        <v>21</v>
      </c>
      <c r="G3056" t="s">
        <v>22</v>
      </c>
      <c r="H3056" t="s">
        <v>71</v>
      </c>
      <c r="I3056" t="s">
        <v>39</v>
      </c>
      <c r="J3056" t="s">
        <v>92</v>
      </c>
      <c r="K3056">
        <v>6</v>
      </c>
      <c r="L3056">
        <v>2314</v>
      </c>
      <c r="M3056">
        <v>0</v>
      </c>
      <c r="N3056">
        <v>13884</v>
      </c>
      <c r="O3056">
        <v>9600</v>
      </c>
      <c r="P3056">
        <v>4284</v>
      </c>
      <c r="Q3056" t="s">
        <v>49</v>
      </c>
      <c r="R3056" t="s">
        <v>73</v>
      </c>
      <c r="S3056" s="3" t="str">
        <f t="shared" si="235"/>
        <v>October</v>
      </c>
      <c r="T3056" t="str">
        <f t="shared" si="236"/>
        <v>Q4</v>
      </c>
      <c r="U3056">
        <f t="shared" si="237"/>
        <v>2025</v>
      </c>
      <c r="V3056" s="4">
        <f t="shared" si="238"/>
        <v>0.30855661192739847</v>
      </c>
      <c r="W3056" t="str">
        <f t="shared" si="239"/>
        <v>Medium</v>
      </c>
    </row>
    <row r="3057" spans="1:23" hidden="1" x14ac:dyDescent="0.3">
      <c r="A3057">
        <v>104480</v>
      </c>
      <c r="B3057" s="1">
        <v>45671</v>
      </c>
      <c r="C3057" t="s">
        <v>4616</v>
      </c>
      <c r="D3057" t="s">
        <v>43</v>
      </c>
      <c r="E3057" t="s">
        <v>20</v>
      </c>
      <c r="F3057" t="s">
        <v>36</v>
      </c>
      <c r="G3057" t="s">
        <v>37</v>
      </c>
      <c r="H3057" t="s">
        <v>38</v>
      </c>
      <c r="I3057" t="s">
        <v>24</v>
      </c>
      <c r="J3057" t="s">
        <v>25</v>
      </c>
      <c r="K3057">
        <v>2</v>
      </c>
      <c r="L3057">
        <v>8669</v>
      </c>
      <c r="M3057">
        <v>20</v>
      </c>
      <c r="N3057">
        <v>13870.4</v>
      </c>
      <c r="O3057">
        <v>12000</v>
      </c>
      <c r="P3057">
        <v>1870.4</v>
      </c>
      <c r="Q3057" t="s">
        <v>26</v>
      </c>
      <c r="R3057" t="s">
        <v>73</v>
      </c>
      <c r="S3057" s="3" t="str">
        <f t="shared" si="235"/>
        <v>January</v>
      </c>
      <c r="T3057" t="str">
        <f t="shared" si="236"/>
        <v>Q1</v>
      </c>
      <c r="U3057">
        <f t="shared" si="237"/>
        <v>2025</v>
      </c>
      <c r="V3057" s="4">
        <f t="shared" si="238"/>
        <v>0.13484831007036568</v>
      </c>
      <c r="W3057" t="str">
        <f t="shared" si="239"/>
        <v>Medium</v>
      </c>
    </row>
    <row r="3058" spans="1:23" hidden="1" x14ac:dyDescent="0.3">
      <c r="A3058">
        <v>104456</v>
      </c>
      <c r="B3058" s="1">
        <v>45821</v>
      </c>
      <c r="C3058" t="s">
        <v>4592</v>
      </c>
      <c r="D3058" t="s">
        <v>118</v>
      </c>
      <c r="E3058" t="s">
        <v>44</v>
      </c>
      <c r="F3058" t="s">
        <v>64</v>
      </c>
      <c r="G3058" t="s">
        <v>65</v>
      </c>
      <c r="H3058" t="s">
        <v>83</v>
      </c>
      <c r="I3058" t="s">
        <v>24</v>
      </c>
      <c r="J3058" t="s">
        <v>25</v>
      </c>
      <c r="K3058">
        <v>2</v>
      </c>
      <c r="L3058">
        <v>8155</v>
      </c>
      <c r="M3058">
        <v>15</v>
      </c>
      <c r="N3058">
        <v>13863.5</v>
      </c>
      <c r="O3058">
        <v>12000</v>
      </c>
      <c r="P3058">
        <v>1863.5</v>
      </c>
      <c r="Q3058" t="s">
        <v>66</v>
      </c>
      <c r="R3058" t="s">
        <v>27</v>
      </c>
      <c r="S3058" s="3" t="str">
        <f t="shared" si="235"/>
        <v>June</v>
      </c>
      <c r="T3058" t="str">
        <f t="shared" si="236"/>
        <v>Q2</v>
      </c>
      <c r="U3058">
        <f t="shared" si="237"/>
        <v>2025</v>
      </c>
      <c r="V3058" s="4">
        <f t="shared" si="238"/>
        <v>0.13441771558408772</v>
      </c>
      <c r="W3058" t="str">
        <f t="shared" si="239"/>
        <v>Medium</v>
      </c>
    </row>
    <row r="3059" spans="1:23" hidden="1" x14ac:dyDescent="0.3">
      <c r="A3059">
        <v>100058</v>
      </c>
      <c r="B3059" s="1">
        <v>45962</v>
      </c>
      <c r="C3059" t="s">
        <v>164</v>
      </c>
      <c r="D3059" t="s">
        <v>106</v>
      </c>
      <c r="E3059" t="s">
        <v>52</v>
      </c>
      <c r="F3059" t="s">
        <v>53</v>
      </c>
      <c r="G3059" t="s">
        <v>54</v>
      </c>
      <c r="H3059" t="s">
        <v>59</v>
      </c>
      <c r="I3059" t="s">
        <v>39</v>
      </c>
      <c r="J3059" t="s">
        <v>92</v>
      </c>
      <c r="K3059">
        <v>8</v>
      </c>
      <c r="L3059">
        <v>2166</v>
      </c>
      <c r="M3059">
        <v>20</v>
      </c>
      <c r="N3059">
        <v>13862.4</v>
      </c>
      <c r="O3059">
        <v>12800</v>
      </c>
      <c r="P3059">
        <v>1062.4000000000001</v>
      </c>
      <c r="Q3059" t="s">
        <v>26</v>
      </c>
      <c r="R3059" t="s">
        <v>27</v>
      </c>
      <c r="S3059" s="3" t="str">
        <f t="shared" si="235"/>
        <v>November</v>
      </c>
      <c r="T3059" t="str">
        <f t="shared" si="236"/>
        <v>Q4</v>
      </c>
      <c r="U3059">
        <f t="shared" si="237"/>
        <v>2025</v>
      </c>
      <c r="V3059" s="4">
        <f t="shared" si="238"/>
        <v>7.663896583564174E-2</v>
      </c>
      <c r="W3059" t="str">
        <f t="shared" si="239"/>
        <v>Medium</v>
      </c>
    </row>
    <row r="3060" spans="1:23" hidden="1" x14ac:dyDescent="0.3">
      <c r="A3060">
        <v>102829</v>
      </c>
      <c r="B3060" s="1">
        <v>45996</v>
      </c>
      <c r="C3060" t="s">
        <v>2965</v>
      </c>
      <c r="D3060" t="s">
        <v>281</v>
      </c>
      <c r="E3060" t="s">
        <v>20</v>
      </c>
      <c r="F3060" t="s">
        <v>21</v>
      </c>
      <c r="G3060" t="s">
        <v>22</v>
      </c>
      <c r="H3060" t="s">
        <v>83</v>
      </c>
      <c r="I3060" t="s">
        <v>24</v>
      </c>
      <c r="J3060" t="s">
        <v>25</v>
      </c>
      <c r="K3060">
        <v>2</v>
      </c>
      <c r="L3060">
        <v>8657</v>
      </c>
      <c r="M3060">
        <v>20</v>
      </c>
      <c r="N3060">
        <v>13851.2</v>
      </c>
      <c r="O3060">
        <v>12000</v>
      </c>
      <c r="P3060">
        <v>1851.2</v>
      </c>
      <c r="Q3060" t="s">
        <v>26</v>
      </c>
      <c r="R3060" t="s">
        <v>27</v>
      </c>
      <c r="S3060" s="3" t="str">
        <f t="shared" si="235"/>
        <v>December</v>
      </c>
      <c r="T3060" t="str">
        <f t="shared" si="236"/>
        <v>Q4</v>
      </c>
      <c r="U3060">
        <f t="shared" si="237"/>
        <v>2025</v>
      </c>
      <c r="V3060" s="4">
        <f t="shared" si="238"/>
        <v>0.1336490701166686</v>
      </c>
      <c r="W3060" t="str">
        <f t="shared" si="239"/>
        <v>Medium</v>
      </c>
    </row>
    <row r="3061" spans="1:23" hidden="1" x14ac:dyDescent="0.3">
      <c r="A3061">
        <v>102885</v>
      </c>
      <c r="B3061" s="1">
        <v>45765</v>
      </c>
      <c r="C3061" t="s">
        <v>3021</v>
      </c>
      <c r="D3061" t="s">
        <v>160</v>
      </c>
      <c r="E3061" t="s">
        <v>52</v>
      </c>
      <c r="F3061" t="s">
        <v>53</v>
      </c>
      <c r="G3061" t="s">
        <v>54</v>
      </c>
      <c r="H3061" t="s">
        <v>23</v>
      </c>
      <c r="I3061" t="s">
        <v>24</v>
      </c>
      <c r="J3061" t="s">
        <v>25</v>
      </c>
      <c r="K3061">
        <v>2</v>
      </c>
      <c r="L3061">
        <v>8144</v>
      </c>
      <c r="M3061">
        <v>15</v>
      </c>
      <c r="N3061">
        <v>13844.8</v>
      </c>
      <c r="O3061">
        <v>12000</v>
      </c>
      <c r="P3061">
        <v>1844.8</v>
      </c>
      <c r="Q3061" t="s">
        <v>49</v>
      </c>
      <c r="R3061" t="s">
        <v>73</v>
      </c>
      <c r="S3061" s="3" t="str">
        <f t="shared" si="235"/>
        <v>April</v>
      </c>
      <c r="T3061" t="str">
        <f t="shared" si="236"/>
        <v>Q2</v>
      </c>
      <c r="U3061">
        <f t="shared" si="237"/>
        <v>2025</v>
      </c>
      <c r="V3061" s="4">
        <f t="shared" si="238"/>
        <v>0.13324858430602105</v>
      </c>
      <c r="W3061" t="str">
        <f t="shared" si="239"/>
        <v>Medium</v>
      </c>
    </row>
    <row r="3062" spans="1:23" hidden="1" x14ac:dyDescent="0.3">
      <c r="A3062">
        <v>102563</v>
      </c>
      <c r="B3062" s="1">
        <v>45753</v>
      </c>
      <c r="C3062" t="s">
        <v>2699</v>
      </c>
      <c r="D3062" t="s">
        <v>82</v>
      </c>
      <c r="E3062" t="s">
        <v>30</v>
      </c>
      <c r="F3062" t="s">
        <v>31</v>
      </c>
      <c r="G3062" t="s">
        <v>32</v>
      </c>
      <c r="H3062" t="s">
        <v>47</v>
      </c>
      <c r="I3062" t="s">
        <v>24</v>
      </c>
      <c r="J3062" t="s">
        <v>72</v>
      </c>
      <c r="K3062">
        <v>1</v>
      </c>
      <c r="L3062">
        <v>15368</v>
      </c>
      <c r="M3062">
        <v>10</v>
      </c>
      <c r="N3062">
        <v>13831.2</v>
      </c>
      <c r="O3062">
        <v>11000</v>
      </c>
      <c r="P3062">
        <v>2831.2</v>
      </c>
      <c r="Q3062" t="s">
        <v>26</v>
      </c>
      <c r="R3062" t="s">
        <v>27</v>
      </c>
      <c r="S3062" s="3" t="str">
        <f t="shared" si="235"/>
        <v>April</v>
      </c>
      <c r="T3062" t="str">
        <f t="shared" si="236"/>
        <v>Q2</v>
      </c>
      <c r="U3062">
        <f t="shared" si="237"/>
        <v>2025</v>
      </c>
      <c r="V3062" s="4">
        <f t="shared" si="238"/>
        <v>0.20469662791370233</v>
      </c>
      <c r="W3062" t="str">
        <f t="shared" si="239"/>
        <v>Medium</v>
      </c>
    </row>
    <row r="3063" spans="1:23" hidden="1" x14ac:dyDescent="0.3">
      <c r="A3063">
        <v>104105</v>
      </c>
      <c r="B3063" s="1">
        <v>45788</v>
      </c>
      <c r="C3063" t="s">
        <v>4241</v>
      </c>
      <c r="D3063" t="s">
        <v>299</v>
      </c>
      <c r="E3063" t="s">
        <v>20</v>
      </c>
      <c r="F3063" t="s">
        <v>36</v>
      </c>
      <c r="G3063" t="s">
        <v>37</v>
      </c>
      <c r="H3063" t="s">
        <v>47</v>
      </c>
      <c r="I3063" t="s">
        <v>24</v>
      </c>
      <c r="J3063" t="s">
        <v>72</v>
      </c>
      <c r="K3063">
        <v>1</v>
      </c>
      <c r="L3063">
        <v>14557</v>
      </c>
      <c r="M3063">
        <v>5</v>
      </c>
      <c r="N3063">
        <v>13829.15</v>
      </c>
      <c r="O3063">
        <v>11000</v>
      </c>
      <c r="P3063">
        <v>2829.15</v>
      </c>
      <c r="Q3063" t="s">
        <v>66</v>
      </c>
      <c r="R3063" t="s">
        <v>73</v>
      </c>
      <c r="S3063" s="3" t="str">
        <f t="shared" si="235"/>
        <v>May</v>
      </c>
      <c r="T3063" t="str">
        <f t="shared" si="236"/>
        <v>Q2</v>
      </c>
      <c r="U3063">
        <f t="shared" si="237"/>
        <v>2025</v>
      </c>
      <c r="V3063" s="4">
        <f t="shared" si="238"/>
        <v>0.20457873405089974</v>
      </c>
      <c r="W3063" t="str">
        <f t="shared" si="239"/>
        <v>Medium</v>
      </c>
    </row>
    <row r="3064" spans="1:23" hidden="1" x14ac:dyDescent="0.3">
      <c r="A3064">
        <v>101688</v>
      </c>
      <c r="B3064" s="1">
        <v>45750</v>
      </c>
      <c r="C3064" t="s">
        <v>1824</v>
      </c>
      <c r="D3064" t="s">
        <v>75</v>
      </c>
      <c r="E3064" t="s">
        <v>30</v>
      </c>
      <c r="F3064" t="s">
        <v>31</v>
      </c>
      <c r="G3064" t="s">
        <v>32</v>
      </c>
      <c r="H3064" t="s">
        <v>33</v>
      </c>
      <c r="I3064" t="s">
        <v>39</v>
      </c>
      <c r="J3064" t="s">
        <v>92</v>
      </c>
      <c r="K3064">
        <v>5</v>
      </c>
      <c r="L3064">
        <v>2910</v>
      </c>
      <c r="M3064">
        <v>5</v>
      </c>
      <c r="N3064">
        <v>13822.5</v>
      </c>
      <c r="O3064">
        <v>8000</v>
      </c>
      <c r="P3064">
        <v>5822.5</v>
      </c>
      <c r="Q3064" t="s">
        <v>55</v>
      </c>
      <c r="R3064" t="s">
        <v>56</v>
      </c>
      <c r="S3064" s="3" t="str">
        <f t="shared" si="235"/>
        <v>April</v>
      </c>
      <c r="T3064" t="str">
        <f t="shared" si="236"/>
        <v>Q2</v>
      </c>
      <c r="U3064">
        <f t="shared" si="237"/>
        <v>2025</v>
      </c>
      <c r="V3064" s="4">
        <f t="shared" si="238"/>
        <v>0.42123349611141253</v>
      </c>
      <c r="W3064" t="str">
        <f t="shared" si="239"/>
        <v>Medium</v>
      </c>
    </row>
    <row r="3065" spans="1:23" hidden="1" x14ac:dyDescent="0.3">
      <c r="A3065">
        <v>102287</v>
      </c>
      <c r="B3065" s="1">
        <v>45974</v>
      </c>
      <c r="C3065" t="s">
        <v>2423</v>
      </c>
      <c r="D3065" t="s">
        <v>166</v>
      </c>
      <c r="E3065" t="s">
        <v>52</v>
      </c>
      <c r="F3065" t="s">
        <v>69</v>
      </c>
      <c r="G3065" t="s">
        <v>70</v>
      </c>
      <c r="H3065" t="s">
        <v>71</v>
      </c>
      <c r="I3065" t="s">
        <v>39</v>
      </c>
      <c r="J3065" t="s">
        <v>92</v>
      </c>
      <c r="K3065">
        <v>6</v>
      </c>
      <c r="L3065">
        <v>2425</v>
      </c>
      <c r="M3065">
        <v>5</v>
      </c>
      <c r="N3065">
        <v>13822.5</v>
      </c>
      <c r="O3065">
        <v>9600</v>
      </c>
      <c r="P3065">
        <v>4222.5</v>
      </c>
      <c r="Q3065" t="s">
        <v>26</v>
      </c>
      <c r="R3065" t="s">
        <v>27</v>
      </c>
      <c r="S3065" s="3" t="str">
        <f t="shared" si="235"/>
        <v>November</v>
      </c>
      <c r="T3065" t="str">
        <f t="shared" si="236"/>
        <v>Q4</v>
      </c>
      <c r="U3065">
        <f t="shared" si="237"/>
        <v>2025</v>
      </c>
      <c r="V3065" s="4">
        <f t="shared" si="238"/>
        <v>0.30548019533369508</v>
      </c>
      <c r="W3065" t="str">
        <f t="shared" si="239"/>
        <v>Medium</v>
      </c>
    </row>
    <row r="3066" spans="1:23" hidden="1" x14ac:dyDescent="0.3">
      <c r="A3066">
        <v>103103</v>
      </c>
      <c r="B3066" s="1">
        <v>45926</v>
      </c>
      <c r="C3066" t="s">
        <v>3239</v>
      </c>
      <c r="D3066" t="s">
        <v>222</v>
      </c>
      <c r="E3066" t="s">
        <v>52</v>
      </c>
      <c r="F3066" t="s">
        <v>69</v>
      </c>
      <c r="G3066" t="s">
        <v>70</v>
      </c>
      <c r="H3066" t="s">
        <v>33</v>
      </c>
      <c r="I3066" t="s">
        <v>24</v>
      </c>
      <c r="J3066" t="s">
        <v>72</v>
      </c>
      <c r="K3066">
        <v>1</v>
      </c>
      <c r="L3066">
        <v>14545</v>
      </c>
      <c r="M3066">
        <v>5</v>
      </c>
      <c r="N3066">
        <v>13817.75</v>
      </c>
      <c r="O3066">
        <v>11000</v>
      </c>
      <c r="P3066">
        <v>2817.75</v>
      </c>
      <c r="Q3066" t="s">
        <v>41</v>
      </c>
      <c r="R3066" t="s">
        <v>56</v>
      </c>
      <c r="S3066" s="3" t="str">
        <f t="shared" si="235"/>
        <v>September</v>
      </c>
      <c r="T3066" t="str">
        <f t="shared" si="236"/>
        <v>Q3</v>
      </c>
      <c r="U3066">
        <f t="shared" si="237"/>
        <v>2025</v>
      </c>
      <c r="V3066" s="4">
        <f t="shared" si="238"/>
        <v>0.20392249099889634</v>
      </c>
      <c r="W3066" t="str">
        <f t="shared" si="239"/>
        <v>Medium</v>
      </c>
    </row>
    <row r="3067" spans="1:23" hidden="1" x14ac:dyDescent="0.3">
      <c r="A3067">
        <v>100029</v>
      </c>
      <c r="B3067" s="1">
        <v>45660</v>
      </c>
      <c r="C3067" t="s">
        <v>119</v>
      </c>
      <c r="D3067" t="s">
        <v>104</v>
      </c>
      <c r="E3067" t="s">
        <v>52</v>
      </c>
      <c r="F3067" t="s">
        <v>69</v>
      </c>
      <c r="G3067" t="s">
        <v>70</v>
      </c>
      <c r="H3067" t="s">
        <v>47</v>
      </c>
      <c r="I3067" t="s">
        <v>24</v>
      </c>
      <c r="J3067" t="s">
        <v>25</v>
      </c>
      <c r="K3067">
        <v>2</v>
      </c>
      <c r="L3067">
        <v>8128</v>
      </c>
      <c r="M3067">
        <v>15</v>
      </c>
      <c r="N3067">
        <v>13817.6</v>
      </c>
      <c r="O3067">
        <v>12000</v>
      </c>
      <c r="P3067">
        <v>1817.6</v>
      </c>
      <c r="Q3067" t="s">
        <v>26</v>
      </c>
      <c r="R3067" t="s">
        <v>27</v>
      </c>
      <c r="S3067" s="3" t="str">
        <f t="shared" si="235"/>
        <v>January</v>
      </c>
      <c r="T3067" t="str">
        <f t="shared" si="236"/>
        <v>Q1</v>
      </c>
      <c r="U3067">
        <f t="shared" si="237"/>
        <v>2025</v>
      </c>
      <c r="V3067" s="4">
        <f t="shared" si="238"/>
        <v>0.13154238073182029</v>
      </c>
      <c r="W3067" t="str">
        <f t="shared" si="239"/>
        <v>Medium</v>
      </c>
    </row>
    <row r="3068" spans="1:23" hidden="1" x14ac:dyDescent="0.3">
      <c r="A3068">
        <v>103125</v>
      </c>
      <c r="B3068" s="1">
        <v>45778</v>
      </c>
      <c r="C3068" t="s">
        <v>3261</v>
      </c>
      <c r="D3068" t="s">
        <v>19</v>
      </c>
      <c r="E3068" t="s">
        <v>20</v>
      </c>
      <c r="F3068" t="s">
        <v>36</v>
      </c>
      <c r="G3068" t="s">
        <v>37</v>
      </c>
      <c r="H3068" t="s">
        <v>33</v>
      </c>
      <c r="I3068" t="s">
        <v>24</v>
      </c>
      <c r="J3068" t="s">
        <v>72</v>
      </c>
      <c r="K3068">
        <v>1</v>
      </c>
      <c r="L3068">
        <v>15284</v>
      </c>
      <c r="M3068">
        <v>10</v>
      </c>
      <c r="N3068">
        <v>13755.6</v>
      </c>
      <c r="O3068">
        <v>11000</v>
      </c>
      <c r="P3068">
        <v>2755.6</v>
      </c>
      <c r="Q3068" t="s">
        <v>41</v>
      </c>
      <c r="R3068" t="s">
        <v>73</v>
      </c>
      <c r="S3068" s="3" t="str">
        <f t="shared" si="235"/>
        <v>May</v>
      </c>
      <c r="T3068" t="str">
        <f t="shared" si="236"/>
        <v>Q2</v>
      </c>
      <c r="U3068">
        <f t="shared" si="237"/>
        <v>2025</v>
      </c>
      <c r="V3068" s="4">
        <f t="shared" si="238"/>
        <v>0.20032568553898047</v>
      </c>
      <c r="W3068" t="str">
        <f t="shared" si="239"/>
        <v>Medium</v>
      </c>
    </row>
    <row r="3069" spans="1:23" hidden="1" x14ac:dyDescent="0.3">
      <c r="A3069">
        <v>101728</v>
      </c>
      <c r="B3069" s="1">
        <v>45810</v>
      </c>
      <c r="C3069" t="s">
        <v>1864</v>
      </c>
      <c r="D3069" t="s">
        <v>35</v>
      </c>
      <c r="E3069" t="s">
        <v>52</v>
      </c>
      <c r="F3069" t="s">
        <v>69</v>
      </c>
      <c r="G3069" t="s">
        <v>70</v>
      </c>
      <c r="H3069" t="s">
        <v>47</v>
      </c>
      <c r="I3069" t="s">
        <v>39</v>
      </c>
      <c r="J3069" t="s">
        <v>92</v>
      </c>
      <c r="K3069">
        <v>5</v>
      </c>
      <c r="L3069">
        <v>2894</v>
      </c>
      <c r="M3069">
        <v>5</v>
      </c>
      <c r="N3069">
        <v>13746.5</v>
      </c>
      <c r="O3069">
        <v>8000</v>
      </c>
      <c r="P3069">
        <v>5746.5</v>
      </c>
      <c r="Q3069" t="s">
        <v>55</v>
      </c>
      <c r="R3069" t="s">
        <v>27</v>
      </c>
      <c r="S3069" s="3" t="str">
        <f t="shared" si="235"/>
        <v>June</v>
      </c>
      <c r="T3069" t="str">
        <f t="shared" si="236"/>
        <v>Q2</v>
      </c>
      <c r="U3069">
        <f t="shared" si="237"/>
        <v>2025</v>
      </c>
      <c r="V3069" s="4">
        <f t="shared" si="238"/>
        <v>0.41803368130069474</v>
      </c>
      <c r="W3069" t="str">
        <f t="shared" si="239"/>
        <v>Medium</v>
      </c>
    </row>
    <row r="3070" spans="1:23" hidden="1" x14ac:dyDescent="0.3">
      <c r="A3070">
        <v>102567</v>
      </c>
      <c r="B3070" s="1">
        <v>45878</v>
      </c>
      <c r="C3070" t="s">
        <v>2703</v>
      </c>
      <c r="D3070" t="s">
        <v>63</v>
      </c>
      <c r="E3070" t="s">
        <v>44</v>
      </c>
      <c r="F3070" t="s">
        <v>45</v>
      </c>
      <c r="G3070" t="s">
        <v>46</v>
      </c>
      <c r="H3070" t="s">
        <v>108</v>
      </c>
      <c r="I3070" t="s">
        <v>39</v>
      </c>
      <c r="J3070" t="s">
        <v>92</v>
      </c>
      <c r="K3070">
        <v>5</v>
      </c>
      <c r="L3070">
        <v>2749</v>
      </c>
      <c r="M3070">
        <v>0</v>
      </c>
      <c r="N3070">
        <v>13745</v>
      </c>
      <c r="O3070">
        <v>8000</v>
      </c>
      <c r="P3070">
        <v>5745</v>
      </c>
      <c r="Q3070" t="s">
        <v>41</v>
      </c>
      <c r="R3070" t="s">
        <v>56</v>
      </c>
      <c r="S3070" s="3" t="str">
        <f t="shared" si="235"/>
        <v>August</v>
      </c>
      <c r="T3070" t="str">
        <f t="shared" si="236"/>
        <v>Q3</v>
      </c>
      <c r="U3070">
        <f t="shared" si="237"/>
        <v>2025</v>
      </c>
      <c r="V3070" s="4">
        <f t="shared" si="238"/>
        <v>0.41797017097126227</v>
      </c>
      <c r="W3070" t="str">
        <f t="shared" si="239"/>
        <v>Medium</v>
      </c>
    </row>
    <row r="3071" spans="1:23" hidden="1" x14ac:dyDescent="0.3">
      <c r="A3071">
        <v>100640</v>
      </c>
      <c r="B3071" s="1">
        <v>45802</v>
      </c>
      <c r="C3071" t="s">
        <v>776</v>
      </c>
      <c r="D3071" t="s">
        <v>58</v>
      </c>
      <c r="E3071" t="s">
        <v>20</v>
      </c>
      <c r="F3071" t="s">
        <v>36</v>
      </c>
      <c r="G3071" t="s">
        <v>37</v>
      </c>
      <c r="H3071" t="s">
        <v>108</v>
      </c>
      <c r="I3071" t="s">
        <v>39</v>
      </c>
      <c r="J3071" t="s">
        <v>92</v>
      </c>
      <c r="K3071">
        <v>6</v>
      </c>
      <c r="L3071">
        <v>2691</v>
      </c>
      <c r="M3071">
        <v>15</v>
      </c>
      <c r="N3071">
        <v>13724.1</v>
      </c>
      <c r="O3071">
        <v>9600</v>
      </c>
      <c r="P3071">
        <v>4124.1000000000004</v>
      </c>
      <c r="Q3071" t="s">
        <v>66</v>
      </c>
      <c r="R3071" t="s">
        <v>73</v>
      </c>
      <c r="S3071" s="3" t="str">
        <f t="shared" si="235"/>
        <v>May</v>
      </c>
      <c r="T3071" t="str">
        <f t="shared" si="236"/>
        <v>Q2</v>
      </c>
      <c r="U3071">
        <f t="shared" si="237"/>
        <v>2025</v>
      </c>
      <c r="V3071" s="4">
        <f t="shared" si="238"/>
        <v>0.30050057927295781</v>
      </c>
      <c r="W3071" t="str">
        <f t="shared" si="239"/>
        <v>Medium</v>
      </c>
    </row>
    <row r="3072" spans="1:23" hidden="1" x14ac:dyDescent="0.3">
      <c r="A3072">
        <v>104426</v>
      </c>
      <c r="B3072" s="1">
        <v>45675</v>
      </c>
      <c r="C3072" t="s">
        <v>4562</v>
      </c>
      <c r="D3072" t="s">
        <v>189</v>
      </c>
      <c r="E3072" t="s">
        <v>20</v>
      </c>
      <c r="F3072" t="s">
        <v>21</v>
      </c>
      <c r="G3072" t="s">
        <v>22</v>
      </c>
      <c r="H3072" t="s">
        <v>59</v>
      </c>
      <c r="I3072" t="s">
        <v>24</v>
      </c>
      <c r="J3072" t="s">
        <v>72</v>
      </c>
      <c r="K3072">
        <v>1</v>
      </c>
      <c r="L3072">
        <v>15243</v>
      </c>
      <c r="M3072">
        <v>10</v>
      </c>
      <c r="N3072">
        <v>13718.7</v>
      </c>
      <c r="O3072">
        <v>11000</v>
      </c>
      <c r="P3072">
        <v>2718.7</v>
      </c>
      <c r="Q3072" t="s">
        <v>26</v>
      </c>
      <c r="R3072" t="s">
        <v>73</v>
      </c>
      <c r="S3072" s="3" t="str">
        <f t="shared" si="235"/>
        <v>January</v>
      </c>
      <c r="T3072" t="str">
        <f t="shared" si="236"/>
        <v>Q1</v>
      </c>
      <c r="U3072">
        <f t="shared" si="237"/>
        <v>2025</v>
      </c>
      <c r="V3072" s="4">
        <f t="shared" si="238"/>
        <v>0.19817475416766892</v>
      </c>
      <c r="W3072" t="str">
        <f t="shared" si="239"/>
        <v>Medium</v>
      </c>
    </row>
    <row r="3073" spans="1:23" hidden="1" x14ac:dyDescent="0.3">
      <c r="A3073">
        <v>100886</v>
      </c>
      <c r="B3073" s="1">
        <v>45764</v>
      </c>
      <c r="C3073" t="s">
        <v>1022</v>
      </c>
      <c r="D3073" t="s">
        <v>140</v>
      </c>
      <c r="E3073" t="s">
        <v>52</v>
      </c>
      <c r="F3073" t="s">
        <v>69</v>
      </c>
      <c r="G3073" t="s">
        <v>70</v>
      </c>
      <c r="H3073" t="s">
        <v>33</v>
      </c>
      <c r="I3073" t="s">
        <v>39</v>
      </c>
      <c r="J3073" t="s">
        <v>92</v>
      </c>
      <c r="K3073">
        <v>6</v>
      </c>
      <c r="L3073">
        <v>2539</v>
      </c>
      <c r="M3073">
        <v>10</v>
      </c>
      <c r="N3073">
        <v>13710.6</v>
      </c>
      <c r="O3073">
        <v>9600</v>
      </c>
      <c r="P3073">
        <v>4110.6000000000004</v>
      </c>
      <c r="Q3073" t="s">
        <v>26</v>
      </c>
      <c r="R3073" t="s">
        <v>27</v>
      </c>
      <c r="S3073" s="3" t="str">
        <f t="shared" si="235"/>
        <v>April</v>
      </c>
      <c r="T3073" t="str">
        <f t="shared" si="236"/>
        <v>Q2</v>
      </c>
      <c r="U3073">
        <f t="shared" si="237"/>
        <v>2025</v>
      </c>
      <c r="V3073" s="4">
        <f t="shared" si="238"/>
        <v>0.29981182442781501</v>
      </c>
      <c r="W3073" t="str">
        <f t="shared" si="239"/>
        <v>Medium</v>
      </c>
    </row>
    <row r="3074" spans="1:23" hidden="1" x14ac:dyDescent="0.3">
      <c r="A3074">
        <v>104543</v>
      </c>
      <c r="B3074" s="1">
        <v>46000</v>
      </c>
      <c r="C3074" t="s">
        <v>4679</v>
      </c>
      <c r="D3074" t="s">
        <v>194</v>
      </c>
      <c r="E3074" t="s">
        <v>30</v>
      </c>
      <c r="F3074" t="s">
        <v>76</v>
      </c>
      <c r="G3074" t="s">
        <v>77</v>
      </c>
      <c r="H3074" t="s">
        <v>23</v>
      </c>
      <c r="I3074" t="s">
        <v>24</v>
      </c>
      <c r="J3074" t="s">
        <v>72</v>
      </c>
      <c r="K3074">
        <v>1</v>
      </c>
      <c r="L3074">
        <v>15220</v>
      </c>
      <c r="M3074">
        <v>10</v>
      </c>
      <c r="N3074">
        <v>13698</v>
      </c>
      <c r="O3074">
        <v>11000</v>
      </c>
      <c r="P3074">
        <v>2698</v>
      </c>
      <c r="Q3074" t="s">
        <v>55</v>
      </c>
      <c r="R3074" t="s">
        <v>56</v>
      </c>
      <c r="S3074" s="3" t="str">
        <f t="shared" ref="S3074:S3137" si="240">TEXT(B3074,"mmmm")</f>
        <v>December</v>
      </c>
      <c r="T3074" t="str">
        <f t="shared" ref="T3074:T3137" si="241">"Q"&amp;ROUNDUP(MONTH(B3074)/3,0)</f>
        <v>Q4</v>
      </c>
      <c r="U3074">
        <f t="shared" ref="U3074:U3137" si="242">YEAR(B3074)</f>
        <v>2025</v>
      </c>
      <c r="V3074" s="4">
        <f t="shared" ref="V3074:V3137" si="243">P3074/N3074</f>
        <v>0.19696306030077385</v>
      </c>
      <c r="W3074" t="str">
        <f t="shared" ref="W3074:W3137" si="244">IF(N3074&lt;10000,"Low",IF(N3074&lt;=50000,"Medium","High"))</f>
        <v>Medium</v>
      </c>
    </row>
    <row r="3075" spans="1:23" hidden="1" x14ac:dyDescent="0.3">
      <c r="A3075">
        <v>100039</v>
      </c>
      <c r="B3075" s="1">
        <v>45787</v>
      </c>
      <c r="C3075" t="s">
        <v>135</v>
      </c>
      <c r="D3075" t="s">
        <v>122</v>
      </c>
      <c r="E3075" t="s">
        <v>20</v>
      </c>
      <c r="F3075" t="s">
        <v>21</v>
      </c>
      <c r="G3075" t="s">
        <v>22</v>
      </c>
      <c r="H3075" t="s">
        <v>59</v>
      </c>
      <c r="I3075" t="s">
        <v>39</v>
      </c>
      <c r="J3075" t="s">
        <v>92</v>
      </c>
      <c r="K3075">
        <v>5</v>
      </c>
      <c r="L3075">
        <v>2720</v>
      </c>
      <c r="M3075">
        <v>0</v>
      </c>
      <c r="N3075">
        <v>13600</v>
      </c>
      <c r="O3075">
        <v>8000</v>
      </c>
      <c r="P3075">
        <v>5600</v>
      </c>
      <c r="Q3075" t="s">
        <v>55</v>
      </c>
      <c r="R3075" t="s">
        <v>27</v>
      </c>
      <c r="S3075" s="3" t="str">
        <f t="shared" si="240"/>
        <v>May</v>
      </c>
      <c r="T3075" t="str">
        <f t="shared" si="241"/>
        <v>Q2</v>
      </c>
      <c r="U3075">
        <f t="shared" si="242"/>
        <v>2025</v>
      </c>
      <c r="V3075" s="4">
        <f t="shared" si="243"/>
        <v>0.41176470588235292</v>
      </c>
      <c r="W3075" t="str">
        <f t="shared" si="244"/>
        <v>Medium</v>
      </c>
    </row>
    <row r="3076" spans="1:23" hidden="1" x14ac:dyDescent="0.3">
      <c r="A3076">
        <v>100371</v>
      </c>
      <c r="B3076" s="1">
        <v>45902</v>
      </c>
      <c r="C3076" t="s">
        <v>507</v>
      </c>
      <c r="D3076" t="s">
        <v>281</v>
      </c>
      <c r="E3076" t="s">
        <v>30</v>
      </c>
      <c r="F3076" t="s">
        <v>31</v>
      </c>
      <c r="G3076" t="s">
        <v>32</v>
      </c>
      <c r="H3076" t="s">
        <v>71</v>
      </c>
      <c r="I3076" t="s">
        <v>24</v>
      </c>
      <c r="J3076" t="s">
        <v>25</v>
      </c>
      <c r="K3076">
        <v>2</v>
      </c>
      <c r="L3076">
        <v>8497</v>
      </c>
      <c r="M3076">
        <v>20</v>
      </c>
      <c r="N3076">
        <v>13595.2</v>
      </c>
      <c r="O3076">
        <v>12000</v>
      </c>
      <c r="P3076">
        <v>1595.2</v>
      </c>
      <c r="Q3076" t="s">
        <v>55</v>
      </c>
      <c r="R3076" t="s">
        <v>73</v>
      </c>
      <c r="S3076" s="3" t="str">
        <f t="shared" si="240"/>
        <v>September</v>
      </c>
      <c r="T3076" t="str">
        <f t="shared" si="241"/>
        <v>Q3</v>
      </c>
      <c r="U3076">
        <f t="shared" si="242"/>
        <v>2025</v>
      </c>
      <c r="V3076" s="4">
        <f t="shared" si="243"/>
        <v>0.11733553018712486</v>
      </c>
      <c r="W3076" t="str">
        <f t="shared" si="244"/>
        <v>Medium</v>
      </c>
    </row>
    <row r="3077" spans="1:23" hidden="1" x14ac:dyDescent="0.3">
      <c r="A3077">
        <v>103143</v>
      </c>
      <c r="B3077" s="1">
        <v>45708</v>
      </c>
      <c r="C3077" t="s">
        <v>3279</v>
      </c>
      <c r="D3077" t="s">
        <v>132</v>
      </c>
      <c r="E3077" t="s">
        <v>20</v>
      </c>
      <c r="F3077" t="s">
        <v>21</v>
      </c>
      <c r="G3077" t="s">
        <v>22</v>
      </c>
      <c r="H3077" t="s">
        <v>23</v>
      </c>
      <c r="I3077" t="s">
        <v>39</v>
      </c>
      <c r="J3077" t="s">
        <v>92</v>
      </c>
      <c r="K3077">
        <v>5</v>
      </c>
      <c r="L3077">
        <v>2716</v>
      </c>
      <c r="M3077">
        <v>0</v>
      </c>
      <c r="N3077">
        <v>13580</v>
      </c>
      <c r="O3077">
        <v>8000</v>
      </c>
      <c r="P3077">
        <v>5580</v>
      </c>
      <c r="Q3077" t="s">
        <v>26</v>
      </c>
      <c r="R3077" t="s">
        <v>27</v>
      </c>
      <c r="S3077" s="3" t="str">
        <f t="shared" si="240"/>
        <v>February</v>
      </c>
      <c r="T3077" t="str">
        <f t="shared" si="241"/>
        <v>Q1</v>
      </c>
      <c r="U3077">
        <f t="shared" si="242"/>
        <v>2025</v>
      </c>
      <c r="V3077" s="4">
        <f t="shared" si="243"/>
        <v>0.4108983799705449</v>
      </c>
      <c r="W3077" t="str">
        <f t="shared" si="244"/>
        <v>Medium</v>
      </c>
    </row>
    <row r="3078" spans="1:23" hidden="1" x14ac:dyDescent="0.3">
      <c r="A3078">
        <v>102017</v>
      </c>
      <c r="B3078" s="1">
        <v>45965</v>
      </c>
      <c r="C3078" t="s">
        <v>2153</v>
      </c>
      <c r="D3078" t="s">
        <v>75</v>
      </c>
      <c r="E3078" t="s">
        <v>44</v>
      </c>
      <c r="F3078" t="s">
        <v>45</v>
      </c>
      <c r="G3078" t="s">
        <v>46</v>
      </c>
      <c r="H3078" t="s">
        <v>59</v>
      </c>
      <c r="I3078" t="s">
        <v>39</v>
      </c>
      <c r="J3078" t="s">
        <v>92</v>
      </c>
      <c r="K3078">
        <v>7</v>
      </c>
      <c r="L3078">
        <v>2154</v>
      </c>
      <c r="M3078">
        <v>10</v>
      </c>
      <c r="N3078">
        <v>13570.2</v>
      </c>
      <c r="O3078">
        <v>11200</v>
      </c>
      <c r="P3078">
        <v>2370.1999999999998</v>
      </c>
      <c r="Q3078" t="s">
        <v>26</v>
      </c>
      <c r="R3078" t="s">
        <v>27</v>
      </c>
      <c r="S3078" s="3" t="str">
        <f t="shared" si="240"/>
        <v>November</v>
      </c>
      <c r="T3078" t="str">
        <f t="shared" si="241"/>
        <v>Q4</v>
      </c>
      <c r="U3078">
        <f t="shared" si="242"/>
        <v>2025</v>
      </c>
      <c r="V3078" s="4">
        <f t="shared" si="243"/>
        <v>0.17466212730836683</v>
      </c>
      <c r="W3078" t="str">
        <f t="shared" si="244"/>
        <v>Medium</v>
      </c>
    </row>
    <row r="3079" spans="1:23" hidden="1" x14ac:dyDescent="0.3">
      <c r="A3079">
        <v>100247</v>
      </c>
      <c r="B3079" s="1">
        <v>45858</v>
      </c>
      <c r="C3079" t="s">
        <v>382</v>
      </c>
      <c r="D3079" t="s">
        <v>80</v>
      </c>
      <c r="E3079" t="s">
        <v>20</v>
      </c>
      <c r="F3079" t="s">
        <v>36</v>
      </c>
      <c r="G3079" t="s">
        <v>37</v>
      </c>
      <c r="H3079" t="s">
        <v>23</v>
      </c>
      <c r="I3079" t="s">
        <v>24</v>
      </c>
      <c r="J3079" t="s">
        <v>25</v>
      </c>
      <c r="K3079">
        <v>2</v>
      </c>
      <c r="L3079">
        <v>8453</v>
      </c>
      <c r="M3079">
        <v>20</v>
      </c>
      <c r="N3079">
        <v>13524.8</v>
      </c>
      <c r="O3079">
        <v>12000</v>
      </c>
      <c r="P3079">
        <v>1524.8</v>
      </c>
      <c r="Q3079" t="s">
        <v>55</v>
      </c>
      <c r="R3079" t="s">
        <v>73</v>
      </c>
      <c r="S3079" s="3" t="str">
        <f t="shared" si="240"/>
        <v>July</v>
      </c>
      <c r="T3079" t="str">
        <f t="shared" si="241"/>
        <v>Q3</v>
      </c>
      <c r="U3079">
        <f t="shared" si="242"/>
        <v>2025</v>
      </c>
      <c r="V3079" s="4">
        <f t="shared" si="243"/>
        <v>0.11274103868449072</v>
      </c>
      <c r="W3079" t="str">
        <f t="shared" si="244"/>
        <v>Medium</v>
      </c>
    </row>
    <row r="3080" spans="1:23" hidden="1" x14ac:dyDescent="0.3">
      <c r="A3080">
        <v>101523</v>
      </c>
      <c r="B3080" s="1">
        <v>45664</v>
      </c>
      <c r="C3080" t="s">
        <v>1659</v>
      </c>
      <c r="D3080" t="s">
        <v>87</v>
      </c>
      <c r="E3080" t="s">
        <v>20</v>
      </c>
      <c r="F3080" t="s">
        <v>21</v>
      </c>
      <c r="G3080" t="s">
        <v>22</v>
      </c>
      <c r="H3080" t="s">
        <v>108</v>
      </c>
      <c r="I3080" t="s">
        <v>24</v>
      </c>
      <c r="J3080" t="s">
        <v>72</v>
      </c>
      <c r="K3080">
        <v>1</v>
      </c>
      <c r="L3080">
        <v>15026</v>
      </c>
      <c r="M3080">
        <v>10</v>
      </c>
      <c r="N3080">
        <v>13523.4</v>
      </c>
      <c r="O3080">
        <v>11000</v>
      </c>
      <c r="P3080">
        <v>2523.4</v>
      </c>
      <c r="Q3080" t="s">
        <v>66</v>
      </c>
      <c r="R3080" t="s">
        <v>27</v>
      </c>
      <c r="S3080" s="3" t="str">
        <f t="shared" si="240"/>
        <v>January</v>
      </c>
      <c r="T3080" t="str">
        <f t="shared" si="241"/>
        <v>Q1</v>
      </c>
      <c r="U3080">
        <f t="shared" si="242"/>
        <v>2025</v>
      </c>
      <c r="V3080" s="4">
        <f t="shared" si="243"/>
        <v>0.1865950870343257</v>
      </c>
      <c r="W3080" t="str">
        <f t="shared" si="244"/>
        <v>Medium</v>
      </c>
    </row>
    <row r="3081" spans="1:23" hidden="1" x14ac:dyDescent="0.3">
      <c r="A3081">
        <v>103462</v>
      </c>
      <c r="B3081" s="1">
        <v>45658</v>
      </c>
      <c r="C3081" t="s">
        <v>3598</v>
      </c>
      <c r="D3081" t="s">
        <v>322</v>
      </c>
      <c r="E3081" t="s">
        <v>30</v>
      </c>
      <c r="F3081" t="s">
        <v>76</v>
      </c>
      <c r="G3081" t="s">
        <v>77</v>
      </c>
      <c r="H3081" t="s">
        <v>38</v>
      </c>
      <c r="I3081" t="s">
        <v>39</v>
      </c>
      <c r="J3081" t="s">
        <v>92</v>
      </c>
      <c r="K3081">
        <v>5</v>
      </c>
      <c r="L3081">
        <v>2703</v>
      </c>
      <c r="M3081">
        <v>0</v>
      </c>
      <c r="N3081">
        <v>13515</v>
      </c>
      <c r="O3081">
        <v>8000</v>
      </c>
      <c r="P3081">
        <v>5515</v>
      </c>
      <c r="Q3081" t="s">
        <v>66</v>
      </c>
      <c r="R3081" t="s">
        <v>27</v>
      </c>
      <c r="S3081" s="3" t="str">
        <f t="shared" si="240"/>
        <v>January</v>
      </c>
      <c r="T3081" t="str">
        <f t="shared" si="241"/>
        <v>Q1</v>
      </c>
      <c r="U3081">
        <f t="shared" si="242"/>
        <v>2025</v>
      </c>
      <c r="V3081" s="4">
        <f t="shared" si="243"/>
        <v>0.40806511283758784</v>
      </c>
      <c r="W3081" t="str">
        <f t="shared" si="244"/>
        <v>Medium</v>
      </c>
    </row>
    <row r="3082" spans="1:23" hidden="1" x14ac:dyDescent="0.3">
      <c r="A3082">
        <v>102301</v>
      </c>
      <c r="B3082" s="1">
        <v>45801</v>
      </c>
      <c r="C3082" t="s">
        <v>2437</v>
      </c>
      <c r="D3082" t="s">
        <v>408</v>
      </c>
      <c r="E3082" t="s">
        <v>20</v>
      </c>
      <c r="F3082" t="s">
        <v>21</v>
      </c>
      <c r="G3082" t="s">
        <v>22</v>
      </c>
      <c r="H3082" t="s">
        <v>71</v>
      </c>
      <c r="I3082" t="s">
        <v>39</v>
      </c>
      <c r="J3082" t="s">
        <v>92</v>
      </c>
      <c r="K3082">
        <v>5</v>
      </c>
      <c r="L3082">
        <v>2843</v>
      </c>
      <c r="M3082">
        <v>5</v>
      </c>
      <c r="N3082">
        <v>13504.25</v>
      </c>
      <c r="O3082">
        <v>8000</v>
      </c>
      <c r="P3082">
        <v>5504.25</v>
      </c>
      <c r="Q3082" t="s">
        <v>66</v>
      </c>
      <c r="R3082" t="s">
        <v>27</v>
      </c>
      <c r="S3082" s="3" t="str">
        <f t="shared" si="240"/>
        <v>May</v>
      </c>
      <c r="T3082" t="str">
        <f t="shared" si="241"/>
        <v>Q2</v>
      </c>
      <c r="U3082">
        <f t="shared" si="242"/>
        <v>2025</v>
      </c>
      <c r="V3082" s="4">
        <f t="shared" si="243"/>
        <v>0.40759390562230408</v>
      </c>
      <c r="W3082" t="str">
        <f t="shared" si="244"/>
        <v>Medium</v>
      </c>
    </row>
    <row r="3083" spans="1:23" hidden="1" x14ac:dyDescent="0.3">
      <c r="A3083">
        <v>102626</v>
      </c>
      <c r="B3083" s="1">
        <v>46015</v>
      </c>
      <c r="C3083" t="s">
        <v>2762</v>
      </c>
      <c r="D3083" t="s">
        <v>94</v>
      </c>
      <c r="E3083" t="s">
        <v>30</v>
      </c>
      <c r="F3083" t="s">
        <v>31</v>
      </c>
      <c r="G3083" t="s">
        <v>32</v>
      </c>
      <c r="H3083" t="s">
        <v>108</v>
      </c>
      <c r="I3083" t="s">
        <v>24</v>
      </c>
      <c r="J3083" t="s">
        <v>72</v>
      </c>
      <c r="K3083">
        <v>1</v>
      </c>
      <c r="L3083">
        <v>15004</v>
      </c>
      <c r="M3083">
        <v>10</v>
      </c>
      <c r="N3083">
        <v>13503.6</v>
      </c>
      <c r="O3083">
        <v>11000</v>
      </c>
      <c r="P3083">
        <v>2503.6</v>
      </c>
      <c r="Q3083" t="s">
        <v>55</v>
      </c>
      <c r="R3083" t="s">
        <v>27</v>
      </c>
      <c r="S3083" s="3" t="str">
        <f t="shared" si="240"/>
        <v>December</v>
      </c>
      <c r="T3083" t="str">
        <f t="shared" si="241"/>
        <v>Q4</v>
      </c>
      <c r="U3083">
        <f t="shared" si="242"/>
        <v>2025</v>
      </c>
      <c r="V3083" s="4">
        <f t="shared" si="243"/>
        <v>0.18540241120886281</v>
      </c>
      <c r="W3083" t="str">
        <f t="shared" si="244"/>
        <v>Medium</v>
      </c>
    </row>
    <row r="3084" spans="1:23" hidden="1" x14ac:dyDescent="0.3">
      <c r="A3084">
        <v>101422</v>
      </c>
      <c r="B3084" s="1">
        <v>45839</v>
      </c>
      <c r="C3084" t="s">
        <v>1558</v>
      </c>
      <c r="D3084" t="s">
        <v>199</v>
      </c>
      <c r="E3084" t="s">
        <v>52</v>
      </c>
      <c r="F3084" t="s">
        <v>53</v>
      </c>
      <c r="G3084" t="s">
        <v>54</v>
      </c>
      <c r="H3084" t="s">
        <v>83</v>
      </c>
      <c r="I3084" t="s">
        <v>24</v>
      </c>
      <c r="J3084" t="s">
        <v>72</v>
      </c>
      <c r="K3084">
        <v>1</v>
      </c>
      <c r="L3084">
        <v>14985</v>
      </c>
      <c r="M3084">
        <v>10</v>
      </c>
      <c r="N3084">
        <v>13486.5</v>
      </c>
      <c r="O3084">
        <v>11000</v>
      </c>
      <c r="P3084">
        <v>2486.5</v>
      </c>
      <c r="Q3084" t="s">
        <v>26</v>
      </c>
      <c r="R3084" t="s">
        <v>73</v>
      </c>
      <c r="S3084" s="3" t="str">
        <f t="shared" si="240"/>
        <v>July</v>
      </c>
      <c r="T3084" t="str">
        <f t="shared" si="241"/>
        <v>Q3</v>
      </c>
      <c r="U3084">
        <f t="shared" si="242"/>
        <v>2025</v>
      </c>
      <c r="V3084" s="4">
        <f t="shared" si="243"/>
        <v>0.18436955473992511</v>
      </c>
      <c r="W3084" t="str">
        <f t="shared" si="244"/>
        <v>Medium</v>
      </c>
    </row>
    <row r="3085" spans="1:23" hidden="1" x14ac:dyDescent="0.3">
      <c r="A3085">
        <v>104475</v>
      </c>
      <c r="B3085" s="1">
        <v>45997</v>
      </c>
      <c r="C3085" t="s">
        <v>4611</v>
      </c>
      <c r="D3085" t="s">
        <v>138</v>
      </c>
      <c r="E3085" t="s">
        <v>30</v>
      </c>
      <c r="F3085" t="s">
        <v>76</v>
      </c>
      <c r="G3085" t="s">
        <v>77</v>
      </c>
      <c r="H3085" t="s">
        <v>59</v>
      </c>
      <c r="I3085" t="s">
        <v>39</v>
      </c>
      <c r="J3085" t="s">
        <v>92</v>
      </c>
      <c r="K3085">
        <v>5</v>
      </c>
      <c r="L3085">
        <v>2839</v>
      </c>
      <c r="M3085">
        <v>5</v>
      </c>
      <c r="N3085">
        <v>13485.25</v>
      </c>
      <c r="O3085">
        <v>8000</v>
      </c>
      <c r="P3085">
        <v>5485.25</v>
      </c>
      <c r="Q3085" t="s">
        <v>26</v>
      </c>
      <c r="R3085" t="s">
        <v>73</v>
      </c>
      <c r="S3085" s="3" t="str">
        <f t="shared" si="240"/>
        <v>December</v>
      </c>
      <c r="T3085" t="str">
        <f t="shared" si="241"/>
        <v>Q4</v>
      </c>
      <c r="U3085">
        <f t="shared" si="242"/>
        <v>2025</v>
      </c>
      <c r="V3085" s="4">
        <f t="shared" si="243"/>
        <v>0.40675923694406851</v>
      </c>
      <c r="W3085" t="str">
        <f t="shared" si="244"/>
        <v>Medium</v>
      </c>
    </row>
    <row r="3086" spans="1:23" hidden="1" x14ac:dyDescent="0.3">
      <c r="A3086">
        <v>100900</v>
      </c>
      <c r="B3086" s="1">
        <v>45941</v>
      </c>
      <c r="C3086" t="s">
        <v>1036</v>
      </c>
      <c r="D3086" t="s">
        <v>19</v>
      </c>
      <c r="E3086" t="s">
        <v>52</v>
      </c>
      <c r="F3086" t="s">
        <v>69</v>
      </c>
      <c r="G3086" t="s">
        <v>70</v>
      </c>
      <c r="H3086" t="s">
        <v>83</v>
      </c>
      <c r="I3086" t="s">
        <v>39</v>
      </c>
      <c r="J3086" t="s">
        <v>92</v>
      </c>
      <c r="K3086">
        <v>7</v>
      </c>
      <c r="L3086">
        <v>2140</v>
      </c>
      <c r="M3086">
        <v>10</v>
      </c>
      <c r="N3086">
        <v>13482</v>
      </c>
      <c r="O3086">
        <v>11200</v>
      </c>
      <c r="P3086">
        <v>2282</v>
      </c>
      <c r="Q3086" t="s">
        <v>49</v>
      </c>
      <c r="R3086" t="s">
        <v>27</v>
      </c>
      <c r="S3086" s="3" t="str">
        <f t="shared" si="240"/>
        <v>October</v>
      </c>
      <c r="T3086" t="str">
        <f t="shared" si="241"/>
        <v>Q4</v>
      </c>
      <c r="U3086">
        <f t="shared" si="242"/>
        <v>2025</v>
      </c>
      <c r="V3086" s="4">
        <f t="shared" si="243"/>
        <v>0.16926272066458983</v>
      </c>
      <c r="W3086" t="str">
        <f t="shared" si="244"/>
        <v>Medium</v>
      </c>
    </row>
    <row r="3087" spans="1:23" hidden="1" x14ac:dyDescent="0.3">
      <c r="A3087">
        <v>103428</v>
      </c>
      <c r="B3087" s="1">
        <v>45765</v>
      </c>
      <c r="C3087" t="s">
        <v>3564</v>
      </c>
      <c r="D3087" t="s">
        <v>102</v>
      </c>
      <c r="E3087" t="s">
        <v>20</v>
      </c>
      <c r="F3087" t="s">
        <v>21</v>
      </c>
      <c r="G3087" t="s">
        <v>22</v>
      </c>
      <c r="H3087" t="s">
        <v>108</v>
      </c>
      <c r="I3087" t="s">
        <v>24</v>
      </c>
      <c r="J3087" t="s">
        <v>25</v>
      </c>
      <c r="K3087">
        <v>2</v>
      </c>
      <c r="L3087">
        <v>8381</v>
      </c>
      <c r="M3087">
        <v>20</v>
      </c>
      <c r="N3087">
        <v>13409.6</v>
      </c>
      <c r="O3087">
        <v>12000</v>
      </c>
      <c r="P3087">
        <v>1409.6</v>
      </c>
      <c r="Q3087" t="s">
        <v>41</v>
      </c>
      <c r="R3087" t="s">
        <v>27</v>
      </c>
      <c r="S3087" s="3" t="str">
        <f t="shared" si="240"/>
        <v>April</v>
      </c>
      <c r="T3087" t="str">
        <f t="shared" si="241"/>
        <v>Q2</v>
      </c>
      <c r="U3087">
        <f t="shared" si="242"/>
        <v>2025</v>
      </c>
      <c r="V3087" s="4">
        <f t="shared" si="243"/>
        <v>0.10511872091635842</v>
      </c>
      <c r="W3087" t="str">
        <f t="shared" si="244"/>
        <v>Medium</v>
      </c>
    </row>
    <row r="3088" spans="1:23" hidden="1" x14ac:dyDescent="0.3">
      <c r="A3088">
        <v>104592</v>
      </c>
      <c r="B3088" s="1">
        <v>45720</v>
      </c>
      <c r="C3088" t="s">
        <v>4728</v>
      </c>
      <c r="D3088" t="s">
        <v>226</v>
      </c>
      <c r="E3088" t="s">
        <v>52</v>
      </c>
      <c r="F3088" t="s">
        <v>69</v>
      </c>
      <c r="G3088" t="s">
        <v>70</v>
      </c>
      <c r="H3088" t="s">
        <v>59</v>
      </c>
      <c r="I3088" t="s">
        <v>24</v>
      </c>
      <c r="J3088" t="s">
        <v>25</v>
      </c>
      <c r="K3088">
        <v>2</v>
      </c>
      <c r="L3088">
        <v>8380</v>
      </c>
      <c r="M3088">
        <v>20</v>
      </c>
      <c r="N3088">
        <v>13408</v>
      </c>
      <c r="O3088">
        <v>12000</v>
      </c>
      <c r="P3088">
        <v>1408</v>
      </c>
      <c r="Q3088" t="s">
        <v>49</v>
      </c>
      <c r="R3088" t="s">
        <v>27</v>
      </c>
      <c r="S3088" s="3" t="str">
        <f t="shared" si="240"/>
        <v>March</v>
      </c>
      <c r="T3088" t="str">
        <f t="shared" si="241"/>
        <v>Q1</v>
      </c>
      <c r="U3088">
        <f t="shared" si="242"/>
        <v>2025</v>
      </c>
      <c r="V3088" s="4">
        <f t="shared" si="243"/>
        <v>0.10501193317422435</v>
      </c>
      <c r="W3088" t="str">
        <f t="shared" si="244"/>
        <v>Medium</v>
      </c>
    </row>
    <row r="3089" spans="1:23" hidden="1" x14ac:dyDescent="0.3">
      <c r="A3089">
        <v>102308</v>
      </c>
      <c r="B3089" s="1">
        <v>45742</v>
      </c>
      <c r="C3089" t="s">
        <v>2444</v>
      </c>
      <c r="D3089" t="s">
        <v>217</v>
      </c>
      <c r="E3089" t="s">
        <v>44</v>
      </c>
      <c r="F3089" t="s">
        <v>45</v>
      </c>
      <c r="G3089" t="s">
        <v>46</v>
      </c>
      <c r="H3089" t="s">
        <v>38</v>
      </c>
      <c r="I3089" t="s">
        <v>39</v>
      </c>
      <c r="J3089" t="s">
        <v>92</v>
      </c>
      <c r="K3089">
        <v>6</v>
      </c>
      <c r="L3089">
        <v>2226</v>
      </c>
      <c r="M3089">
        <v>0</v>
      </c>
      <c r="N3089">
        <v>13356</v>
      </c>
      <c r="O3089">
        <v>9600</v>
      </c>
      <c r="P3089">
        <v>3756</v>
      </c>
      <c r="Q3089" t="s">
        <v>41</v>
      </c>
      <c r="R3089" t="s">
        <v>73</v>
      </c>
      <c r="S3089" s="3" t="str">
        <f t="shared" si="240"/>
        <v>March</v>
      </c>
      <c r="T3089" t="str">
        <f t="shared" si="241"/>
        <v>Q1</v>
      </c>
      <c r="U3089">
        <f t="shared" si="242"/>
        <v>2025</v>
      </c>
      <c r="V3089" s="4">
        <f t="shared" si="243"/>
        <v>0.28122192273135671</v>
      </c>
      <c r="W3089" t="str">
        <f t="shared" si="244"/>
        <v>Medium</v>
      </c>
    </row>
    <row r="3090" spans="1:23" hidden="1" x14ac:dyDescent="0.3">
      <c r="A3090">
        <v>102662</v>
      </c>
      <c r="B3090" s="1">
        <v>45996</v>
      </c>
      <c r="C3090" t="s">
        <v>2798</v>
      </c>
      <c r="D3090" t="s">
        <v>199</v>
      </c>
      <c r="E3090" t="s">
        <v>30</v>
      </c>
      <c r="F3090" t="s">
        <v>76</v>
      </c>
      <c r="G3090" t="s">
        <v>77</v>
      </c>
      <c r="H3090" t="s">
        <v>83</v>
      </c>
      <c r="I3090" t="s">
        <v>39</v>
      </c>
      <c r="J3090" t="s">
        <v>92</v>
      </c>
      <c r="K3090">
        <v>6</v>
      </c>
      <c r="L3090">
        <v>2782</v>
      </c>
      <c r="M3090">
        <v>20</v>
      </c>
      <c r="N3090">
        <v>13353.6</v>
      </c>
      <c r="O3090">
        <v>9600</v>
      </c>
      <c r="P3090">
        <v>3753.6</v>
      </c>
      <c r="Q3090" t="s">
        <v>49</v>
      </c>
      <c r="R3090" t="s">
        <v>27</v>
      </c>
      <c r="S3090" s="3" t="str">
        <f t="shared" si="240"/>
        <v>December</v>
      </c>
      <c r="T3090" t="str">
        <f t="shared" si="241"/>
        <v>Q4</v>
      </c>
      <c r="U3090">
        <f t="shared" si="242"/>
        <v>2025</v>
      </c>
      <c r="V3090" s="4">
        <f t="shared" si="243"/>
        <v>0.28109273903666426</v>
      </c>
      <c r="W3090" t="str">
        <f t="shared" si="244"/>
        <v>Medium</v>
      </c>
    </row>
    <row r="3091" spans="1:23" hidden="1" x14ac:dyDescent="0.3">
      <c r="A3091">
        <v>100427</v>
      </c>
      <c r="B3091" s="1">
        <v>46007</v>
      </c>
      <c r="C3091" t="s">
        <v>563</v>
      </c>
      <c r="D3091" t="s">
        <v>149</v>
      </c>
      <c r="E3091" t="s">
        <v>30</v>
      </c>
      <c r="F3091" t="s">
        <v>31</v>
      </c>
      <c r="G3091" t="s">
        <v>32</v>
      </c>
      <c r="H3091" t="s">
        <v>38</v>
      </c>
      <c r="I3091" t="s">
        <v>24</v>
      </c>
      <c r="J3091" t="s">
        <v>72</v>
      </c>
      <c r="K3091">
        <v>1</v>
      </c>
      <c r="L3091">
        <v>14828</v>
      </c>
      <c r="M3091">
        <v>10</v>
      </c>
      <c r="N3091">
        <v>13345.2</v>
      </c>
      <c r="O3091">
        <v>11000</v>
      </c>
      <c r="P3091">
        <v>2345.1999999999998</v>
      </c>
      <c r="Q3091" t="s">
        <v>49</v>
      </c>
      <c r="R3091" t="s">
        <v>73</v>
      </c>
      <c r="S3091" s="3" t="str">
        <f t="shared" si="240"/>
        <v>December</v>
      </c>
      <c r="T3091" t="str">
        <f t="shared" si="241"/>
        <v>Q4</v>
      </c>
      <c r="U3091">
        <f t="shared" si="242"/>
        <v>2025</v>
      </c>
      <c r="V3091" s="4">
        <f t="shared" si="243"/>
        <v>0.17573359709858224</v>
      </c>
      <c r="W3091" t="str">
        <f t="shared" si="244"/>
        <v>Medium</v>
      </c>
    </row>
    <row r="3092" spans="1:23" hidden="1" x14ac:dyDescent="0.3">
      <c r="A3092">
        <v>103023</v>
      </c>
      <c r="B3092" s="1">
        <v>45791</v>
      </c>
      <c r="C3092" t="s">
        <v>3159</v>
      </c>
      <c r="D3092" t="s">
        <v>222</v>
      </c>
      <c r="E3092" t="s">
        <v>52</v>
      </c>
      <c r="F3092" t="s">
        <v>69</v>
      </c>
      <c r="G3092" t="s">
        <v>70</v>
      </c>
      <c r="H3092" t="s">
        <v>38</v>
      </c>
      <c r="I3092" t="s">
        <v>24</v>
      </c>
      <c r="J3092" t="s">
        <v>25</v>
      </c>
      <c r="K3092">
        <v>2</v>
      </c>
      <c r="L3092">
        <v>8335</v>
      </c>
      <c r="M3092">
        <v>20</v>
      </c>
      <c r="N3092">
        <v>13336</v>
      </c>
      <c r="O3092">
        <v>12000</v>
      </c>
      <c r="P3092">
        <v>1336</v>
      </c>
      <c r="Q3092" t="s">
        <v>55</v>
      </c>
      <c r="R3092" t="s">
        <v>27</v>
      </c>
      <c r="S3092" s="3" t="str">
        <f t="shared" si="240"/>
        <v>May</v>
      </c>
      <c r="T3092" t="str">
        <f t="shared" si="241"/>
        <v>Q2</v>
      </c>
      <c r="U3092">
        <f t="shared" si="242"/>
        <v>2025</v>
      </c>
      <c r="V3092" s="4">
        <f t="shared" si="243"/>
        <v>0.10017996400719856</v>
      </c>
      <c r="W3092" t="str">
        <f t="shared" si="244"/>
        <v>Medium</v>
      </c>
    </row>
    <row r="3093" spans="1:23" hidden="1" x14ac:dyDescent="0.3">
      <c r="A3093">
        <v>104954</v>
      </c>
      <c r="B3093" s="1">
        <v>45691</v>
      </c>
      <c r="C3093" t="s">
        <v>5090</v>
      </c>
      <c r="D3093" t="s">
        <v>213</v>
      </c>
      <c r="E3093" t="s">
        <v>52</v>
      </c>
      <c r="F3093" t="s">
        <v>53</v>
      </c>
      <c r="G3093" t="s">
        <v>54</v>
      </c>
      <c r="H3093" t="s">
        <v>47</v>
      </c>
      <c r="I3093" t="s">
        <v>39</v>
      </c>
      <c r="J3093" t="s">
        <v>92</v>
      </c>
      <c r="K3093">
        <v>6</v>
      </c>
      <c r="L3093">
        <v>2467</v>
      </c>
      <c r="M3093">
        <v>10</v>
      </c>
      <c r="N3093">
        <v>13321.8</v>
      </c>
      <c r="O3093">
        <v>9600</v>
      </c>
      <c r="P3093">
        <v>3721.8</v>
      </c>
      <c r="Q3093" t="s">
        <v>66</v>
      </c>
      <c r="R3093" t="s">
        <v>56</v>
      </c>
      <c r="S3093" s="3" t="str">
        <f t="shared" si="240"/>
        <v>February</v>
      </c>
      <c r="T3093" t="str">
        <f t="shared" si="241"/>
        <v>Q1</v>
      </c>
      <c r="U3093">
        <f t="shared" si="242"/>
        <v>2025</v>
      </c>
      <c r="V3093" s="4">
        <f t="shared" si="243"/>
        <v>0.27937666081160206</v>
      </c>
      <c r="W3093" t="str">
        <f t="shared" si="244"/>
        <v>Medium</v>
      </c>
    </row>
    <row r="3094" spans="1:23" hidden="1" x14ac:dyDescent="0.3">
      <c r="A3094">
        <v>104279</v>
      </c>
      <c r="B3094" s="1">
        <v>45758</v>
      </c>
      <c r="C3094" t="s">
        <v>4415</v>
      </c>
      <c r="D3094" t="s">
        <v>228</v>
      </c>
      <c r="E3094" t="s">
        <v>52</v>
      </c>
      <c r="F3094" t="s">
        <v>69</v>
      </c>
      <c r="G3094" t="s">
        <v>70</v>
      </c>
      <c r="H3094" t="s">
        <v>38</v>
      </c>
      <c r="I3094" t="s">
        <v>24</v>
      </c>
      <c r="J3094" t="s">
        <v>72</v>
      </c>
      <c r="K3094">
        <v>1</v>
      </c>
      <c r="L3094">
        <v>14762</v>
      </c>
      <c r="M3094">
        <v>10</v>
      </c>
      <c r="N3094">
        <v>13285.8</v>
      </c>
      <c r="O3094">
        <v>11000</v>
      </c>
      <c r="P3094">
        <v>2285.8000000000002</v>
      </c>
      <c r="Q3094" t="s">
        <v>66</v>
      </c>
      <c r="R3094" t="s">
        <v>27</v>
      </c>
      <c r="S3094" s="3" t="str">
        <f t="shared" si="240"/>
        <v>April</v>
      </c>
      <c r="T3094" t="str">
        <f t="shared" si="241"/>
        <v>Q2</v>
      </c>
      <c r="U3094">
        <f t="shared" si="242"/>
        <v>2025</v>
      </c>
      <c r="V3094" s="4">
        <f t="shared" si="243"/>
        <v>0.17204835237622126</v>
      </c>
      <c r="W3094" t="str">
        <f t="shared" si="244"/>
        <v>Medium</v>
      </c>
    </row>
    <row r="3095" spans="1:23" hidden="1" x14ac:dyDescent="0.3">
      <c r="A3095">
        <v>100860</v>
      </c>
      <c r="B3095" s="1">
        <v>45799</v>
      </c>
      <c r="C3095" t="s">
        <v>996</v>
      </c>
      <c r="D3095" t="s">
        <v>118</v>
      </c>
      <c r="E3095" t="s">
        <v>44</v>
      </c>
      <c r="F3095" t="s">
        <v>45</v>
      </c>
      <c r="G3095" t="s">
        <v>46</v>
      </c>
      <c r="H3095" t="s">
        <v>108</v>
      </c>
      <c r="I3095" t="s">
        <v>39</v>
      </c>
      <c r="J3095" t="s">
        <v>92</v>
      </c>
      <c r="K3095">
        <v>6</v>
      </c>
      <c r="L3095">
        <v>2330</v>
      </c>
      <c r="M3095">
        <v>5</v>
      </c>
      <c r="N3095">
        <v>13281</v>
      </c>
      <c r="O3095">
        <v>9600</v>
      </c>
      <c r="P3095">
        <v>3681</v>
      </c>
      <c r="Q3095" t="s">
        <v>55</v>
      </c>
      <c r="R3095" t="s">
        <v>56</v>
      </c>
      <c r="S3095" s="3" t="str">
        <f t="shared" si="240"/>
        <v>May</v>
      </c>
      <c r="T3095" t="str">
        <f t="shared" si="241"/>
        <v>Q2</v>
      </c>
      <c r="U3095">
        <f t="shared" si="242"/>
        <v>2025</v>
      </c>
      <c r="V3095" s="4">
        <f t="shared" si="243"/>
        <v>0.27716286424215042</v>
      </c>
      <c r="W3095" t="str">
        <f t="shared" si="244"/>
        <v>Medium</v>
      </c>
    </row>
    <row r="3096" spans="1:23" hidden="1" x14ac:dyDescent="0.3">
      <c r="A3096">
        <v>101122</v>
      </c>
      <c r="B3096" s="1">
        <v>45676</v>
      </c>
      <c r="C3096" t="s">
        <v>1258</v>
      </c>
      <c r="D3096" t="s">
        <v>147</v>
      </c>
      <c r="E3096" t="s">
        <v>30</v>
      </c>
      <c r="F3096" t="s">
        <v>31</v>
      </c>
      <c r="G3096" t="s">
        <v>32</v>
      </c>
      <c r="H3096" t="s">
        <v>71</v>
      </c>
      <c r="I3096" t="s">
        <v>24</v>
      </c>
      <c r="J3096" t="s">
        <v>72</v>
      </c>
      <c r="K3096">
        <v>1</v>
      </c>
      <c r="L3096">
        <v>14748</v>
      </c>
      <c r="M3096">
        <v>10</v>
      </c>
      <c r="N3096">
        <v>13273.2</v>
      </c>
      <c r="O3096">
        <v>11000</v>
      </c>
      <c r="P3096">
        <v>2273.1999999999998</v>
      </c>
      <c r="Q3096" t="s">
        <v>55</v>
      </c>
      <c r="R3096" t="s">
        <v>56</v>
      </c>
      <c r="S3096" s="3" t="str">
        <f t="shared" si="240"/>
        <v>January</v>
      </c>
      <c r="T3096" t="str">
        <f t="shared" si="241"/>
        <v>Q1</v>
      </c>
      <c r="U3096">
        <f t="shared" si="242"/>
        <v>2025</v>
      </c>
      <c r="V3096" s="4">
        <f t="shared" si="243"/>
        <v>0.17126239339420785</v>
      </c>
      <c r="W3096" t="str">
        <f t="shared" si="244"/>
        <v>Medium</v>
      </c>
    </row>
    <row r="3097" spans="1:23" hidden="1" x14ac:dyDescent="0.3">
      <c r="A3097">
        <v>102826</v>
      </c>
      <c r="B3097" s="1">
        <v>45830</v>
      </c>
      <c r="C3097" t="s">
        <v>2962</v>
      </c>
      <c r="D3097" t="s">
        <v>51</v>
      </c>
      <c r="E3097" t="s">
        <v>30</v>
      </c>
      <c r="F3097" t="s">
        <v>31</v>
      </c>
      <c r="G3097" t="s">
        <v>32</v>
      </c>
      <c r="H3097" t="s">
        <v>38</v>
      </c>
      <c r="I3097" t="s">
        <v>24</v>
      </c>
      <c r="J3097" t="s">
        <v>72</v>
      </c>
      <c r="K3097">
        <v>1</v>
      </c>
      <c r="L3097">
        <v>14734</v>
      </c>
      <c r="M3097">
        <v>10</v>
      </c>
      <c r="N3097">
        <v>13260.6</v>
      </c>
      <c r="O3097">
        <v>11000</v>
      </c>
      <c r="P3097">
        <v>2260.6</v>
      </c>
      <c r="Q3097" t="s">
        <v>49</v>
      </c>
      <c r="R3097" t="s">
        <v>56</v>
      </c>
      <c r="S3097" s="3" t="str">
        <f t="shared" si="240"/>
        <v>June</v>
      </c>
      <c r="T3097" t="str">
        <f t="shared" si="241"/>
        <v>Q2</v>
      </c>
      <c r="U3097">
        <f t="shared" si="242"/>
        <v>2025</v>
      </c>
      <c r="V3097" s="4">
        <f t="shared" si="243"/>
        <v>0.17047494080207531</v>
      </c>
      <c r="W3097" t="str">
        <f t="shared" si="244"/>
        <v>Medium</v>
      </c>
    </row>
    <row r="3098" spans="1:23" hidden="1" x14ac:dyDescent="0.3">
      <c r="A3098">
        <v>101603</v>
      </c>
      <c r="B3098" s="1">
        <v>46007</v>
      </c>
      <c r="C3098" t="s">
        <v>1739</v>
      </c>
      <c r="D3098" t="s">
        <v>122</v>
      </c>
      <c r="E3098" t="s">
        <v>52</v>
      </c>
      <c r="F3098" t="s">
        <v>53</v>
      </c>
      <c r="G3098" t="s">
        <v>54</v>
      </c>
      <c r="H3098" t="s">
        <v>38</v>
      </c>
      <c r="I3098" t="s">
        <v>39</v>
      </c>
      <c r="J3098" t="s">
        <v>92</v>
      </c>
      <c r="K3098">
        <v>5</v>
      </c>
      <c r="L3098">
        <v>2939</v>
      </c>
      <c r="M3098">
        <v>10</v>
      </c>
      <c r="N3098">
        <v>13225.5</v>
      </c>
      <c r="O3098">
        <v>8000</v>
      </c>
      <c r="P3098">
        <v>5225.5</v>
      </c>
      <c r="Q3098" t="s">
        <v>55</v>
      </c>
      <c r="R3098" t="s">
        <v>27</v>
      </c>
      <c r="S3098" s="3" t="str">
        <f t="shared" si="240"/>
        <v>December</v>
      </c>
      <c r="T3098" t="str">
        <f t="shared" si="241"/>
        <v>Q4</v>
      </c>
      <c r="U3098">
        <f t="shared" si="242"/>
        <v>2025</v>
      </c>
      <c r="V3098" s="4">
        <f t="shared" si="243"/>
        <v>0.39510793542777212</v>
      </c>
      <c r="W3098" t="str">
        <f t="shared" si="244"/>
        <v>Medium</v>
      </c>
    </row>
    <row r="3099" spans="1:23" hidden="1" x14ac:dyDescent="0.3">
      <c r="A3099">
        <v>101270</v>
      </c>
      <c r="B3099" s="1">
        <v>45696</v>
      </c>
      <c r="C3099" t="s">
        <v>1406</v>
      </c>
      <c r="D3099" t="s">
        <v>228</v>
      </c>
      <c r="E3099" t="s">
        <v>20</v>
      </c>
      <c r="F3099" t="s">
        <v>21</v>
      </c>
      <c r="G3099" t="s">
        <v>22</v>
      </c>
      <c r="H3099" t="s">
        <v>71</v>
      </c>
      <c r="I3099" t="s">
        <v>39</v>
      </c>
      <c r="J3099" t="s">
        <v>92</v>
      </c>
      <c r="K3099">
        <v>5</v>
      </c>
      <c r="L3099">
        <v>2938</v>
      </c>
      <c r="M3099">
        <v>10</v>
      </c>
      <c r="N3099">
        <v>13221</v>
      </c>
      <c r="O3099">
        <v>8000</v>
      </c>
      <c r="P3099">
        <v>5221</v>
      </c>
      <c r="Q3099" t="s">
        <v>66</v>
      </c>
      <c r="R3099" t="s">
        <v>27</v>
      </c>
      <c r="S3099" s="3" t="str">
        <f t="shared" si="240"/>
        <v>February</v>
      </c>
      <c r="T3099" t="str">
        <f t="shared" si="241"/>
        <v>Q1</v>
      </c>
      <c r="U3099">
        <f t="shared" si="242"/>
        <v>2025</v>
      </c>
      <c r="V3099" s="4">
        <f t="shared" si="243"/>
        <v>0.39490204976930643</v>
      </c>
      <c r="W3099" t="str">
        <f t="shared" si="244"/>
        <v>Medium</v>
      </c>
    </row>
    <row r="3100" spans="1:23" hidden="1" x14ac:dyDescent="0.3">
      <c r="A3100">
        <v>104455</v>
      </c>
      <c r="B3100" s="1">
        <v>45919</v>
      </c>
      <c r="C3100" t="s">
        <v>4591</v>
      </c>
      <c r="D3100" t="s">
        <v>281</v>
      </c>
      <c r="E3100" t="s">
        <v>44</v>
      </c>
      <c r="F3100" t="s">
        <v>64</v>
      </c>
      <c r="G3100" t="s">
        <v>65</v>
      </c>
      <c r="H3100" t="s">
        <v>108</v>
      </c>
      <c r="I3100" t="s">
        <v>24</v>
      </c>
      <c r="J3100" t="s">
        <v>25</v>
      </c>
      <c r="K3100">
        <v>2</v>
      </c>
      <c r="L3100">
        <v>8252</v>
      </c>
      <c r="M3100">
        <v>20</v>
      </c>
      <c r="N3100">
        <v>13203.2</v>
      </c>
      <c r="O3100">
        <v>12000</v>
      </c>
      <c r="P3100">
        <v>1203.2</v>
      </c>
      <c r="Q3100" t="s">
        <v>55</v>
      </c>
      <c r="R3100" t="s">
        <v>56</v>
      </c>
      <c r="S3100" s="3" t="str">
        <f t="shared" si="240"/>
        <v>September</v>
      </c>
      <c r="T3100" t="str">
        <f t="shared" si="241"/>
        <v>Q3</v>
      </c>
      <c r="U3100">
        <f t="shared" si="242"/>
        <v>2025</v>
      </c>
      <c r="V3100" s="4">
        <f t="shared" si="243"/>
        <v>9.1129423170140569E-2</v>
      </c>
      <c r="W3100" t="str">
        <f t="shared" si="244"/>
        <v>Medium</v>
      </c>
    </row>
    <row r="3101" spans="1:23" hidden="1" x14ac:dyDescent="0.3">
      <c r="A3101">
        <v>102592</v>
      </c>
      <c r="B3101" s="1">
        <v>45883</v>
      </c>
      <c r="C3101" t="s">
        <v>2728</v>
      </c>
      <c r="D3101" t="s">
        <v>122</v>
      </c>
      <c r="E3101" t="s">
        <v>52</v>
      </c>
      <c r="F3101" t="s">
        <v>53</v>
      </c>
      <c r="G3101" t="s">
        <v>54</v>
      </c>
      <c r="H3101" t="s">
        <v>47</v>
      </c>
      <c r="I3101" t="s">
        <v>24</v>
      </c>
      <c r="J3101" t="s">
        <v>25</v>
      </c>
      <c r="K3101">
        <v>2</v>
      </c>
      <c r="L3101">
        <v>8247</v>
      </c>
      <c r="M3101">
        <v>20</v>
      </c>
      <c r="N3101">
        <v>13195.2</v>
      </c>
      <c r="O3101">
        <v>12000</v>
      </c>
      <c r="P3101">
        <v>1195.2</v>
      </c>
      <c r="Q3101" t="s">
        <v>55</v>
      </c>
      <c r="R3101" t="s">
        <v>56</v>
      </c>
      <c r="S3101" s="3" t="str">
        <f t="shared" si="240"/>
        <v>August</v>
      </c>
      <c r="T3101" t="str">
        <f t="shared" si="241"/>
        <v>Q3</v>
      </c>
      <c r="U3101">
        <f t="shared" si="242"/>
        <v>2025</v>
      </c>
      <c r="V3101" s="4">
        <f t="shared" si="243"/>
        <v>9.0578392142597303E-2</v>
      </c>
      <c r="W3101" t="str">
        <f t="shared" si="244"/>
        <v>Medium</v>
      </c>
    </row>
    <row r="3102" spans="1:23" hidden="1" x14ac:dyDescent="0.3">
      <c r="A3102">
        <v>103195</v>
      </c>
      <c r="B3102" s="1">
        <v>45988</v>
      </c>
      <c r="C3102" t="s">
        <v>3331</v>
      </c>
      <c r="D3102" t="s">
        <v>160</v>
      </c>
      <c r="E3102" t="s">
        <v>52</v>
      </c>
      <c r="F3102" t="s">
        <v>53</v>
      </c>
      <c r="G3102" t="s">
        <v>54</v>
      </c>
      <c r="H3102" t="s">
        <v>23</v>
      </c>
      <c r="I3102" t="s">
        <v>39</v>
      </c>
      <c r="J3102" t="s">
        <v>92</v>
      </c>
      <c r="K3102">
        <v>7</v>
      </c>
      <c r="L3102">
        <v>2093</v>
      </c>
      <c r="M3102">
        <v>10</v>
      </c>
      <c r="N3102">
        <v>13185.9</v>
      </c>
      <c r="O3102">
        <v>11200</v>
      </c>
      <c r="P3102">
        <v>1985.9</v>
      </c>
      <c r="Q3102" t="s">
        <v>66</v>
      </c>
      <c r="R3102" t="s">
        <v>56</v>
      </c>
      <c r="S3102" s="3" t="str">
        <f t="shared" si="240"/>
        <v>November</v>
      </c>
      <c r="T3102" t="str">
        <f t="shared" si="241"/>
        <v>Q4</v>
      </c>
      <c r="U3102">
        <f t="shared" si="242"/>
        <v>2025</v>
      </c>
      <c r="V3102" s="4">
        <f t="shared" si="243"/>
        <v>0.15060784626002019</v>
      </c>
      <c r="W3102" t="str">
        <f t="shared" si="244"/>
        <v>Medium</v>
      </c>
    </row>
    <row r="3103" spans="1:23" hidden="1" x14ac:dyDescent="0.3">
      <c r="A3103">
        <v>101476</v>
      </c>
      <c r="B3103" s="1">
        <v>45924</v>
      </c>
      <c r="C3103" t="s">
        <v>1612</v>
      </c>
      <c r="D3103" t="s">
        <v>194</v>
      </c>
      <c r="E3103" t="s">
        <v>20</v>
      </c>
      <c r="F3103" t="s">
        <v>21</v>
      </c>
      <c r="G3103" t="s">
        <v>22</v>
      </c>
      <c r="H3103" t="s">
        <v>23</v>
      </c>
      <c r="I3103" t="s">
        <v>24</v>
      </c>
      <c r="J3103" t="s">
        <v>72</v>
      </c>
      <c r="K3103">
        <v>1</v>
      </c>
      <c r="L3103">
        <v>14650</v>
      </c>
      <c r="M3103">
        <v>10</v>
      </c>
      <c r="N3103">
        <v>13185</v>
      </c>
      <c r="O3103">
        <v>11000</v>
      </c>
      <c r="P3103">
        <v>2185</v>
      </c>
      <c r="Q3103" t="s">
        <v>49</v>
      </c>
      <c r="R3103" t="s">
        <v>27</v>
      </c>
      <c r="S3103" s="3" t="str">
        <f t="shared" si="240"/>
        <v>September</v>
      </c>
      <c r="T3103" t="str">
        <f t="shared" si="241"/>
        <v>Q3</v>
      </c>
      <c r="U3103">
        <f t="shared" si="242"/>
        <v>2025</v>
      </c>
      <c r="V3103" s="4">
        <f t="shared" si="243"/>
        <v>0.16571861964353432</v>
      </c>
      <c r="W3103" t="str">
        <f t="shared" si="244"/>
        <v>Medium</v>
      </c>
    </row>
    <row r="3104" spans="1:23" hidden="1" x14ac:dyDescent="0.3">
      <c r="A3104">
        <v>104197</v>
      </c>
      <c r="B3104" s="1">
        <v>45983</v>
      </c>
      <c r="C3104" t="s">
        <v>4333</v>
      </c>
      <c r="D3104" t="s">
        <v>177</v>
      </c>
      <c r="E3104" t="s">
        <v>52</v>
      </c>
      <c r="F3104" t="s">
        <v>69</v>
      </c>
      <c r="G3104" t="s">
        <v>70</v>
      </c>
      <c r="H3104" t="s">
        <v>23</v>
      </c>
      <c r="I3104" t="s">
        <v>39</v>
      </c>
      <c r="J3104" t="s">
        <v>92</v>
      </c>
      <c r="K3104">
        <v>5</v>
      </c>
      <c r="L3104">
        <v>2636</v>
      </c>
      <c r="M3104">
        <v>0</v>
      </c>
      <c r="N3104">
        <v>13180</v>
      </c>
      <c r="O3104">
        <v>8000</v>
      </c>
      <c r="P3104">
        <v>5180</v>
      </c>
      <c r="Q3104" t="s">
        <v>66</v>
      </c>
      <c r="R3104" t="s">
        <v>27</v>
      </c>
      <c r="S3104" s="3" t="str">
        <f t="shared" si="240"/>
        <v>November</v>
      </c>
      <c r="T3104" t="str">
        <f t="shared" si="241"/>
        <v>Q4</v>
      </c>
      <c r="U3104">
        <f t="shared" si="242"/>
        <v>2025</v>
      </c>
      <c r="V3104" s="4">
        <f t="shared" si="243"/>
        <v>0.39301972685887709</v>
      </c>
      <c r="W3104" t="str">
        <f t="shared" si="244"/>
        <v>Medium</v>
      </c>
    </row>
    <row r="3105" spans="1:23" hidden="1" x14ac:dyDescent="0.3">
      <c r="A3105">
        <v>101435</v>
      </c>
      <c r="B3105" s="1">
        <v>45939</v>
      </c>
      <c r="C3105" t="s">
        <v>1571</v>
      </c>
      <c r="D3105" t="s">
        <v>138</v>
      </c>
      <c r="E3105" t="s">
        <v>52</v>
      </c>
      <c r="F3105" t="s">
        <v>53</v>
      </c>
      <c r="G3105" t="s">
        <v>54</v>
      </c>
      <c r="H3105" t="s">
        <v>33</v>
      </c>
      <c r="I3105" t="s">
        <v>39</v>
      </c>
      <c r="J3105" t="s">
        <v>92</v>
      </c>
      <c r="K3105">
        <v>6</v>
      </c>
      <c r="L3105">
        <v>2191</v>
      </c>
      <c r="M3105">
        <v>0</v>
      </c>
      <c r="N3105">
        <v>13146</v>
      </c>
      <c r="O3105">
        <v>9600</v>
      </c>
      <c r="P3105">
        <v>3546</v>
      </c>
      <c r="Q3105" t="s">
        <v>26</v>
      </c>
      <c r="R3105" t="s">
        <v>73</v>
      </c>
      <c r="S3105" s="3" t="str">
        <f t="shared" si="240"/>
        <v>October</v>
      </c>
      <c r="T3105" t="str">
        <f t="shared" si="241"/>
        <v>Q4</v>
      </c>
      <c r="U3105">
        <f t="shared" si="242"/>
        <v>2025</v>
      </c>
      <c r="V3105" s="4">
        <f t="shared" si="243"/>
        <v>0.26973984481971702</v>
      </c>
      <c r="W3105" t="str">
        <f t="shared" si="244"/>
        <v>Medium</v>
      </c>
    </row>
    <row r="3106" spans="1:23" hidden="1" x14ac:dyDescent="0.3">
      <c r="A3106">
        <v>103645</v>
      </c>
      <c r="B3106" s="1">
        <v>45775</v>
      </c>
      <c r="C3106" t="s">
        <v>3781</v>
      </c>
      <c r="D3106" t="s">
        <v>96</v>
      </c>
      <c r="E3106" t="s">
        <v>52</v>
      </c>
      <c r="F3106" t="s">
        <v>69</v>
      </c>
      <c r="G3106" t="s">
        <v>70</v>
      </c>
      <c r="H3106" t="s">
        <v>38</v>
      </c>
      <c r="I3106" t="s">
        <v>24</v>
      </c>
      <c r="J3106" t="s">
        <v>72</v>
      </c>
      <c r="K3106">
        <v>1</v>
      </c>
      <c r="L3106">
        <v>14602</v>
      </c>
      <c r="M3106">
        <v>10</v>
      </c>
      <c r="N3106">
        <v>13141.8</v>
      </c>
      <c r="O3106">
        <v>11000</v>
      </c>
      <c r="P3106">
        <v>2141.8000000000002</v>
      </c>
      <c r="Q3106" t="s">
        <v>41</v>
      </c>
      <c r="R3106" t="s">
        <v>56</v>
      </c>
      <c r="S3106" s="3" t="str">
        <f t="shared" si="240"/>
        <v>April</v>
      </c>
      <c r="T3106" t="str">
        <f t="shared" si="241"/>
        <v>Q2</v>
      </c>
      <c r="U3106">
        <f t="shared" si="242"/>
        <v>2025</v>
      </c>
      <c r="V3106" s="4">
        <f t="shared" si="243"/>
        <v>0.16297615242965197</v>
      </c>
      <c r="W3106" t="str">
        <f t="shared" si="244"/>
        <v>Medium</v>
      </c>
    </row>
    <row r="3107" spans="1:23" hidden="1" x14ac:dyDescent="0.3">
      <c r="A3107">
        <v>102110</v>
      </c>
      <c r="B3107" s="1">
        <v>45718</v>
      </c>
      <c r="C3107" t="s">
        <v>2246</v>
      </c>
      <c r="D3107" t="s">
        <v>80</v>
      </c>
      <c r="E3107" t="s">
        <v>52</v>
      </c>
      <c r="F3107" t="s">
        <v>69</v>
      </c>
      <c r="G3107" t="s">
        <v>70</v>
      </c>
      <c r="H3107" t="s">
        <v>47</v>
      </c>
      <c r="I3107" t="s">
        <v>24</v>
      </c>
      <c r="J3107" t="s">
        <v>72</v>
      </c>
      <c r="K3107">
        <v>1</v>
      </c>
      <c r="L3107">
        <v>15436</v>
      </c>
      <c r="M3107">
        <v>15</v>
      </c>
      <c r="N3107">
        <v>13120.6</v>
      </c>
      <c r="O3107">
        <v>11000</v>
      </c>
      <c r="P3107">
        <v>2120.6</v>
      </c>
      <c r="Q3107" t="s">
        <v>41</v>
      </c>
      <c r="R3107" t="s">
        <v>73</v>
      </c>
      <c r="S3107" s="3" t="str">
        <f t="shared" si="240"/>
        <v>March</v>
      </c>
      <c r="T3107" t="str">
        <f t="shared" si="241"/>
        <v>Q1</v>
      </c>
      <c r="U3107">
        <f t="shared" si="242"/>
        <v>2025</v>
      </c>
      <c r="V3107" s="4">
        <f t="shared" si="243"/>
        <v>0.16162370623294664</v>
      </c>
      <c r="W3107" t="str">
        <f t="shared" si="244"/>
        <v>Medium</v>
      </c>
    </row>
    <row r="3108" spans="1:23" hidden="1" x14ac:dyDescent="0.3">
      <c r="A3108">
        <v>102799</v>
      </c>
      <c r="B3108" s="1">
        <v>45685</v>
      </c>
      <c r="C3108" t="s">
        <v>2935</v>
      </c>
      <c r="D3108" t="s">
        <v>299</v>
      </c>
      <c r="E3108" t="s">
        <v>20</v>
      </c>
      <c r="F3108" t="s">
        <v>21</v>
      </c>
      <c r="G3108" t="s">
        <v>22</v>
      </c>
      <c r="H3108" t="s">
        <v>33</v>
      </c>
      <c r="I3108" t="s">
        <v>24</v>
      </c>
      <c r="J3108" t="s">
        <v>72</v>
      </c>
      <c r="K3108">
        <v>1</v>
      </c>
      <c r="L3108">
        <v>15426</v>
      </c>
      <c r="M3108">
        <v>15</v>
      </c>
      <c r="N3108">
        <v>13112.1</v>
      </c>
      <c r="O3108">
        <v>11000</v>
      </c>
      <c r="P3108">
        <v>2112.1</v>
      </c>
      <c r="Q3108" t="s">
        <v>55</v>
      </c>
      <c r="R3108" t="s">
        <v>27</v>
      </c>
      <c r="S3108" s="3" t="str">
        <f t="shared" si="240"/>
        <v>January</v>
      </c>
      <c r="T3108" t="str">
        <f t="shared" si="241"/>
        <v>Q1</v>
      </c>
      <c r="U3108">
        <f t="shared" si="242"/>
        <v>2025</v>
      </c>
      <c r="V3108" s="4">
        <f t="shared" si="243"/>
        <v>0.16108022361025312</v>
      </c>
      <c r="W3108" t="str">
        <f t="shared" si="244"/>
        <v>Medium</v>
      </c>
    </row>
    <row r="3109" spans="1:23" hidden="1" x14ac:dyDescent="0.3">
      <c r="A3109">
        <v>102543</v>
      </c>
      <c r="B3109" s="1">
        <v>45698</v>
      </c>
      <c r="C3109" t="s">
        <v>2679</v>
      </c>
      <c r="D3109" t="s">
        <v>219</v>
      </c>
      <c r="E3109" t="s">
        <v>52</v>
      </c>
      <c r="F3109" t="s">
        <v>53</v>
      </c>
      <c r="G3109" t="s">
        <v>54</v>
      </c>
      <c r="H3109" t="s">
        <v>108</v>
      </c>
      <c r="I3109" t="s">
        <v>24</v>
      </c>
      <c r="J3109" t="s">
        <v>72</v>
      </c>
      <c r="K3109">
        <v>1</v>
      </c>
      <c r="L3109">
        <v>14546</v>
      </c>
      <c r="M3109">
        <v>10</v>
      </c>
      <c r="N3109">
        <v>13091.4</v>
      </c>
      <c r="O3109">
        <v>11000</v>
      </c>
      <c r="P3109">
        <v>2091.4</v>
      </c>
      <c r="Q3109" t="s">
        <v>49</v>
      </c>
      <c r="R3109" t="s">
        <v>27</v>
      </c>
      <c r="S3109" s="3" t="str">
        <f t="shared" si="240"/>
        <v>February</v>
      </c>
      <c r="T3109" t="str">
        <f t="shared" si="241"/>
        <v>Q1</v>
      </c>
      <c r="U3109">
        <f t="shared" si="242"/>
        <v>2025</v>
      </c>
      <c r="V3109" s="4">
        <f t="shared" si="243"/>
        <v>0.15975373145729257</v>
      </c>
      <c r="W3109" t="str">
        <f t="shared" si="244"/>
        <v>Medium</v>
      </c>
    </row>
    <row r="3110" spans="1:23" hidden="1" x14ac:dyDescent="0.3">
      <c r="A3110">
        <v>101807</v>
      </c>
      <c r="B3110" s="1">
        <v>45848</v>
      </c>
      <c r="C3110" t="s">
        <v>1943</v>
      </c>
      <c r="D3110" t="s">
        <v>104</v>
      </c>
      <c r="E3110" t="s">
        <v>44</v>
      </c>
      <c r="F3110" t="s">
        <v>45</v>
      </c>
      <c r="G3110" t="s">
        <v>46</v>
      </c>
      <c r="H3110" t="s">
        <v>83</v>
      </c>
      <c r="I3110" t="s">
        <v>24</v>
      </c>
      <c r="J3110" t="s">
        <v>72</v>
      </c>
      <c r="K3110">
        <v>1</v>
      </c>
      <c r="L3110">
        <v>15400</v>
      </c>
      <c r="M3110">
        <v>15</v>
      </c>
      <c r="N3110">
        <v>13090</v>
      </c>
      <c r="O3110">
        <v>11000</v>
      </c>
      <c r="P3110">
        <v>2090</v>
      </c>
      <c r="Q3110" t="s">
        <v>49</v>
      </c>
      <c r="R3110" t="s">
        <v>73</v>
      </c>
      <c r="S3110" s="3" t="str">
        <f t="shared" si="240"/>
        <v>July</v>
      </c>
      <c r="T3110" t="str">
        <f t="shared" si="241"/>
        <v>Q3</v>
      </c>
      <c r="U3110">
        <f t="shared" si="242"/>
        <v>2025</v>
      </c>
      <c r="V3110" s="4">
        <f t="shared" si="243"/>
        <v>0.15966386554621848</v>
      </c>
      <c r="W3110" t="str">
        <f t="shared" si="244"/>
        <v>Medium</v>
      </c>
    </row>
    <row r="3111" spans="1:23" hidden="1" x14ac:dyDescent="0.3">
      <c r="A3111">
        <v>104584</v>
      </c>
      <c r="B3111" s="1">
        <v>45851</v>
      </c>
      <c r="C3111" t="s">
        <v>4720</v>
      </c>
      <c r="D3111" t="s">
        <v>100</v>
      </c>
      <c r="E3111" t="s">
        <v>20</v>
      </c>
      <c r="F3111" t="s">
        <v>21</v>
      </c>
      <c r="G3111" t="s">
        <v>22</v>
      </c>
      <c r="H3111" t="s">
        <v>59</v>
      </c>
      <c r="I3111" t="s">
        <v>39</v>
      </c>
      <c r="J3111" t="s">
        <v>92</v>
      </c>
      <c r="K3111">
        <v>6</v>
      </c>
      <c r="L3111">
        <v>2178</v>
      </c>
      <c r="M3111">
        <v>0</v>
      </c>
      <c r="N3111">
        <v>13068</v>
      </c>
      <c r="O3111">
        <v>9600</v>
      </c>
      <c r="P3111">
        <v>3468</v>
      </c>
      <c r="Q3111" t="s">
        <v>55</v>
      </c>
      <c r="R3111" t="s">
        <v>73</v>
      </c>
      <c r="S3111" s="3" t="str">
        <f t="shared" si="240"/>
        <v>July</v>
      </c>
      <c r="T3111" t="str">
        <f t="shared" si="241"/>
        <v>Q3</v>
      </c>
      <c r="U3111">
        <f t="shared" si="242"/>
        <v>2025</v>
      </c>
      <c r="V3111" s="4">
        <f t="shared" si="243"/>
        <v>0.26538108356290174</v>
      </c>
      <c r="W3111" t="str">
        <f t="shared" si="244"/>
        <v>Medium</v>
      </c>
    </row>
    <row r="3112" spans="1:23" hidden="1" x14ac:dyDescent="0.3">
      <c r="A3112">
        <v>100634</v>
      </c>
      <c r="B3112" s="1">
        <v>45798</v>
      </c>
      <c r="C3112" t="s">
        <v>770</v>
      </c>
      <c r="D3112" t="s">
        <v>239</v>
      </c>
      <c r="E3112" t="s">
        <v>44</v>
      </c>
      <c r="F3112" t="s">
        <v>45</v>
      </c>
      <c r="G3112" t="s">
        <v>46</v>
      </c>
      <c r="H3112" t="s">
        <v>83</v>
      </c>
      <c r="I3112" t="s">
        <v>39</v>
      </c>
      <c r="J3112" t="s">
        <v>92</v>
      </c>
      <c r="K3112">
        <v>5</v>
      </c>
      <c r="L3112">
        <v>2750</v>
      </c>
      <c r="M3112">
        <v>5</v>
      </c>
      <c r="N3112">
        <v>13062.5</v>
      </c>
      <c r="O3112">
        <v>8000</v>
      </c>
      <c r="P3112">
        <v>5062.5</v>
      </c>
      <c r="Q3112" t="s">
        <v>55</v>
      </c>
      <c r="R3112" t="s">
        <v>27</v>
      </c>
      <c r="S3112" s="3" t="str">
        <f t="shared" si="240"/>
        <v>May</v>
      </c>
      <c r="T3112" t="str">
        <f t="shared" si="241"/>
        <v>Q2</v>
      </c>
      <c r="U3112">
        <f t="shared" si="242"/>
        <v>2025</v>
      </c>
      <c r="V3112" s="4">
        <f t="shared" si="243"/>
        <v>0.38755980861244022</v>
      </c>
      <c r="W3112" t="str">
        <f t="shared" si="244"/>
        <v>Medium</v>
      </c>
    </row>
    <row r="3113" spans="1:23" hidden="1" x14ac:dyDescent="0.3">
      <c r="A3113">
        <v>100619</v>
      </c>
      <c r="B3113" s="1">
        <v>45798</v>
      </c>
      <c r="C3113" t="s">
        <v>755</v>
      </c>
      <c r="D3113" t="s">
        <v>222</v>
      </c>
      <c r="E3113" t="s">
        <v>20</v>
      </c>
      <c r="F3113" t="s">
        <v>21</v>
      </c>
      <c r="G3113" t="s">
        <v>22</v>
      </c>
      <c r="H3113" t="s">
        <v>38</v>
      </c>
      <c r="I3113" t="s">
        <v>24</v>
      </c>
      <c r="J3113" t="s">
        <v>72</v>
      </c>
      <c r="K3113">
        <v>1</v>
      </c>
      <c r="L3113">
        <v>14504</v>
      </c>
      <c r="M3113">
        <v>10</v>
      </c>
      <c r="N3113">
        <v>13053.6</v>
      </c>
      <c r="O3113">
        <v>11000</v>
      </c>
      <c r="P3113">
        <v>2053.6</v>
      </c>
      <c r="Q3113" t="s">
        <v>26</v>
      </c>
      <c r="R3113" t="s">
        <v>56</v>
      </c>
      <c r="S3113" s="3" t="str">
        <f t="shared" si="240"/>
        <v>May</v>
      </c>
      <c r="T3113" t="str">
        <f t="shared" si="241"/>
        <v>Q2</v>
      </c>
      <c r="U3113">
        <f t="shared" si="242"/>
        <v>2025</v>
      </c>
      <c r="V3113" s="4">
        <f t="shared" si="243"/>
        <v>0.15732058589201445</v>
      </c>
      <c r="W3113" t="str">
        <f t="shared" si="244"/>
        <v>Medium</v>
      </c>
    </row>
    <row r="3114" spans="1:23" hidden="1" x14ac:dyDescent="0.3">
      <c r="A3114">
        <v>100424</v>
      </c>
      <c r="B3114" s="1">
        <v>45942</v>
      </c>
      <c r="C3114" t="s">
        <v>560</v>
      </c>
      <c r="D3114" t="s">
        <v>213</v>
      </c>
      <c r="E3114" t="s">
        <v>20</v>
      </c>
      <c r="F3114" t="s">
        <v>21</v>
      </c>
      <c r="G3114" t="s">
        <v>22</v>
      </c>
      <c r="H3114" t="s">
        <v>108</v>
      </c>
      <c r="I3114" t="s">
        <v>39</v>
      </c>
      <c r="J3114" t="s">
        <v>48</v>
      </c>
      <c r="K3114">
        <v>9</v>
      </c>
      <c r="L3114">
        <v>1706</v>
      </c>
      <c r="M3114">
        <v>15</v>
      </c>
      <c r="N3114">
        <v>13050.9</v>
      </c>
      <c r="O3114">
        <v>8100</v>
      </c>
      <c r="P3114">
        <v>4950.8999999999996</v>
      </c>
      <c r="Q3114" t="s">
        <v>49</v>
      </c>
      <c r="R3114" t="s">
        <v>56</v>
      </c>
      <c r="S3114" s="3" t="str">
        <f t="shared" si="240"/>
        <v>October</v>
      </c>
      <c r="T3114" t="str">
        <f t="shared" si="241"/>
        <v>Q4</v>
      </c>
      <c r="U3114">
        <f t="shared" si="242"/>
        <v>2025</v>
      </c>
      <c r="V3114" s="4">
        <f t="shared" si="243"/>
        <v>0.37935314805875453</v>
      </c>
      <c r="W3114" t="str">
        <f t="shared" si="244"/>
        <v>Medium</v>
      </c>
    </row>
    <row r="3115" spans="1:23" hidden="1" x14ac:dyDescent="0.3">
      <c r="A3115">
        <v>103769</v>
      </c>
      <c r="B3115" s="1">
        <v>45700</v>
      </c>
      <c r="C3115" t="s">
        <v>3905</v>
      </c>
      <c r="D3115" t="s">
        <v>129</v>
      </c>
      <c r="E3115" t="s">
        <v>52</v>
      </c>
      <c r="F3115" t="s">
        <v>53</v>
      </c>
      <c r="G3115" t="s">
        <v>54</v>
      </c>
      <c r="H3115" t="s">
        <v>59</v>
      </c>
      <c r="I3115" t="s">
        <v>39</v>
      </c>
      <c r="J3115" t="s">
        <v>92</v>
      </c>
      <c r="K3115">
        <v>6</v>
      </c>
      <c r="L3115">
        <v>2413</v>
      </c>
      <c r="M3115">
        <v>10</v>
      </c>
      <c r="N3115">
        <v>13030.2</v>
      </c>
      <c r="O3115">
        <v>9600</v>
      </c>
      <c r="P3115">
        <v>3430.2</v>
      </c>
      <c r="Q3115" t="s">
        <v>26</v>
      </c>
      <c r="R3115" t="s">
        <v>73</v>
      </c>
      <c r="S3115" s="3" t="str">
        <f t="shared" si="240"/>
        <v>February</v>
      </c>
      <c r="T3115" t="str">
        <f t="shared" si="241"/>
        <v>Q1</v>
      </c>
      <c r="U3115">
        <f t="shared" si="242"/>
        <v>2025</v>
      </c>
      <c r="V3115" s="4">
        <f t="shared" si="243"/>
        <v>0.26324998848828102</v>
      </c>
      <c r="W3115" t="str">
        <f t="shared" si="244"/>
        <v>Medium</v>
      </c>
    </row>
    <row r="3116" spans="1:23" hidden="1" x14ac:dyDescent="0.3">
      <c r="A3116">
        <v>101941</v>
      </c>
      <c r="B3116" s="1">
        <v>45697</v>
      </c>
      <c r="C3116" t="s">
        <v>2077</v>
      </c>
      <c r="D3116" t="s">
        <v>110</v>
      </c>
      <c r="E3116" t="s">
        <v>30</v>
      </c>
      <c r="F3116" t="s">
        <v>76</v>
      </c>
      <c r="G3116" t="s">
        <v>77</v>
      </c>
      <c r="H3116" t="s">
        <v>59</v>
      </c>
      <c r="I3116" t="s">
        <v>24</v>
      </c>
      <c r="J3116" t="s">
        <v>72</v>
      </c>
      <c r="K3116">
        <v>1</v>
      </c>
      <c r="L3116">
        <v>15326</v>
      </c>
      <c r="M3116">
        <v>15</v>
      </c>
      <c r="N3116">
        <v>13027.1</v>
      </c>
      <c r="O3116">
        <v>11000</v>
      </c>
      <c r="P3116">
        <v>2027.1</v>
      </c>
      <c r="Q3116" t="s">
        <v>49</v>
      </c>
      <c r="R3116" t="s">
        <v>56</v>
      </c>
      <c r="S3116" s="3" t="str">
        <f t="shared" si="240"/>
        <v>February</v>
      </c>
      <c r="T3116" t="str">
        <f t="shared" si="241"/>
        <v>Q1</v>
      </c>
      <c r="U3116">
        <f t="shared" si="242"/>
        <v>2025</v>
      </c>
      <c r="V3116" s="4">
        <f t="shared" si="243"/>
        <v>0.15560638975673788</v>
      </c>
      <c r="W3116" t="str">
        <f t="shared" si="244"/>
        <v>Medium</v>
      </c>
    </row>
    <row r="3117" spans="1:23" hidden="1" x14ac:dyDescent="0.3">
      <c r="A3117">
        <v>102535</v>
      </c>
      <c r="B3117" s="1">
        <v>45965</v>
      </c>
      <c r="C3117" t="s">
        <v>2671</v>
      </c>
      <c r="D3117" t="s">
        <v>104</v>
      </c>
      <c r="E3117" t="s">
        <v>52</v>
      </c>
      <c r="F3117" t="s">
        <v>53</v>
      </c>
      <c r="G3117" t="s">
        <v>54</v>
      </c>
      <c r="H3117" t="s">
        <v>59</v>
      </c>
      <c r="I3117" t="s">
        <v>39</v>
      </c>
      <c r="J3117" t="s">
        <v>48</v>
      </c>
      <c r="K3117">
        <v>9</v>
      </c>
      <c r="L3117">
        <v>1446</v>
      </c>
      <c r="M3117">
        <v>0</v>
      </c>
      <c r="N3117">
        <v>13014</v>
      </c>
      <c r="O3117">
        <v>8100</v>
      </c>
      <c r="P3117">
        <v>4914</v>
      </c>
      <c r="Q3117" t="s">
        <v>26</v>
      </c>
      <c r="R3117" t="s">
        <v>27</v>
      </c>
      <c r="S3117" s="3" t="str">
        <f t="shared" si="240"/>
        <v>November</v>
      </c>
      <c r="T3117" t="str">
        <f t="shared" si="241"/>
        <v>Q4</v>
      </c>
      <c r="U3117">
        <f t="shared" si="242"/>
        <v>2025</v>
      </c>
      <c r="V3117" s="4">
        <f t="shared" si="243"/>
        <v>0.37759336099585061</v>
      </c>
      <c r="W3117" t="str">
        <f t="shared" si="244"/>
        <v>Medium</v>
      </c>
    </row>
    <row r="3118" spans="1:23" hidden="1" x14ac:dyDescent="0.3">
      <c r="A3118">
        <v>100915</v>
      </c>
      <c r="B3118" s="1">
        <v>45756</v>
      </c>
      <c r="C3118" t="s">
        <v>1051</v>
      </c>
      <c r="D3118" t="s">
        <v>112</v>
      </c>
      <c r="E3118" t="s">
        <v>20</v>
      </c>
      <c r="F3118" t="s">
        <v>36</v>
      </c>
      <c r="G3118" t="s">
        <v>37</v>
      </c>
      <c r="H3118" t="s">
        <v>59</v>
      </c>
      <c r="I3118" t="s">
        <v>24</v>
      </c>
      <c r="J3118" t="s">
        <v>25</v>
      </c>
      <c r="K3118">
        <v>2</v>
      </c>
      <c r="L3118">
        <v>8133</v>
      </c>
      <c r="M3118">
        <v>20</v>
      </c>
      <c r="N3118">
        <v>13012.8</v>
      </c>
      <c r="O3118">
        <v>12000</v>
      </c>
      <c r="P3118">
        <v>1012.8</v>
      </c>
      <c r="Q3118" t="s">
        <v>26</v>
      </c>
      <c r="R3118" t="s">
        <v>27</v>
      </c>
      <c r="S3118" s="3" t="str">
        <f t="shared" si="240"/>
        <v>April</v>
      </c>
      <c r="T3118" t="str">
        <f t="shared" si="241"/>
        <v>Q2</v>
      </c>
      <c r="U3118">
        <f t="shared" si="242"/>
        <v>2025</v>
      </c>
      <c r="V3118" s="4">
        <f t="shared" si="243"/>
        <v>7.7831058649944676E-2</v>
      </c>
      <c r="W3118" t="str">
        <f t="shared" si="244"/>
        <v>Medium</v>
      </c>
    </row>
    <row r="3119" spans="1:23" hidden="1" x14ac:dyDescent="0.3">
      <c r="A3119">
        <v>101835</v>
      </c>
      <c r="B3119" s="1">
        <v>45973</v>
      </c>
      <c r="C3119" t="s">
        <v>1971</v>
      </c>
      <c r="D3119" t="s">
        <v>160</v>
      </c>
      <c r="E3119" t="s">
        <v>44</v>
      </c>
      <c r="F3119" t="s">
        <v>64</v>
      </c>
      <c r="G3119" t="s">
        <v>65</v>
      </c>
      <c r="H3119" t="s">
        <v>59</v>
      </c>
      <c r="I3119" t="s">
        <v>39</v>
      </c>
      <c r="J3119" t="s">
        <v>92</v>
      </c>
      <c r="K3119">
        <v>5</v>
      </c>
      <c r="L3119">
        <v>2599</v>
      </c>
      <c r="M3119">
        <v>0</v>
      </c>
      <c r="N3119">
        <v>12995</v>
      </c>
      <c r="O3119">
        <v>8000</v>
      </c>
      <c r="P3119">
        <v>4995</v>
      </c>
      <c r="Q3119" t="s">
        <v>66</v>
      </c>
      <c r="R3119" t="s">
        <v>27</v>
      </c>
      <c r="S3119" s="3" t="str">
        <f t="shared" si="240"/>
        <v>November</v>
      </c>
      <c r="T3119" t="str">
        <f t="shared" si="241"/>
        <v>Q4</v>
      </c>
      <c r="U3119">
        <f t="shared" si="242"/>
        <v>2025</v>
      </c>
      <c r="V3119" s="4">
        <f t="shared" si="243"/>
        <v>0.38437860715659872</v>
      </c>
      <c r="W3119" t="str">
        <f t="shared" si="244"/>
        <v>Medium</v>
      </c>
    </row>
    <row r="3120" spans="1:23" hidden="1" x14ac:dyDescent="0.3">
      <c r="A3120">
        <v>102558</v>
      </c>
      <c r="B3120" s="1">
        <v>45946</v>
      </c>
      <c r="C3120" t="s">
        <v>2694</v>
      </c>
      <c r="D3120" t="s">
        <v>140</v>
      </c>
      <c r="E3120" t="s">
        <v>52</v>
      </c>
      <c r="F3120" t="s">
        <v>53</v>
      </c>
      <c r="G3120" t="s">
        <v>54</v>
      </c>
      <c r="H3120" t="s">
        <v>33</v>
      </c>
      <c r="I3120" t="s">
        <v>39</v>
      </c>
      <c r="J3120" t="s">
        <v>92</v>
      </c>
      <c r="K3120">
        <v>7</v>
      </c>
      <c r="L3120">
        <v>2183</v>
      </c>
      <c r="M3120">
        <v>15</v>
      </c>
      <c r="N3120">
        <v>12988.85</v>
      </c>
      <c r="O3120">
        <v>11200</v>
      </c>
      <c r="P3120">
        <v>1788.85</v>
      </c>
      <c r="Q3120" t="s">
        <v>66</v>
      </c>
      <c r="R3120" t="s">
        <v>56</v>
      </c>
      <c r="S3120" s="3" t="str">
        <f t="shared" si="240"/>
        <v>October</v>
      </c>
      <c r="T3120" t="str">
        <f t="shared" si="241"/>
        <v>Q4</v>
      </c>
      <c r="U3120">
        <f t="shared" si="242"/>
        <v>2025</v>
      </c>
      <c r="V3120" s="4">
        <f t="shared" si="243"/>
        <v>0.13772196922745278</v>
      </c>
      <c r="W3120" t="str">
        <f t="shared" si="244"/>
        <v>Medium</v>
      </c>
    </row>
    <row r="3121" spans="1:23" hidden="1" x14ac:dyDescent="0.3">
      <c r="A3121">
        <v>104792</v>
      </c>
      <c r="B3121" s="1">
        <v>45723</v>
      </c>
      <c r="C3121" t="s">
        <v>4928</v>
      </c>
      <c r="D3121" t="s">
        <v>166</v>
      </c>
      <c r="E3121" t="s">
        <v>30</v>
      </c>
      <c r="F3121" t="s">
        <v>31</v>
      </c>
      <c r="G3121" t="s">
        <v>32</v>
      </c>
      <c r="H3121" t="s">
        <v>38</v>
      </c>
      <c r="I3121" t="s">
        <v>39</v>
      </c>
      <c r="J3121" t="s">
        <v>92</v>
      </c>
      <c r="K3121">
        <v>6</v>
      </c>
      <c r="L3121">
        <v>2156</v>
      </c>
      <c r="M3121">
        <v>0</v>
      </c>
      <c r="N3121">
        <v>12936</v>
      </c>
      <c r="O3121">
        <v>9600</v>
      </c>
      <c r="P3121">
        <v>3336</v>
      </c>
      <c r="Q3121" t="s">
        <v>49</v>
      </c>
      <c r="R3121" t="s">
        <v>27</v>
      </c>
      <c r="S3121" s="3" t="str">
        <f t="shared" si="240"/>
        <v>March</v>
      </c>
      <c r="T3121" t="str">
        <f t="shared" si="241"/>
        <v>Q1</v>
      </c>
      <c r="U3121">
        <f t="shared" si="242"/>
        <v>2025</v>
      </c>
      <c r="V3121" s="4">
        <f t="shared" si="243"/>
        <v>0.25788497217068646</v>
      </c>
      <c r="W3121" t="str">
        <f t="shared" si="244"/>
        <v>Medium</v>
      </c>
    </row>
    <row r="3122" spans="1:23" hidden="1" x14ac:dyDescent="0.3">
      <c r="A3122">
        <v>104196</v>
      </c>
      <c r="B3122" s="1">
        <v>46006</v>
      </c>
      <c r="C3122" t="s">
        <v>4332</v>
      </c>
      <c r="D3122" t="s">
        <v>189</v>
      </c>
      <c r="E3122" t="s">
        <v>44</v>
      </c>
      <c r="F3122" t="s">
        <v>45</v>
      </c>
      <c r="G3122" t="s">
        <v>46</v>
      </c>
      <c r="H3122" t="s">
        <v>33</v>
      </c>
      <c r="I3122" t="s">
        <v>24</v>
      </c>
      <c r="J3122" t="s">
        <v>25</v>
      </c>
      <c r="K3122">
        <v>2</v>
      </c>
      <c r="L3122">
        <v>8078</v>
      </c>
      <c r="M3122">
        <v>20</v>
      </c>
      <c r="N3122">
        <v>12924.8</v>
      </c>
      <c r="O3122">
        <v>12000</v>
      </c>
      <c r="P3122">
        <v>924.8</v>
      </c>
      <c r="Q3122" t="s">
        <v>26</v>
      </c>
      <c r="R3122" t="s">
        <v>27</v>
      </c>
      <c r="S3122" s="3" t="str">
        <f t="shared" si="240"/>
        <v>December</v>
      </c>
      <c r="T3122" t="str">
        <f t="shared" si="241"/>
        <v>Q4</v>
      </c>
      <c r="U3122">
        <f t="shared" si="242"/>
        <v>2025</v>
      </c>
      <c r="V3122" s="4">
        <f t="shared" si="243"/>
        <v>7.1552364446645214E-2</v>
      </c>
      <c r="W3122" t="str">
        <f t="shared" si="244"/>
        <v>Medium</v>
      </c>
    </row>
    <row r="3123" spans="1:23" hidden="1" x14ac:dyDescent="0.3">
      <c r="A3123">
        <v>102176</v>
      </c>
      <c r="B3123" s="1">
        <v>45920</v>
      </c>
      <c r="C3123" t="s">
        <v>2312</v>
      </c>
      <c r="D3123" t="s">
        <v>184</v>
      </c>
      <c r="E3123" t="s">
        <v>30</v>
      </c>
      <c r="F3123" t="s">
        <v>31</v>
      </c>
      <c r="G3123" t="s">
        <v>32</v>
      </c>
      <c r="H3123" t="s">
        <v>33</v>
      </c>
      <c r="I3123" t="s">
        <v>24</v>
      </c>
      <c r="J3123" t="s">
        <v>72</v>
      </c>
      <c r="K3123">
        <v>1</v>
      </c>
      <c r="L3123">
        <v>15198</v>
      </c>
      <c r="M3123">
        <v>15</v>
      </c>
      <c r="N3123">
        <v>12918.3</v>
      </c>
      <c r="O3123">
        <v>11000</v>
      </c>
      <c r="P3123">
        <v>1918.3</v>
      </c>
      <c r="Q3123" t="s">
        <v>66</v>
      </c>
      <c r="R3123" t="s">
        <v>27</v>
      </c>
      <c r="S3123" s="3" t="str">
        <f t="shared" si="240"/>
        <v>September</v>
      </c>
      <c r="T3123" t="str">
        <f t="shared" si="241"/>
        <v>Q3</v>
      </c>
      <c r="U3123">
        <f t="shared" si="242"/>
        <v>2025</v>
      </c>
      <c r="V3123" s="4">
        <f t="shared" si="243"/>
        <v>0.14849477098379818</v>
      </c>
      <c r="W3123" t="str">
        <f t="shared" si="244"/>
        <v>Medium</v>
      </c>
    </row>
    <row r="3124" spans="1:23" hidden="1" x14ac:dyDescent="0.3">
      <c r="A3124">
        <v>103142</v>
      </c>
      <c r="B3124" s="1">
        <v>45811</v>
      </c>
      <c r="C3124" t="s">
        <v>3278</v>
      </c>
      <c r="D3124" t="s">
        <v>75</v>
      </c>
      <c r="E3124" t="s">
        <v>52</v>
      </c>
      <c r="F3124" t="s">
        <v>53</v>
      </c>
      <c r="G3124" t="s">
        <v>54</v>
      </c>
      <c r="H3124" t="s">
        <v>83</v>
      </c>
      <c r="I3124" t="s">
        <v>24</v>
      </c>
      <c r="J3124" t="s">
        <v>72</v>
      </c>
      <c r="K3124">
        <v>1</v>
      </c>
      <c r="L3124">
        <v>15158</v>
      </c>
      <c r="M3124">
        <v>15</v>
      </c>
      <c r="N3124">
        <v>12884.3</v>
      </c>
      <c r="O3124">
        <v>11000</v>
      </c>
      <c r="P3124">
        <v>1884.3</v>
      </c>
      <c r="Q3124" t="s">
        <v>26</v>
      </c>
      <c r="R3124" t="s">
        <v>56</v>
      </c>
      <c r="S3124" s="3" t="str">
        <f t="shared" si="240"/>
        <v>June</v>
      </c>
      <c r="T3124" t="str">
        <f t="shared" si="241"/>
        <v>Q2</v>
      </c>
      <c r="U3124">
        <f t="shared" si="242"/>
        <v>2025</v>
      </c>
      <c r="V3124" s="4">
        <f t="shared" si="243"/>
        <v>0.14624775890036712</v>
      </c>
      <c r="W3124" t="str">
        <f t="shared" si="244"/>
        <v>Medium</v>
      </c>
    </row>
    <row r="3125" spans="1:23" hidden="1" x14ac:dyDescent="0.3">
      <c r="A3125">
        <v>102599</v>
      </c>
      <c r="B3125" s="1">
        <v>45710</v>
      </c>
      <c r="C3125" t="s">
        <v>2735</v>
      </c>
      <c r="D3125" t="s">
        <v>210</v>
      </c>
      <c r="E3125" t="s">
        <v>52</v>
      </c>
      <c r="F3125" t="s">
        <v>53</v>
      </c>
      <c r="G3125" t="s">
        <v>54</v>
      </c>
      <c r="H3125" t="s">
        <v>71</v>
      </c>
      <c r="I3125" t="s">
        <v>39</v>
      </c>
      <c r="J3125" t="s">
        <v>92</v>
      </c>
      <c r="K3125">
        <v>6</v>
      </c>
      <c r="L3125">
        <v>2683</v>
      </c>
      <c r="M3125">
        <v>20</v>
      </c>
      <c r="N3125">
        <v>12878.4</v>
      </c>
      <c r="O3125">
        <v>9600</v>
      </c>
      <c r="P3125">
        <v>3278.4</v>
      </c>
      <c r="Q3125" t="s">
        <v>41</v>
      </c>
      <c r="R3125" t="s">
        <v>27</v>
      </c>
      <c r="S3125" s="3" t="str">
        <f t="shared" si="240"/>
        <v>February</v>
      </c>
      <c r="T3125" t="str">
        <f t="shared" si="241"/>
        <v>Q1</v>
      </c>
      <c r="U3125">
        <f t="shared" si="242"/>
        <v>2025</v>
      </c>
      <c r="V3125" s="4">
        <f t="shared" si="243"/>
        <v>0.25456578456951173</v>
      </c>
      <c r="W3125" t="str">
        <f t="shared" si="244"/>
        <v>Medium</v>
      </c>
    </row>
    <row r="3126" spans="1:23" hidden="1" x14ac:dyDescent="0.3">
      <c r="A3126">
        <v>103123</v>
      </c>
      <c r="B3126" s="1">
        <v>45669</v>
      </c>
      <c r="C3126" t="s">
        <v>3259</v>
      </c>
      <c r="D3126" t="s">
        <v>202</v>
      </c>
      <c r="E3126" t="s">
        <v>52</v>
      </c>
      <c r="F3126" t="s">
        <v>53</v>
      </c>
      <c r="G3126" t="s">
        <v>54</v>
      </c>
      <c r="H3126" t="s">
        <v>83</v>
      </c>
      <c r="I3126" t="s">
        <v>39</v>
      </c>
      <c r="J3126" t="s">
        <v>92</v>
      </c>
      <c r="K3126">
        <v>5</v>
      </c>
      <c r="L3126">
        <v>2710</v>
      </c>
      <c r="M3126">
        <v>5</v>
      </c>
      <c r="N3126">
        <v>12872.5</v>
      </c>
      <c r="O3126">
        <v>8000</v>
      </c>
      <c r="P3126">
        <v>4872.5</v>
      </c>
      <c r="Q3126" t="s">
        <v>55</v>
      </c>
      <c r="R3126" t="s">
        <v>56</v>
      </c>
      <c r="S3126" s="3" t="str">
        <f t="shared" si="240"/>
        <v>January</v>
      </c>
      <c r="T3126" t="str">
        <f t="shared" si="241"/>
        <v>Q1</v>
      </c>
      <c r="U3126">
        <f t="shared" si="242"/>
        <v>2025</v>
      </c>
      <c r="V3126" s="4">
        <f t="shared" si="243"/>
        <v>0.37852010099048361</v>
      </c>
      <c r="W3126" t="str">
        <f t="shared" si="244"/>
        <v>Medium</v>
      </c>
    </row>
    <row r="3127" spans="1:23" hidden="1" x14ac:dyDescent="0.3">
      <c r="A3127">
        <v>104047</v>
      </c>
      <c r="B3127" s="1">
        <v>46010</v>
      </c>
      <c r="C3127" t="s">
        <v>4183</v>
      </c>
      <c r="D3127" t="s">
        <v>175</v>
      </c>
      <c r="E3127" t="s">
        <v>20</v>
      </c>
      <c r="F3127" t="s">
        <v>36</v>
      </c>
      <c r="G3127" t="s">
        <v>37</v>
      </c>
      <c r="H3127" t="s">
        <v>38</v>
      </c>
      <c r="I3127" t="s">
        <v>39</v>
      </c>
      <c r="J3127" t="s">
        <v>92</v>
      </c>
      <c r="K3127">
        <v>6</v>
      </c>
      <c r="L3127">
        <v>2524</v>
      </c>
      <c r="M3127">
        <v>15</v>
      </c>
      <c r="N3127">
        <v>12872.4</v>
      </c>
      <c r="O3127">
        <v>9600</v>
      </c>
      <c r="P3127">
        <v>3272.4</v>
      </c>
      <c r="Q3127" t="s">
        <v>26</v>
      </c>
      <c r="R3127" t="s">
        <v>73</v>
      </c>
      <c r="S3127" s="3" t="str">
        <f t="shared" si="240"/>
        <v>December</v>
      </c>
      <c r="T3127" t="str">
        <f t="shared" si="241"/>
        <v>Q4</v>
      </c>
      <c r="U3127">
        <f t="shared" si="242"/>
        <v>2025</v>
      </c>
      <c r="V3127" s="4">
        <f t="shared" si="243"/>
        <v>0.25421832758459961</v>
      </c>
      <c r="W3127" t="str">
        <f t="shared" si="244"/>
        <v>Medium</v>
      </c>
    </row>
    <row r="3128" spans="1:23" hidden="1" x14ac:dyDescent="0.3">
      <c r="A3128">
        <v>100347</v>
      </c>
      <c r="B3128" s="1">
        <v>45922</v>
      </c>
      <c r="C3128" t="s">
        <v>483</v>
      </c>
      <c r="D3128" t="s">
        <v>106</v>
      </c>
      <c r="E3128" t="s">
        <v>30</v>
      </c>
      <c r="F3128" t="s">
        <v>76</v>
      </c>
      <c r="G3128" t="s">
        <v>77</v>
      </c>
      <c r="H3128" t="s">
        <v>38</v>
      </c>
      <c r="I3128" t="s">
        <v>24</v>
      </c>
      <c r="J3128" t="s">
        <v>25</v>
      </c>
      <c r="K3128">
        <v>2</v>
      </c>
      <c r="L3128">
        <v>8040</v>
      </c>
      <c r="M3128">
        <v>20</v>
      </c>
      <c r="N3128">
        <v>12864</v>
      </c>
      <c r="O3128">
        <v>12000</v>
      </c>
      <c r="P3128">
        <v>864</v>
      </c>
      <c r="Q3128" t="s">
        <v>41</v>
      </c>
      <c r="R3128" t="s">
        <v>56</v>
      </c>
      <c r="S3128" s="3" t="str">
        <f t="shared" si="240"/>
        <v>September</v>
      </c>
      <c r="T3128" t="str">
        <f t="shared" si="241"/>
        <v>Q3</v>
      </c>
      <c r="U3128">
        <f t="shared" si="242"/>
        <v>2025</v>
      </c>
      <c r="V3128" s="4">
        <f t="shared" si="243"/>
        <v>6.7164179104477612E-2</v>
      </c>
      <c r="W3128" t="str">
        <f t="shared" si="244"/>
        <v>Medium</v>
      </c>
    </row>
    <row r="3129" spans="1:23" hidden="1" x14ac:dyDescent="0.3">
      <c r="A3129">
        <v>103247</v>
      </c>
      <c r="B3129" s="1">
        <v>45866</v>
      </c>
      <c r="C3129" t="s">
        <v>3383</v>
      </c>
      <c r="D3129" t="s">
        <v>94</v>
      </c>
      <c r="E3129" t="s">
        <v>52</v>
      </c>
      <c r="F3129" t="s">
        <v>53</v>
      </c>
      <c r="G3129" t="s">
        <v>54</v>
      </c>
      <c r="H3129" t="s">
        <v>47</v>
      </c>
      <c r="I3129" t="s">
        <v>39</v>
      </c>
      <c r="J3129" t="s">
        <v>92</v>
      </c>
      <c r="K3129">
        <v>6</v>
      </c>
      <c r="L3129">
        <v>2142</v>
      </c>
      <c r="M3129">
        <v>0</v>
      </c>
      <c r="N3129">
        <v>12852</v>
      </c>
      <c r="O3129">
        <v>9600</v>
      </c>
      <c r="P3129">
        <v>3252</v>
      </c>
      <c r="Q3129" t="s">
        <v>26</v>
      </c>
      <c r="R3129" t="s">
        <v>73</v>
      </c>
      <c r="S3129" s="3" t="str">
        <f t="shared" si="240"/>
        <v>July</v>
      </c>
      <c r="T3129" t="str">
        <f t="shared" si="241"/>
        <v>Q3</v>
      </c>
      <c r="U3129">
        <f t="shared" si="242"/>
        <v>2025</v>
      </c>
      <c r="V3129" s="4">
        <f t="shared" si="243"/>
        <v>0.2530345471521942</v>
      </c>
      <c r="W3129" t="str">
        <f t="shared" si="244"/>
        <v>Medium</v>
      </c>
    </row>
    <row r="3130" spans="1:23" hidden="1" x14ac:dyDescent="0.3">
      <c r="A3130">
        <v>101763</v>
      </c>
      <c r="B3130" s="1">
        <v>45796</v>
      </c>
      <c r="C3130" t="s">
        <v>1899</v>
      </c>
      <c r="D3130" t="s">
        <v>112</v>
      </c>
      <c r="E3130" t="s">
        <v>30</v>
      </c>
      <c r="F3130" t="s">
        <v>76</v>
      </c>
      <c r="G3130" t="s">
        <v>77</v>
      </c>
      <c r="H3130" t="s">
        <v>108</v>
      </c>
      <c r="I3130" t="s">
        <v>24</v>
      </c>
      <c r="J3130" t="s">
        <v>25</v>
      </c>
      <c r="K3130">
        <v>2</v>
      </c>
      <c r="L3130">
        <v>8019</v>
      </c>
      <c r="M3130">
        <v>20</v>
      </c>
      <c r="N3130">
        <v>12830.4</v>
      </c>
      <c r="O3130">
        <v>12000</v>
      </c>
      <c r="P3130">
        <v>830.4</v>
      </c>
      <c r="Q3130" t="s">
        <v>55</v>
      </c>
      <c r="R3130" t="s">
        <v>27</v>
      </c>
      <c r="S3130" s="3" t="str">
        <f t="shared" si="240"/>
        <v>May</v>
      </c>
      <c r="T3130" t="str">
        <f t="shared" si="241"/>
        <v>Q2</v>
      </c>
      <c r="U3130">
        <f t="shared" si="242"/>
        <v>2025</v>
      </c>
      <c r="V3130" s="4">
        <f t="shared" si="243"/>
        <v>6.4721286943509163E-2</v>
      </c>
      <c r="W3130" t="str">
        <f t="shared" si="244"/>
        <v>Medium</v>
      </c>
    </row>
    <row r="3131" spans="1:23" hidden="1" x14ac:dyDescent="0.3">
      <c r="A3131">
        <v>102455</v>
      </c>
      <c r="B3131" s="1">
        <v>45840</v>
      </c>
      <c r="C3131" t="s">
        <v>2591</v>
      </c>
      <c r="D3131" t="s">
        <v>142</v>
      </c>
      <c r="E3131" t="s">
        <v>44</v>
      </c>
      <c r="F3131" t="s">
        <v>45</v>
      </c>
      <c r="G3131" t="s">
        <v>46</v>
      </c>
      <c r="H3131" t="s">
        <v>38</v>
      </c>
      <c r="I3131" t="s">
        <v>39</v>
      </c>
      <c r="J3131" t="s">
        <v>92</v>
      </c>
      <c r="K3131">
        <v>6</v>
      </c>
      <c r="L3131">
        <v>2514</v>
      </c>
      <c r="M3131">
        <v>15</v>
      </c>
      <c r="N3131">
        <v>12821.4</v>
      </c>
      <c r="O3131">
        <v>9600</v>
      </c>
      <c r="P3131">
        <v>3221.4</v>
      </c>
      <c r="Q3131" t="s">
        <v>55</v>
      </c>
      <c r="R3131" t="s">
        <v>27</v>
      </c>
      <c r="S3131" s="3" t="str">
        <f t="shared" si="240"/>
        <v>July</v>
      </c>
      <c r="T3131" t="str">
        <f t="shared" si="241"/>
        <v>Q3</v>
      </c>
      <c r="U3131">
        <f t="shared" si="242"/>
        <v>2025</v>
      </c>
      <c r="V3131" s="4">
        <f t="shared" si="243"/>
        <v>0.25125181337451452</v>
      </c>
      <c r="W3131" t="str">
        <f t="shared" si="244"/>
        <v>Medium</v>
      </c>
    </row>
    <row r="3132" spans="1:23" hidden="1" x14ac:dyDescent="0.3">
      <c r="A3132">
        <v>104037</v>
      </c>
      <c r="B3132" s="1">
        <v>45754</v>
      </c>
      <c r="C3132" t="s">
        <v>4173</v>
      </c>
      <c r="D3132" t="s">
        <v>63</v>
      </c>
      <c r="E3132" t="s">
        <v>30</v>
      </c>
      <c r="F3132" t="s">
        <v>76</v>
      </c>
      <c r="G3132" t="s">
        <v>77</v>
      </c>
      <c r="H3132" t="s">
        <v>83</v>
      </c>
      <c r="I3132" t="s">
        <v>24</v>
      </c>
      <c r="J3132" t="s">
        <v>72</v>
      </c>
      <c r="K3132">
        <v>1</v>
      </c>
      <c r="L3132">
        <v>15047</v>
      </c>
      <c r="M3132">
        <v>15</v>
      </c>
      <c r="N3132">
        <v>12789.95</v>
      </c>
      <c r="O3132">
        <v>11000</v>
      </c>
      <c r="P3132">
        <v>1789.95</v>
      </c>
      <c r="Q3132" t="s">
        <v>49</v>
      </c>
      <c r="R3132" t="s">
        <v>56</v>
      </c>
      <c r="S3132" s="3" t="str">
        <f t="shared" si="240"/>
        <v>April</v>
      </c>
      <c r="T3132" t="str">
        <f t="shared" si="241"/>
        <v>Q2</v>
      </c>
      <c r="U3132">
        <f t="shared" si="242"/>
        <v>2025</v>
      </c>
      <c r="V3132" s="4">
        <f t="shared" si="243"/>
        <v>0.13994972615217416</v>
      </c>
      <c r="W3132" t="str">
        <f t="shared" si="244"/>
        <v>Medium</v>
      </c>
    </row>
    <row r="3133" spans="1:23" hidden="1" x14ac:dyDescent="0.3">
      <c r="A3133">
        <v>100529</v>
      </c>
      <c r="B3133" s="1">
        <v>45903</v>
      </c>
      <c r="C3133" t="s">
        <v>665</v>
      </c>
      <c r="D3133" t="s">
        <v>177</v>
      </c>
      <c r="E3133" t="s">
        <v>20</v>
      </c>
      <c r="F3133" t="s">
        <v>21</v>
      </c>
      <c r="G3133" t="s">
        <v>22</v>
      </c>
      <c r="H3133" t="s">
        <v>33</v>
      </c>
      <c r="I3133" t="s">
        <v>39</v>
      </c>
      <c r="J3133" t="s">
        <v>92</v>
      </c>
      <c r="K3133">
        <v>5</v>
      </c>
      <c r="L3133">
        <v>2556</v>
      </c>
      <c r="M3133">
        <v>0</v>
      </c>
      <c r="N3133">
        <v>12780</v>
      </c>
      <c r="O3133">
        <v>8000</v>
      </c>
      <c r="P3133">
        <v>4780</v>
      </c>
      <c r="Q3133" t="s">
        <v>55</v>
      </c>
      <c r="R3133" t="s">
        <v>27</v>
      </c>
      <c r="S3133" s="3" t="str">
        <f t="shared" si="240"/>
        <v>September</v>
      </c>
      <c r="T3133" t="str">
        <f t="shared" si="241"/>
        <v>Q3</v>
      </c>
      <c r="U3133">
        <f t="shared" si="242"/>
        <v>2025</v>
      </c>
      <c r="V3133" s="4">
        <f t="shared" si="243"/>
        <v>0.37402190923317685</v>
      </c>
      <c r="W3133" t="str">
        <f t="shared" si="244"/>
        <v>Medium</v>
      </c>
    </row>
    <row r="3134" spans="1:23" hidden="1" x14ac:dyDescent="0.3">
      <c r="A3134">
        <v>101053</v>
      </c>
      <c r="B3134" s="1">
        <v>45723</v>
      </c>
      <c r="C3134" t="s">
        <v>1189</v>
      </c>
      <c r="D3134" t="s">
        <v>222</v>
      </c>
      <c r="E3134" t="s">
        <v>52</v>
      </c>
      <c r="F3134" t="s">
        <v>53</v>
      </c>
      <c r="G3134" t="s">
        <v>54</v>
      </c>
      <c r="H3134" t="s">
        <v>108</v>
      </c>
      <c r="I3134" t="s">
        <v>39</v>
      </c>
      <c r="J3134" t="s">
        <v>92</v>
      </c>
      <c r="K3134">
        <v>5</v>
      </c>
      <c r="L3134">
        <v>2688</v>
      </c>
      <c r="M3134">
        <v>5</v>
      </c>
      <c r="N3134">
        <v>12768</v>
      </c>
      <c r="O3134">
        <v>8000</v>
      </c>
      <c r="P3134">
        <v>4768</v>
      </c>
      <c r="Q3134" t="s">
        <v>55</v>
      </c>
      <c r="R3134" t="s">
        <v>73</v>
      </c>
      <c r="S3134" s="3" t="str">
        <f t="shared" si="240"/>
        <v>March</v>
      </c>
      <c r="T3134" t="str">
        <f t="shared" si="241"/>
        <v>Q1</v>
      </c>
      <c r="U3134">
        <f t="shared" si="242"/>
        <v>2025</v>
      </c>
      <c r="V3134" s="4">
        <f t="shared" si="243"/>
        <v>0.37343358395989973</v>
      </c>
      <c r="W3134" t="str">
        <f t="shared" si="244"/>
        <v>Medium</v>
      </c>
    </row>
    <row r="3135" spans="1:23" hidden="1" x14ac:dyDescent="0.3">
      <c r="A3135">
        <v>104799</v>
      </c>
      <c r="B3135" s="1">
        <v>45894</v>
      </c>
      <c r="C3135" t="s">
        <v>4935</v>
      </c>
      <c r="D3135" t="s">
        <v>118</v>
      </c>
      <c r="E3135" t="s">
        <v>52</v>
      </c>
      <c r="F3135" t="s">
        <v>69</v>
      </c>
      <c r="G3135" t="s">
        <v>70</v>
      </c>
      <c r="H3135" t="s">
        <v>59</v>
      </c>
      <c r="I3135" t="s">
        <v>24</v>
      </c>
      <c r="J3135" t="s">
        <v>72</v>
      </c>
      <c r="K3135">
        <v>1</v>
      </c>
      <c r="L3135">
        <v>15012</v>
      </c>
      <c r="M3135">
        <v>15</v>
      </c>
      <c r="N3135">
        <v>12760.2</v>
      </c>
      <c r="O3135">
        <v>11000</v>
      </c>
      <c r="P3135">
        <v>1760.2</v>
      </c>
      <c r="Q3135" t="s">
        <v>41</v>
      </c>
      <c r="R3135" t="s">
        <v>27</v>
      </c>
      <c r="S3135" s="3" t="str">
        <f t="shared" si="240"/>
        <v>August</v>
      </c>
      <c r="T3135" t="str">
        <f t="shared" si="241"/>
        <v>Q3</v>
      </c>
      <c r="U3135">
        <f t="shared" si="242"/>
        <v>2025</v>
      </c>
      <c r="V3135" s="4">
        <f t="shared" si="243"/>
        <v>0.13794454632372533</v>
      </c>
      <c r="W3135" t="str">
        <f t="shared" si="244"/>
        <v>Medium</v>
      </c>
    </row>
    <row r="3136" spans="1:23" hidden="1" x14ac:dyDescent="0.3">
      <c r="A3136">
        <v>102454</v>
      </c>
      <c r="B3136" s="1">
        <v>45877</v>
      </c>
      <c r="C3136" t="s">
        <v>2590</v>
      </c>
      <c r="D3136" t="s">
        <v>210</v>
      </c>
      <c r="E3136" t="s">
        <v>20</v>
      </c>
      <c r="F3136" t="s">
        <v>21</v>
      </c>
      <c r="G3136" t="s">
        <v>22</v>
      </c>
      <c r="H3136" t="s">
        <v>33</v>
      </c>
      <c r="I3136" t="s">
        <v>24</v>
      </c>
      <c r="J3136" t="s">
        <v>72</v>
      </c>
      <c r="K3136">
        <v>1</v>
      </c>
      <c r="L3136">
        <v>14980</v>
      </c>
      <c r="M3136">
        <v>15</v>
      </c>
      <c r="N3136">
        <v>12733</v>
      </c>
      <c r="O3136">
        <v>11000</v>
      </c>
      <c r="P3136">
        <v>1733</v>
      </c>
      <c r="Q3136" t="s">
        <v>66</v>
      </c>
      <c r="R3136" t="s">
        <v>27</v>
      </c>
      <c r="S3136" s="3" t="str">
        <f t="shared" si="240"/>
        <v>August</v>
      </c>
      <c r="T3136" t="str">
        <f t="shared" si="241"/>
        <v>Q3</v>
      </c>
      <c r="U3136">
        <f t="shared" si="242"/>
        <v>2025</v>
      </c>
      <c r="V3136" s="4">
        <f t="shared" si="243"/>
        <v>0.13610303934657975</v>
      </c>
      <c r="W3136" t="str">
        <f t="shared" si="244"/>
        <v>Medium</v>
      </c>
    </row>
    <row r="3137" spans="1:23" hidden="1" x14ac:dyDescent="0.3">
      <c r="A3137">
        <v>100387</v>
      </c>
      <c r="B3137" s="1">
        <v>45832</v>
      </c>
      <c r="C3137" t="s">
        <v>523</v>
      </c>
      <c r="D3137" t="s">
        <v>58</v>
      </c>
      <c r="E3137" t="s">
        <v>30</v>
      </c>
      <c r="F3137" t="s">
        <v>31</v>
      </c>
      <c r="G3137" t="s">
        <v>32</v>
      </c>
      <c r="H3137" t="s">
        <v>33</v>
      </c>
      <c r="I3137" t="s">
        <v>24</v>
      </c>
      <c r="J3137" t="s">
        <v>72</v>
      </c>
      <c r="K3137">
        <v>1</v>
      </c>
      <c r="L3137">
        <v>14958</v>
      </c>
      <c r="M3137">
        <v>15</v>
      </c>
      <c r="N3137">
        <v>12714.3</v>
      </c>
      <c r="O3137">
        <v>11000</v>
      </c>
      <c r="P3137">
        <v>1714.3</v>
      </c>
      <c r="Q3137" t="s">
        <v>26</v>
      </c>
      <c r="R3137" t="s">
        <v>27</v>
      </c>
      <c r="S3137" s="3" t="str">
        <f t="shared" si="240"/>
        <v>June</v>
      </c>
      <c r="T3137" t="str">
        <f t="shared" si="241"/>
        <v>Q2</v>
      </c>
      <c r="U3137">
        <f t="shared" si="242"/>
        <v>2025</v>
      </c>
      <c r="V3137" s="4">
        <f t="shared" si="243"/>
        <v>0.13483243277254744</v>
      </c>
      <c r="W3137" t="str">
        <f t="shared" si="244"/>
        <v>Medium</v>
      </c>
    </row>
    <row r="3138" spans="1:23" hidden="1" x14ac:dyDescent="0.3">
      <c r="A3138">
        <v>100582</v>
      </c>
      <c r="B3138" s="1">
        <v>45873</v>
      </c>
      <c r="C3138" t="s">
        <v>718</v>
      </c>
      <c r="D3138" t="s">
        <v>144</v>
      </c>
      <c r="E3138" t="s">
        <v>44</v>
      </c>
      <c r="F3138" t="s">
        <v>64</v>
      </c>
      <c r="G3138" t="s">
        <v>65</v>
      </c>
      <c r="H3138" t="s">
        <v>59</v>
      </c>
      <c r="I3138" t="s">
        <v>39</v>
      </c>
      <c r="J3138" t="s">
        <v>92</v>
      </c>
      <c r="K3138">
        <v>6</v>
      </c>
      <c r="L3138">
        <v>2490</v>
      </c>
      <c r="M3138">
        <v>15</v>
      </c>
      <c r="N3138">
        <v>12699</v>
      </c>
      <c r="O3138">
        <v>9600</v>
      </c>
      <c r="P3138">
        <v>3099</v>
      </c>
      <c r="Q3138" t="s">
        <v>66</v>
      </c>
      <c r="R3138" t="s">
        <v>73</v>
      </c>
      <c r="S3138" s="3" t="str">
        <f t="shared" ref="S3138:S3201" si="245">TEXT(B3138,"mmmm")</f>
        <v>August</v>
      </c>
      <c r="T3138" t="str">
        <f t="shared" ref="T3138:T3201" si="246">"Q"&amp;ROUNDUP(MONTH(B3138)/3,0)</f>
        <v>Q3</v>
      </c>
      <c r="U3138">
        <f t="shared" ref="U3138:U3201" si="247">YEAR(B3138)</f>
        <v>2025</v>
      </c>
      <c r="V3138" s="4">
        <f t="shared" ref="V3138:V3201" si="248">P3138/N3138</f>
        <v>0.24403496338294353</v>
      </c>
      <c r="W3138" t="str">
        <f t="shared" ref="W3138:W3201" si="249">IF(N3138&lt;10000,"Low",IF(N3138&lt;=50000,"Medium","High"))</f>
        <v>Medium</v>
      </c>
    </row>
    <row r="3139" spans="1:23" hidden="1" x14ac:dyDescent="0.3">
      <c r="A3139">
        <v>104402</v>
      </c>
      <c r="B3139" s="1">
        <v>45693</v>
      </c>
      <c r="C3139" t="s">
        <v>4538</v>
      </c>
      <c r="D3139" t="s">
        <v>202</v>
      </c>
      <c r="E3139" t="s">
        <v>52</v>
      </c>
      <c r="F3139" t="s">
        <v>53</v>
      </c>
      <c r="G3139" t="s">
        <v>54</v>
      </c>
      <c r="H3139" t="s">
        <v>71</v>
      </c>
      <c r="I3139" t="s">
        <v>39</v>
      </c>
      <c r="J3139" t="s">
        <v>92</v>
      </c>
      <c r="K3139">
        <v>6</v>
      </c>
      <c r="L3139">
        <v>2641</v>
      </c>
      <c r="M3139">
        <v>20</v>
      </c>
      <c r="N3139">
        <v>12676.8</v>
      </c>
      <c r="O3139">
        <v>9600</v>
      </c>
      <c r="P3139">
        <v>3076.8</v>
      </c>
      <c r="Q3139" t="s">
        <v>49</v>
      </c>
      <c r="R3139" t="s">
        <v>56</v>
      </c>
      <c r="S3139" s="3" t="str">
        <f t="shared" si="245"/>
        <v>February</v>
      </c>
      <c r="T3139" t="str">
        <f t="shared" si="246"/>
        <v>Q1</v>
      </c>
      <c r="U3139">
        <f t="shared" si="247"/>
        <v>2025</v>
      </c>
      <c r="V3139" s="4">
        <f t="shared" si="248"/>
        <v>0.24271109428246879</v>
      </c>
      <c r="W3139" t="str">
        <f t="shared" si="249"/>
        <v>Medium</v>
      </c>
    </row>
    <row r="3140" spans="1:23" hidden="1" x14ac:dyDescent="0.3">
      <c r="A3140">
        <v>101377</v>
      </c>
      <c r="B3140" s="1">
        <v>45846</v>
      </c>
      <c r="C3140" t="s">
        <v>1513</v>
      </c>
      <c r="D3140" t="s">
        <v>98</v>
      </c>
      <c r="E3140" t="s">
        <v>52</v>
      </c>
      <c r="F3140" t="s">
        <v>69</v>
      </c>
      <c r="G3140" t="s">
        <v>70</v>
      </c>
      <c r="H3140" t="s">
        <v>59</v>
      </c>
      <c r="I3140" t="s">
        <v>24</v>
      </c>
      <c r="J3140" t="s">
        <v>72</v>
      </c>
      <c r="K3140">
        <v>1</v>
      </c>
      <c r="L3140">
        <v>14901</v>
      </c>
      <c r="M3140">
        <v>15</v>
      </c>
      <c r="N3140">
        <v>12665.85</v>
      </c>
      <c r="O3140">
        <v>11000</v>
      </c>
      <c r="P3140">
        <v>1665.85</v>
      </c>
      <c r="Q3140" t="s">
        <v>26</v>
      </c>
      <c r="R3140" t="s">
        <v>27</v>
      </c>
      <c r="S3140" s="3" t="str">
        <f t="shared" si="245"/>
        <v>July</v>
      </c>
      <c r="T3140" t="str">
        <f t="shared" si="246"/>
        <v>Q3</v>
      </c>
      <c r="U3140">
        <f t="shared" si="247"/>
        <v>2025</v>
      </c>
      <c r="V3140" s="4">
        <f t="shared" si="248"/>
        <v>0.13152295345357792</v>
      </c>
      <c r="W3140" t="str">
        <f t="shared" si="249"/>
        <v>Medium</v>
      </c>
    </row>
    <row r="3141" spans="1:23" hidden="1" x14ac:dyDescent="0.3">
      <c r="A3141">
        <v>100049</v>
      </c>
      <c r="B3141" s="1">
        <v>45994</v>
      </c>
      <c r="C3141" t="s">
        <v>152</v>
      </c>
      <c r="D3141" t="s">
        <v>153</v>
      </c>
      <c r="E3141" t="s">
        <v>30</v>
      </c>
      <c r="F3141" t="s">
        <v>76</v>
      </c>
      <c r="G3141" t="s">
        <v>77</v>
      </c>
      <c r="H3141" t="s">
        <v>33</v>
      </c>
      <c r="I3141" t="s">
        <v>39</v>
      </c>
      <c r="J3141" t="s">
        <v>92</v>
      </c>
      <c r="K3141">
        <v>6</v>
      </c>
      <c r="L3141">
        <v>2109</v>
      </c>
      <c r="M3141">
        <v>0</v>
      </c>
      <c r="N3141">
        <v>12654</v>
      </c>
      <c r="O3141">
        <v>9600</v>
      </c>
      <c r="P3141">
        <v>3054</v>
      </c>
      <c r="Q3141" t="s">
        <v>66</v>
      </c>
      <c r="R3141" t="s">
        <v>27</v>
      </c>
      <c r="S3141" s="3" t="str">
        <f t="shared" si="245"/>
        <v>December</v>
      </c>
      <c r="T3141" t="str">
        <f t="shared" si="246"/>
        <v>Q4</v>
      </c>
      <c r="U3141">
        <f t="shared" si="247"/>
        <v>2025</v>
      </c>
      <c r="V3141" s="4">
        <f t="shared" si="248"/>
        <v>0.2413466097676624</v>
      </c>
      <c r="W3141" t="str">
        <f t="shared" si="249"/>
        <v>Medium</v>
      </c>
    </row>
    <row r="3142" spans="1:23" hidden="1" x14ac:dyDescent="0.3">
      <c r="A3142">
        <v>102255</v>
      </c>
      <c r="B3142" s="1">
        <v>45678</v>
      </c>
      <c r="C3142" t="s">
        <v>2391</v>
      </c>
      <c r="D3142" t="s">
        <v>19</v>
      </c>
      <c r="E3142" t="s">
        <v>52</v>
      </c>
      <c r="F3142" t="s">
        <v>53</v>
      </c>
      <c r="G3142" t="s">
        <v>54</v>
      </c>
      <c r="H3142" t="s">
        <v>23</v>
      </c>
      <c r="I3142" t="s">
        <v>39</v>
      </c>
      <c r="J3142" t="s">
        <v>92</v>
      </c>
      <c r="K3142">
        <v>5</v>
      </c>
      <c r="L3142">
        <v>2975</v>
      </c>
      <c r="M3142">
        <v>15</v>
      </c>
      <c r="N3142">
        <v>12643.75</v>
      </c>
      <c r="O3142">
        <v>8000</v>
      </c>
      <c r="P3142">
        <v>4643.75</v>
      </c>
      <c r="Q3142" t="s">
        <v>49</v>
      </c>
      <c r="R3142" t="s">
        <v>27</v>
      </c>
      <c r="S3142" s="3" t="str">
        <f t="shared" si="245"/>
        <v>January</v>
      </c>
      <c r="T3142" t="str">
        <f t="shared" si="246"/>
        <v>Q1</v>
      </c>
      <c r="U3142">
        <f t="shared" si="247"/>
        <v>2025</v>
      </c>
      <c r="V3142" s="4">
        <f t="shared" si="248"/>
        <v>0.36727632229362334</v>
      </c>
      <c r="W3142" t="str">
        <f t="shared" si="249"/>
        <v>Medium</v>
      </c>
    </row>
    <row r="3143" spans="1:23" hidden="1" x14ac:dyDescent="0.3">
      <c r="A3143">
        <v>102479</v>
      </c>
      <c r="B3143" s="1">
        <v>45882</v>
      </c>
      <c r="C3143" t="s">
        <v>2615</v>
      </c>
      <c r="D3143" t="s">
        <v>207</v>
      </c>
      <c r="E3143" t="s">
        <v>20</v>
      </c>
      <c r="F3143" t="s">
        <v>21</v>
      </c>
      <c r="G3143" t="s">
        <v>22</v>
      </c>
      <c r="H3143" t="s">
        <v>71</v>
      </c>
      <c r="I3143" t="s">
        <v>24</v>
      </c>
      <c r="J3143" t="s">
        <v>72</v>
      </c>
      <c r="K3143">
        <v>1</v>
      </c>
      <c r="L3143">
        <v>14864</v>
      </c>
      <c r="M3143">
        <v>15</v>
      </c>
      <c r="N3143">
        <v>12634.4</v>
      </c>
      <c r="O3143">
        <v>11000</v>
      </c>
      <c r="P3143">
        <v>1634.4</v>
      </c>
      <c r="Q3143" t="s">
        <v>41</v>
      </c>
      <c r="R3143" t="s">
        <v>27</v>
      </c>
      <c r="S3143" s="3" t="str">
        <f t="shared" si="245"/>
        <v>August</v>
      </c>
      <c r="T3143" t="str">
        <f t="shared" si="246"/>
        <v>Q3</v>
      </c>
      <c r="U3143">
        <f t="shared" si="247"/>
        <v>2025</v>
      </c>
      <c r="V3143" s="4">
        <f t="shared" si="248"/>
        <v>0.12936110935224468</v>
      </c>
      <c r="W3143" t="str">
        <f t="shared" si="249"/>
        <v>Medium</v>
      </c>
    </row>
    <row r="3144" spans="1:23" hidden="1" x14ac:dyDescent="0.3">
      <c r="A3144">
        <v>103676</v>
      </c>
      <c r="B3144" s="1">
        <v>45964</v>
      </c>
      <c r="C3144" t="s">
        <v>3812</v>
      </c>
      <c r="D3144" t="s">
        <v>104</v>
      </c>
      <c r="E3144" t="s">
        <v>52</v>
      </c>
      <c r="F3144" t="s">
        <v>53</v>
      </c>
      <c r="G3144" t="s">
        <v>54</v>
      </c>
      <c r="H3144" t="s">
        <v>83</v>
      </c>
      <c r="I3144" t="s">
        <v>39</v>
      </c>
      <c r="J3144" t="s">
        <v>48</v>
      </c>
      <c r="K3144">
        <v>10</v>
      </c>
      <c r="L3144">
        <v>1578</v>
      </c>
      <c r="M3144">
        <v>20</v>
      </c>
      <c r="N3144">
        <v>12624</v>
      </c>
      <c r="O3144">
        <v>9000</v>
      </c>
      <c r="P3144">
        <v>3624</v>
      </c>
      <c r="Q3144" t="s">
        <v>41</v>
      </c>
      <c r="R3144" t="s">
        <v>56</v>
      </c>
      <c r="S3144" s="3" t="str">
        <f t="shared" si="245"/>
        <v>November</v>
      </c>
      <c r="T3144" t="str">
        <f t="shared" si="246"/>
        <v>Q4</v>
      </c>
      <c r="U3144">
        <f t="shared" si="247"/>
        <v>2025</v>
      </c>
      <c r="V3144" s="4">
        <f t="shared" si="248"/>
        <v>0.28707224334600762</v>
      </c>
      <c r="W3144" t="str">
        <f t="shared" si="249"/>
        <v>Medium</v>
      </c>
    </row>
    <row r="3145" spans="1:23" hidden="1" x14ac:dyDescent="0.3">
      <c r="A3145">
        <v>102204</v>
      </c>
      <c r="B3145" s="1">
        <v>45683</v>
      </c>
      <c r="C3145" t="s">
        <v>2340</v>
      </c>
      <c r="D3145" t="s">
        <v>35</v>
      </c>
      <c r="E3145" t="s">
        <v>44</v>
      </c>
      <c r="F3145" t="s">
        <v>45</v>
      </c>
      <c r="G3145" t="s">
        <v>46</v>
      </c>
      <c r="H3145" t="s">
        <v>38</v>
      </c>
      <c r="I3145" t="s">
        <v>24</v>
      </c>
      <c r="J3145" t="s">
        <v>72</v>
      </c>
      <c r="K3145">
        <v>1</v>
      </c>
      <c r="L3145">
        <v>14846</v>
      </c>
      <c r="M3145">
        <v>15</v>
      </c>
      <c r="N3145">
        <v>12619.1</v>
      </c>
      <c r="O3145">
        <v>11000</v>
      </c>
      <c r="P3145">
        <v>1619.1</v>
      </c>
      <c r="Q3145" t="s">
        <v>26</v>
      </c>
      <c r="R3145" t="s">
        <v>27</v>
      </c>
      <c r="S3145" s="3" t="str">
        <f t="shared" si="245"/>
        <v>January</v>
      </c>
      <c r="T3145" t="str">
        <f t="shared" si="246"/>
        <v>Q1</v>
      </c>
      <c r="U3145">
        <f t="shared" si="247"/>
        <v>2025</v>
      </c>
      <c r="V3145" s="4">
        <f t="shared" si="248"/>
        <v>0.12830550514695976</v>
      </c>
      <c r="W3145" t="str">
        <f t="shared" si="249"/>
        <v>Medium</v>
      </c>
    </row>
    <row r="3146" spans="1:23" hidden="1" x14ac:dyDescent="0.3">
      <c r="A3146">
        <v>100100</v>
      </c>
      <c r="B3146" s="1">
        <v>45935</v>
      </c>
      <c r="C3146" t="s">
        <v>224</v>
      </c>
      <c r="D3146" t="s">
        <v>213</v>
      </c>
      <c r="E3146" t="s">
        <v>20</v>
      </c>
      <c r="F3146" t="s">
        <v>36</v>
      </c>
      <c r="G3146" t="s">
        <v>37</v>
      </c>
      <c r="H3146" t="s">
        <v>38</v>
      </c>
      <c r="I3146" t="s">
        <v>39</v>
      </c>
      <c r="J3146" t="s">
        <v>92</v>
      </c>
      <c r="K3146">
        <v>7</v>
      </c>
      <c r="L3146">
        <v>2252</v>
      </c>
      <c r="M3146">
        <v>20</v>
      </c>
      <c r="N3146">
        <v>12611.2</v>
      </c>
      <c r="O3146">
        <v>11200</v>
      </c>
      <c r="P3146">
        <v>1411.2</v>
      </c>
      <c r="Q3146" t="s">
        <v>66</v>
      </c>
      <c r="R3146" t="s">
        <v>73</v>
      </c>
      <c r="S3146" s="3" t="str">
        <f t="shared" si="245"/>
        <v>October</v>
      </c>
      <c r="T3146" t="str">
        <f t="shared" si="246"/>
        <v>Q4</v>
      </c>
      <c r="U3146">
        <f t="shared" si="247"/>
        <v>2025</v>
      </c>
      <c r="V3146" s="4">
        <f t="shared" si="248"/>
        <v>0.11190053285968028</v>
      </c>
      <c r="W3146" t="str">
        <f t="shared" si="249"/>
        <v>Medium</v>
      </c>
    </row>
    <row r="3147" spans="1:23" hidden="1" x14ac:dyDescent="0.3">
      <c r="A3147">
        <v>102706</v>
      </c>
      <c r="B3147" s="1">
        <v>45760</v>
      </c>
      <c r="C3147" t="s">
        <v>2842</v>
      </c>
      <c r="D3147" t="s">
        <v>129</v>
      </c>
      <c r="E3147" t="s">
        <v>44</v>
      </c>
      <c r="F3147" t="s">
        <v>64</v>
      </c>
      <c r="G3147" t="s">
        <v>65</v>
      </c>
      <c r="H3147" t="s">
        <v>59</v>
      </c>
      <c r="I3147" t="s">
        <v>39</v>
      </c>
      <c r="J3147" t="s">
        <v>92</v>
      </c>
      <c r="K3147">
        <v>5</v>
      </c>
      <c r="L3147">
        <v>2801</v>
      </c>
      <c r="M3147">
        <v>10</v>
      </c>
      <c r="N3147">
        <v>12604.5</v>
      </c>
      <c r="O3147">
        <v>8000</v>
      </c>
      <c r="P3147">
        <v>4604.5</v>
      </c>
      <c r="Q3147" t="s">
        <v>41</v>
      </c>
      <c r="R3147" t="s">
        <v>56</v>
      </c>
      <c r="S3147" s="3" t="str">
        <f t="shared" si="245"/>
        <v>April</v>
      </c>
      <c r="T3147" t="str">
        <f t="shared" si="246"/>
        <v>Q2</v>
      </c>
      <c r="U3147">
        <f t="shared" si="247"/>
        <v>2025</v>
      </c>
      <c r="V3147" s="4">
        <f t="shared" si="248"/>
        <v>0.36530604149311752</v>
      </c>
      <c r="W3147" t="str">
        <f t="shared" si="249"/>
        <v>Medium</v>
      </c>
    </row>
    <row r="3148" spans="1:23" hidden="1" x14ac:dyDescent="0.3">
      <c r="A3148">
        <v>103795</v>
      </c>
      <c r="B3148" s="1">
        <v>45971</v>
      </c>
      <c r="C3148" t="s">
        <v>3931</v>
      </c>
      <c r="D3148" t="s">
        <v>58</v>
      </c>
      <c r="E3148" t="s">
        <v>44</v>
      </c>
      <c r="F3148" t="s">
        <v>45</v>
      </c>
      <c r="G3148" t="s">
        <v>46</v>
      </c>
      <c r="H3148" t="s">
        <v>38</v>
      </c>
      <c r="I3148" t="s">
        <v>39</v>
      </c>
      <c r="J3148" t="s">
        <v>48</v>
      </c>
      <c r="K3148">
        <v>10</v>
      </c>
      <c r="L3148">
        <v>1482</v>
      </c>
      <c r="M3148">
        <v>15</v>
      </c>
      <c r="N3148">
        <v>12597</v>
      </c>
      <c r="O3148">
        <v>9000</v>
      </c>
      <c r="P3148">
        <v>3597</v>
      </c>
      <c r="Q3148" t="s">
        <v>41</v>
      </c>
      <c r="R3148" t="s">
        <v>73</v>
      </c>
      <c r="S3148" s="3" t="str">
        <f t="shared" si="245"/>
        <v>November</v>
      </c>
      <c r="T3148" t="str">
        <f t="shared" si="246"/>
        <v>Q4</v>
      </c>
      <c r="U3148">
        <f t="shared" si="247"/>
        <v>2025</v>
      </c>
      <c r="V3148" s="4">
        <f t="shared" si="248"/>
        <v>0.28554417718504405</v>
      </c>
      <c r="W3148" t="str">
        <f t="shared" si="249"/>
        <v>Medium</v>
      </c>
    </row>
    <row r="3149" spans="1:23" hidden="1" x14ac:dyDescent="0.3">
      <c r="A3149">
        <v>103619</v>
      </c>
      <c r="B3149" s="1">
        <v>45755</v>
      </c>
      <c r="C3149" t="s">
        <v>3755</v>
      </c>
      <c r="D3149" t="s">
        <v>68</v>
      </c>
      <c r="E3149" t="s">
        <v>44</v>
      </c>
      <c r="F3149" t="s">
        <v>64</v>
      </c>
      <c r="G3149" t="s">
        <v>65</v>
      </c>
      <c r="H3149" t="s">
        <v>33</v>
      </c>
      <c r="I3149" t="s">
        <v>39</v>
      </c>
      <c r="J3149" t="s">
        <v>92</v>
      </c>
      <c r="K3149">
        <v>5</v>
      </c>
      <c r="L3149">
        <v>2516</v>
      </c>
      <c r="M3149">
        <v>0</v>
      </c>
      <c r="N3149">
        <v>12580</v>
      </c>
      <c r="O3149">
        <v>8000</v>
      </c>
      <c r="P3149">
        <v>4580</v>
      </c>
      <c r="Q3149" t="s">
        <v>55</v>
      </c>
      <c r="R3149" t="s">
        <v>27</v>
      </c>
      <c r="S3149" s="3" t="str">
        <f t="shared" si="245"/>
        <v>April</v>
      </c>
      <c r="T3149" t="str">
        <f t="shared" si="246"/>
        <v>Q2</v>
      </c>
      <c r="U3149">
        <f t="shared" si="247"/>
        <v>2025</v>
      </c>
      <c r="V3149" s="4">
        <f t="shared" si="248"/>
        <v>0.36406995230524641</v>
      </c>
      <c r="W3149" t="str">
        <f t="shared" si="249"/>
        <v>Medium</v>
      </c>
    </row>
    <row r="3150" spans="1:23" hidden="1" x14ac:dyDescent="0.3">
      <c r="A3150">
        <v>101514</v>
      </c>
      <c r="B3150" s="1">
        <v>45971</v>
      </c>
      <c r="C3150" t="s">
        <v>1650</v>
      </c>
      <c r="D3150" t="s">
        <v>342</v>
      </c>
      <c r="E3150" t="s">
        <v>20</v>
      </c>
      <c r="F3150" t="s">
        <v>36</v>
      </c>
      <c r="G3150" t="s">
        <v>37</v>
      </c>
      <c r="H3150" t="s">
        <v>47</v>
      </c>
      <c r="I3150" t="s">
        <v>39</v>
      </c>
      <c r="J3150" t="s">
        <v>48</v>
      </c>
      <c r="K3150">
        <v>8</v>
      </c>
      <c r="L3150">
        <v>1571</v>
      </c>
      <c r="M3150">
        <v>0</v>
      </c>
      <c r="N3150">
        <v>12568</v>
      </c>
      <c r="O3150">
        <v>7200</v>
      </c>
      <c r="P3150">
        <v>5368</v>
      </c>
      <c r="Q3150" t="s">
        <v>66</v>
      </c>
      <c r="R3150" t="s">
        <v>73</v>
      </c>
      <c r="S3150" s="3" t="str">
        <f t="shared" si="245"/>
        <v>November</v>
      </c>
      <c r="T3150" t="str">
        <f t="shared" si="246"/>
        <v>Q4</v>
      </c>
      <c r="U3150">
        <f t="shared" si="247"/>
        <v>2025</v>
      </c>
      <c r="V3150" s="4">
        <f t="shared" si="248"/>
        <v>0.42711648631444937</v>
      </c>
      <c r="W3150" t="str">
        <f t="shared" si="249"/>
        <v>Medium</v>
      </c>
    </row>
    <row r="3151" spans="1:23" hidden="1" x14ac:dyDescent="0.3">
      <c r="A3151">
        <v>103034</v>
      </c>
      <c r="B3151" s="1">
        <v>45852</v>
      </c>
      <c r="C3151" t="s">
        <v>3170</v>
      </c>
      <c r="D3151" t="s">
        <v>129</v>
      </c>
      <c r="E3151" t="s">
        <v>20</v>
      </c>
      <c r="F3151" t="s">
        <v>21</v>
      </c>
      <c r="G3151" t="s">
        <v>22</v>
      </c>
      <c r="H3151" t="s">
        <v>59</v>
      </c>
      <c r="I3151" t="s">
        <v>39</v>
      </c>
      <c r="J3151" t="s">
        <v>92</v>
      </c>
      <c r="K3151">
        <v>5</v>
      </c>
      <c r="L3151">
        <v>2513</v>
      </c>
      <c r="M3151">
        <v>0</v>
      </c>
      <c r="N3151">
        <v>12565</v>
      </c>
      <c r="O3151">
        <v>8000</v>
      </c>
      <c r="P3151">
        <v>4565</v>
      </c>
      <c r="Q3151" t="s">
        <v>66</v>
      </c>
      <c r="R3151" t="s">
        <v>27</v>
      </c>
      <c r="S3151" s="3" t="str">
        <f t="shared" si="245"/>
        <v>July</v>
      </c>
      <c r="T3151" t="str">
        <f t="shared" si="246"/>
        <v>Q3</v>
      </c>
      <c r="U3151">
        <f t="shared" si="247"/>
        <v>2025</v>
      </c>
      <c r="V3151" s="4">
        <f t="shared" si="248"/>
        <v>0.36331078392359728</v>
      </c>
      <c r="W3151" t="str">
        <f t="shared" si="249"/>
        <v>Medium</v>
      </c>
    </row>
    <row r="3152" spans="1:23" hidden="1" x14ac:dyDescent="0.3">
      <c r="A3152">
        <v>103912</v>
      </c>
      <c r="B3152" s="1">
        <v>45801</v>
      </c>
      <c r="C3152" t="s">
        <v>4048</v>
      </c>
      <c r="D3152" t="s">
        <v>96</v>
      </c>
      <c r="E3152" t="s">
        <v>20</v>
      </c>
      <c r="F3152" t="s">
        <v>36</v>
      </c>
      <c r="G3152" t="s">
        <v>37</v>
      </c>
      <c r="H3152" t="s">
        <v>38</v>
      </c>
      <c r="I3152" t="s">
        <v>39</v>
      </c>
      <c r="J3152" t="s">
        <v>92</v>
      </c>
      <c r="K3152">
        <v>5</v>
      </c>
      <c r="L3152">
        <v>2955</v>
      </c>
      <c r="M3152">
        <v>15</v>
      </c>
      <c r="N3152">
        <v>12558.75</v>
      </c>
      <c r="O3152">
        <v>8000</v>
      </c>
      <c r="P3152">
        <v>4558.75</v>
      </c>
      <c r="Q3152" t="s">
        <v>41</v>
      </c>
      <c r="R3152" t="s">
        <v>73</v>
      </c>
      <c r="S3152" s="3" t="str">
        <f t="shared" si="245"/>
        <v>May</v>
      </c>
      <c r="T3152" t="str">
        <f t="shared" si="246"/>
        <v>Q2</v>
      </c>
      <c r="U3152">
        <f t="shared" si="247"/>
        <v>2025</v>
      </c>
      <c r="V3152" s="4">
        <f t="shared" si="248"/>
        <v>0.36299392853588136</v>
      </c>
      <c r="W3152" t="str">
        <f t="shared" si="249"/>
        <v>Medium</v>
      </c>
    </row>
    <row r="3153" spans="1:23" hidden="1" x14ac:dyDescent="0.3">
      <c r="A3153">
        <v>101271</v>
      </c>
      <c r="B3153" s="1">
        <v>45674</v>
      </c>
      <c r="C3153" t="s">
        <v>1407</v>
      </c>
      <c r="D3153" t="s">
        <v>250</v>
      </c>
      <c r="E3153" t="s">
        <v>44</v>
      </c>
      <c r="F3153" t="s">
        <v>45</v>
      </c>
      <c r="G3153" t="s">
        <v>46</v>
      </c>
      <c r="H3153" t="s">
        <v>47</v>
      </c>
      <c r="I3153" t="s">
        <v>24</v>
      </c>
      <c r="J3153" t="s">
        <v>72</v>
      </c>
      <c r="K3153">
        <v>1</v>
      </c>
      <c r="L3153">
        <v>14702</v>
      </c>
      <c r="M3153">
        <v>15</v>
      </c>
      <c r="N3153">
        <v>12496.7</v>
      </c>
      <c r="O3153">
        <v>11000</v>
      </c>
      <c r="P3153">
        <v>1496.7</v>
      </c>
      <c r="Q3153" t="s">
        <v>55</v>
      </c>
      <c r="R3153" t="s">
        <v>27</v>
      </c>
      <c r="S3153" s="3" t="str">
        <f t="shared" si="245"/>
        <v>January</v>
      </c>
      <c r="T3153" t="str">
        <f t="shared" si="246"/>
        <v>Q1</v>
      </c>
      <c r="U3153">
        <f t="shared" si="247"/>
        <v>2025</v>
      </c>
      <c r="V3153" s="4">
        <f t="shared" si="248"/>
        <v>0.11976761865132395</v>
      </c>
      <c r="W3153" t="str">
        <f t="shared" si="249"/>
        <v>Medium</v>
      </c>
    </row>
    <row r="3154" spans="1:23" hidden="1" x14ac:dyDescent="0.3">
      <c r="A3154">
        <v>101020</v>
      </c>
      <c r="B3154" s="1">
        <v>45976</v>
      </c>
      <c r="C3154" t="s">
        <v>1156</v>
      </c>
      <c r="D3154" t="s">
        <v>110</v>
      </c>
      <c r="E3154" t="s">
        <v>20</v>
      </c>
      <c r="F3154" t="s">
        <v>21</v>
      </c>
      <c r="G3154" t="s">
        <v>22</v>
      </c>
      <c r="H3154" t="s">
        <v>33</v>
      </c>
      <c r="I3154" t="s">
        <v>39</v>
      </c>
      <c r="J3154" t="s">
        <v>92</v>
      </c>
      <c r="K3154">
        <v>5</v>
      </c>
      <c r="L3154">
        <v>2498</v>
      </c>
      <c r="M3154">
        <v>0</v>
      </c>
      <c r="N3154">
        <v>12490</v>
      </c>
      <c r="O3154">
        <v>8000</v>
      </c>
      <c r="P3154">
        <v>4490</v>
      </c>
      <c r="Q3154" t="s">
        <v>41</v>
      </c>
      <c r="R3154" t="s">
        <v>27</v>
      </c>
      <c r="S3154" s="3" t="str">
        <f t="shared" si="245"/>
        <v>November</v>
      </c>
      <c r="T3154" t="str">
        <f t="shared" si="246"/>
        <v>Q4</v>
      </c>
      <c r="U3154">
        <f t="shared" si="247"/>
        <v>2025</v>
      </c>
      <c r="V3154" s="4">
        <f t="shared" si="248"/>
        <v>0.35948759007205766</v>
      </c>
      <c r="W3154" t="str">
        <f t="shared" si="249"/>
        <v>Medium</v>
      </c>
    </row>
    <row r="3155" spans="1:23" hidden="1" x14ac:dyDescent="0.3">
      <c r="A3155">
        <v>102033</v>
      </c>
      <c r="B3155" s="1">
        <v>46009</v>
      </c>
      <c r="C3155" t="s">
        <v>2169</v>
      </c>
      <c r="D3155" t="s">
        <v>118</v>
      </c>
      <c r="E3155" t="s">
        <v>20</v>
      </c>
      <c r="F3155" t="s">
        <v>36</v>
      </c>
      <c r="G3155" t="s">
        <v>37</v>
      </c>
      <c r="H3155" t="s">
        <v>47</v>
      </c>
      <c r="I3155" t="s">
        <v>39</v>
      </c>
      <c r="J3155" t="s">
        <v>92</v>
      </c>
      <c r="K3155">
        <v>5</v>
      </c>
      <c r="L3155">
        <v>2494</v>
      </c>
      <c r="M3155">
        <v>0</v>
      </c>
      <c r="N3155">
        <v>12470</v>
      </c>
      <c r="O3155">
        <v>8000</v>
      </c>
      <c r="P3155">
        <v>4470</v>
      </c>
      <c r="Q3155" t="s">
        <v>66</v>
      </c>
      <c r="R3155" t="s">
        <v>73</v>
      </c>
      <c r="S3155" s="3" t="str">
        <f t="shared" si="245"/>
        <v>December</v>
      </c>
      <c r="T3155" t="str">
        <f t="shared" si="246"/>
        <v>Q4</v>
      </c>
      <c r="U3155">
        <f t="shared" si="247"/>
        <v>2025</v>
      </c>
      <c r="V3155" s="4">
        <f t="shared" si="248"/>
        <v>0.35846030473135526</v>
      </c>
      <c r="W3155" t="str">
        <f t="shared" si="249"/>
        <v>Medium</v>
      </c>
    </row>
    <row r="3156" spans="1:23" hidden="1" x14ac:dyDescent="0.3">
      <c r="A3156">
        <v>104102</v>
      </c>
      <c r="B3156" s="1">
        <v>45690</v>
      </c>
      <c r="C3156" t="s">
        <v>4238</v>
      </c>
      <c r="D3156" t="s">
        <v>158</v>
      </c>
      <c r="E3156" t="s">
        <v>44</v>
      </c>
      <c r="F3156" t="s">
        <v>45</v>
      </c>
      <c r="G3156" t="s">
        <v>46</v>
      </c>
      <c r="H3156" t="s">
        <v>59</v>
      </c>
      <c r="I3156" t="s">
        <v>60</v>
      </c>
      <c r="J3156" t="s">
        <v>61</v>
      </c>
      <c r="K3156">
        <v>1</v>
      </c>
      <c r="L3156">
        <v>12460</v>
      </c>
      <c r="M3156">
        <v>0</v>
      </c>
      <c r="N3156">
        <v>12460</v>
      </c>
      <c r="O3156">
        <v>9000</v>
      </c>
      <c r="P3156">
        <v>3460</v>
      </c>
      <c r="Q3156" t="s">
        <v>66</v>
      </c>
      <c r="R3156" t="s">
        <v>73</v>
      </c>
      <c r="S3156" s="3" t="str">
        <f t="shared" si="245"/>
        <v>February</v>
      </c>
      <c r="T3156" t="str">
        <f t="shared" si="246"/>
        <v>Q1</v>
      </c>
      <c r="U3156">
        <f t="shared" si="247"/>
        <v>2025</v>
      </c>
      <c r="V3156" s="4">
        <f t="shared" si="248"/>
        <v>0.27768860353130015</v>
      </c>
      <c r="W3156" t="str">
        <f t="shared" si="249"/>
        <v>Medium</v>
      </c>
    </row>
    <row r="3157" spans="1:23" hidden="1" x14ac:dyDescent="0.3">
      <c r="A3157">
        <v>102267</v>
      </c>
      <c r="B3157" s="1">
        <v>45673</v>
      </c>
      <c r="C3157" t="s">
        <v>2403</v>
      </c>
      <c r="D3157" t="s">
        <v>122</v>
      </c>
      <c r="E3157" t="s">
        <v>44</v>
      </c>
      <c r="F3157" t="s">
        <v>64</v>
      </c>
      <c r="G3157" t="s">
        <v>65</v>
      </c>
      <c r="H3157" t="s">
        <v>59</v>
      </c>
      <c r="I3157" t="s">
        <v>39</v>
      </c>
      <c r="J3157" t="s">
        <v>92</v>
      </c>
      <c r="K3157">
        <v>6</v>
      </c>
      <c r="L3157">
        <v>2595</v>
      </c>
      <c r="M3157">
        <v>20</v>
      </c>
      <c r="N3157">
        <v>12456</v>
      </c>
      <c r="O3157">
        <v>9600</v>
      </c>
      <c r="P3157">
        <v>2856</v>
      </c>
      <c r="Q3157" t="s">
        <v>26</v>
      </c>
      <c r="R3157" t="s">
        <v>73</v>
      </c>
      <c r="S3157" s="3" t="str">
        <f t="shared" si="245"/>
        <v>January</v>
      </c>
      <c r="T3157" t="str">
        <f t="shared" si="246"/>
        <v>Q1</v>
      </c>
      <c r="U3157">
        <f t="shared" si="247"/>
        <v>2025</v>
      </c>
      <c r="V3157" s="4">
        <f t="shared" si="248"/>
        <v>0.22928709055876687</v>
      </c>
      <c r="W3157" t="str">
        <f t="shared" si="249"/>
        <v>Medium</v>
      </c>
    </row>
    <row r="3158" spans="1:23" hidden="1" x14ac:dyDescent="0.3">
      <c r="A3158">
        <v>100423</v>
      </c>
      <c r="B3158" s="1">
        <v>45758</v>
      </c>
      <c r="C3158" t="s">
        <v>559</v>
      </c>
      <c r="D3158" t="s">
        <v>207</v>
      </c>
      <c r="E3158" t="s">
        <v>20</v>
      </c>
      <c r="F3158" t="s">
        <v>21</v>
      </c>
      <c r="G3158" t="s">
        <v>22</v>
      </c>
      <c r="H3158" t="s">
        <v>33</v>
      </c>
      <c r="I3158" t="s">
        <v>24</v>
      </c>
      <c r="J3158" t="s">
        <v>72</v>
      </c>
      <c r="K3158">
        <v>1</v>
      </c>
      <c r="L3158">
        <v>14641</v>
      </c>
      <c r="M3158">
        <v>15</v>
      </c>
      <c r="N3158">
        <v>12444.85</v>
      </c>
      <c r="O3158">
        <v>11000</v>
      </c>
      <c r="P3158">
        <v>1444.85</v>
      </c>
      <c r="Q3158" t="s">
        <v>66</v>
      </c>
      <c r="R3158" t="s">
        <v>27</v>
      </c>
      <c r="S3158" s="3" t="str">
        <f t="shared" si="245"/>
        <v>April</v>
      </c>
      <c r="T3158" t="str">
        <f t="shared" si="246"/>
        <v>Q2</v>
      </c>
      <c r="U3158">
        <f t="shared" si="247"/>
        <v>2025</v>
      </c>
      <c r="V3158" s="4">
        <f t="shared" si="248"/>
        <v>0.11610023423343792</v>
      </c>
      <c r="W3158" t="str">
        <f t="shared" si="249"/>
        <v>Medium</v>
      </c>
    </row>
    <row r="3159" spans="1:23" hidden="1" x14ac:dyDescent="0.3">
      <c r="A3159">
        <v>102397</v>
      </c>
      <c r="B3159" s="1">
        <v>45876</v>
      </c>
      <c r="C3159" t="s">
        <v>2533</v>
      </c>
      <c r="D3159" t="s">
        <v>194</v>
      </c>
      <c r="E3159" t="s">
        <v>44</v>
      </c>
      <c r="F3159" t="s">
        <v>64</v>
      </c>
      <c r="G3159" t="s">
        <v>65</v>
      </c>
      <c r="H3159" t="s">
        <v>59</v>
      </c>
      <c r="I3159" t="s">
        <v>24</v>
      </c>
      <c r="J3159" t="s">
        <v>72</v>
      </c>
      <c r="K3159">
        <v>1</v>
      </c>
      <c r="L3159">
        <v>14636</v>
      </c>
      <c r="M3159">
        <v>15</v>
      </c>
      <c r="N3159">
        <v>12440.6</v>
      </c>
      <c r="O3159">
        <v>11000</v>
      </c>
      <c r="P3159">
        <v>1440.6</v>
      </c>
      <c r="Q3159" t="s">
        <v>66</v>
      </c>
      <c r="R3159" t="s">
        <v>73</v>
      </c>
      <c r="S3159" s="3" t="str">
        <f t="shared" si="245"/>
        <v>August</v>
      </c>
      <c r="T3159" t="str">
        <f t="shared" si="246"/>
        <v>Q3</v>
      </c>
      <c r="U3159">
        <f t="shared" si="247"/>
        <v>2025</v>
      </c>
      <c r="V3159" s="4">
        <f t="shared" si="248"/>
        <v>0.11579827339517386</v>
      </c>
      <c r="W3159" t="str">
        <f t="shared" si="249"/>
        <v>Medium</v>
      </c>
    </row>
    <row r="3160" spans="1:23" hidden="1" x14ac:dyDescent="0.3">
      <c r="A3160">
        <v>103669</v>
      </c>
      <c r="B3160" s="1">
        <v>45824</v>
      </c>
      <c r="C3160" t="s">
        <v>3805</v>
      </c>
      <c r="D3160" t="s">
        <v>94</v>
      </c>
      <c r="E3160" t="s">
        <v>52</v>
      </c>
      <c r="F3160" t="s">
        <v>53</v>
      </c>
      <c r="G3160" t="s">
        <v>54</v>
      </c>
      <c r="H3160" t="s">
        <v>38</v>
      </c>
      <c r="I3160" t="s">
        <v>24</v>
      </c>
      <c r="J3160" t="s">
        <v>72</v>
      </c>
      <c r="K3160">
        <v>1</v>
      </c>
      <c r="L3160">
        <v>14628</v>
      </c>
      <c r="M3160">
        <v>15</v>
      </c>
      <c r="N3160">
        <v>12433.8</v>
      </c>
      <c r="O3160">
        <v>11000</v>
      </c>
      <c r="P3160">
        <v>1433.8</v>
      </c>
      <c r="Q3160" t="s">
        <v>26</v>
      </c>
      <c r="R3160" t="s">
        <v>27</v>
      </c>
      <c r="S3160" s="3" t="str">
        <f t="shared" si="245"/>
        <v>June</v>
      </c>
      <c r="T3160" t="str">
        <f t="shared" si="246"/>
        <v>Q2</v>
      </c>
      <c r="U3160">
        <f t="shared" si="247"/>
        <v>2025</v>
      </c>
      <c r="V3160" s="4">
        <f t="shared" si="248"/>
        <v>0.1153147066866123</v>
      </c>
      <c r="W3160" t="str">
        <f t="shared" si="249"/>
        <v>Medium</v>
      </c>
    </row>
    <row r="3161" spans="1:23" hidden="1" x14ac:dyDescent="0.3">
      <c r="A3161">
        <v>103733</v>
      </c>
      <c r="B3161" s="1">
        <v>45768</v>
      </c>
      <c r="C3161" t="s">
        <v>3869</v>
      </c>
      <c r="D3161" t="s">
        <v>110</v>
      </c>
      <c r="E3161" t="s">
        <v>44</v>
      </c>
      <c r="F3161" t="s">
        <v>64</v>
      </c>
      <c r="G3161" t="s">
        <v>65</v>
      </c>
      <c r="H3161" t="s">
        <v>47</v>
      </c>
      <c r="I3161" t="s">
        <v>39</v>
      </c>
      <c r="J3161" t="s">
        <v>92</v>
      </c>
      <c r="K3161">
        <v>6</v>
      </c>
      <c r="L3161">
        <v>2436</v>
      </c>
      <c r="M3161">
        <v>15</v>
      </c>
      <c r="N3161">
        <v>12423.6</v>
      </c>
      <c r="O3161">
        <v>9600</v>
      </c>
      <c r="P3161">
        <v>2823.6</v>
      </c>
      <c r="Q3161" t="s">
        <v>49</v>
      </c>
      <c r="R3161" t="s">
        <v>56</v>
      </c>
      <c r="S3161" s="3" t="str">
        <f t="shared" si="245"/>
        <v>April</v>
      </c>
      <c r="T3161" t="str">
        <f t="shared" si="246"/>
        <v>Q2</v>
      </c>
      <c r="U3161">
        <f t="shared" si="247"/>
        <v>2025</v>
      </c>
      <c r="V3161" s="4">
        <f t="shared" si="248"/>
        <v>0.22727711774364917</v>
      </c>
      <c r="W3161" t="str">
        <f t="shared" si="249"/>
        <v>Medium</v>
      </c>
    </row>
    <row r="3162" spans="1:23" hidden="1" x14ac:dyDescent="0.3">
      <c r="A3162">
        <v>104788</v>
      </c>
      <c r="B3162" s="1">
        <v>45891</v>
      </c>
      <c r="C3162" t="s">
        <v>4924</v>
      </c>
      <c r="D3162" t="s">
        <v>147</v>
      </c>
      <c r="E3162" t="s">
        <v>30</v>
      </c>
      <c r="F3162" t="s">
        <v>76</v>
      </c>
      <c r="G3162" t="s">
        <v>77</v>
      </c>
      <c r="H3162" t="s">
        <v>23</v>
      </c>
      <c r="I3162" t="s">
        <v>24</v>
      </c>
      <c r="J3162" t="s">
        <v>72</v>
      </c>
      <c r="K3162">
        <v>1</v>
      </c>
      <c r="L3162">
        <v>14594</v>
      </c>
      <c r="M3162">
        <v>15</v>
      </c>
      <c r="N3162">
        <v>12404.9</v>
      </c>
      <c r="O3162">
        <v>11000</v>
      </c>
      <c r="P3162">
        <v>1404.9</v>
      </c>
      <c r="Q3162" t="s">
        <v>41</v>
      </c>
      <c r="R3162" t="s">
        <v>27</v>
      </c>
      <c r="S3162" s="3" t="str">
        <f t="shared" si="245"/>
        <v>August</v>
      </c>
      <c r="T3162" t="str">
        <f t="shared" si="246"/>
        <v>Q3</v>
      </c>
      <c r="U3162">
        <f t="shared" si="247"/>
        <v>2025</v>
      </c>
      <c r="V3162" s="4">
        <f t="shared" si="248"/>
        <v>0.11325363364476941</v>
      </c>
      <c r="W3162" t="str">
        <f t="shared" si="249"/>
        <v>Medium</v>
      </c>
    </row>
    <row r="3163" spans="1:23" hidden="1" x14ac:dyDescent="0.3">
      <c r="A3163">
        <v>103163</v>
      </c>
      <c r="B3163" s="1">
        <v>45865</v>
      </c>
      <c r="C3163" t="s">
        <v>3299</v>
      </c>
      <c r="D3163" t="s">
        <v>147</v>
      </c>
      <c r="E3163" t="s">
        <v>20</v>
      </c>
      <c r="F3163" t="s">
        <v>21</v>
      </c>
      <c r="G3163" t="s">
        <v>22</v>
      </c>
      <c r="H3163" t="s">
        <v>108</v>
      </c>
      <c r="I3163" t="s">
        <v>24</v>
      </c>
      <c r="J3163" t="s">
        <v>72</v>
      </c>
      <c r="K3163">
        <v>1</v>
      </c>
      <c r="L3163">
        <v>14592</v>
      </c>
      <c r="M3163">
        <v>15</v>
      </c>
      <c r="N3163">
        <v>12403.2</v>
      </c>
      <c r="O3163">
        <v>11000</v>
      </c>
      <c r="P3163">
        <v>1403.2</v>
      </c>
      <c r="Q3163" t="s">
        <v>41</v>
      </c>
      <c r="R3163" t="s">
        <v>27</v>
      </c>
      <c r="S3163" s="3" t="str">
        <f t="shared" si="245"/>
        <v>July</v>
      </c>
      <c r="T3163" t="str">
        <f t="shared" si="246"/>
        <v>Q3</v>
      </c>
      <c r="U3163">
        <f t="shared" si="247"/>
        <v>2025</v>
      </c>
      <c r="V3163" s="4">
        <f t="shared" si="248"/>
        <v>0.11313209494324045</v>
      </c>
      <c r="W3163" t="str">
        <f t="shared" si="249"/>
        <v>Medium</v>
      </c>
    </row>
    <row r="3164" spans="1:23" hidden="1" x14ac:dyDescent="0.3">
      <c r="A3164">
        <v>101472</v>
      </c>
      <c r="B3164" s="1">
        <v>45911</v>
      </c>
      <c r="C3164" t="s">
        <v>1608</v>
      </c>
      <c r="D3164" t="s">
        <v>219</v>
      </c>
      <c r="E3164" t="s">
        <v>20</v>
      </c>
      <c r="F3164" t="s">
        <v>36</v>
      </c>
      <c r="G3164" t="s">
        <v>37</v>
      </c>
      <c r="H3164" t="s">
        <v>71</v>
      </c>
      <c r="I3164" t="s">
        <v>24</v>
      </c>
      <c r="J3164" t="s">
        <v>72</v>
      </c>
      <c r="K3164">
        <v>1</v>
      </c>
      <c r="L3164">
        <v>15497</v>
      </c>
      <c r="M3164">
        <v>20</v>
      </c>
      <c r="N3164">
        <v>12397.6</v>
      </c>
      <c r="O3164">
        <v>11000</v>
      </c>
      <c r="P3164">
        <v>1397.6</v>
      </c>
      <c r="Q3164" t="s">
        <v>41</v>
      </c>
      <c r="R3164" t="s">
        <v>27</v>
      </c>
      <c r="S3164" s="3" t="str">
        <f t="shared" si="245"/>
        <v>September</v>
      </c>
      <c r="T3164" t="str">
        <f t="shared" si="246"/>
        <v>Q3</v>
      </c>
      <c r="U3164">
        <f t="shared" si="247"/>
        <v>2025</v>
      </c>
      <c r="V3164" s="4">
        <f t="shared" si="248"/>
        <v>0.11273149641866166</v>
      </c>
      <c r="W3164" t="str">
        <f t="shared" si="249"/>
        <v>Medium</v>
      </c>
    </row>
    <row r="3165" spans="1:23" hidden="1" x14ac:dyDescent="0.3">
      <c r="A3165">
        <v>104294</v>
      </c>
      <c r="B3165" s="1">
        <v>45912</v>
      </c>
      <c r="C3165" t="s">
        <v>4430</v>
      </c>
      <c r="D3165" t="s">
        <v>189</v>
      </c>
      <c r="E3165" t="s">
        <v>20</v>
      </c>
      <c r="F3165" t="s">
        <v>21</v>
      </c>
      <c r="G3165" t="s">
        <v>22</v>
      </c>
      <c r="H3165" t="s">
        <v>33</v>
      </c>
      <c r="I3165" t="s">
        <v>39</v>
      </c>
      <c r="J3165" t="s">
        <v>92</v>
      </c>
      <c r="K3165">
        <v>6</v>
      </c>
      <c r="L3165">
        <v>2430</v>
      </c>
      <c r="M3165">
        <v>15</v>
      </c>
      <c r="N3165">
        <v>12393</v>
      </c>
      <c r="O3165">
        <v>9600</v>
      </c>
      <c r="P3165">
        <v>2793</v>
      </c>
      <c r="Q3165" t="s">
        <v>55</v>
      </c>
      <c r="R3165" t="s">
        <v>73</v>
      </c>
      <c r="S3165" s="3" t="str">
        <f t="shared" si="245"/>
        <v>September</v>
      </c>
      <c r="T3165" t="str">
        <f t="shared" si="246"/>
        <v>Q3</v>
      </c>
      <c r="U3165">
        <f t="shared" si="247"/>
        <v>2025</v>
      </c>
      <c r="V3165" s="4">
        <f t="shared" si="248"/>
        <v>0.22536916000968288</v>
      </c>
      <c r="W3165" t="str">
        <f t="shared" si="249"/>
        <v>Medium</v>
      </c>
    </row>
    <row r="3166" spans="1:23" hidden="1" x14ac:dyDescent="0.3">
      <c r="A3166">
        <v>102051</v>
      </c>
      <c r="B3166" s="1">
        <v>45672</v>
      </c>
      <c r="C3166" t="s">
        <v>2187</v>
      </c>
      <c r="D3166" t="s">
        <v>177</v>
      </c>
      <c r="E3166" t="s">
        <v>44</v>
      </c>
      <c r="F3166" t="s">
        <v>64</v>
      </c>
      <c r="G3166" t="s">
        <v>65</v>
      </c>
      <c r="H3166" t="s">
        <v>23</v>
      </c>
      <c r="I3166" t="s">
        <v>60</v>
      </c>
      <c r="J3166" t="s">
        <v>61</v>
      </c>
      <c r="K3166">
        <v>1</v>
      </c>
      <c r="L3166">
        <v>12389</v>
      </c>
      <c r="M3166">
        <v>0</v>
      </c>
      <c r="N3166">
        <v>12389</v>
      </c>
      <c r="O3166">
        <v>9000</v>
      </c>
      <c r="P3166">
        <v>3389</v>
      </c>
      <c r="Q3166" t="s">
        <v>49</v>
      </c>
      <c r="R3166" t="s">
        <v>73</v>
      </c>
      <c r="S3166" s="3" t="str">
        <f t="shared" si="245"/>
        <v>January</v>
      </c>
      <c r="T3166" t="str">
        <f t="shared" si="246"/>
        <v>Q1</v>
      </c>
      <c r="U3166">
        <f t="shared" si="247"/>
        <v>2025</v>
      </c>
      <c r="V3166" s="4">
        <f t="shared" si="248"/>
        <v>0.27354911615142463</v>
      </c>
      <c r="W3166" t="str">
        <f t="shared" si="249"/>
        <v>Medium</v>
      </c>
    </row>
    <row r="3167" spans="1:23" hidden="1" x14ac:dyDescent="0.3">
      <c r="A3167">
        <v>100220</v>
      </c>
      <c r="B3167" s="1">
        <v>46001</v>
      </c>
      <c r="C3167" t="s">
        <v>354</v>
      </c>
      <c r="D3167" t="s">
        <v>110</v>
      </c>
      <c r="E3167" t="s">
        <v>20</v>
      </c>
      <c r="F3167" t="s">
        <v>21</v>
      </c>
      <c r="G3167" t="s">
        <v>22</v>
      </c>
      <c r="H3167" t="s">
        <v>47</v>
      </c>
      <c r="I3167" t="s">
        <v>39</v>
      </c>
      <c r="J3167" t="s">
        <v>92</v>
      </c>
      <c r="K3167">
        <v>6</v>
      </c>
      <c r="L3167">
        <v>2293</v>
      </c>
      <c r="M3167">
        <v>10</v>
      </c>
      <c r="N3167">
        <v>12382.2</v>
      </c>
      <c r="O3167">
        <v>9600</v>
      </c>
      <c r="P3167">
        <v>2782.2</v>
      </c>
      <c r="Q3167" t="s">
        <v>41</v>
      </c>
      <c r="R3167" t="s">
        <v>27</v>
      </c>
      <c r="S3167" s="3" t="str">
        <f t="shared" si="245"/>
        <v>December</v>
      </c>
      <c r="T3167" t="str">
        <f t="shared" si="246"/>
        <v>Q4</v>
      </c>
      <c r="U3167">
        <f t="shared" si="247"/>
        <v>2025</v>
      </c>
      <c r="V3167" s="4">
        <f t="shared" si="248"/>
        <v>0.22469351165382562</v>
      </c>
      <c r="W3167" t="str">
        <f t="shared" si="249"/>
        <v>Medium</v>
      </c>
    </row>
    <row r="3168" spans="1:23" hidden="1" x14ac:dyDescent="0.3">
      <c r="A3168">
        <v>101344</v>
      </c>
      <c r="B3168" s="1">
        <v>45969</v>
      </c>
      <c r="C3168" t="s">
        <v>1480</v>
      </c>
      <c r="D3168" t="s">
        <v>408</v>
      </c>
      <c r="E3168" t="s">
        <v>30</v>
      </c>
      <c r="F3168" t="s">
        <v>76</v>
      </c>
      <c r="G3168" t="s">
        <v>77</v>
      </c>
      <c r="H3168" t="s">
        <v>47</v>
      </c>
      <c r="I3168" t="s">
        <v>39</v>
      </c>
      <c r="J3168" t="s">
        <v>92</v>
      </c>
      <c r="K3168">
        <v>6</v>
      </c>
      <c r="L3168">
        <v>2579</v>
      </c>
      <c r="M3168">
        <v>20</v>
      </c>
      <c r="N3168">
        <v>12379.2</v>
      </c>
      <c r="O3168">
        <v>9600</v>
      </c>
      <c r="P3168">
        <v>2779.2</v>
      </c>
      <c r="Q3168" t="s">
        <v>41</v>
      </c>
      <c r="R3168" t="s">
        <v>27</v>
      </c>
      <c r="S3168" s="3" t="str">
        <f t="shared" si="245"/>
        <v>November</v>
      </c>
      <c r="T3168" t="str">
        <f t="shared" si="246"/>
        <v>Q4</v>
      </c>
      <c r="U3168">
        <f t="shared" si="247"/>
        <v>2025</v>
      </c>
      <c r="V3168" s="4">
        <f t="shared" si="248"/>
        <v>0.22450562233423804</v>
      </c>
      <c r="W3168" t="str">
        <f t="shared" si="249"/>
        <v>Medium</v>
      </c>
    </row>
    <row r="3169" spans="1:23" hidden="1" x14ac:dyDescent="0.3">
      <c r="A3169">
        <v>100739</v>
      </c>
      <c r="B3169" s="1">
        <v>45881</v>
      </c>
      <c r="C3169" t="s">
        <v>875</v>
      </c>
      <c r="D3169" t="s">
        <v>153</v>
      </c>
      <c r="E3169" t="s">
        <v>30</v>
      </c>
      <c r="F3169" t="s">
        <v>31</v>
      </c>
      <c r="G3169" t="s">
        <v>32</v>
      </c>
      <c r="H3169" t="s">
        <v>47</v>
      </c>
      <c r="I3169" t="s">
        <v>24</v>
      </c>
      <c r="J3169" t="s">
        <v>72</v>
      </c>
      <c r="K3169">
        <v>1</v>
      </c>
      <c r="L3169">
        <v>14562</v>
      </c>
      <c r="M3169">
        <v>15</v>
      </c>
      <c r="N3169">
        <v>12377.7</v>
      </c>
      <c r="O3169">
        <v>11000</v>
      </c>
      <c r="P3169">
        <v>1377.7</v>
      </c>
      <c r="Q3169" t="s">
        <v>41</v>
      </c>
      <c r="R3169" t="s">
        <v>27</v>
      </c>
      <c r="S3169" s="3" t="str">
        <f t="shared" si="245"/>
        <v>August</v>
      </c>
      <c r="T3169" t="str">
        <f t="shared" si="246"/>
        <v>Q3</v>
      </c>
      <c r="U3169">
        <f t="shared" si="247"/>
        <v>2025</v>
      </c>
      <c r="V3169" s="4">
        <f t="shared" si="248"/>
        <v>0.11130500820023105</v>
      </c>
      <c r="W3169" t="str">
        <f t="shared" si="249"/>
        <v>Medium</v>
      </c>
    </row>
    <row r="3170" spans="1:23" hidden="1" x14ac:dyDescent="0.3">
      <c r="A3170">
        <v>103617</v>
      </c>
      <c r="B3170" s="1">
        <v>45909</v>
      </c>
      <c r="C3170" t="s">
        <v>3753</v>
      </c>
      <c r="D3170" t="s">
        <v>177</v>
      </c>
      <c r="E3170" t="s">
        <v>20</v>
      </c>
      <c r="F3170" t="s">
        <v>36</v>
      </c>
      <c r="G3170" t="s">
        <v>37</v>
      </c>
      <c r="H3170" t="s">
        <v>59</v>
      </c>
      <c r="I3170" t="s">
        <v>24</v>
      </c>
      <c r="J3170" t="s">
        <v>72</v>
      </c>
      <c r="K3170">
        <v>1</v>
      </c>
      <c r="L3170">
        <v>14538</v>
      </c>
      <c r="M3170">
        <v>15</v>
      </c>
      <c r="N3170">
        <v>12357.3</v>
      </c>
      <c r="O3170">
        <v>11000</v>
      </c>
      <c r="P3170">
        <v>1357.3</v>
      </c>
      <c r="Q3170" t="s">
        <v>49</v>
      </c>
      <c r="R3170" t="s">
        <v>27</v>
      </c>
      <c r="S3170" s="3" t="str">
        <f t="shared" si="245"/>
        <v>September</v>
      </c>
      <c r="T3170" t="str">
        <f t="shared" si="246"/>
        <v>Q3</v>
      </c>
      <c r="U3170">
        <f t="shared" si="247"/>
        <v>2025</v>
      </c>
      <c r="V3170" s="4">
        <f t="shared" si="248"/>
        <v>0.10983790957571637</v>
      </c>
      <c r="W3170" t="str">
        <f t="shared" si="249"/>
        <v>Medium</v>
      </c>
    </row>
    <row r="3171" spans="1:23" hidden="1" x14ac:dyDescent="0.3">
      <c r="A3171">
        <v>102297</v>
      </c>
      <c r="B3171" s="1">
        <v>45676</v>
      </c>
      <c r="C3171" t="s">
        <v>2433</v>
      </c>
      <c r="D3171" t="s">
        <v>179</v>
      </c>
      <c r="E3171" t="s">
        <v>44</v>
      </c>
      <c r="F3171" t="s">
        <v>45</v>
      </c>
      <c r="G3171" t="s">
        <v>46</v>
      </c>
      <c r="H3171" t="s">
        <v>59</v>
      </c>
      <c r="I3171" t="s">
        <v>24</v>
      </c>
      <c r="J3171" t="s">
        <v>72</v>
      </c>
      <c r="K3171">
        <v>1</v>
      </c>
      <c r="L3171">
        <v>15431</v>
      </c>
      <c r="M3171">
        <v>20</v>
      </c>
      <c r="N3171">
        <v>12344.8</v>
      </c>
      <c r="O3171">
        <v>11000</v>
      </c>
      <c r="P3171">
        <v>1344.8</v>
      </c>
      <c r="Q3171" t="s">
        <v>41</v>
      </c>
      <c r="R3171" t="s">
        <v>56</v>
      </c>
      <c r="S3171" s="3" t="str">
        <f t="shared" si="245"/>
        <v>January</v>
      </c>
      <c r="T3171" t="str">
        <f t="shared" si="246"/>
        <v>Q1</v>
      </c>
      <c r="U3171">
        <f t="shared" si="247"/>
        <v>2025</v>
      </c>
      <c r="V3171" s="4">
        <f t="shared" si="248"/>
        <v>0.10893655628280734</v>
      </c>
      <c r="W3171" t="str">
        <f t="shared" si="249"/>
        <v>Medium</v>
      </c>
    </row>
    <row r="3172" spans="1:23" hidden="1" x14ac:dyDescent="0.3">
      <c r="A3172">
        <v>101037</v>
      </c>
      <c r="B3172" s="1">
        <v>45658</v>
      </c>
      <c r="C3172" t="s">
        <v>1173</v>
      </c>
      <c r="D3172" t="s">
        <v>205</v>
      </c>
      <c r="E3172" t="s">
        <v>20</v>
      </c>
      <c r="F3172" t="s">
        <v>21</v>
      </c>
      <c r="G3172" t="s">
        <v>22</v>
      </c>
      <c r="H3172" t="s">
        <v>59</v>
      </c>
      <c r="I3172" t="s">
        <v>60</v>
      </c>
      <c r="J3172" t="s">
        <v>61</v>
      </c>
      <c r="K3172">
        <v>1</v>
      </c>
      <c r="L3172">
        <v>12341</v>
      </c>
      <c r="M3172">
        <v>0</v>
      </c>
      <c r="N3172">
        <v>12341</v>
      </c>
      <c r="O3172">
        <v>9000</v>
      </c>
      <c r="P3172">
        <v>3341</v>
      </c>
      <c r="Q3172" t="s">
        <v>49</v>
      </c>
      <c r="R3172" t="s">
        <v>27</v>
      </c>
      <c r="S3172" s="3" t="str">
        <f t="shared" si="245"/>
        <v>January</v>
      </c>
      <c r="T3172" t="str">
        <f t="shared" si="246"/>
        <v>Q1</v>
      </c>
      <c r="U3172">
        <f t="shared" si="247"/>
        <v>2025</v>
      </c>
      <c r="V3172" s="4">
        <f t="shared" si="248"/>
        <v>0.27072360424600922</v>
      </c>
      <c r="W3172" t="str">
        <f t="shared" si="249"/>
        <v>Medium</v>
      </c>
    </row>
    <row r="3173" spans="1:23" hidden="1" x14ac:dyDescent="0.3">
      <c r="A3173">
        <v>101812</v>
      </c>
      <c r="B3173" s="1">
        <v>46019</v>
      </c>
      <c r="C3173" t="s">
        <v>1948</v>
      </c>
      <c r="D3173" t="s">
        <v>194</v>
      </c>
      <c r="E3173" t="s">
        <v>20</v>
      </c>
      <c r="F3173" t="s">
        <v>36</v>
      </c>
      <c r="G3173" t="s">
        <v>37</v>
      </c>
      <c r="H3173" t="s">
        <v>108</v>
      </c>
      <c r="I3173" t="s">
        <v>39</v>
      </c>
      <c r="J3173" t="s">
        <v>92</v>
      </c>
      <c r="K3173">
        <v>6</v>
      </c>
      <c r="L3173">
        <v>2162</v>
      </c>
      <c r="M3173">
        <v>5</v>
      </c>
      <c r="N3173">
        <v>12323.4</v>
      </c>
      <c r="O3173">
        <v>9600</v>
      </c>
      <c r="P3173">
        <v>2723.4</v>
      </c>
      <c r="Q3173" t="s">
        <v>66</v>
      </c>
      <c r="R3173" t="s">
        <v>56</v>
      </c>
      <c r="S3173" s="3" t="str">
        <f t="shared" si="245"/>
        <v>December</v>
      </c>
      <c r="T3173" t="str">
        <f t="shared" si="246"/>
        <v>Q4</v>
      </c>
      <c r="U3173">
        <f t="shared" si="247"/>
        <v>2025</v>
      </c>
      <c r="V3173" s="4">
        <f t="shared" si="248"/>
        <v>0.22099420614440821</v>
      </c>
      <c r="W3173" t="str">
        <f t="shared" si="249"/>
        <v>Medium</v>
      </c>
    </row>
    <row r="3174" spans="1:23" hidden="1" x14ac:dyDescent="0.3">
      <c r="A3174">
        <v>104537</v>
      </c>
      <c r="B3174" s="1">
        <v>45873</v>
      </c>
      <c r="C3174" t="s">
        <v>4673</v>
      </c>
      <c r="D3174" t="s">
        <v>114</v>
      </c>
      <c r="E3174" t="s">
        <v>44</v>
      </c>
      <c r="F3174" t="s">
        <v>64</v>
      </c>
      <c r="G3174" t="s">
        <v>65</v>
      </c>
      <c r="H3174" t="s">
        <v>59</v>
      </c>
      <c r="I3174" t="s">
        <v>39</v>
      </c>
      <c r="J3174" t="s">
        <v>92</v>
      </c>
      <c r="K3174">
        <v>5</v>
      </c>
      <c r="L3174">
        <v>2452</v>
      </c>
      <c r="M3174">
        <v>0</v>
      </c>
      <c r="N3174">
        <v>12260</v>
      </c>
      <c r="O3174">
        <v>8000</v>
      </c>
      <c r="P3174">
        <v>4260</v>
      </c>
      <c r="Q3174" t="s">
        <v>66</v>
      </c>
      <c r="R3174" t="s">
        <v>73</v>
      </c>
      <c r="S3174" s="3" t="str">
        <f t="shared" si="245"/>
        <v>August</v>
      </c>
      <c r="T3174" t="str">
        <f t="shared" si="246"/>
        <v>Q3</v>
      </c>
      <c r="U3174">
        <f t="shared" si="247"/>
        <v>2025</v>
      </c>
      <c r="V3174" s="4">
        <f t="shared" si="248"/>
        <v>0.34747145187601958</v>
      </c>
      <c r="W3174" t="str">
        <f t="shared" si="249"/>
        <v>Medium</v>
      </c>
    </row>
    <row r="3175" spans="1:23" hidden="1" x14ac:dyDescent="0.3">
      <c r="A3175">
        <v>100601</v>
      </c>
      <c r="B3175" s="1">
        <v>45881</v>
      </c>
      <c r="C3175" t="s">
        <v>737</v>
      </c>
      <c r="D3175" t="s">
        <v>153</v>
      </c>
      <c r="E3175" t="s">
        <v>44</v>
      </c>
      <c r="F3175" t="s">
        <v>45</v>
      </c>
      <c r="G3175" t="s">
        <v>46</v>
      </c>
      <c r="H3175" t="s">
        <v>47</v>
      </c>
      <c r="I3175" t="s">
        <v>60</v>
      </c>
      <c r="J3175" t="s">
        <v>61</v>
      </c>
      <c r="K3175">
        <v>1</v>
      </c>
      <c r="L3175">
        <v>12251</v>
      </c>
      <c r="M3175">
        <v>0</v>
      </c>
      <c r="N3175">
        <v>12251</v>
      </c>
      <c r="O3175">
        <v>9000</v>
      </c>
      <c r="P3175">
        <v>3251</v>
      </c>
      <c r="Q3175" t="s">
        <v>66</v>
      </c>
      <c r="R3175" t="s">
        <v>73</v>
      </c>
      <c r="S3175" s="3" t="str">
        <f t="shared" si="245"/>
        <v>August</v>
      </c>
      <c r="T3175" t="str">
        <f t="shared" si="246"/>
        <v>Q3</v>
      </c>
      <c r="U3175">
        <f t="shared" si="247"/>
        <v>2025</v>
      </c>
      <c r="V3175" s="4">
        <f t="shared" si="248"/>
        <v>0.26536609256387234</v>
      </c>
      <c r="W3175" t="str">
        <f t="shared" si="249"/>
        <v>Medium</v>
      </c>
    </row>
    <row r="3176" spans="1:23" hidden="1" x14ac:dyDescent="0.3">
      <c r="A3176">
        <v>100326</v>
      </c>
      <c r="B3176" s="1">
        <v>46018</v>
      </c>
      <c r="C3176" t="s">
        <v>462</v>
      </c>
      <c r="D3176" t="s">
        <v>96</v>
      </c>
      <c r="E3176" t="s">
        <v>52</v>
      </c>
      <c r="F3176" t="s">
        <v>53</v>
      </c>
      <c r="G3176" t="s">
        <v>54</v>
      </c>
      <c r="H3176" t="s">
        <v>71</v>
      </c>
      <c r="I3176" t="s">
        <v>60</v>
      </c>
      <c r="J3176" t="s">
        <v>61</v>
      </c>
      <c r="K3176">
        <v>1</v>
      </c>
      <c r="L3176">
        <v>12249</v>
      </c>
      <c r="M3176">
        <v>0</v>
      </c>
      <c r="N3176">
        <v>12249</v>
      </c>
      <c r="O3176">
        <v>9000</v>
      </c>
      <c r="P3176">
        <v>3249</v>
      </c>
      <c r="Q3176" t="s">
        <v>55</v>
      </c>
      <c r="R3176" t="s">
        <v>27</v>
      </c>
      <c r="S3176" s="3" t="str">
        <f t="shared" si="245"/>
        <v>December</v>
      </c>
      <c r="T3176" t="str">
        <f t="shared" si="246"/>
        <v>Q4</v>
      </c>
      <c r="U3176">
        <f t="shared" si="247"/>
        <v>2025</v>
      </c>
      <c r="V3176" s="4">
        <f t="shared" si="248"/>
        <v>0.26524614254224832</v>
      </c>
      <c r="W3176" t="str">
        <f t="shared" si="249"/>
        <v>Medium</v>
      </c>
    </row>
    <row r="3177" spans="1:23" hidden="1" x14ac:dyDescent="0.3">
      <c r="A3177">
        <v>102934</v>
      </c>
      <c r="B3177" s="1">
        <v>45816</v>
      </c>
      <c r="C3177" t="s">
        <v>3070</v>
      </c>
      <c r="D3177" t="s">
        <v>87</v>
      </c>
      <c r="E3177" t="s">
        <v>20</v>
      </c>
      <c r="F3177" t="s">
        <v>21</v>
      </c>
      <c r="G3177" t="s">
        <v>22</v>
      </c>
      <c r="H3177" t="s">
        <v>59</v>
      </c>
      <c r="I3177" t="s">
        <v>24</v>
      </c>
      <c r="J3177" t="s">
        <v>72</v>
      </c>
      <c r="K3177">
        <v>1</v>
      </c>
      <c r="L3177">
        <v>15303</v>
      </c>
      <c r="M3177">
        <v>20</v>
      </c>
      <c r="N3177">
        <v>12242.4</v>
      </c>
      <c r="O3177">
        <v>11000</v>
      </c>
      <c r="P3177">
        <v>1242.4000000000001</v>
      </c>
      <c r="Q3177" t="s">
        <v>55</v>
      </c>
      <c r="R3177" t="s">
        <v>56</v>
      </c>
      <c r="S3177" s="3" t="str">
        <f t="shared" si="245"/>
        <v>June</v>
      </c>
      <c r="T3177" t="str">
        <f t="shared" si="246"/>
        <v>Q2</v>
      </c>
      <c r="U3177">
        <f t="shared" si="247"/>
        <v>2025</v>
      </c>
      <c r="V3177" s="4">
        <f t="shared" si="248"/>
        <v>0.10148336927399858</v>
      </c>
      <c r="W3177" t="str">
        <f t="shared" si="249"/>
        <v>Medium</v>
      </c>
    </row>
    <row r="3178" spans="1:23" hidden="1" x14ac:dyDescent="0.3">
      <c r="A3178">
        <v>101071</v>
      </c>
      <c r="B3178" s="1">
        <v>45816</v>
      </c>
      <c r="C3178" t="s">
        <v>1207</v>
      </c>
      <c r="D3178" t="s">
        <v>138</v>
      </c>
      <c r="E3178" t="s">
        <v>30</v>
      </c>
      <c r="F3178" t="s">
        <v>31</v>
      </c>
      <c r="G3178" t="s">
        <v>32</v>
      </c>
      <c r="H3178" t="s">
        <v>59</v>
      </c>
      <c r="I3178" t="s">
        <v>39</v>
      </c>
      <c r="J3178" t="s">
        <v>92</v>
      </c>
      <c r="K3178">
        <v>6</v>
      </c>
      <c r="L3178">
        <v>2400</v>
      </c>
      <c r="M3178">
        <v>15</v>
      </c>
      <c r="N3178">
        <v>12240</v>
      </c>
      <c r="O3178">
        <v>9600</v>
      </c>
      <c r="P3178">
        <v>2640</v>
      </c>
      <c r="Q3178" t="s">
        <v>26</v>
      </c>
      <c r="R3178" t="s">
        <v>56</v>
      </c>
      <c r="S3178" s="3" t="str">
        <f t="shared" si="245"/>
        <v>June</v>
      </c>
      <c r="T3178" t="str">
        <f t="shared" si="246"/>
        <v>Q2</v>
      </c>
      <c r="U3178">
        <f t="shared" si="247"/>
        <v>2025</v>
      </c>
      <c r="V3178" s="4">
        <f t="shared" si="248"/>
        <v>0.21568627450980393</v>
      </c>
      <c r="W3178" t="str">
        <f t="shared" si="249"/>
        <v>Medium</v>
      </c>
    </row>
    <row r="3179" spans="1:23" hidden="1" x14ac:dyDescent="0.3">
      <c r="A3179">
        <v>102906</v>
      </c>
      <c r="B3179" s="1">
        <v>45790</v>
      </c>
      <c r="C3179" t="s">
        <v>3042</v>
      </c>
      <c r="D3179" t="s">
        <v>125</v>
      </c>
      <c r="E3179" t="s">
        <v>44</v>
      </c>
      <c r="F3179" t="s">
        <v>64</v>
      </c>
      <c r="G3179" t="s">
        <v>65</v>
      </c>
      <c r="H3179" t="s">
        <v>71</v>
      </c>
      <c r="I3179" t="s">
        <v>39</v>
      </c>
      <c r="J3179" t="s">
        <v>92</v>
      </c>
      <c r="K3179">
        <v>6</v>
      </c>
      <c r="L3179">
        <v>2040</v>
      </c>
      <c r="M3179">
        <v>0</v>
      </c>
      <c r="N3179">
        <v>12240</v>
      </c>
      <c r="O3179">
        <v>9600</v>
      </c>
      <c r="P3179">
        <v>2640</v>
      </c>
      <c r="Q3179" t="s">
        <v>49</v>
      </c>
      <c r="R3179" t="s">
        <v>27</v>
      </c>
      <c r="S3179" s="3" t="str">
        <f t="shared" si="245"/>
        <v>May</v>
      </c>
      <c r="T3179" t="str">
        <f t="shared" si="246"/>
        <v>Q2</v>
      </c>
      <c r="U3179">
        <f t="shared" si="247"/>
        <v>2025</v>
      </c>
      <c r="V3179" s="4">
        <f t="shared" si="248"/>
        <v>0.21568627450980393</v>
      </c>
      <c r="W3179" t="str">
        <f t="shared" si="249"/>
        <v>Medium</v>
      </c>
    </row>
    <row r="3180" spans="1:23" hidden="1" x14ac:dyDescent="0.3">
      <c r="A3180">
        <v>103675</v>
      </c>
      <c r="B3180" s="1">
        <v>45839</v>
      </c>
      <c r="C3180" t="s">
        <v>3811</v>
      </c>
      <c r="D3180" t="s">
        <v>87</v>
      </c>
      <c r="E3180" t="s">
        <v>52</v>
      </c>
      <c r="F3180" t="s">
        <v>69</v>
      </c>
      <c r="G3180" t="s">
        <v>70</v>
      </c>
      <c r="H3180" t="s">
        <v>38</v>
      </c>
      <c r="I3180" t="s">
        <v>39</v>
      </c>
      <c r="J3180" t="s">
        <v>92</v>
      </c>
      <c r="K3180">
        <v>5</v>
      </c>
      <c r="L3180">
        <v>2576</v>
      </c>
      <c r="M3180">
        <v>5</v>
      </c>
      <c r="N3180">
        <v>12236</v>
      </c>
      <c r="O3180">
        <v>8000</v>
      </c>
      <c r="P3180">
        <v>4236</v>
      </c>
      <c r="Q3180" t="s">
        <v>49</v>
      </c>
      <c r="R3180" t="s">
        <v>73</v>
      </c>
      <c r="S3180" s="3" t="str">
        <f t="shared" si="245"/>
        <v>July</v>
      </c>
      <c r="T3180" t="str">
        <f t="shared" si="246"/>
        <v>Q3</v>
      </c>
      <c r="U3180">
        <f t="shared" si="247"/>
        <v>2025</v>
      </c>
      <c r="V3180" s="4">
        <f t="shared" si="248"/>
        <v>0.34619156587119976</v>
      </c>
      <c r="W3180" t="str">
        <f t="shared" si="249"/>
        <v>Medium</v>
      </c>
    </row>
    <row r="3181" spans="1:23" hidden="1" x14ac:dyDescent="0.3">
      <c r="A3181">
        <v>102243</v>
      </c>
      <c r="B3181" s="1">
        <v>45811</v>
      </c>
      <c r="C3181" t="s">
        <v>2379</v>
      </c>
      <c r="D3181" t="s">
        <v>140</v>
      </c>
      <c r="E3181" t="s">
        <v>30</v>
      </c>
      <c r="F3181" t="s">
        <v>31</v>
      </c>
      <c r="G3181" t="s">
        <v>32</v>
      </c>
      <c r="H3181" t="s">
        <v>83</v>
      </c>
      <c r="I3181" t="s">
        <v>24</v>
      </c>
      <c r="J3181" t="s">
        <v>72</v>
      </c>
      <c r="K3181">
        <v>1</v>
      </c>
      <c r="L3181">
        <v>15288</v>
      </c>
      <c r="M3181">
        <v>20</v>
      </c>
      <c r="N3181">
        <v>12230.4</v>
      </c>
      <c r="O3181">
        <v>11000</v>
      </c>
      <c r="P3181">
        <v>1230.4000000000001</v>
      </c>
      <c r="Q3181" t="s">
        <v>55</v>
      </c>
      <c r="R3181" t="s">
        <v>27</v>
      </c>
      <c r="S3181" s="3" t="str">
        <f t="shared" si="245"/>
        <v>June</v>
      </c>
      <c r="T3181" t="str">
        <f t="shared" si="246"/>
        <v>Q2</v>
      </c>
      <c r="U3181">
        <f t="shared" si="247"/>
        <v>2025</v>
      </c>
      <c r="V3181" s="4">
        <f t="shared" si="248"/>
        <v>0.10060177917320776</v>
      </c>
      <c r="W3181" t="str">
        <f t="shared" si="249"/>
        <v>Medium</v>
      </c>
    </row>
    <row r="3182" spans="1:23" hidden="1" x14ac:dyDescent="0.3">
      <c r="A3182">
        <v>100629</v>
      </c>
      <c r="B3182" s="1">
        <v>45679</v>
      </c>
      <c r="C3182" t="s">
        <v>765</v>
      </c>
      <c r="D3182" t="s">
        <v>342</v>
      </c>
      <c r="E3182" t="s">
        <v>20</v>
      </c>
      <c r="F3182" t="s">
        <v>36</v>
      </c>
      <c r="G3182" t="s">
        <v>37</v>
      </c>
      <c r="H3182" t="s">
        <v>38</v>
      </c>
      <c r="I3182" t="s">
        <v>39</v>
      </c>
      <c r="J3182" t="s">
        <v>92</v>
      </c>
      <c r="K3182">
        <v>6</v>
      </c>
      <c r="L3182">
        <v>2548</v>
      </c>
      <c r="M3182">
        <v>20</v>
      </c>
      <c r="N3182">
        <v>12230.4</v>
      </c>
      <c r="O3182">
        <v>9600</v>
      </c>
      <c r="P3182">
        <v>2630.4</v>
      </c>
      <c r="Q3182" t="s">
        <v>66</v>
      </c>
      <c r="R3182" t="s">
        <v>27</v>
      </c>
      <c r="S3182" s="3" t="str">
        <f t="shared" si="245"/>
        <v>January</v>
      </c>
      <c r="T3182" t="str">
        <f t="shared" si="246"/>
        <v>Q1</v>
      </c>
      <c r="U3182">
        <f t="shared" si="247"/>
        <v>2025</v>
      </c>
      <c r="V3182" s="4">
        <f t="shared" si="248"/>
        <v>0.21507064364207223</v>
      </c>
      <c r="W3182" t="str">
        <f t="shared" si="249"/>
        <v>Medium</v>
      </c>
    </row>
    <row r="3183" spans="1:23" hidden="1" x14ac:dyDescent="0.3">
      <c r="A3183">
        <v>100708</v>
      </c>
      <c r="B3183" s="1">
        <v>45910</v>
      </c>
      <c r="C3183" t="s">
        <v>844</v>
      </c>
      <c r="D3183" t="s">
        <v>184</v>
      </c>
      <c r="E3183" t="s">
        <v>52</v>
      </c>
      <c r="F3183" t="s">
        <v>69</v>
      </c>
      <c r="G3183" t="s">
        <v>70</v>
      </c>
      <c r="H3183" t="s">
        <v>59</v>
      </c>
      <c r="I3183" t="s">
        <v>60</v>
      </c>
      <c r="J3183" t="s">
        <v>61</v>
      </c>
      <c r="K3183">
        <v>1</v>
      </c>
      <c r="L3183">
        <v>12227</v>
      </c>
      <c r="M3183">
        <v>0</v>
      </c>
      <c r="N3183">
        <v>12227</v>
      </c>
      <c r="O3183">
        <v>9000</v>
      </c>
      <c r="P3183">
        <v>3227</v>
      </c>
      <c r="Q3183" t="s">
        <v>26</v>
      </c>
      <c r="R3183" t="s">
        <v>73</v>
      </c>
      <c r="S3183" s="3" t="str">
        <f t="shared" si="245"/>
        <v>September</v>
      </c>
      <c r="T3183" t="str">
        <f t="shared" si="246"/>
        <v>Q3</v>
      </c>
      <c r="U3183">
        <f t="shared" si="247"/>
        <v>2025</v>
      </c>
      <c r="V3183" s="4">
        <f t="shared" si="248"/>
        <v>0.26392410239633596</v>
      </c>
      <c r="W3183" t="str">
        <f t="shared" si="249"/>
        <v>Medium</v>
      </c>
    </row>
    <row r="3184" spans="1:23" hidden="1" x14ac:dyDescent="0.3">
      <c r="A3184">
        <v>104737</v>
      </c>
      <c r="B3184" s="1">
        <v>45874</v>
      </c>
      <c r="C3184" t="s">
        <v>4873</v>
      </c>
      <c r="D3184" t="s">
        <v>342</v>
      </c>
      <c r="E3184" t="s">
        <v>52</v>
      </c>
      <c r="F3184" t="s">
        <v>69</v>
      </c>
      <c r="G3184" t="s">
        <v>70</v>
      </c>
      <c r="H3184" t="s">
        <v>33</v>
      </c>
      <c r="I3184" t="s">
        <v>24</v>
      </c>
      <c r="J3184" t="s">
        <v>72</v>
      </c>
      <c r="K3184">
        <v>1</v>
      </c>
      <c r="L3184">
        <v>15273</v>
      </c>
      <c r="M3184">
        <v>20</v>
      </c>
      <c r="N3184">
        <v>12218.4</v>
      </c>
      <c r="O3184">
        <v>11000</v>
      </c>
      <c r="P3184">
        <v>1218.4000000000001</v>
      </c>
      <c r="Q3184" t="s">
        <v>26</v>
      </c>
      <c r="R3184" t="s">
        <v>73</v>
      </c>
      <c r="S3184" s="3" t="str">
        <f t="shared" si="245"/>
        <v>August</v>
      </c>
      <c r="T3184" t="str">
        <f t="shared" si="246"/>
        <v>Q3</v>
      </c>
      <c r="U3184">
        <f t="shared" si="247"/>
        <v>2025</v>
      </c>
      <c r="V3184" s="4">
        <f t="shared" si="248"/>
        <v>9.9718457408498662E-2</v>
      </c>
      <c r="W3184" t="str">
        <f t="shared" si="249"/>
        <v>Medium</v>
      </c>
    </row>
    <row r="3185" spans="1:23" hidden="1" x14ac:dyDescent="0.3">
      <c r="A3185">
        <v>103721</v>
      </c>
      <c r="B3185" s="1">
        <v>45949</v>
      </c>
      <c r="C3185" t="s">
        <v>3857</v>
      </c>
      <c r="D3185" t="s">
        <v>90</v>
      </c>
      <c r="E3185" t="s">
        <v>20</v>
      </c>
      <c r="F3185" t="s">
        <v>21</v>
      </c>
      <c r="G3185" t="s">
        <v>22</v>
      </c>
      <c r="H3185" t="s">
        <v>59</v>
      </c>
      <c r="I3185" t="s">
        <v>39</v>
      </c>
      <c r="J3185" t="s">
        <v>92</v>
      </c>
      <c r="K3185">
        <v>5</v>
      </c>
      <c r="L3185">
        <v>2572</v>
      </c>
      <c r="M3185">
        <v>5</v>
      </c>
      <c r="N3185">
        <v>12217</v>
      </c>
      <c r="O3185">
        <v>8000</v>
      </c>
      <c r="P3185">
        <v>4217</v>
      </c>
      <c r="Q3185" t="s">
        <v>41</v>
      </c>
      <c r="R3185" t="s">
        <v>27</v>
      </c>
      <c r="S3185" s="3" t="str">
        <f t="shared" si="245"/>
        <v>October</v>
      </c>
      <c r="T3185" t="str">
        <f t="shared" si="246"/>
        <v>Q4</v>
      </c>
      <c r="U3185">
        <f t="shared" si="247"/>
        <v>2025</v>
      </c>
      <c r="V3185" s="4">
        <f t="shared" si="248"/>
        <v>0.34517475648686258</v>
      </c>
      <c r="W3185" t="str">
        <f t="shared" si="249"/>
        <v>Medium</v>
      </c>
    </row>
    <row r="3186" spans="1:23" hidden="1" x14ac:dyDescent="0.3">
      <c r="A3186">
        <v>101276</v>
      </c>
      <c r="B3186" s="1">
        <v>45830</v>
      </c>
      <c r="C3186" t="s">
        <v>1412</v>
      </c>
      <c r="D3186" t="s">
        <v>250</v>
      </c>
      <c r="E3186" t="s">
        <v>30</v>
      </c>
      <c r="F3186" t="s">
        <v>31</v>
      </c>
      <c r="G3186" t="s">
        <v>32</v>
      </c>
      <c r="H3186" t="s">
        <v>47</v>
      </c>
      <c r="I3186" t="s">
        <v>24</v>
      </c>
      <c r="J3186" t="s">
        <v>72</v>
      </c>
      <c r="K3186">
        <v>1</v>
      </c>
      <c r="L3186">
        <v>15259</v>
      </c>
      <c r="M3186">
        <v>20</v>
      </c>
      <c r="N3186">
        <v>12207.2</v>
      </c>
      <c r="O3186">
        <v>11000</v>
      </c>
      <c r="P3186">
        <v>1207.2</v>
      </c>
      <c r="Q3186" t="s">
        <v>41</v>
      </c>
      <c r="R3186" t="s">
        <v>27</v>
      </c>
      <c r="S3186" s="3" t="str">
        <f t="shared" si="245"/>
        <v>June</v>
      </c>
      <c r="T3186" t="str">
        <f t="shared" si="246"/>
        <v>Q2</v>
      </c>
      <c r="U3186">
        <f t="shared" si="247"/>
        <v>2025</v>
      </c>
      <c r="V3186" s="4">
        <f t="shared" si="248"/>
        <v>9.8892456910675663E-2</v>
      </c>
      <c r="W3186" t="str">
        <f t="shared" si="249"/>
        <v>Medium</v>
      </c>
    </row>
    <row r="3187" spans="1:23" hidden="1" x14ac:dyDescent="0.3">
      <c r="A3187">
        <v>102836</v>
      </c>
      <c r="B3187" s="1">
        <v>45818</v>
      </c>
      <c r="C3187" t="s">
        <v>2972</v>
      </c>
      <c r="D3187" t="s">
        <v>58</v>
      </c>
      <c r="E3187" t="s">
        <v>20</v>
      </c>
      <c r="F3187" t="s">
        <v>21</v>
      </c>
      <c r="G3187" t="s">
        <v>22</v>
      </c>
      <c r="H3187" t="s">
        <v>38</v>
      </c>
      <c r="I3187" t="s">
        <v>39</v>
      </c>
      <c r="J3187" t="s">
        <v>92</v>
      </c>
      <c r="K3187">
        <v>6</v>
      </c>
      <c r="L3187">
        <v>2393</v>
      </c>
      <c r="M3187">
        <v>15</v>
      </c>
      <c r="N3187">
        <v>12204.3</v>
      </c>
      <c r="O3187">
        <v>9600</v>
      </c>
      <c r="P3187">
        <v>2604.3000000000002</v>
      </c>
      <c r="Q3187" t="s">
        <v>49</v>
      </c>
      <c r="R3187" t="s">
        <v>27</v>
      </c>
      <c r="S3187" s="3" t="str">
        <f t="shared" si="245"/>
        <v>June</v>
      </c>
      <c r="T3187" t="str">
        <f t="shared" si="246"/>
        <v>Q2</v>
      </c>
      <c r="U3187">
        <f t="shared" si="247"/>
        <v>2025</v>
      </c>
      <c r="V3187" s="4">
        <f t="shared" si="248"/>
        <v>0.21339200117991203</v>
      </c>
      <c r="W3187" t="str">
        <f t="shared" si="249"/>
        <v>Medium</v>
      </c>
    </row>
    <row r="3188" spans="1:23" hidden="1" x14ac:dyDescent="0.3">
      <c r="A3188">
        <v>102940</v>
      </c>
      <c r="B3188" s="1">
        <v>45971</v>
      </c>
      <c r="C3188" t="s">
        <v>3076</v>
      </c>
      <c r="D3188" t="s">
        <v>82</v>
      </c>
      <c r="E3188" t="s">
        <v>44</v>
      </c>
      <c r="F3188" t="s">
        <v>45</v>
      </c>
      <c r="G3188" t="s">
        <v>46</v>
      </c>
      <c r="H3188" t="s">
        <v>38</v>
      </c>
      <c r="I3188" t="s">
        <v>39</v>
      </c>
      <c r="J3188" t="s">
        <v>48</v>
      </c>
      <c r="K3188">
        <v>10</v>
      </c>
      <c r="L3188">
        <v>1525</v>
      </c>
      <c r="M3188">
        <v>20</v>
      </c>
      <c r="N3188">
        <v>12200</v>
      </c>
      <c r="O3188">
        <v>9000</v>
      </c>
      <c r="P3188">
        <v>3200</v>
      </c>
      <c r="Q3188" t="s">
        <v>49</v>
      </c>
      <c r="R3188" t="s">
        <v>27</v>
      </c>
      <c r="S3188" s="3" t="str">
        <f t="shared" si="245"/>
        <v>November</v>
      </c>
      <c r="T3188" t="str">
        <f t="shared" si="246"/>
        <v>Q4</v>
      </c>
      <c r="U3188">
        <f t="shared" si="247"/>
        <v>2025</v>
      </c>
      <c r="V3188" s="4">
        <f t="shared" si="248"/>
        <v>0.26229508196721313</v>
      </c>
      <c r="W3188" t="str">
        <f t="shared" si="249"/>
        <v>Medium</v>
      </c>
    </row>
    <row r="3189" spans="1:23" hidden="1" x14ac:dyDescent="0.3">
      <c r="A3189">
        <v>102784</v>
      </c>
      <c r="B3189" s="1">
        <v>45767</v>
      </c>
      <c r="C3189" t="s">
        <v>2920</v>
      </c>
      <c r="D3189" t="s">
        <v>194</v>
      </c>
      <c r="E3189" t="s">
        <v>52</v>
      </c>
      <c r="F3189" t="s">
        <v>53</v>
      </c>
      <c r="G3189" t="s">
        <v>54</v>
      </c>
      <c r="H3189" t="s">
        <v>71</v>
      </c>
      <c r="I3189" t="s">
        <v>24</v>
      </c>
      <c r="J3189" t="s">
        <v>72</v>
      </c>
      <c r="K3189">
        <v>1</v>
      </c>
      <c r="L3189">
        <v>15247</v>
      </c>
      <c r="M3189">
        <v>20</v>
      </c>
      <c r="N3189">
        <v>12197.6</v>
      </c>
      <c r="O3189">
        <v>11000</v>
      </c>
      <c r="P3189">
        <v>1197.5999999999999</v>
      </c>
      <c r="Q3189" t="s">
        <v>26</v>
      </c>
      <c r="R3189" t="s">
        <v>73</v>
      </c>
      <c r="S3189" s="3" t="str">
        <f t="shared" si="245"/>
        <v>April</v>
      </c>
      <c r="T3189" t="str">
        <f t="shared" si="246"/>
        <v>Q2</v>
      </c>
      <c r="U3189">
        <f t="shared" si="247"/>
        <v>2025</v>
      </c>
      <c r="V3189" s="4">
        <f t="shared" si="248"/>
        <v>9.8183249163769915E-2</v>
      </c>
      <c r="W3189" t="str">
        <f t="shared" si="249"/>
        <v>Medium</v>
      </c>
    </row>
    <row r="3190" spans="1:23" hidden="1" x14ac:dyDescent="0.3">
      <c r="A3190">
        <v>103741</v>
      </c>
      <c r="B3190" s="1">
        <v>45713</v>
      </c>
      <c r="C3190" t="s">
        <v>3877</v>
      </c>
      <c r="D3190" t="s">
        <v>210</v>
      </c>
      <c r="E3190" t="s">
        <v>30</v>
      </c>
      <c r="F3190" t="s">
        <v>76</v>
      </c>
      <c r="G3190" t="s">
        <v>77</v>
      </c>
      <c r="H3190" t="s">
        <v>47</v>
      </c>
      <c r="I3190" t="s">
        <v>39</v>
      </c>
      <c r="J3190" t="s">
        <v>92</v>
      </c>
      <c r="K3190">
        <v>5</v>
      </c>
      <c r="L3190">
        <v>2565</v>
      </c>
      <c r="M3190">
        <v>5</v>
      </c>
      <c r="N3190">
        <v>12183.75</v>
      </c>
      <c r="O3190">
        <v>8000</v>
      </c>
      <c r="P3190">
        <v>4183.75</v>
      </c>
      <c r="Q3190" t="s">
        <v>55</v>
      </c>
      <c r="R3190" t="s">
        <v>27</v>
      </c>
      <c r="S3190" s="3" t="str">
        <f t="shared" si="245"/>
        <v>February</v>
      </c>
      <c r="T3190" t="str">
        <f t="shared" si="246"/>
        <v>Q1</v>
      </c>
      <c r="U3190">
        <f t="shared" si="247"/>
        <v>2025</v>
      </c>
      <c r="V3190" s="4">
        <f t="shared" si="248"/>
        <v>0.34338770903867855</v>
      </c>
      <c r="W3190" t="str">
        <f t="shared" si="249"/>
        <v>Medium</v>
      </c>
    </row>
    <row r="3191" spans="1:23" hidden="1" x14ac:dyDescent="0.3">
      <c r="A3191">
        <v>102482</v>
      </c>
      <c r="B3191" s="1">
        <v>45847</v>
      </c>
      <c r="C3191" t="s">
        <v>2618</v>
      </c>
      <c r="D3191" t="s">
        <v>35</v>
      </c>
      <c r="E3191" t="s">
        <v>30</v>
      </c>
      <c r="F3191" t="s">
        <v>76</v>
      </c>
      <c r="G3191" t="s">
        <v>77</v>
      </c>
      <c r="H3191" t="s">
        <v>59</v>
      </c>
      <c r="I3191" t="s">
        <v>60</v>
      </c>
      <c r="J3191" t="s">
        <v>61</v>
      </c>
      <c r="K3191">
        <v>1</v>
      </c>
      <c r="L3191">
        <v>12179</v>
      </c>
      <c r="M3191">
        <v>0</v>
      </c>
      <c r="N3191">
        <v>12179</v>
      </c>
      <c r="O3191">
        <v>9000</v>
      </c>
      <c r="P3191">
        <v>3179</v>
      </c>
      <c r="Q3191" t="s">
        <v>49</v>
      </c>
      <c r="R3191" t="s">
        <v>56</v>
      </c>
      <c r="S3191" s="3" t="str">
        <f t="shared" si="245"/>
        <v>July</v>
      </c>
      <c r="T3191" t="str">
        <f t="shared" si="246"/>
        <v>Q3</v>
      </c>
      <c r="U3191">
        <f t="shared" si="247"/>
        <v>2025</v>
      </c>
      <c r="V3191" s="4">
        <f t="shared" si="248"/>
        <v>0.26102307250184742</v>
      </c>
      <c r="W3191" t="str">
        <f t="shared" si="249"/>
        <v>Medium</v>
      </c>
    </row>
    <row r="3192" spans="1:23" hidden="1" x14ac:dyDescent="0.3">
      <c r="A3192">
        <v>104369</v>
      </c>
      <c r="B3192" s="1">
        <v>45797</v>
      </c>
      <c r="C3192" t="s">
        <v>4505</v>
      </c>
      <c r="D3192" t="s">
        <v>127</v>
      </c>
      <c r="E3192" t="s">
        <v>52</v>
      </c>
      <c r="F3192" t="s">
        <v>53</v>
      </c>
      <c r="G3192" t="s">
        <v>54</v>
      </c>
      <c r="H3192" t="s">
        <v>23</v>
      </c>
      <c r="I3192" t="s">
        <v>24</v>
      </c>
      <c r="J3192" t="s">
        <v>72</v>
      </c>
      <c r="K3192">
        <v>1</v>
      </c>
      <c r="L3192">
        <v>15211</v>
      </c>
      <c r="M3192">
        <v>20</v>
      </c>
      <c r="N3192">
        <v>12168.8</v>
      </c>
      <c r="O3192">
        <v>11000</v>
      </c>
      <c r="P3192">
        <v>1168.8</v>
      </c>
      <c r="Q3192" t="s">
        <v>66</v>
      </c>
      <c r="R3192" t="s">
        <v>27</v>
      </c>
      <c r="S3192" s="3" t="str">
        <f t="shared" si="245"/>
        <v>May</v>
      </c>
      <c r="T3192" t="str">
        <f t="shared" si="246"/>
        <v>Q2</v>
      </c>
      <c r="U3192">
        <f t="shared" si="247"/>
        <v>2025</v>
      </c>
      <c r="V3192" s="4">
        <f t="shared" si="248"/>
        <v>9.6048911971599496E-2</v>
      </c>
      <c r="W3192" t="str">
        <f t="shared" si="249"/>
        <v>Medium</v>
      </c>
    </row>
    <row r="3193" spans="1:23" hidden="1" x14ac:dyDescent="0.3">
      <c r="A3193">
        <v>102190</v>
      </c>
      <c r="B3193" s="1">
        <v>46014</v>
      </c>
      <c r="C3193" t="s">
        <v>2326</v>
      </c>
      <c r="D3193" t="s">
        <v>100</v>
      </c>
      <c r="E3193" t="s">
        <v>20</v>
      </c>
      <c r="F3193" t="s">
        <v>21</v>
      </c>
      <c r="G3193" t="s">
        <v>22</v>
      </c>
      <c r="H3193" t="s">
        <v>108</v>
      </c>
      <c r="I3193" t="s">
        <v>24</v>
      </c>
      <c r="J3193" t="s">
        <v>72</v>
      </c>
      <c r="K3193">
        <v>1</v>
      </c>
      <c r="L3193">
        <v>15164</v>
      </c>
      <c r="M3193">
        <v>20</v>
      </c>
      <c r="N3193">
        <v>12131.2</v>
      </c>
      <c r="O3193">
        <v>11000</v>
      </c>
      <c r="P3193">
        <v>1131.2</v>
      </c>
      <c r="Q3193" t="s">
        <v>49</v>
      </c>
      <c r="R3193" t="s">
        <v>73</v>
      </c>
      <c r="S3193" s="3" t="str">
        <f t="shared" si="245"/>
        <v>December</v>
      </c>
      <c r="T3193" t="str">
        <f t="shared" si="246"/>
        <v>Q4</v>
      </c>
      <c r="U3193">
        <f t="shared" si="247"/>
        <v>2025</v>
      </c>
      <c r="V3193" s="4">
        <f t="shared" si="248"/>
        <v>9.3247164336586655E-2</v>
      </c>
      <c r="W3193" t="str">
        <f t="shared" si="249"/>
        <v>Medium</v>
      </c>
    </row>
    <row r="3194" spans="1:23" hidden="1" x14ac:dyDescent="0.3">
      <c r="A3194">
        <v>102376</v>
      </c>
      <c r="B3194" s="1">
        <v>45826</v>
      </c>
      <c r="C3194" t="s">
        <v>2512</v>
      </c>
      <c r="D3194" t="s">
        <v>134</v>
      </c>
      <c r="E3194" t="s">
        <v>30</v>
      </c>
      <c r="F3194" t="s">
        <v>76</v>
      </c>
      <c r="G3194" t="s">
        <v>77</v>
      </c>
      <c r="H3194" t="s">
        <v>47</v>
      </c>
      <c r="I3194" t="s">
        <v>39</v>
      </c>
      <c r="J3194" t="s">
        <v>92</v>
      </c>
      <c r="K3194">
        <v>5</v>
      </c>
      <c r="L3194">
        <v>2549</v>
      </c>
      <c r="M3194">
        <v>5</v>
      </c>
      <c r="N3194">
        <v>12107.75</v>
      </c>
      <c r="O3194">
        <v>8000</v>
      </c>
      <c r="P3194">
        <v>4107.75</v>
      </c>
      <c r="Q3194" t="s">
        <v>55</v>
      </c>
      <c r="R3194" t="s">
        <v>27</v>
      </c>
      <c r="S3194" s="3" t="str">
        <f t="shared" si="245"/>
        <v>June</v>
      </c>
      <c r="T3194" t="str">
        <f t="shared" si="246"/>
        <v>Q2</v>
      </c>
      <c r="U3194">
        <f t="shared" si="247"/>
        <v>2025</v>
      </c>
      <c r="V3194" s="4">
        <f t="shared" si="248"/>
        <v>0.33926617249282487</v>
      </c>
      <c r="W3194" t="str">
        <f t="shared" si="249"/>
        <v>Medium</v>
      </c>
    </row>
    <row r="3195" spans="1:23" hidden="1" x14ac:dyDescent="0.3">
      <c r="A3195">
        <v>100077</v>
      </c>
      <c r="B3195" s="1">
        <v>45864</v>
      </c>
      <c r="C3195" t="s">
        <v>190</v>
      </c>
      <c r="D3195" t="s">
        <v>177</v>
      </c>
      <c r="E3195" t="s">
        <v>44</v>
      </c>
      <c r="F3195" t="s">
        <v>45</v>
      </c>
      <c r="G3195" t="s">
        <v>46</v>
      </c>
      <c r="H3195" t="s">
        <v>47</v>
      </c>
      <c r="I3195" t="s">
        <v>39</v>
      </c>
      <c r="J3195" t="s">
        <v>92</v>
      </c>
      <c r="K3195">
        <v>5</v>
      </c>
      <c r="L3195">
        <v>2690</v>
      </c>
      <c r="M3195">
        <v>10</v>
      </c>
      <c r="N3195">
        <v>12105</v>
      </c>
      <c r="O3195">
        <v>8000</v>
      </c>
      <c r="P3195">
        <v>4105</v>
      </c>
      <c r="Q3195" t="s">
        <v>55</v>
      </c>
      <c r="R3195" t="s">
        <v>56</v>
      </c>
      <c r="S3195" s="3" t="str">
        <f t="shared" si="245"/>
        <v>July</v>
      </c>
      <c r="T3195" t="str">
        <f t="shared" si="246"/>
        <v>Q3</v>
      </c>
      <c r="U3195">
        <f t="shared" si="247"/>
        <v>2025</v>
      </c>
      <c r="V3195" s="4">
        <f t="shared" si="248"/>
        <v>0.33911606774060304</v>
      </c>
      <c r="W3195" t="str">
        <f t="shared" si="249"/>
        <v>Medium</v>
      </c>
    </row>
    <row r="3196" spans="1:23" hidden="1" x14ac:dyDescent="0.3">
      <c r="A3196">
        <v>100021</v>
      </c>
      <c r="B3196" s="1">
        <v>45662</v>
      </c>
      <c r="C3196" t="s">
        <v>103</v>
      </c>
      <c r="D3196" t="s">
        <v>104</v>
      </c>
      <c r="E3196" t="s">
        <v>44</v>
      </c>
      <c r="F3196" t="s">
        <v>45</v>
      </c>
      <c r="G3196" t="s">
        <v>46</v>
      </c>
      <c r="H3196" t="s">
        <v>59</v>
      </c>
      <c r="I3196" t="s">
        <v>24</v>
      </c>
      <c r="J3196" t="s">
        <v>72</v>
      </c>
      <c r="K3196">
        <v>1</v>
      </c>
      <c r="L3196">
        <v>15125</v>
      </c>
      <c r="M3196">
        <v>20</v>
      </c>
      <c r="N3196">
        <v>12100</v>
      </c>
      <c r="O3196">
        <v>11000</v>
      </c>
      <c r="P3196">
        <v>1100</v>
      </c>
      <c r="Q3196" t="s">
        <v>26</v>
      </c>
      <c r="R3196" t="s">
        <v>73</v>
      </c>
      <c r="S3196" s="3" t="str">
        <f t="shared" si="245"/>
        <v>January</v>
      </c>
      <c r="T3196" t="str">
        <f t="shared" si="246"/>
        <v>Q1</v>
      </c>
      <c r="U3196">
        <f t="shared" si="247"/>
        <v>2025</v>
      </c>
      <c r="V3196" s="4">
        <f t="shared" si="248"/>
        <v>9.0909090909090912E-2</v>
      </c>
      <c r="W3196" t="str">
        <f t="shared" si="249"/>
        <v>Medium</v>
      </c>
    </row>
    <row r="3197" spans="1:23" hidden="1" x14ac:dyDescent="0.3">
      <c r="A3197">
        <v>100497</v>
      </c>
      <c r="B3197" s="1">
        <v>45845</v>
      </c>
      <c r="C3197" t="s">
        <v>633</v>
      </c>
      <c r="D3197" t="s">
        <v>104</v>
      </c>
      <c r="E3197" t="s">
        <v>20</v>
      </c>
      <c r="F3197" t="s">
        <v>36</v>
      </c>
      <c r="G3197" t="s">
        <v>37</v>
      </c>
      <c r="H3197" t="s">
        <v>71</v>
      </c>
      <c r="I3197" t="s">
        <v>60</v>
      </c>
      <c r="J3197" t="s">
        <v>61</v>
      </c>
      <c r="K3197">
        <v>1</v>
      </c>
      <c r="L3197">
        <v>12074</v>
      </c>
      <c r="M3197">
        <v>0</v>
      </c>
      <c r="N3197">
        <v>12074</v>
      </c>
      <c r="O3197">
        <v>9000</v>
      </c>
      <c r="P3197">
        <v>3074</v>
      </c>
      <c r="Q3197" t="s">
        <v>66</v>
      </c>
      <c r="R3197" t="s">
        <v>27</v>
      </c>
      <c r="S3197" s="3" t="str">
        <f t="shared" si="245"/>
        <v>July</v>
      </c>
      <c r="T3197" t="str">
        <f t="shared" si="246"/>
        <v>Q3</v>
      </c>
      <c r="U3197">
        <f t="shared" si="247"/>
        <v>2025</v>
      </c>
      <c r="V3197" s="4">
        <f t="shared" si="248"/>
        <v>0.25459665396720227</v>
      </c>
      <c r="W3197" t="str">
        <f t="shared" si="249"/>
        <v>Medium</v>
      </c>
    </row>
    <row r="3198" spans="1:23" hidden="1" x14ac:dyDescent="0.3">
      <c r="A3198">
        <v>104061</v>
      </c>
      <c r="B3198" s="1">
        <v>45677</v>
      </c>
      <c r="C3198" t="s">
        <v>4197</v>
      </c>
      <c r="D3198" t="s">
        <v>96</v>
      </c>
      <c r="E3198" t="s">
        <v>20</v>
      </c>
      <c r="F3198" t="s">
        <v>21</v>
      </c>
      <c r="G3198" t="s">
        <v>22</v>
      </c>
      <c r="H3198" t="s">
        <v>23</v>
      </c>
      <c r="I3198" t="s">
        <v>39</v>
      </c>
      <c r="J3198" t="s">
        <v>92</v>
      </c>
      <c r="K3198">
        <v>6</v>
      </c>
      <c r="L3198">
        <v>2366</v>
      </c>
      <c r="M3198">
        <v>15</v>
      </c>
      <c r="N3198">
        <v>12066.6</v>
      </c>
      <c r="O3198">
        <v>9600</v>
      </c>
      <c r="P3198">
        <v>2466.6</v>
      </c>
      <c r="Q3198" t="s">
        <v>41</v>
      </c>
      <c r="R3198" t="s">
        <v>73</v>
      </c>
      <c r="S3198" s="3" t="str">
        <f t="shared" si="245"/>
        <v>January</v>
      </c>
      <c r="T3198" t="str">
        <f t="shared" si="246"/>
        <v>Q1</v>
      </c>
      <c r="U3198">
        <f t="shared" si="247"/>
        <v>2025</v>
      </c>
      <c r="V3198" s="4">
        <f t="shared" si="248"/>
        <v>0.20441549400825418</v>
      </c>
      <c r="W3198" t="str">
        <f t="shared" si="249"/>
        <v>Medium</v>
      </c>
    </row>
    <row r="3199" spans="1:23" hidden="1" x14ac:dyDescent="0.3">
      <c r="A3199">
        <v>100436</v>
      </c>
      <c r="B3199" s="1">
        <v>45697</v>
      </c>
      <c r="C3199" t="s">
        <v>572</v>
      </c>
      <c r="D3199" t="s">
        <v>134</v>
      </c>
      <c r="E3199" t="s">
        <v>30</v>
      </c>
      <c r="F3199" t="s">
        <v>31</v>
      </c>
      <c r="G3199" t="s">
        <v>32</v>
      </c>
      <c r="H3199" t="s">
        <v>71</v>
      </c>
      <c r="I3199" t="s">
        <v>60</v>
      </c>
      <c r="J3199" t="s">
        <v>61</v>
      </c>
      <c r="K3199">
        <v>1</v>
      </c>
      <c r="L3199">
        <v>12054</v>
      </c>
      <c r="M3199">
        <v>0</v>
      </c>
      <c r="N3199">
        <v>12054</v>
      </c>
      <c r="O3199">
        <v>9000</v>
      </c>
      <c r="P3199">
        <v>3054</v>
      </c>
      <c r="Q3199" t="s">
        <v>66</v>
      </c>
      <c r="R3199" t="s">
        <v>73</v>
      </c>
      <c r="S3199" s="3" t="str">
        <f t="shared" si="245"/>
        <v>February</v>
      </c>
      <c r="T3199" t="str">
        <f t="shared" si="246"/>
        <v>Q1</v>
      </c>
      <c r="U3199">
        <f t="shared" si="247"/>
        <v>2025</v>
      </c>
      <c r="V3199" s="4">
        <f t="shared" si="248"/>
        <v>0.25335988053758091</v>
      </c>
      <c r="W3199" t="str">
        <f t="shared" si="249"/>
        <v>Medium</v>
      </c>
    </row>
    <row r="3200" spans="1:23" hidden="1" x14ac:dyDescent="0.3">
      <c r="A3200">
        <v>103295</v>
      </c>
      <c r="B3200" s="1">
        <v>45763</v>
      </c>
      <c r="C3200" t="s">
        <v>3431</v>
      </c>
      <c r="D3200" t="s">
        <v>106</v>
      </c>
      <c r="E3200" t="s">
        <v>20</v>
      </c>
      <c r="F3200" t="s">
        <v>21</v>
      </c>
      <c r="G3200" t="s">
        <v>22</v>
      </c>
      <c r="H3200" t="s">
        <v>108</v>
      </c>
      <c r="I3200" t="s">
        <v>24</v>
      </c>
      <c r="J3200" t="s">
        <v>72</v>
      </c>
      <c r="K3200">
        <v>1</v>
      </c>
      <c r="L3200">
        <v>15065</v>
      </c>
      <c r="M3200">
        <v>20</v>
      </c>
      <c r="N3200">
        <v>12052</v>
      </c>
      <c r="O3200">
        <v>11000</v>
      </c>
      <c r="P3200">
        <v>1052</v>
      </c>
      <c r="Q3200" t="s">
        <v>66</v>
      </c>
      <c r="R3200" t="s">
        <v>27</v>
      </c>
      <c r="S3200" s="3" t="str">
        <f t="shared" si="245"/>
        <v>April</v>
      </c>
      <c r="T3200" t="str">
        <f t="shared" si="246"/>
        <v>Q2</v>
      </c>
      <c r="U3200">
        <f t="shared" si="247"/>
        <v>2025</v>
      </c>
      <c r="V3200" s="4">
        <f t="shared" si="248"/>
        <v>8.7288416860272153E-2</v>
      </c>
      <c r="W3200" t="str">
        <f t="shared" si="249"/>
        <v>Medium</v>
      </c>
    </row>
    <row r="3201" spans="1:23" hidden="1" x14ac:dyDescent="0.3">
      <c r="A3201">
        <v>100008</v>
      </c>
      <c r="B3201" s="1">
        <v>45713</v>
      </c>
      <c r="C3201" t="s">
        <v>67</v>
      </c>
      <c r="D3201" t="s">
        <v>68</v>
      </c>
      <c r="E3201" t="s">
        <v>52</v>
      </c>
      <c r="F3201" t="s">
        <v>69</v>
      </c>
      <c r="G3201" t="s">
        <v>70</v>
      </c>
      <c r="H3201" t="s">
        <v>71</v>
      </c>
      <c r="I3201" t="s">
        <v>24</v>
      </c>
      <c r="J3201" t="s">
        <v>72</v>
      </c>
      <c r="K3201">
        <v>1</v>
      </c>
      <c r="L3201">
        <v>15040</v>
      </c>
      <c r="M3201">
        <v>20</v>
      </c>
      <c r="N3201">
        <v>12032</v>
      </c>
      <c r="O3201">
        <v>11000</v>
      </c>
      <c r="P3201">
        <v>1032</v>
      </c>
      <c r="Q3201" t="s">
        <v>55</v>
      </c>
      <c r="R3201" t="s">
        <v>73</v>
      </c>
      <c r="S3201" s="3" t="str">
        <f t="shared" si="245"/>
        <v>February</v>
      </c>
      <c r="T3201" t="str">
        <f t="shared" si="246"/>
        <v>Q1</v>
      </c>
      <c r="U3201">
        <f t="shared" si="247"/>
        <v>2025</v>
      </c>
      <c r="V3201" s="4">
        <f t="shared" si="248"/>
        <v>8.5771276595744683E-2</v>
      </c>
      <c r="W3201" t="str">
        <f t="shared" si="249"/>
        <v>Medium</v>
      </c>
    </row>
    <row r="3202" spans="1:23" hidden="1" x14ac:dyDescent="0.3">
      <c r="A3202">
        <v>101065</v>
      </c>
      <c r="B3202" s="1">
        <v>45968</v>
      </c>
      <c r="C3202" t="s">
        <v>1201</v>
      </c>
      <c r="D3202" t="s">
        <v>175</v>
      </c>
      <c r="E3202" t="s">
        <v>30</v>
      </c>
      <c r="F3202" t="s">
        <v>76</v>
      </c>
      <c r="G3202" t="s">
        <v>77</v>
      </c>
      <c r="H3202" t="s">
        <v>108</v>
      </c>
      <c r="I3202" t="s">
        <v>39</v>
      </c>
      <c r="J3202" t="s">
        <v>48</v>
      </c>
      <c r="K3202">
        <v>9</v>
      </c>
      <c r="L3202">
        <v>1485</v>
      </c>
      <c r="M3202">
        <v>10</v>
      </c>
      <c r="N3202">
        <v>12028.5</v>
      </c>
      <c r="O3202">
        <v>8100</v>
      </c>
      <c r="P3202">
        <v>3928.5</v>
      </c>
      <c r="Q3202" t="s">
        <v>41</v>
      </c>
      <c r="R3202" t="s">
        <v>56</v>
      </c>
      <c r="S3202" s="3" t="str">
        <f t="shared" ref="S3202:S3265" si="250">TEXT(B3202,"mmmm")</f>
        <v>November</v>
      </c>
      <c r="T3202" t="str">
        <f t="shared" ref="T3202:T3265" si="251">"Q"&amp;ROUNDUP(MONTH(B3202)/3,0)</f>
        <v>Q4</v>
      </c>
      <c r="U3202">
        <f t="shared" ref="U3202:U3265" si="252">YEAR(B3202)</f>
        <v>2025</v>
      </c>
      <c r="V3202" s="4">
        <f t="shared" ref="V3202:V3265" si="253">P3202/N3202</f>
        <v>0.32659932659932661</v>
      </c>
      <c r="W3202" t="str">
        <f t="shared" ref="W3202:W3265" si="254">IF(N3202&lt;10000,"Low",IF(N3202&lt;=50000,"Medium","High"))</f>
        <v>Medium</v>
      </c>
    </row>
    <row r="3203" spans="1:23" hidden="1" x14ac:dyDescent="0.3">
      <c r="A3203">
        <v>103908</v>
      </c>
      <c r="B3203" s="1">
        <v>45728</v>
      </c>
      <c r="C3203" t="s">
        <v>4044</v>
      </c>
      <c r="D3203" t="s">
        <v>147</v>
      </c>
      <c r="E3203" t="s">
        <v>30</v>
      </c>
      <c r="F3203" t="s">
        <v>76</v>
      </c>
      <c r="G3203" t="s">
        <v>77</v>
      </c>
      <c r="H3203" t="s">
        <v>83</v>
      </c>
      <c r="I3203" t="s">
        <v>60</v>
      </c>
      <c r="J3203" t="s">
        <v>61</v>
      </c>
      <c r="K3203">
        <v>1</v>
      </c>
      <c r="L3203">
        <v>12017</v>
      </c>
      <c r="M3203">
        <v>0</v>
      </c>
      <c r="N3203">
        <v>12017</v>
      </c>
      <c r="O3203">
        <v>9000</v>
      </c>
      <c r="P3203">
        <v>3017</v>
      </c>
      <c r="Q3203" t="s">
        <v>26</v>
      </c>
      <c r="R3203" t="s">
        <v>73</v>
      </c>
      <c r="S3203" s="3" t="str">
        <f t="shared" si="250"/>
        <v>March</v>
      </c>
      <c r="T3203" t="str">
        <f t="shared" si="251"/>
        <v>Q1</v>
      </c>
      <c r="U3203">
        <f t="shared" si="252"/>
        <v>2025</v>
      </c>
      <c r="V3203" s="4">
        <f t="shared" si="253"/>
        <v>0.25106099692102857</v>
      </c>
      <c r="W3203" t="str">
        <f t="shared" si="254"/>
        <v>Medium</v>
      </c>
    </row>
    <row r="3204" spans="1:23" hidden="1" x14ac:dyDescent="0.3">
      <c r="A3204">
        <v>101187</v>
      </c>
      <c r="B3204" s="1">
        <v>45826</v>
      </c>
      <c r="C3204" t="s">
        <v>1323</v>
      </c>
      <c r="D3204" t="s">
        <v>226</v>
      </c>
      <c r="E3204" t="s">
        <v>30</v>
      </c>
      <c r="F3204" t="s">
        <v>76</v>
      </c>
      <c r="G3204" t="s">
        <v>77</v>
      </c>
      <c r="H3204" t="s">
        <v>23</v>
      </c>
      <c r="I3204" t="s">
        <v>24</v>
      </c>
      <c r="J3204" t="s">
        <v>72</v>
      </c>
      <c r="K3204">
        <v>1</v>
      </c>
      <c r="L3204">
        <v>15020</v>
      </c>
      <c r="M3204">
        <v>20</v>
      </c>
      <c r="N3204">
        <v>12016</v>
      </c>
      <c r="O3204">
        <v>11000</v>
      </c>
      <c r="P3204">
        <v>1016</v>
      </c>
      <c r="Q3204" t="s">
        <v>55</v>
      </c>
      <c r="R3204" t="s">
        <v>27</v>
      </c>
      <c r="S3204" s="3" t="str">
        <f t="shared" si="250"/>
        <v>June</v>
      </c>
      <c r="T3204" t="str">
        <f t="shared" si="251"/>
        <v>Q2</v>
      </c>
      <c r="U3204">
        <f t="shared" si="252"/>
        <v>2025</v>
      </c>
      <c r="V3204" s="4">
        <f t="shared" si="253"/>
        <v>8.4553928095872172E-2</v>
      </c>
      <c r="W3204" t="str">
        <f t="shared" si="254"/>
        <v>Medium</v>
      </c>
    </row>
    <row r="3205" spans="1:23" hidden="1" x14ac:dyDescent="0.3">
      <c r="A3205">
        <v>101741</v>
      </c>
      <c r="B3205" s="1">
        <v>45853</v>
      </c>
      <c r="C3205" t="s">
        <v>1877</v>
      </c>
      <c r="D3205" t="s">
        <v>19</v>
      </c>
      <c r="E3205" t="s">
        <v>20</v>
      </c>
      <c r="F3205" t="s">
        <v>21</v>
      </c>
      <c r="G3205" t="s">
        <v>22</v>
      </c>
      <c r="H3205" t="s">
        <v>71</v>
      </c>
      <c r="I3205" t="s">
        <v>39</v>
      </c>
      <c r="J3205" t="s">
        <v>92</v>
      </c>
      <c r="K3205">
        <v>5</v>
      </c>
      <c r="L3205">
        <v>2827</v>
      </c>
      <c r="M3205">
        <v>15</v>
      </c>
      <c r="N3205">
        <v>12014.75</v>
      </c>
      <c r="O3205">
        <v>8000</v>
      </c>
      <c r="P3205">
        <v>4014.75</v>
      </c>
      <c r="Q3205" t="s">
        <v>49</v>
      </c>
      <c r="R3205" t="s">
        <v>56</v>
      </c>
      <c r="S3205" s="3" t="str">
        <f t="shared" si="250"/>
        <v>July</v>
      </c>
      <c r="T3205" t="str">
        <f t="shared" si="251"/>
        <v>Q3</v>
      </c>
      <c r="U3205">
        <f t="shared" si="252"/>
        <v>2025</v>
      </c>
      <c r="V3205" s="4">
        <f t="shared" si="253"/>
        <v>0.3341517717805198</v>
      </c>
      <c r="W3205" t="str">
        <f t="shared" si="254"/>
        <v>Medium</v>
      </c>
    </row>
    <row r="3206" spans="1:23" hidden="1" x14ac:dyDescent="0.3">
      <c r="A3206">
        <v>102420</v>
      </c>
      <c r="B3206" s="1">
        <v>45779</v>
      </c>
      <c r="C3206" t="s">
        <v>2556</v>
      </c>
      <c r="D3206" t="s">
        <v>186</v>
      </c>
      <c r="E3206" t="s">
        <v>30</v>
      </c>
      <c r="F3206" t="s">
        <v>31</v>
      </c>
      <c r="G3206" t="s">
        <v>32</v>
      </c>
      <c r="H3206" t="s">
        <v>71</v>
      </c>
      <c r="I3206" t="s">
        <v>39</v>
      </c>
      <c r="J3206" t="s">
        <v>92</v>
      </c>
      <c r="K3206">
        <v>4</v>
      </c>
      <c r="L3206">
        <v>2999</v>
      </c>
      <c r="M3206">
        <v>0</v>
      </c>
      <c r="N3206">
        <v>11996</v>
      </c>
      <c r="O3206">
        <v>6400</v>
      </c>
      <c r="P3206">
        <v>5596</v>
      </c>
      <c r="Q3206" t="s">
        <v>41</v>
      </c>
      <c r="R3206" t="s">
        <v>27</v>
      </c>
      <c r="S3206" s="3" t="str">
        <f t="shared" si="250"/>
        <v>May</v>
      </c>
      <c r="T3206" t="str">
        <f t="shared" si="251"/>
        <v>Q2</v>
      </c>
      <c r="U3206">
        <f t="shared" si="252"/>
        <v>2025</v>
      </c>
      <c r="V3206" s="4">
        <f t="shared" si="253"/>
        <v>0.46648882960986998</v>
      </c>
      <c r="W3206" t="str">
        <f t="shared" si="254"/>
        <v>Medium</v>
      </c>
    </row>
    <row r="3207" spans="1:23" hidden="1" x14ac:dyDescent="0.3">
      <c r="A3207">
        <v>100385</v>
      </c>
      <c r="B3207" s="1">
        <v>45895</v>
      </c>
      <c r="C3207" t="s">
        <v>521</v>
      </c>
      <c r="D3207" t="s">
        <v>179</v>
      </c>
      <c r="E3207" t="s">
        <v>30</v>
      </c>
      <c r="F3207" t="s">
        <v>31</v>
      </c>
      <c r="G3207" t="s">
        <v>32</v>
      </c>
      <c r="H3207" t="s">
        <v>38</v>
      </c>
      <c r="I3207" t="s">
        <v>39</v>
      </c>
      <c r="J3207" t="s">
        <v>92</v>
      </c>
      <c r="K3207">
        <v>5</v>
      </c>
      <c r="L3207">
        <v>2821</v>
      </c>
      <c r="M3207">
        <v>15</v>
      </c>
      <c r="N3207">
        <v>11989.25</v>
      </c>
      <c r="O3207">
        <v>8000</v>
      </c>
      <c r="P3207">
        <v>3989.25</v>
      </c>
      <c r="Q3207" t="s">
        <v>41</v>
      </c>
      <c r="R3207" t="s">
        <v>27</v>
      </c>
      <c r="S3207" s="3" t="str">
        <f t="shared" si="250"/>
        <v>August</v>
      </c>
      <c r="T3207" t="str">
        <f t="shared" si="251"/>
        <v>Q3</v>
      </c>
      <c r="U3207">
        <f t="shared" si="252"/>
        <v>2025</v>
      </c>
      <c r="V3207" s="4">
        <f t="shared" si="253"/>
        <v>0.33273557561982608</v>
      </c>
      <c r="W3207" t="str">
        <f t="shared" si="254"/>
        <v>Medium</v>
      </c>
    </row>
    <row r="3208" spans="1:23" hidden="1" x14ac:dyDescent="0.3">
      <c r="A3208">
        <v>104173</v>
      </c>
      <c r="B3208" s="1">
        <v>45847</v>
      </c>
      <c r="C3208" t="s">
        <v>4309</v>
      </c>
      <c r="D3208" t="s">
        <v>29</v>
      </c>
      <c r="E3208" t="s">
        <v>44</v>
      </c>
      <c r="F3208" t="s">
        <v>45</v>
      </c>
      <c r="G3208" t="s">
        <v>46</v>
      </c>
      <c r="H3208" t="s">
        <v>83</v>
      </c>
      <c r="I3208" t="s">
        <v>24</v>
      </c>
      <c r="J3208" t="s">
        <v>72</v>
      </c>
      <c r="K3208">
        <v>1</v>
      </c>
      <c r="L3208">
        <v>14980</v>
      </c>
      <c r="M3208">
        <v>20</v>
      </c>
      <c r="N3208">
        <v>11984</v>
      </c>
      <c r="O3208">
        <v>11000</v>
      </c>
      <c r="P3208">
        <v>984</v>
      </c>
      <c r="Q3208" t="s">
        <v>55</v>
      </c>
      <c r="R3208" t="s">
        <v>27</v>
      </c>
      <c r="S3208" s="3" t="str">
        <f t="shared" si="250"/>
        <v>July</v>
      </c>
      <c r="T3208" t="str">
        <f t="shared" si="251"/>
        <v>Q3</v>
      </c>
      <c r="U3208">
        <f t="shared" si="252"/>
        <v>2025</v>
      </c>
      <c r="V3208" s="4">
        <f t="shared" si="253"/>
        <v>8.2109479305740987E-2</v>
      </c>
      <c r="W3208" t="str">
        <f t="shared" si="254"/>
        <v>Medium</v>
      </c>
    </row>
    <row r="3209" spans="1:23" hidden="1" x14ac:dyDescent="0.3">
      <c r="A3209">
        <v>101049</v>
      </c>
      <c r="B3209" s="1">
        <v>45697</v>
      </c>
      <c r="C3209" t="s">
        <v>1185</v>
      </c>
      <c r="D3209" t="s">
        <v>132</v>
      </c>
      <c r="E3209" t="s">
        <v>30</v>
      </c>
      <c r="F3209" t="s">
        <v>31</v>
      </c>
      <c r="G3209" t="s">
        <v>32</v>
      </c>
      <c r="H3209" t="s">
        <v>108</v>
      </c>
      <c r="I3209" t="s">
        <v>60</v>
      </c>
      <c r="J3209" t="s">
        <v>61</v>
      </c>
      <c r="K3209">
        <v>1</v>
      </c>
      <c r="L3209">
        <v>11978</v>
      </c>
      <c r="M3209">
        <v>0</v>
      </c>
      <c r="N3209">
        <v>11978</v>
      </c>
      <c r="O3209">
        <v>9000</v>
      </c>
      <c r="P3209">
        <v>2978</v>
      </c>
      <c r="Q3209" t="s">
        <v>49</v>
      </c>
      <c r="R3209" t="s">
        <v>27</v>
      </c>
      <c r="S3209" s="3" t="str">
        <f t="shared" si="250"/>
        <v>February</v>
      </c>
      <c r="T3209" t="str">
        <f t="shared" si="251"/>
        <v>Q1</v>
      </c>
      <c r="U3209">
        <f t="shared" si="252"/>
        <v>2025</v>
      </c>
      <c r="V3209" s="4">
        <f t="shared" si="253"/>
        <v>0.24862247453665054</v>
      </c>
      <c r="W3209" t="str">
        <f t="shared" si="254"/>
        <v>Medium</v>
      </c>
    </row>
    <row r="3210" spans="1:23" hidden="1" x14ac:dyDescent="0.3">
      <c r="A3210">
        <v>103756</v>
      </c>
      <c r="B3210" s="1">
        <v>45910</v>
      </c>
      <c r="C3210" t="s">
        <v>3892</v>
      </c>
      <c r="D3210" t="s">
        <v>189</v>
      </c>
      <c r="E3210" t="s">
        <v>30</v>
      </c>
      <c r="F3210" t="s">
        <v>76</v>
      </c>
      <c r="G3210" t="s">
        <v>77</v>
      </c>
      <c r="H3210" t="s">
        <v>23</v>
      </c>
      <c r="I3210" t="s">
        <v>24</v>
      </c>
      <c r="J3210" t="s">
        <v>72</v>
      </c>
      <c r="K3210">
        <v>1</v>
      </c>
      <c r="L3210">
        <v>14964</v>
      </c>
      <c r="M3210">
        <v>20</v>
      </c>
      <c r="N3210">
        <v>11971.2</v>
      </c>
      <c r="O3210">
        <v>11000</v>
      </c>
      <c r="P3210">
        <v>971.2</v>
      </c>
      <c r="Q3210" t="s">
        <v>41</v>
      </c>
      <c r="R3210" t="s">
        <v>27</v>
      </c>
      <c r="S3210" s="3" t="str">
        <f t="shared" si="250"/>
        <v>September</v>
      </c>
      <c r="T3210" t="str">
        <f t="shared" si="251"/>
        <v>Q3</v>
      </c>
      <c r="U3210">
        <f t="shared" si="252"/>
        <v>2025</v>
      </c>
      <c r="V3210" s="4">
        <f t="shared" si="253"/>
        <v>8.1128040630847359E-2</v>
      </c>
      <c r="W3210" t="str">
        <f t="shared" si="254"/>
        <v>Medium</v>
      </c>
    </row>
    <row r="3211" spans="1:23" hidden="1" x14ac:dyDescent="0.3">
      <c r="A3211">
        <v>102070</v>
      </c>
      <c r="B3211" s="1">
        <v>45883</v>
      </c>
      <c r="C3211" t="s">
        <v>2206</v>
      </c>
      <c r="D3211" t="s">
        <v>153</v>
      </c>
      <c r="E3211" t="s">
        <v>52</v>
      </c>
      <c r="F3211" t="s">
        <v>69</v>
      </c>
      <c r="G3211" t="s">
        <v>70</v>
      </c>
      <c r="H3211" t="s">
        <v>23</v>
      </c>
      <c r="I3211" t="s">
        <v>39</v>
      </c>
      <c r="J3211" t="s">
        <v>92</v>
      </c>
      <c r="K3211">
        <v>5</v>
      </c>
      <c r="L3211">
        <v>2807</v>
      </c>
      <c r="M3211">
        <v>15</v>
      </c>
      <c r="N3211">
        <v>11929.75</v>
      </c>
      <c r="O3211">
        <v>8000</v>
      </c>
      <c r="P3211">
        <v>3929.75</v>
      </c>
      <c r="Q3211" t="s">
        <v>66</v>
      </c>
      <c r="R3211" t="s">
        <v>27</v>
      </c>
      <c r="S3211" s="3" t="str">
        <f t="shared" si="250"/>
        <v>August</v>
      </c>
      <c r="T3211" t="str">
        <f t="shared" si="251"/>
        <v>Q3</v>
      </c>
      <c r="U3211">
        <f t="shared" si="252"/>
        <v>2025</v>
      </c>
      <c r="V3211" s="4">
        <f t="shared" si="253"/>
        <v>0.32940757350321676</v>
      </c>
      <c r="W3211" t="str">
        <f t="shared" si="254"/>
        <v>Medium</v>
      </c>
    </row>
    <row r="3212" spans="1:23" hidden="1" x14ac:dyDescent="0.3">
      <c r="A3212">
        <v>102137</v>
      </c>
      <c r="B3212" s="1">
        <v>45851</v>
      </c>
      <c r="C3212" t="s">
        <v>2273</v>
      </c>
      <c r="D3212" t="s">
        <v>118</v>
      </c>
      <c r="E3212" t="s">
        <v>52</v>
      </c>
      <c r="F3212" t="s">
        <v>69</v>
      </c>
      <c r="G3212" t="s">
        <v>70</v>
      </c>
      <c r="H3212" t="s">
        <v>23</v>
      </c>
      <c r="I3212" t="s">
        <v>24</v>
      </c>
      <c r="J3212" t="s">
        <v>72</v>
      </c>
      <c r="K3212">
        <v>1</v>
      </c>
      <c r="L3212">
        <v>14912</v>
      </c>
      <c r="M3212">
        <v>20</v>
      </c>
      <c r="N3212">
        <v>11929.6</v>
      </c>
      <c r="O3212">
        <v>11000</v>
      </c>
      <c r="P3212">
        <v>929.6</v>
      </c>
      <c r="Q3212" t="s">
        <v>55</v>
      </c>
      <c r="R3212" t="s">
        <v>27</v>
      </c>
      <c r="S3212" s="3" t="str">
        <f t="shared" si="250"/>
        <v>July</v>
      </c>
      <c r="T3212" t="str">
        <f t="shared" si="251"/>
        <v>Q3</v>
      </c>
      <c r="U3212">
        <f t="shared" si="252"/>
        <v>2025</v>
      </c>
      <c r="V3212" s="4">
        <f t="shared" si="253"/>
        <v>7.792381974248927E-2</v>
      </c>
      <c r="W3212" t="str">
        <f t="shared" si="254"/>
        <v>Medium</v>
      </c>
    </row>
    <row r="3213" spans="1:23" hidden="1" x14ac:dyDescent="0.3">
      <c r="A3213">
        <v>104430</v>
      </c>
      <c r="B3213" s="1">
        <v>45748</v>
      </c>
      <c r="C3213" t="s">
        <v>4566</v>
      </c>
      <c r="D3213" t="s">
        <v>250</v>
      </c>
      <c r="E3213" t="s">
        <v>30</v>
      </c>
      <c r="F3213" t="s">
        <v>31</v>
      </c>
      <c r="G3213" t="s">
        <v>32</v>
      </c>
      <c r="H3213" t="s">
        <v>83</v>
      </c>
      <c r="I3213" t="s">
        <v>39</v>
      </c>
      <c r="J3213" t="s">
        <v>92</v>
      </c>
      <c r="K3213">
        <v>6</v>
      </c>
      <c r="L3213">
        <v>2209</v>
      </c>
      <c r="M3213">
        <v>10</v>
      </c>
      <c r="N3213">
        <v>11928.6</v>
      </c>
      <c r="O3213">
        <v>9600</v>
      </c>
      <c r="P3213">
        <v>2328.6</v>
      </c>
      <c r="Q3213" t="s">
        <v>41</v>
      </c>
      <c r="R3213" t="s">
        <v>27</v>
      </c>
      <c r="S3213" s="3" t="str">
        <f t="shared" si="250"/>
        <v>April</v>
      </c>
      <c r="T3213" t="str">
        <f t="shared" si="251"/>
        <v>Q2</v>
      </c>
      <c r="U3213">
        <f t="shared" si="252"/>
        <v>2025</v>
      </c>
      <c r="V3213" s="4">
        <f t="shared" si="253"/>
        <v>0.19521150847542879</v>
      </c>
      <c r="W3213" t="str">
        <f t="shared" si="254"/>
        <v>Medium</v>
      </c>
    </row>
    <row r="3214" spans="1:23" hidden="1" x14ac:dyDescent="0.3">
      <c r="A3214">
        <v>101367</v>
      </c>
      <c r="B3214" s="1">
        <v>46010</v>
      </c>
      <c r="C3214" t="s">
        <v>1503</v>
      </c>
      <c r="D3214" t="s">
        <v>35</v>
      </c>
      <c r="E3214" t="s">
        <v>52</v>
      </c>
      <c r="F3214" t="s">
        <v>69</v>
      </c>
      <c r="G3214" t="s">
        <v>70</v>
      </c>
      <c r="H3214" t="s">
        <v>83</v>
      </c>
      <c r="I3214" t="s">
        <v>39</v>
      </c>
      <c r="J3214" t="s">
        <v>92</v>
      </c>
      <c r="K3214">
        <v>5</v>
      </c>
      <c r="L3214">
        <v>2385</v>
      </c>
      <c r="M3214">
        <v>0</v>
      </c>
      <c r="N3214">
        <v>11925</v>
      </c>
      <c r="O3214">
        <v>8000</v>
      </c>
      <c r="P3214">
        <v>3925</v>
      </c>
      <c r="Q3214" t="s">
        <v>26</v>
      </c>
      <c r="R3214" t="s">
        <v>56</v>
      </c>
      <c r="S3214" s="3" t="str">
        <f t="shared" si="250"/>
        <v>December</v>
      </c>
      <c r="T3214" t="str">
        <f t="shared" si="251"/>
        <v>Q4</v>
      </c>
      <c r="U3214">
        <f t="shared" si="252"/>
        <v>2025</v>
      </c>
      <c r="V3214" s="4">
        <f t="shared" si="253"/>
        <v>0.32914046121593293</v>
      </c>
      <c r="W3214" t="str">
        <f t="shared" si="254"/>
        <v>Medium</v>
      </c>
    </row>
    <row r="3215" spans="1:23" hidden="1" x14ac:dyDescent="0.3">
      <c r="A3215">
        <v>102378</v>
      </c>
      <c r="B3215" s="1">
        <v>45836</v>
      </c>
      <c r="C3215" t="s">
        <v>2514</v>
      </c>
      <c r="D3215" t="s">
        <v>160</v>
      </c>
      <c r="E3215" t="s">
        <v>44</v>
      </c>
      <c r="F3215" t="s">
        <v>45</v>
      </c>
      <c r="G3215" t="s">
        <v>46</v>
      </c>
      <c r="H3215" t="s">
        <v>59</v>
      </c>
      <c r="I3215" t="s">
        <v>39</v>
      </c>
      <c r="J3215" t="s">
        <v>92</v>
      </c>
      <c r="K3215">
        <v>4</v>
      </c>
      <c r="L3215">
        <v>2979</v>
      </c>
      <c r="M3215">
        <v>0</v>
      </c>
      <c r="N3215">
        <v>11916</v>
      </c>
      <c r="O3215">
        <v>6400</v>
      </c>
      <c r="P3215">
        <v>5516</v>
      </c>
      <c r="Q3215" t="s">
        <v>66</v>
      </c>
      <c r="R3215" t="s">
        <v>27</v>
      </c>
      <c r="S3215" s="3" t="str">
        <f t="shared" si="250"/>
        <v>June</v>
      </c>
      <c r="T3215" t="str">
        <f t="shared" si="251"/>
        <v>Q2</v>
      </c>
      <c r="U3215">
        <f t="shared" si="252"/>
        <v>2025</v>
      </c>
      <c r="V3215" s="4">
        <f t="shared" si="253"/>
        <v>0.46290701577710641</v>
      </c>
      <c r="W3215" t="str">
        <f t="shared" si="254"/>
        <v>Medium</v>
      </c>
    </row>
    <row r="3216" spans="1:23" hidden="1" x14ac:dyDescent="0.3">
      <c r="A3216">
        <v>103554</v>
      </c>
      <c r="B3216" s="1">
        <v>45682</v>
      </c>
      <c r="C3216" t="s">
        <v>3690</v>
      </c>
      <c r="D3216" t="s">
        <v>132</v>
      </c>
      <c r="E3216" t="s">
        <v>44</v>
      </c>
      <c r="F3216" t="s">
        <v>64</v>
      </c>
      <c r="G3216" t="s">
        <v>65</v>
      </c>
      <c r="H3216" t="s">
        <v>59</v>
      </c>
      <c r="I3216" t="s">
        <v>39</v>
      </c>
      <c r="J3216" t="s">
        <v>92</v>
      </c>
      <c r="K3216">
        <v>5</v>
      </c>
      <c r="L3216">
        <v>2382</v>
      </c>
      <c r="M3216">
        <v>0</v>
      </c>
      <c r="N3216">
        <v>11910</v>
      </c>
      <c r="O3216">
        <v>8000</v>
      </c>
      <c r="P3216">
        <v>3910</v>
      </c>
      <c r="Q3216" t="s">
        <v>55</v>
      </c>
      <c r="R3216" t="s">
        <v>56</v>
      </c>
      <c r="S3216" s="3" t="str">
        <f t="shared" si="250"/>
        <v>January</v>
      </c>
      <c r="T3216" t="str">
        <f t="shared" si="251"/>
        <v>Q1</v>
      </c>
      <c r="U3216">
        <f t="shared" si="252"/>
        <v>2025</v>
      </c>
      <c r="V3216" s="4">
        <f t="shared" si="253"/>
        <v>0.32829554995801846</v>
      </c>
      <c r="W3216" t="str">
        <f t="shared" si="254"/>
        <v>Medium</v>
      </c>
    </row>
    <row r="3217" spans="1:23" hidden="1" x14ac:dyDescent="0.3">
      <c r="A3217">
        <v>103027</v>
      </c>
      <c r="B3217" s="1">
        <v>45709</v>
      </c>
      <c r="C3217" t="s">
        <v>3163</v>
      </c>
      <c r="D3217" t="s">
        <v>158</v>
      </c>
      <c r="E3217" t="s">
        <v>44</v>
      </c>
      <c r="F3217" t="s">
        <v>45</v>
      </c>
      <c r="G3217" t="s">
        <v>46</v>
      </c>
      <c r="H3217" t="s">
        <v>59</v>
      </c>
      <c r="I3217" t="s">
        <v>39</v>
      </c>
      <c r="J3217" t="s">
        <v>92</v>
      </c>
      <c r="K3217">
        <v>6</v>
      </c>
      <c r="L3217">
        <v>2334</v>
      </c>
      <c r="M3217">
        <v>15</v>
      </c>
      <c r="N3217">
        <v>11903.4</v>
      </c>
      <c r="O3217">
        <v>9600</v>
      </c>
      <c r="P3217">
        <v>2303.4</v>
      </c>
      <c r="Q3217" t="s">
        <v>66</v>
      </c>
      <c r="R3217" t="s">
        <v>27</v>
      </c>
      <c r="S3217" s="3" t="str">
        <f t="shared" si="250"/>
        <v>February</v>
      </c>
      <c r="T3217" t="str">
        <f t="shared" si="251"/>
        <v>Q1</v>
      </c>
      <c r="U3217">
        <f t="shared" si="252"/>
        <v>2025</v>
      </c>
      <c r="V3217" s="4">
        <f t="shared" si="253"/>
        <v>0.19350773728514545</v>
      </c>
      <c r="W3217" t="str">
        <f t="shared" si="254"/>
        <v>Medium</v>
      </c>
    </row>
    <row r="3218" spans="1:23" hidden="1" x14ac:dyDescent="0.3">
      <c r="A3218">
        <v>100945</v>
      </c>
      <c r="B3218" s="1">
        <v>45727</v>
      </c>
      <c r="C3218" t="s">
        <v>1081</v>
      </c>
      <c r="D3218" t="s">
        <v>140</v>
      </c>
      <c r="E3218" t="s">
        <v>44</v>
      </c>
      <c r="F3218" t="s">
        <v>64</v>
      </c>
      <c r="G3218" t="s">
        <v>65</v>
      </c>
      <c r="H3218" t="s">
        <v>108</v>
      </c>
      <c r="I3218" t="s">
        <v>24</v>
      </c>
      <c r="J3218" t="s">
        <v>72</v>
      </c>
      <c r="K3218">
        <v>1</v>
      </c>
      <c r="L3218">
        <v>14875</v>
      </c>
      <c r="M3218">
        <v>20</v>
      </c>
      <c r="N3218">
        <v>11900</v>
      </c>
      <c r="O3218">
        <v>11000</v>
      </c>
      <c r="P3218">
        <v>900</v>
      </c>
      <c r="Q3218" t="s">
        <v>26</v>
      </c>
      <c r="R3218" t="s">
        <v>73</v>
      </c>
      <c r="S3218" s="3" t="str">
        <f t="shared" si="250"/>
        <v>March</v>
      </c>
      <c r="T3218" t="str">
        <f t="shared" si="251"/>
        <v>Q1</v>
      </c>
      <c r="U3218">
        <f t="shared" si="252"/>
        <v>2025</v>
      </c>
      <c r="V3218" s="4">
        <f t="shared" si="253"/>
        <v>7.5630252100840331E-2</v>
      </c>
      <c r="W3218" t="str">
        <f t="shared" si="254"/>
        <v>Medium</v>
      </c>
    </row>
    <row r="3219" spans="1:23" hidden="1" x14ac:dyDescent="0.3">
      <c r="A3219">
        <v>101503</v>
      </c>
      <c r="B3219" s="1">
        <v>45822</v>
      </c>
      <c r="C3219" t="s">
        <v>1639</v>
      </c>
      <c r="D3219" t="s">
        <v>202</v>
      </c>
      <c r="E3219" t="s">
        <v>52</v>
      </c>
      <c r="F3219" t="s">
        <v>69</v>
      </c>
      <c r="G3219" t="s">
        <v>70</v>
      </c>
      <c r="H3219" t="s">
        <v>108</v>
      </c>
      <c r="I3219" t="s">
        <v>24</v>
      </c>
      <c r="J3219" t="s">
        <v>72</v>
      </c>
      <c r="K3219">
        <v>1</v>
      </c>
      <c r="L3219">
        <v>14874</v>
      </c>
      <c r="M3219">
        <v>20</v>
      </c>
      <c r="N3219">
        <v>11899.2</v>
      </c>
      <c r="O3219">
        <v>11000</v>
      </c>
      <c r="P3219">
        <v>899.2</v>
      </c>
      <c r="Q3219" t="s">
        <v>55</v>
      </c>
      <c r="R3219" t="s">
        <v>56</v>
      </c>
      <c r="S3219" s="3" t="str">
        <f t="shared" si="250"/>
        <v>June</v>
      </c>
      <c r="T3219" t="str">
        <f t="shared" si="251"/>
        <v>Q2</v>
      </c>
      <c r="U3219">
        <f t="shared" si="252"/>
        <v>2025</v>
      </c>
      <c r="V3219" s="4">
        <f t="shared" si="253"/>
        <v>7.5568105418851686E-2</v>
      </c>
      <c r="W3219" t="str">
        <f t="shared" si="254"/>
        <v>Medium</v>
      </c>
    </row>
    <row r="3220" spans="1:23" hidden="1" x14ac:dyDescent="0.3">
      <c r="A3220">
        <v>102269</v>
      </c>
      <c r="B3220" s="1">
        <v>45986</v>
      </c>
      <c r="C3220" t="s">
        <v>2405</v>
      </c>
      <c r="D3220" t="s">
        <v>94</v>
      </c>
      <c r="E3220" t="s">
        <v>30</v>
      </c>
      <c r="F3220" t="s">
        <v>76</v>
      </c>
      <c r="G3220" t="s">
        <v>77</v>
      </c>
      <c r="H3220" t="s">
        <v>71</v>
      </c>
      <c r="I3220" t="s">
        <v>39</v>
      </c>
      <c r="J3220" t="s">
        <v>92</v>
      </c>
      <c r="K3220">
        <v>6</v>
      </c>
      <c r="L3220">
        <v>2198</v>
      </c>
      <c r="M3220">
        <v>10</v>
      </c>
      <c r="N3220">
        <v>11869.2</v>
      </c>
      <c r="O3220">
        <v>9600</v>
      </c>
      <c r="P3220">
        <v>2269.1999999999998</v>
      </c>
      <c r="Q3220" t="s">
        <v>55</v>
      </c>
      <c r="R3220" t="s">
        <v>27</v>
      </c>
      <c r="S3220" s="3" t="str">
        <f t="shared" si="250"/>
        <v>November</v>
      </c>
      <c r="T3220" t="str">
        <f t="shared" si="251"/>
        <v>Q4</v>
      </c>
      <c r="U3220">
        <f t="shared" si="252"/>
        <v>2025</v>
      </c>
      <c r="V3220" s="4">
        <f t="shared" si="253"/>
        <v>0.19118390455970072</v>
      </c>
      <c r="W3220" t="str">
        <f t="shared" si="254"/>
        <v>Medium</v>
      </c>
    </row>
    <row r="3221" spans="1:23" hidden="1" x14ac:dyDescent="0.3">
      <c r="A3221">
        <v>101679</v>
      </c>
      <c r="B3221" s="1">
        <v>45922</v>
      </c>
      <c r="C3221" t="s">
        <v>1815</v>
      </c>
      <c r="D3221" t="s">
        <v>179</v>
      </c>
      <c r="E3221" t="s">
        <v>52</v>
      </c>
      <c r="F3221" t="s">
        <v>53</v>
      </c>
      <c r="G3221" t="s">
        <v>54</v>
      </c>
      <c r="H3221" t="s">
        <v>33</v>
      </c>
      <c r="I3221" t="s">
        <v>60</v>
      </c>
      <c r="J3221" t="s">
        <v>61</v>
      </c>
      <c r="K3221">
        <v>1</v>
      </c>
      <c r="L3221">
        <v>12480</v>
      </c>
      <c r="M3221">
        <v>5</v>
      </c>
      <c r="N3221">
        <v>11856</v>
      </c>
      <c r="O3221">
        <v>9000</v>
      </c>
      <c r="P3221">
        <v>2856</v>
      </c>
      <c r="Q3221" t="s">
        <v>66</v>
      </c>
      <c r="R3221" t="s">
        <v>73</v>
      </c>
      <c r="S3221" s="3" t="str">
        <f t="shared" si="250"/>
        <v>September</v>
      </c>
      <c r="T3221" t="str">
        <f t="shared" si="251"/>
        <v>Q3</v>
      </c>
      <c r="U3221">
        <f t="shared" si="252"/>
        <v>2025</v>
      </c>
      <c r="V3221" s="4">
        <f t="shared" si="253"/>
        <v>0.24089068825910931</v>
      </c>
      <c r="W3221" t="str">
        <f t="shared" si="254"/>
        <v>Medium</v>
      </c>
    </row>
    <row r="3222" spans="1:23" hidden="1" x14ac:dyDescent="0.3">
      <c r="A3222">
        <v>102698</v>
      </c>
      <c r="B3222" s="1">
        <v>45962</v>
      </c>
      <c r="C3222" t="s">
        <v>2834</v>
      </c>
      <c r="D3222" t="s">
        <v>100</v>
      </c>
      <c r="E3222" t="s">
        <v>30</v>
      </c>
      <c r="F3222" t="s">
        <v>76</v>
      </c>
      <c r="G3222" t="s">
        <v>77</v>
      </c>
      <c r="H3222" t="s">
        <v>108</v>
      </c>
      <c r="I3222" t="s">
        <v>39</v>
      </c>
      <c r="J3222" t="s">
        <v>92</v>
      </c>
      <c r="K3222">
        <v>5</v>
      </c>
      <c r="L3222">
        <v>2962</v>
      </c>
      <c r="M3222">
        <v>20</v>
      </c>
      <c r="N3222">
        <v>11848</v>
      </c>
      <c r="O3222">
        <v>8000</v>
      </c>
      <c r="P3222">
        <v>3848</v>
      </c>
      <c r="Q3222" t="s">
        <v>55</v>
      </c>
      <c r="R3222" t="s">
        <v>27</v>
      </c>
      <c r="S3222" s="3" t="str">
        <f t="shared" si="250"/>
        <v>November</v>
      </c>
      <c r="T3222" t="str">
        <f t="shared" si="251"/>
        <v>Q4</v>
      </c>
      <c r="U3222">
        <f t="shared" si="252"/>
        <v>2025</v>
      </c>
      <c r="V3222" s="4">
        <f t="shared" si="253"/>
        <v>0.32478055367994596</v>
      </c>
      <c r="W3222" t="str">
        <f t="shared" si="254"/>
        <v>Medium</v>
      </c>
    </row>
    <row r="3223" spans="1:23" hidden="1" x14ac:dyDescent="0.3">
      <c r="A3223">
        <v>104194</v>
      </c>
      <c r="B3223" s="1">
        <v>46001</v>
      </c>
      <c r="C3223" t="s">
        <v>4330</v>
      </c>
      <c r="D3223" t="s">
        <v>175</v>
      </c>
      <c r="E3223" t="s">
        <v>30</v>
      </c>
      <c r="F3223" t="s">
        <v>31</v>
      </c>
      <c r="G3223" t="s">
        <v>32</v>
      </c>
      <c r="H3223" t="s">
        <v>23</v>
      </c>
      <c r="I3223" t="s">
        <v>60</v>
      </c>
      <c r="J3223" t="s">
        <v>61</v>
      </c>
      <c r="K3223">
        <v>1</v>
      </c>
      <c r="L3223">
        <v>11819</v>
      </c>
      <c r="M3223">
        <v>0</v>
      </c>
      <c r="N3223">
        <v>11819</v>
      </c>
      <c r="O3223">
        <v>9000</v>
      </c>
      <c r="P3223">
        <v>2819</v>
      </c>
      <c r="Q3223" t="s">
        <v>55</v>
      </c>
      <c r="R3223" t="s">
        <v>27</v>
      </c>
      <c r="S3223" s="3" t="str">
        <f t="shared" si="250"/>
        <v>December</v>
      </c>
      <c r="T3223" t="str">
        <f t="shared" si="251"/>
        <v>Q4</v>
      </c>
      <c r="U3223">
        <f t="shared" si="252"/>
        <v>2025</v>
      </c>
      <c r="V3223" s="4">
        <f t="shared" si="253"/>
        <v>0.23851425670530502</v>
      </c>
      <c r="W3223" t="str">
        <f t="shared" si="254"/>
        <v>Medium</v>
      </c>
    </row>
    <row r="3224" spans="1:23" hidden="1" x14ac:dyDescent="0.3">
      <c r="A3224">
        <v>103100</v>
      </c>
      <c r="B3224" s="1">
        <v>45842</v>
      </c>
      <c r="C3224" t="s">
        <v>3236</v>
      </c>
      <c r="D3224" t="s">
        <v>375</v>
      </c>
      <c r="E3224" t="s">
        <v>20</v>
      </c>
      <c r="F3224" t="s">
        <v>36</v>
      </c>
      <c r="G3224" t="s">
        <v>37</v>
      </c>
      <c r="H3224" t="s">
        <v>83</v>
      </c>
      <c r="I3224" t="s">
        <v>60</v>
      </c>
      <c r="J3224" t="s">
        <v>61</v>
      </c>
      <c r="K3224">
        <v>1</v>
      </c>
      <c r="L3224">
        <v>11811</v>
      </c>
      <c r="M3224">
        <v>0</v>
      </c>
      <c r="N3224">
        <v>11811</v>
      </c>
      <c r="O3224">
        <v>9000</v>
      </c>
      <c r="P3224">
        <v>2811</v>
      </c>
      <c r="Q3224" t="s">
        <v>41</v>
      </c>
      <c r="R3224" t="s">
        <v>27</v>
      </c>
      <c r="S3224" s="3" t="str">
        <f t="shared" si="250"/>
        <v>July</v>
      </c>
      <c r="T3224" t="str">
        <f t="shared" si="251"/>
        <v>Q3</v>
      </c>
      <c r="U3224">
        <f t="shared" si="252"/>
        <v>2025</v>
      </c>
      <c r="V3224" s="4">
        <f t="shared" si="253"/>
        <v>0.23799847599695198</v>
      </c>
      <c r="W3224" t="str">
        <f t="shared" si="254"/>
        <v>Medium</v>
      </c>
    </row>
    <row r="3225" spans="1:23" hidden="1" x14ac:dyDescent="0.3">
      <c r="A3225">
        <v>101798</v>
      </c>
      <c r="B3225" s="1">
        <v>45954</v>
      </c>
      <c r="C3225" t="s">
        <v>1934</v>
      </c>
      <c r="D3225" t="s">
        <v>186</v>
      </c>
      <c r="E3225" t="s">
        <v>20</v>
      </c>
      <c r="F3225" t="s">
        <v>21</v>
      </c>
      <c r="G3225" t="s">
        <v>22</v>
      </c>
      <c r="H3225" t="s">
        <v>108</v>
      </c>
      <c r="I3225" t="s">
        <v>39</v>
      </c>
      <c r="J3225" t="s">
        <v>48</v>
      </c>
      <c r="K3225">
        <v>8</v>
      </c>
      <c r="L3225">
        <v>1638</v>
      </c>
      <c r="M3225">
        <v>10</v>
      </c>
      <c r="N3225">
        <v>11793.6</v>
      </c>
      <c r="O3225">
        <v>7200</v>
      </c>
      <c r="P3225">
        <v>4593.6000000000004</v>
      </c>
      <c r="Q3225" t="s">
        <v>55</v>
      </c>
      <c r="R3225" t="s">
        <v>27</v>
      </c>
      <c r="S3225" s="3" t="str">
        <f t="shared" si="250"/>
        <v>October</v>
      </c>
      <c r="T3225" t="str">
        <f t="shared" si="251"/>
        <v>Q4</v>
      </c>
      <c r="U3225">
        <f t="shared" si="252"/>
        <v>2025</v>
      </c>
      <c r="V3225" s="4">
        <f t="shared" si="253"/>
        <v>0.3894993894993895</v>
      </c>
      <c r="W3225" t="str">
        <f t="shared" si="254"/>
        <v>Medium</v>
      </c>
    </row>
    <row r="3226" spans="1:23" hidden="1" x14ac:dyDescent="0.3">
      <c r="A3226">
        <v>101583</v>
      </c>
      <c r="B3226" s="1">
        <v>45693</v>
      </c>
      <c r="C3226" t="s">
        <v>1719</v>
      </c>
      <c r="D3226" t="s">
        <v>51</v>
      </c>
      <c r="E3226" t="s">
        <v>30</v>
      </c>
      <c r="F3226" t="s">
        <v>76</v>
      </c>
      <c r="G3226" t="s">
        <v>77</v>
      </c>
      <c r="H3226" t="s">
        <v>23</v>
      </c>
      <c r="I3226" t="s">
        <v>39</v>
      </c>
      <c r="J3226" t="s">
        <v>92</v>
      </c>
      <c r="K3226">
        <v>5</v>
      </c>
      <c r="L3226">
        <v>2774</v>
      </c>
      <c r="M3226">
        <v>15</v>
      </c>
      <c r="N3226">
        <v>11789.5</v>
      </c>
      <c r="O3226">
        <v>8000</v>
      </c>
      <c r="P3226">
        <v>3789.5</v>
      </c>
      <c r="Q3226" t="s">
        <v>41</v>
      </c>
      <c r="R3226" t="s">
        <v>73</v>
      </c>
      <c r="S3226" s="3" t="str">
        <f t="shared" si="250"/>
        <v>February</v>
      </c>
      <c r="T3226" t="str">
        <f t="shared" si="251"/>
        <v>Q1</v>
      </c>
      <c r="U3226">
        <f t="shared" si="252"/>
        <v>2025</v>
      </c>
      <c r="V3226" s="4">
        <f t="shared" si="253"/>
        <v>0.32143008609355783</v>
      </c>
      <c r="W3226" t="str">
        <f t="shared" si="254"/>
        <v>Medium</v>
      </c>
    </row>
    <row r="3227" spans="1:23" hidden="1" x14ac:dyDescent="0.3">
      <c r="A3227">
        <v>100235</v>
      </c>
      <c r="B3227" s="1">
        <v>45769</v>
      </c>
      <c r="C3227" t="s">
        <v>369</v>
      </c>
      <c r="D3227" t="s">
        <v>43</v>
      </c>
      <c r="E3227" t="s">
        <v>30</v>
      </c>
      <c r="F3227" t="s">
        <v>76</v>
      </c>
      <c r="G3227" t="s">
        <v>77</v>
      </c>
      <c r="H3227" t="s">
        <v>23</v>
      </c>
      <c r="I3227" t="s">
        <v>60</v>
      </c>
      <c r="J3227" t="s">
        <v>61</v>
      </c>
      <c r="K3227">
        <v>1</v>
      </c>
      <c r="L3227">
        <v>12406</v>
      </c>
      <c r="M3227">
        <v>5</v>
      </c>
      <c r="N3227">
        <v>11785.7</v>
      </c>
      <c r="O3227">
        <v>9000</v>
      </c>
      <c r="P3227">
        <v>2785.7</v>
      </c>
      <c r="Q3227" t="s">
        <v>55</v>
      </c>
      <c r="R3227" t="s">
        <v>27</v>
      </c>
      <c r="S3227" s="3" t="str">
        <f t="shared" si="250"/>
        <v>April</v>
      </c>
      <c r="T3227" t="str">
        <f t="shared" si="251"/>
        <v>Q2</v>
      </c>
      <c r="U3227">
        <f t="shared" si="252"/>
        <v>2025</v>
      </c>
      <c r="V3227" s="4">
        <f t="shared" si="253"/>
        <v>0.23636271074267967</v>
      </c>
      <c r="W3227" t="str">
        <f t="shared" si="254"/>
        <v>Medium</v>
      </c>
    </row>
    <row r="3228" spans="1:23" hidden="1" x14ac:dyDescent="0.3">
      <c r="A3228">
        <v>103001</v>
      </c>
      <c r="B3228" s="1">
        <v>45711</v>
      </c>
      <c r="C3228" t="s">
        <v>3137</v>
      </c>
      <c r="D3228" t="s">
        <v>116</v>
      </c>
      <c r="E3228" t="s">
        <v>30</v>
      </c>
      <c r="F3228" t="s">
        <v>76</v>
      </c>
      <c r="G3228" t="s">
        <v>77</v>
      </c>
      <c r="H3228" t="s">
        <v>59</v>
      </c>
      <c r="I3228" t="s">
        <v>39</v>
      </c>
      <c r="J3228" t="s">
        <v>92</v>
      </c>
      <c r="K3228">
        <v>5</v>
      </c>
      <c r="L3228">
        <v>2357</v>
      </c>
      <c r="M3228">
        <v>0</v>
      </c>
      <c r="N3228">
        <v>11785</v>
      </c>
      <c r="O3228">
        <v>8000</v>
      </c>
      <c r="P3228">
        <v>3785</v>
      </c>
      <c r="Q3228" t="s">
        <v>26</v>
      </c>
      <c r="R3228" t="s">
        <v>27</v>
      </c>
      <c r="S3228" s="3" t="str">
        <f t="shared" si="250"/>
        <v>February</v>
      </c>
      <c r="T3228" t="str">
        <f t="shared" si="251"/>
        <v>Q1</v>
      </c>
      <c r="U3228">
        <f t="shared" si="252"/>
        <v>2025</v>
      </c>
      <c r="V3228" s="4">
        <f t="shared" si="253"/>
        <v>0.32117098005939754</v>
      </c>
      <c r="W3228" t="str">
        <f t="shared" si="254"/>
        <v>Medium</v>
      </c>
    </row>
    <row r="3229" spans="1:23" hidden="1" x14ac:dyDescent="0.3">
      <c r="A3229">
        <v>101836</v>
      </c>
      <c r="B3229" s="1">
        <v>46004</v>
      </c>
      <c r="C3229" t="s">
        <v>1972</v>
      </c>
      <c r="D3229" t="s">
        <v>116</v>
      </c>
      <c r="E3229" t="s">
        <v>52</v>
      </c>
      <c r="F3229" t="s">
        <v>69</v>
      </c>
      <c r="G3229" t="s">
        <v>70</v>
      </c>
      <c r="H3229" t="s">
        <v>23</v>
      </c>
      <c r="I3229" t="s">
        <v>39</v>
      </c>
      <c r="J3229" t="s">
        <v>92</v>
      </c>
      <c r="K3229">
        <v>6</v>
      </c>
      <c r="L3229">
        <v>2065</v>
      </c>
      <c r="M3229">
        <v>5</v>
      </c>
      <c r="N3229">
        <v>11770.5</v>
      </c>
      <c r="O3229">
        <v>9600</v>
      </c>
      <c r="P3229">
        <v>2170.5</v>
      </c>
      <c r="Q3229" t="s">
        <v>41</v>
      </c>
      <c r="R3229" t="s">
        <v>27</v>
      </c>
      <c r="S3229" s="3" t="str">
        <f t="shared" si="250"/>
        <v>December</v>
      </c>
      <c r="T3229" t="str">
        <f t="shared" si="251"/>
        <v>Q4</v>
      </c>
      <c r="U3229">
        <f t="shared" si="252"/>
        <v>2025</v>
      </c>
      <c r="V3229" s="4">
        <f t="shared" si="253"/>
        <v>0.18440168217153052</v>
      </c>
      <c r="W3229" t="str">
        <f t="shared" si="254"/>
        <v>Medium</v>
      </c>
    </row>
    <row r="3230" spans="1:23" hidden="1" x14ac:dyDescent="0.3">
      <c r="A3230">
        <v>103319</v>
      </c>
      <c r="B3230" s="1">
        <v>45881</v>
      </c>
      <c r="C3230" t="s">
        <v>3455</v>
      </c>
      <c r="D3230" t="s">
        <v>140</v>
      </c>
      <c r="E3230" t="s">
        <v>52</v>
      </c>
      <c r="F3230" t="s">
        <v>53</v>
      </c>
      <c r="G3230" t="s">
        <v>54</v>
      </c>
      <c r="H3230" t="s">
        <v>108</v>
      </c>
      <c r="I3230" t="s">
        <v>60</v>
      </c>
      <c r="J3230" t="s">
        <v>61</v>
      </c>
      <c r="K3230">
        <v>1</v>
      </c>
      <c r="L3230">
        <v>12350</v>
      </c>
      <c r="M3230">
        <v>5</v>
      </c>
      <c r="N3230">
        <v>11732.5</v>
      </c>
      <c r="O3230">
        <v>9000</v>
      </c>
      <c r="P3230">
        <v>2732.5</v>
      </c>
      <c r="Q3230" t="s">
        <v>66</v>
      </c>
      <c r="R3230" t="s">
        <v>56</v>
      </c>
      <c r="S3230" s="3" t="str">
        <f t="shared" si="250"/>
        <v>August</v>
      </c>
      <c r="T3230" t="str">
        <f t="shared" si="251"/>
        <v>Q3</v>
      </c>
      <c r="U3230">
        <f t="shared" si="252"/>
        <v>2025</v>
      </c>
      <c r="V3230" s="4">
        <f t="shared" si="253"/>
        <v>0.23290006392499468</v>
      </c>
      <c r="W3230" t="str">
        <f t="shared" si="254"/>
        <v>Medium</v>
      </c>
    </row>
    <row r="3231" spans="1:23" hidden="1" x14ac:dyDescent="0.3">
      <c r="A3231">
        <v>102904</v>
      </c>
      <c r="B3231" s="1">
        <v>45845</v>
      </c>
      <c r="C3231" t="s">
        <v>3040</v>
      </c>
      <c r="D3231" t="s">
        <v>408</v>
      </c>
      <c r="E3231" t="s">
        <v>30</v>
      </c>
      <c r="F3231" t="s">
        <v>76</v>
      </c>
      <c r="G3231" t="s">
        <v>77</v>
      </c>
      <c r="H3231" t="s">
        <v>47</v>
      </c>
      <c r="I3231" t="s">
        <v>39</v>
      </c>
      <c r="J3231" t="s">
        <v>92</v>
      </c>
      <c r="K3231">
        <v>6</v>
      </c>
      <c r="L3231">
        <v>2049</v>
      </c>
      <c r="M3231">
        <v>5</v>
      </c>
      <c r="N3231">
        <v>11679.3</v>
      </c>
      <c r="O3231">
        <v>9600</v>
      </c>
      <c r="P3231">
        <v>2079.3000000000002</v>
      </c>
      <c r="Q3231" t="s">
        <v>66</v>
      </c>
      <c r="R3231" t="s">
        <v>56</v>
      </c>
      <c r="S3231" s="3" t="str">
        <f t="shared" si="250"/>
        <v>July</v>
      </c>
      <c r="T3231" t="str">
        <f t="shared" si="251"/>
        <v>Q3</v>
      </c>
      <c r="U3231">
        <f t="shared" si="252"/>
        <v>2025</v>
      </c>
      <c r="V3231" s="4">
        <f t="shared" si="253"/>
        <v>0.17803293005573967</v>
      </c>
      <c r="W3231" t="str">
        <f t="shared" si="254"/>
        <v>Medium</v>
      </c>
    </row>
    <row r="3232" spans="1:23" hidden="1" x14ac:dyDescent="0.3">
      <c r="A3232">
        <v>101320</v>
      </c>
      <c r="B3232" s="1">
        <v>45661</v>
      </c>
      <c r="C3232" t="s">
        <v>1456</v>
      </c>
      <c r="D3232" t="s">
        <v>299</v>
      </c>
      <c r="E3232" t="s">
        <v>52</v>
      </c>
      <c r="F3232" t="s">
        <v>69</v>
      </c>
      <c r="G3232" t="s">
        <v>70</v>
      </c>
      <c r="H3232" t="s">
        <v>71</v>
      </c>
      <c r="I3232" t="s">
        <v>60</v>
      </c>
      <c r="J3232" t="s">
        <v>61</v>
      </c>
      <c r="K3232">
        <v>1</v>
      </c>
      <c r="L3232">
        <v>12290</v>
      </c>
      <c r="M3232">
        <v>5</v>
      </c>
      <c r="N3232">
        <v>11675.5</v>
      </c>
      <c r="O3232">
        <v>9000</v>
      </c>
      <c r="P3232">
        <v>2675.5</v>
      </c>
      <c r="Q3232" t="s">
        <v>55</v>
      </c>
      <c r="R3232" t="s">
        <v>27</v>
      </c>
      <c r="S3232" s="3" t="str">
        <f t="shared" si="250"/>
        <v>January</v>
      </c>
      <c r="T3232" t="str">
        <f t="shared" si="251"/>
        <v>Q1</v>
      </c>
      <c r="U3232">
        <f t="shared" si="252"/>
        <v>2025</v>
      </c>
      <c r="V3232" s="4">
        <f t="shared" si="253"/>
        <v>0.2291550683054259</v>
      </c>
      <c r="W3232" t="str">
        <f t="shared" si="254"/>
        <v>Medium</v>
      </c>
    </row>
    <row r="3233" spans="1:23" hidden="1" x14ac:dyDescent="0.3">
      <c r="A3233">
        <v>104990</v>
      </c>
      <c r="B3233" s="1">
        <v>45911</v>
      </c>
      <c r="C3233" t="s">
        <v>5126</v>
      </c>
      <c r="D3233" t="s">
        <v>125</v>
      </c>
      <c r="E3233" t="s">
        <v>52</v>
      </c>
      <c r="F3233" t="s">
        <v>53</v>
      </c>
      <c r="G3233" t="s">
        <v>54</v>
      </c>
      <c r="H3233" t="s">
        <v>47</v>
      </c>
      <c r="I3233" t="s">
        <v>39</v>
      </c>
      <c r="J3233" t="s">
        <v>92</v>
      </c>
      <c r="K3233">
        <v>5</v>
      </c>
      <c r="L3233">
        <v>2591</v>
      </c>
      <c r="M3233">
        <v>10</v>
      </c>
      <c r="N3233">
        <v>11659.5</v>
      </c>
      <c r="O3233">
        <v>8000</v>
      </c>
      <c r="P3233">
        <v>3659.5</v>
      </c>
      <c r="Q3233" t="s">
        <v>49</v>
      </c>
      <c r="R3233" t="s">
        <v>73</v>
      </c>
      <c r="S3233" s="3" t="str">
        <f t="shared" si="250"/>
        <v>September</v>
      </c>
      <c r="T3233" t="str">
        <f t="shared" si="251"/>
        <v>Q3</v>
      </c>
      <c r="U3233">
        <f t="shared" si="252"/>
        <v>2025</v>
      </c>
      <c r="V3233" s="4">
        <f t="shared" si="253"/>
        <v>0.31386423088468629</v>
      </c>
      <c r="W3233" t="str">
        <f t="shared" si="254"/>
        <v>Medium</v>
      </c>
    </row>
    <row r="3234" spans="1:23" hidden="1" x14ac:dyDescent="0.3">
      <c r="A3234">
        <v>102307</v>
      </c>
      <c r="B3234" s="1">
        <v>45901</v>
      </c>
      <c r="C3234" t="s">
        <v>2443</v>
      </c>
      <c r="D3234" t="s">
        <v>140</v>
      </c>
      <c r="E3234" t="s">
        <v>44</v>
      </c>
      <c r="F3234" t="s">
        <v>45</v>
      </c>
      <c r="G3234" t="s">
        <v>46</v>
      </c>
      <c r="H3234" t="s">
        <v>47</v>
      </c>
      <c r="I3234" t="s">
        <v>39</v>
      </c>
      <c r="J3234" t="s">
        <v>92</v>
      </c>
      <c r="K3234">
        <v>6</v>
      </c>
      <c r="L3234">
        <v>2277</v>
      </c>
      <c r="M3234">
        <v>15</v>
      </c>
      <c r="N3234">
        <v>11612.7</v>
      </c>
      <c r="O3234">
        <v>9600</v>
      </c>
      <c r="P3234">
        <v>2012.7</v>
      </c>
      <c r="Q3234" t="s">
        <v>66</v>
      </c>
      <c r="R3234" t="s">
        <v>73</v>
      </c>
      <c r="S3234" s="3" t="str">
        <f t="shared" si="250"/>
        <v>September</v>
      </c>
      <c r="T3234" t="str">
        <f t="shared" si="251"/>
        <v>Q3</v>
      </c>
      <c r="U3234">
        <f t="shared" si="252"/>
        <v>2025</v>
      </c>
      <c r="V3234" s="4">
        <f t="shared" si="253"/>
        <v>0.17331886641349556</v>
      </c>
      <c r="W3234" t="str">
        <f t="shared" si="254"/>
        <v>Medium</v>
      </c>
    </row>
    <row r="3235" spans="1:23" hidden="1" x14ac:dyDescent="0.3">
      <c r="A3235">
        <v>104255</v>
      </c>
      <c r="B3235" s="1">
        <v>45986</v>
      </c>
      <c r="C3235" t="s">
        <v>4391</v>
      </c>
      <c r="D3235" t="s">
        <v>144</v>
      </c>
      <c r="E3235" t="s">
        <v>44</v>
      </c>
      <c r="F3235" t="s">
        <v>45</v>
      </c>
      <c r="G3235" t="s">
        <v>46</v>
      </c>
      <c r="H3235" t="s">
        <v>47</v>
      </c>
      <c r="I3235" t="s">
        <v>39</v>
      </c>
      <c r="J3235" t="s">
        <v>92</v>
      </c>
      <c r="K3235">
        <v>5</v>
      </c>
      <c r="L3235">
        <v>2577</v>
      </c>
      <c r="M3235">
        <v>10</v>
      </c>
      <c r="N3235">
        <v>11596.5</v>
      </c>
      <c r="O3235">
        <v>8000</v>
      </c>
      <c r="P3235">
        <v>3596.5</v>
      </c>
      <c r="Q3235" t="s">
        <v>26</v>
      </c>
      <c r="R3235" t="s">
        <v>27</v>
      </c>
      <c r="S3235" s="3" t="str">
        <f t="shared" si="250"/>
        <v>November</v>
      </c>
      <c r="T3235" t="str">
        <f t="shared" si="251"/>
        <v>Q4</v>
      </c>
      <c r="U3235">
        <f t="shared" si="252"/>
        <v>2025</v>
      </c>
      <c r="V3235" s="4">
        <f t="shared" si="253"/>
        <v>0.31013667917043936</v>
      </c>
      <c r="W3235" t="str">
        <f t="shared" si="254"/>
        <v>Medium</v>
      </c>
    </row>
    <row r="3236" spans="1:23" hidden="1" x14ac:dyDescent="0.3">
      <c r="A3236">
        <v>102086</v>
      </c>
      <c r="B3236" s="1">
        <v>45843</v>
      </c>
      <c r="C3236" t="s">
        <v>2222</v>
      </c>
      <c r="D3236" t="s">
        <v>129</v>
      </c>
      <c r="E3236" t="s">
        <v>44</v>
      </c>
      <c r="F3236" t="s">
        <v>64</v>
      </c>
      <c r="G3236" t="s">
        <v>65</v>
      </c>
      <c r="H3236" t="s">
        <v>47</v>
      </c>
      <c r="I3236" t="s">
        <v>60</v>
      </c>
      <c r="J3236" t="s">
        <v>61</v>
      </c>
      <c r="K3236">
        <v>1</v>
      </c>
      <c r="L3236">
        <v>11572</v>
      </c>
      <c r="M3236">
        <v>0</v>
      </c>
      <c r="N3236">
        <v>11572</v>
      </c>
      <c r="O3236">
        <v>9000</v>
      </c>
      <c r="P3236">
        <v>2572</v>
      </c>
      <c r="Q3236" t="s">
        <v>41</v>
      </c>
      <c r="R3236" t="s">
        <v>27</v>
      </c>
      <c r="S3236" s="3" t="str">
        <f t="shared" si="250"/>
        <v>July</v>
      </c>
      <c r="T3236" t="str">
        <f t="shared" si="251"/>
        <v>Q3</v>
      </c>
      <c r="U3236">
        <f t="shared" si="252"/>
        <v>2025</v>
      </c>
      <c r="V3236" s="4">
        <f t="shared" si="253"/>
        <v>0.22226062910473557</v>
      </c>
      <c r="W3236" t="str">
        <f t="shared" si="254"/>
        <v>Medium</v>
      </c>
    </row>
    <row r="3237" spans="1:23" hidden="1" x14ac:dyDescent="0.3">
      <c r="A3237">
        <v>104398</v>
      </c>
      <c r="B3237" s="1">
        <v>45814</v>
      </c>
      <c r="C3237" t="s">
        <v>4534</v>
      </c>
      <c r="D3237" t="s">
        <v>153</v>
      </c>
      <c r="E3237" t="s">
        <v>44</v>
      </c>
      <c r="F3237" t="s">
        <v>45</v>
      </c>
      <c r="G3237" t="s">
        <v>46</v>
      </c>
      <c r="H3237" t="s">
        <v>108</v>
      </c>
      <c r="I3237" t="s">
        <v>60</v>
      </c>
      <c r="J3237" t="s">
        <v>61</v>
      </c>
      <c r="K3237">
        <v>1</v>
      </c>
      <c r="L3237">
        <v>12168</v>
      </c>
      <c r="M3237">
        <v>5</v>
      </c>
      <c r="N3237">
        <v>11559.6</v>
      </c>
      <c r="O3237">
        <v>9000</v>
      </c>
      <c r="P3237">
        <v>2559.6</v>
      </c>
      <c r="Q3237" t="s">
        <v>49</v>
      </c>
      <c r="R3237" t="s">
        <v>27</v>
      </c>
      <c r="S3237" s="3" t="str">
        <f t="shared" si="250"/>
        <v>June</v>
      </c>
      <c r="T3237" t="str">
        <f t="shared" si="251"/>
        <v>Q2</v>
      </c>
      <c r="U3237">
        <f t="shared" si="252"/>
        <v>2025</v>
      </c>
      <c r="V3237" s="4">
        <f t="shared" si="253"/>
        <v>0.2214263469324198</v>
      </c>
      <c r="W3237" t="str">
        <f t="shared" si="254"/>
        <v>Medium</v>
      </c>
    </row>
    <row r="3238" spans="1:23" hidden="1" x14ac:dyDescent="0.3">
      <c r="A3238">
        <v>102419</v>
      </c>
      <c r="B3238" s="1">
        <v>45676</v>
      </c>
      <c r="C3238" t="s">
        <v>2555</v>
      </c>
      <c r="D3238" t="s">
        <v>43</v>
      </c>
      <c r="E3238" t="s">
        <v>44</v>
      </c>
      <c r="F3238" t="s">
        <v>45</v>
      </c>
      <c r="G3238" t="s">
        <v>46</v>
      </c>
      <c r="H3238" t="s">
        <v>83</v>
      </c>
      <c r="I3238" t="s">
        <v>39</v>
      </c>
      <c r="J3238" t="s">
        <v>92</v>
      </c>
      <c r="K3238">
        <v>5</v>
      </c>
      <c r="L3238">
        <v>2433</v>
      </c>
      <c r="M3238">
        <v>5</v>
      </c>
      <c r="N3238">
        <v>11556.75</v>
      </c>
      <c r="O3238">
        <v>8000</v>
      </c>
      <c r="P3238">
        <v>3556.75</v>
      </c>
      <c r="Q3238" t="s">
        <v>41</v>
      </c>
      <c r="R3238" t="s">
        <v>27</v>
      </c>
      <c r="S3238" s="3" t="str">
        <f t="shared" si="250"/>
        <v>January</v>
      </c>
      <c r="T3238" t="str">
        <f t="shared" si="251"/>
        <v>Q1</v>
      </c>
      <c r="U3238">
        <f t="shared" si="252"/>
        <v>2025</v>
      </c>
      <c r="V3238" s="4">
        <f t="shared" si="253"/>
        <v>0.30776386094706559</v>
      </c>
      <c r="W3238" t="str">
        <f t="shared" si="254"/>
        <v>Medium</v>
      </c>
    </row>
    <row r="3239" spans="1:23" hidden="1" x14ac:dyDescent="0.3">
      <c r="A3239">
        <v>103925</v>
      </c>
      <c r="B3239" s="1">
        <v>45706</v>
      </c>
      <c r="C3239" t="s">
        <v>4061</v>
      </c>
      <c r="D3239" t="s">
        <v>63</v>
      </c>
      <c r="E3239" t="s">
        <v>20</v>
      </c>
      <c r="F3239" t="s">
        <v>36</v>
      </c>
      <c r="G3239" t="s">
        <v>37</v>
      </c>
      <c r="H3239" t="s">
        <v>71</v>
      </c>
      <c r="I3239" t="s">
        <v>60</v>
      </c>
      <c r="J3239" t="s">
        <v>61</v>
      </c>
      <c r="K3239">
        <v>1</v>
      </c>
      <c r="L3239">
        <v>12145</v>
      </c>
      <c r="M3239">
        <v>5</v>
      </c>
      <c r="N3239">
        <v>11537.75</v>
      </c>
      <c r="O3239">
        <v>9000</v>
      </c>
      <c r="P3239">
        <v>2537.75</v>
      </c>
      <c r="Q3239" t="s">
        <v>66</v>
      </c>
      <c r="R3239" t="s">
        <v>27</v>
      </c>
      <c r="S3239" s="3" t="str">
        <f t="shared" si="250"/>
        <v>February</v>
      </c>
      <c r="T3239" t="str">
        <f t="shared" si="251"/>
        <v>Q1</v>
      </c>
      <c r="U3239">
        <f t="shared" si="252"/>
        <v>2025</v>
      </c>
      <c r="V3239" s="4">
        <f t="shared" si="253"/>
        <v>0.2199518970336504</v>
      </c>
      <c r="W3239" t="str">
        <f t="shared" si="254"/>
        <v>Medium</v>
      </c>
    </row>
    <row r="3240" spans="1:23" hidden="1" x14ac:dyDescent="0.3">
      <c r="A3240">
        <v>102608</v>
      </c>
      <c r="B3240" s="1">
        <v>45753</v>
      </c>
      <c r="C3240" t="s">
        <v>2744</v>
      </c>
      <c r="D3240" t="s">
        <v>144</v>
      </c>
      <c r="E3240" t="s">
        <v>30</v>
      </c>
      <c r="F3240" t="s">
        <v>31</v>
      </c>
      <c r="G3240" t="s">
        <v>32</v>
      </c>
      <c r="H3240" t="s">
        <v>83</v>
      </c>
      <c r="I3240" t="s">
        <v>60</v>
      </c>
      <c r="J3240" t="s">
        <v>61</v>
      </c>
      <c r="K3240">
        <v>1</v>
      </c>
      <c r="L3240">
        <v>12141</v>
      </c>
      <c r="M3240">
        <v>5</v>
      </c>
      <c r="N3240">
        <v>11533.95</v>
      </c>
      <c r="O3240">
        <v>9000</v>
      </c>
      <c r="P3240">
        <v>2533.9499999999998</v>
      </c>
      <c r="Q3240" t="s">
        <v>55</v>
      </c>
      <c r="R3240" t="s">
        <v>27</v>
      </c>
      <c r="S3240" s="3" t="str">
        <f t="shared" si="250"/>
        <v>April</v>
      </c>
      <c r="T3240" t="str">
        <f t="shared" si="251"/>
        <v>Q2</v>
      </c>
      <c r="U3240">
        <f t="shared" si="252"/>
        <v>2025</v>
      </c>
      <c r="V3240" s="4">
        <f t="shared" si="253"/>
        <v>0.21969490070617609</v>
      </c>
      <c r="W3240" t="str">
        <f t="shared" si="254"/>
        <v>Medium</v>
      </c>
    </row>
    <row r="3241" spans="1:23" hidden="1" x14ac:dyDescent="0.3">
      <c r="A3241">
        <v>104027</v>
      </c>
      <c r="B3241" s="1">
        <v>45678</v>
      </c>
      <c r="C3241" t="s">
        <v>4163</v>
      </c>
      <c r="D3241" t="s">
        <v>35</v>
      </c>
      <c r="E3241" t="s">
        <v>44</v>
      </c>
      <c r="F3241" t="s">
        <v>64</v>
      </c>
      <c r="G3241" t="s">
        <v>65</v>
      </c>
      <c r="H3241" t="s">
        <v>47</v>
      </c>
      <c r="I3241" t="s">
        <v>60</v>
      </c>
      <c r="J3241" t="s">
        <v>61</v>
      </c>
      <c r="K3241">
        <v>1</v>
      </c>
      <c r="L3241">
        <v>11526</v>
      </c>
      <c r="M3241">
        <v>0</v>
      </c>
      <c r="N3241">
        <v>11526</v>
      </c>
      <c r="O3241">
        <v>9000</v>
      </c>
      <c r="P3241">
        <v>2526</v>
      </c>
      <c r="Q3241" t="s">
        <v>55</v>
      </c>
      <c r="R3241" t="s">
        <v>73</v>
      </c>
      <c r="S3241" s="3" t="str">
        <f t="shared" si="250"/>
        <v>January</v>
      </c>
      <c r="T3241" t="str">
        <f t="shared" si="251"/>
        <v>Q1</v>
      </c>
      <c r="U3241">
        <f t="shared" si="252"/>
        <v>2025</v>
      </c>
      <c r="V3241" s="4">
        <f t="shared" si="253"/>
        <v>0.21915668922436232</v>
      </c>
      <c r="W3241" t="str">
        <f t="shared" si="254"/>
        <v>Medium</v>
      </c>
    </row>
    <row r="3242" spans="1:23" hidden="1" x14ac:dyDescent="0.3">
      <c r="A3242">
        <v>100451</v>
      </c>
      <c r="B3242" s="1">
        <v>45932</v>
      </c>
      <c r="C3242" t="s">
        <v>587</v>
      </c>
      <c r="D3242" t="s">
        <v>68</v>
      </c>
      <c r="E3242" t="s">
        <v>44</v>
      </c>
      <c r="F3242" t="s">
        <v>45</v>
      </c>
      <c r="G3242" t="s">
        <v>46</v>
      </c>
      <c r="H3242" t="s">
        <v>83</v>
      </c>
      <c r="I3242" t="s">
        <v>39</v>
      </c>
      <c r="J3242" t="s">
        <v>92</v>
      </c>
      <c r="K3242">
        <v>6</v>
      </c>
      <c r="L3242">
        <v>2134</v>
      </c>
      <c r="M3242">
        <v>10</v>
      </c>
      <c r="N3242">
        <v>11523.6</v>
      </c>
      <c r="O3242">
        <v>9600</v>
      </c>
      <c r="P3242">
        <v>1923.6</v>
      </c>
      <c r="Q3242" t="s">
        <v>66</v>
      </c>
      <c r="R3242" t="s">
        <v>27</v>
      </c>
      <c r="S3242" s="3" t="str">
        <f t="shared" si="250"/>
        <v>October</v>
      </c>
      <c r="T3242" t="str">
        <f t="shared" si="251"/>
        <v>Q4</v>
      </c>
      <c r="U3242">
        <f t="shared" si="252"/>
        <v>2025</v>
      </c>
      <c r="V3242" s="4">
        <f t="shared" si="253"/>
        <v>0.16692700197854834</v>
      </c>
      <c r="W3242" t="str">
        <f t="shared" si="254"/>
        <v>Medium</v>
      </c>
    </row>
    <row r="3243" spans="1:23" hidden="1" x14ac:dyDescent="0.3">
      <c r="A3243">
        <v>101760</v>
      </c>
      <c r="B3243" s="1">
        <v>45759</v>
      </c>
      <c r="C3243" t="s">
        <v>1896</v>
      </c>
      <c r="D3243" t="s">
        <v>177</v>
      </c>
      <c r="E3243" t="s">
        <v>44</v>
      </c>
      <c r="F3243" t="s">
        <v>64</v>
      </c>
      <c r="G3243" t="s">
        <v>65</v>
      </c>
      <c r="H3243" t="s">
        <v>38</v>
      </c>
      <c r="I3243" t="s">
        <v>60</v>
      </c>
      <c r="J3243" t="s">
        <v>61</v>
      </c>
      <c r="K3243">
        <v>1</v>
      </c>
      <c r="L3243">
        <v>12125</v>
      </c>
      <c r="M3243">
        <v>5</v>
      </c>
      <c r="N3243">
        <v>11518.75</v>
      </c>
      <c r="O3243">
        <v>9000</v>
      </c>
      <c r="P3243">
        <v>2518.75</v>
      </c>
      <c r="Q3243" t="s">
        <v>49</v>
      </c>
      <c r="R3243" t="s">
        <v>27</v>
      </c>
      <c r="S3243" s="3" t="str">
        <f t="shared" si="250"/>
        <v>April</v>
      </c>
      <c r="T3243" t="str">
        <f t="shared" si="251"/>
        <v>Q2</v>
      </c>
      <c r="U3243">
        <f t="shared" si="252"/>
        <v>2025</v>
      </c>
      <c r="V3243" s="4">
        <f t="shared" si="253"/>
        <v>0.21866521975040695</v>
      </c>
      <c r="W3243" t="str">
        <f t="shared" si="254"/>
        <v>Medium</v>
      </c>
    </row>
    <row r="3244" spans="1:23" hidden="1" x14ac:dyDescent="0.3">
      <c r="A3244">
        <v>103727</v>
      </c>
      <c r="B3244" s="1">
        <v>45691</v>
      </c>
      <c r="C3244" t="s">
        <v>3863</v>
      </c>
      <c r="D3244" t="s">
        <v>202</v>
      </c>
      <c r="E3244" t="s">
        <v>20</v>
      </c>
      <c r="F3244" t="s">
        <v>36</v>
      </c>
      <c r="G3244" t="s">
        <v>37</v>
      </c>
      <c r="H3244" t="s">
        <v>23</v>
      </c>
      <c r="I3244" t="s">
        <v>60</v>
      </c>
      <c r="J3244" t="s">
        <v>61</v>
      </c>
      <c r="K3244">
        <v>1</v>
      </c>
      <c r="L3244">
        <v>12110</v>
      </c>
      <c r="M3244">
        <v>5</v>
      </c>
      <c r="N3244">
        <v>11504.5</v>
      </c>
      <c r="O3244">
        <v>9000</v>
      </c>
      <c r="P3244">
        <v>2504.5</v>
      </c>
      <c r="Q3244" t="s">
        <v>41</v>
      </c>
      <c r="R3244" t="s">
        <v>27</v>
      </c>
      <c r="S3244" s="3" t="str">
        <f t="shared" si="250"/>
        <v>February</v>
      </c>
      <c r="T3244" t="str">
        <f t="shared" si="251"/>
        <v>Q1</v>
      </c>
      <c r="U3244">
        <f t="shared" si="252"/>
        <v>2025</v>
      </c>
      <c r="V3244" s="4">
        <f t="shared" si="253"/>
        <v>0.21769742274762049</v>
      </c>
      <c r="W3244" t="str">
        <f t="shared" si="254"/>
        <v>Medium</v>
      </c>
    </row>
    <row r="3245" spans="1:23" hidden="1" x14ac:dyDescent="0.3">
      <c r="A3245">
        <v>101652</v>
      </c>
      <c r="B3245" s="1">
        <v>45983</v>
      </c>
      <c r="C3245" t="s">
        <v>1788</v>
      </c>
      <c r="D3245" t="s">
        <v>151</v>
      </c>
      <c r="E3245" t="s">
        <v>52</v>
      </c>
      <c r="F3245" t="s">
        <v>69</v>
      </c>
      <c r="G3245" t="s">
        <v>70</v>
      </c>
      <c r="H3245" t="s">
        <v>83</v>
      </c>
      <c r="I3245" t="s">
        <v>39</v>
      </c>
      <c r="J3245" t="s">
        <v>48</v>
      </c>
      <c r="K3245">
        <v>10</v>
      </c>
      <c r="L3245">
        <v>1353</v>
      </c>
      <c r="M3245">
        <v>15</v>
      </c>
      <c r="N3245">
        <v>11500.5</v>
      </c>
      <c r="O3245">
        <v>9000</v>
      </c>
      <c r="P3245">
        <v>2500.5</v>
      </c>
      <c r="Q3245" t="s">
        <v>55</v>
      </c>
      <c r="R3245" t="s">
        <v>27</v>
      </c>
      <c r="S3245" s="3" t="str">
        <f t="shared" si="250"/>
        <v>November</v>
      </c>
      <c r="T3245" t="str">
        <f t="shared" si="251"/>
        <v>Q4</v>
      </c>
      <c r="U3245">
        <f t="shared" si="252"/>
        <v>2025</v>
      </c>
      <c r="V3245" s="4">
        <f t="shared" si="253"/>
        <v>0.21742532933350725</v>
      </c>
      <c r="W3245" t="str">
        <f t="shared" si="254"/>
        <v>Medium</v>
      </c>
    </row>
    <row r="3246" spans="1:23" hidden="1" x14ac:dyDescent="0.3">
      <c r="A3246">
        <v>102338</v>
      </c>
      <c r="B3246" s="1">
        <v>45771</v>
      </c>
      <c r="C3246" t="s">
        <v>2474</v>
      </c>
      <c r="D3246" t="s">
        <v>19</v>
      </c>
      <c r="E3246" t="s">
        <v>44</v>
      </c>
      <c r="F3246" t="s">
        <v>45</v>
      </c>
      <c r="G3246" t="s">
        <v>46</v>
      </c>
      <c r="H3246" t="s">
        <v>71</v>
      </c>
      <c r="I3246" t="s">
        <v>39</v>
      </c>
      <c r="J3246" t="s">
        <v>92</v>
      </c>
      <c r="K3246">
        <v>6</v>
      </c>
      <c r="L3246">
        <v>2016</v>
      </c>
      <c r="M3246">
        <v>5</v>
      </c>
      <c r="N3246">
        <v>11491.2</v>
      </c>
      <c r="O3246">
        <v>9600</v>
      </c>
      <c r="P3246">
        <v>1891.2</v>
      </c>
      <c r="Q3246" t="s">
        <v>41</v>
      </c>
      <c r="R3246" t="s">
        <v>27</v>
      </c>
      <c r="S3246" s="3" t="str">
        <f t="shared" si="250"/>
        <v>April</v>
      </c>
      <c r="T3246" t="str">
        <f t="shared" si="251"/>
        <v>Q2</v>
      </c>
      <c r="U3246">
        <f t="shared" si="252"/>
        <v>2025</v>
      </c>
      <c r="V3246" s="4">
        <f t="shared" si="253"/>
        <v>0.16457811194653299</v>
      </c>
      <c r="W3246" t="str">
        <f t="shared" si="254"/>
        <v>Medium</v>
      </c>
    </row>
    <row r="3247" spans="1:23" hidden="1" x14ac:dyDescent="0.3">
      <c r="A3247">
        <v>101686</v>
      </c>
      <c r="B3247" s="1">
        <v>45942</v>
      </c>
      <c r="C3247" t="s">
        <v>1822</v>
      </c>
      <c r="D3247" t="s">
        <v>35</v>
      </c>
      <c r="E3247" t="s">
        <v>20</v>
      </c>
      <c r="F3247" t="s">
        <v>21</v>
      </c>
      <c r="G3247" t="s">
        <v>22</v>
      </c>
      <c r="H3247" t="s">
        <v>33</v>
      </c>
      <c r="I3247" t="s">
        <v>39</v>
      </c>
      <c r="J3247" t="s">
        <v>48</v>
      </c>
      <c r="K3247">
        <v>7</v>
      </c>
      <c r="L3247">
        <v>1820</v>
      </c>
      <c r="M3247">
        <v>10</v>
      </c>
      <c r="N3247">
        <v>11466</v>
      </c>
      <c r="O3247">
        <v>6300</v>
      </c>
      <c r="P3247">
        <v>5166</v>
      </c>
      <c r="Q3247" t="s">
        <v>41</v>
      </c>
      <c r="R3247" t="s">
        <v>56</v>
      </c>
      <c r="S3247" s="3" t="str">
        <f t="shared" si="250"/>
        <v>October</v>
      </c>
      <c r="T3247" t="str">
        <f t="shared" si="251"/>
        <v>Q4</v>
      </c>
      <c r="U3247">
        <f t="shared" si="252"/>
        <v>2025</v>
      </c>
      <c r="V3247" s="4">
        <f t="shared" si="253"/>
        <v>0.45054945054945056</v>
      </c>
      <c r="W3247" t="str">
        <f t="shared" si="254"/>
        <v>Medium</v>
      </c>
    </row>
    <row r="3248" spans="1:23" hidden="1" x14ac:dyDescent="0.3">
      <c r="A3248">
        <v>103891</v>
      </c>
      <c r="B3248" s="1">
        <v>45979</v>
      </c>
      <c r="C3248" t="s">
        <v>4027</v>
      </c>
      <c r="D3248" t="s">
        <v>217</v>
      </c>
      <c r="E3248" t="s">
        <v>52</v>
      </c>
      <c r="F3248" t="s">
        <v>69</v>
      </c>
      <c r="G3248" t="s">
        <v>70</v>
      </c>
      <c r="H3248" t="s">
        <v>47</v>
      </c>
      <c r="I3248" t="s">
        <v>39</v>
      </c>
      <c r="J3248" t="s">
        <v>48</v>
      </c>
      <c r="K3248">
        <v>7</v>
      </c>
      <c r="L3248">
        <v>1927</v>
      </c>
      <c r="M3248">
        <v>15</v>
      </c>
      <c r="N3248">
        <v>11465.65</v>
      </c>
      <c r="O3248">
        <v>6300</v>
      </c>
      <c r="P3248">
        <v>5165.6499999999996</v>
      </c>
      <c r="Q3248" t="s">
        <v>66</v>
      </c>
      <c r="R3248" t="s">
        <v>73</v>
      </c>
      <c r="S3248" s="3" t="str">
        <f t="shared" si="250"/>
        <v>November</v>
      </c>
      <c r="T3248" t="str">
        <f t="shared" si="251"/>
        <v>Q4</v>
      </c>
      <c r="U3248">
        <f t="shared" si="252"/>
        <v>2025</v>
      </c>
      <c r="V3248" s="4">
        <f t="shared" si="253"/>
        <v>0.45053267804267527</v>
      </c>
      <c r="W3248" t="str">
        <f t="shared" si="254"/>
        <v>Medium</v>
      </c>
    </row>
    <row r="3249" spans="1:23" hidden="1" x14ac:dyDescent="0.3">
      <c r="A3249">
        <v>103592</v>
      </c>
      <c r="B3249" s="1">
        <v>45945</v>
      </c>
      <c r="C3249" t="s">
        <v>3728</v>
      </c>
      <c r="D3249" t="s">
        <v>207</v>
      </c>
      <c r="E3249" t="s">
        <v>30</v>
      </c>
      <c r="F3249" t="s">
        <v>31</v>
      </c>
      <c r="G3249" t="s">
        <v>32</v>
      </c>
      <c r="H3249" t="s">
        <v>23</v>
      </c>
      <c r="I3249" t="s">
        <v>39</v>
      </c>
      <c r="J3249" t="s">
        <v>92</v>
      </c>
      <c r="K3249">
        <v>5</v>
      </c>
      <c r="L3249">
        <v>2546</v>
      </c>
      <c r="M3249">
        <v>10</v>
      </c>
      <c r="N3249">
        <v>11457</v>
      </c>
      <c r="O3249">
        <v>8000</v>
      </c>
      <c r="P3249">
        <v>3457</v>
      </c>
      <c r="Q3249" t="s">
        <v>26</v>
      </c>
      <c r="R3249" t="s">
        <v>27</v>
      </c>
      <c r="S3249" s="3" t="str">
        <f t="shared" si="250"/>
        <v>October</v>
      </c>
      <c r="T3249" t="str">
        <f t="shared" si="251"/>
        <v>Q4</v>
      </c>
      <c r="U3249">
        <f t="shared" si="252"/>
        <v>2025</v>
      </c>
      <c r="V3249" s="4">
        <f t="shared" si="253"/>
        <v>0.301736929388147</v>
      </c>
      <c r="W3249" t="str">
        <f t="shared" si="254"/>
        <v>Medium</v>
      </c>
    </row>
    <row r="3250" spans="1:23" hidden="1" x14ac:dyDescent="0.3">
      <c r="A3250">
        <v>103121</v>
      </c>
      <c r="B3250" s="1">
        <v>45665</v>
      </c>
      <c r="C3250" t="s">
        <v>3257</v>
      </c>
      <c r="D3250" t="s">
        <v>175</v>
      </c>
      <c r="E3250" t="s">
        <v>20</v>
      </c>
      <c r="F3250" t="s">
        <v>21</v>
      </c>
      <c r="G3250" t="s">
        <v>22</v>
      </c>
      <c r="H3250" t="s">
        <v>71</v>
      </c>
      <c r="I3250" t="s">
        <v>39</v>
      </c>
      <c r="J3250" t="s">
        <v>92</v>
      </c>
      <c r="K3250">
        <v>6</v>
      </c>
      <c r="L3250">
        <v>2009</v>
      </c>
      <c r="M3250">
        <v>5</v>
      </c>
      <c r="N3250">
        <v>11451.3</v>
      </c>
      <c r="O3250">
        <v>9600</v>
      </c>
      <c r="P3250">
        <v>1851.3</v>
      </c>
      <c r="Q3250" t="s">
        <v>26</v>
      </c>
      <c r="R3250" t="s">
        <v>27</v>
      </c>
      <c r="S3250" s="3" t="str">
        <f t="shared" si="250"/>
        <v>January</v>
      </c>
      <c r="T3250" t="str">
        <f t="shared" si="251"/>
        <v>Q1</v>
      </c>
      <c r="U3250">
        <f t="shared" si="252"/>
        <v>2025</v>
      </c>
      <c r="V3250" s="4">
        <f t="shared" si="253"/>
        <v>0.16166723428781013</v>
      </c>
      <c r="W3250" t="str">
        <f t="shared" si="254"/>
        <v>Medium</v>
      </c>
    </row>
    <row r="3251" spans="1:23" hidden="1" x14ac:dyDescent="0.3">
      <c r="A3251">
        <v>101219</v>
      </c>
      <c r="B3251" s="1">
        <v>45781</v>
      </c>
      <c r="C3251" t="s">
        <v>1355</v>
      </c>
      <c r="D3251" t="s">
        <v>98</v>
      </c>
      <c r="E3251" t="s">
        <v>20</v>
      </c>
      <c r="F3251" t="s">
        <v>21</v>
      </c>
      <c r="G3251" t="s">
        <v>22</v>
      </c>
      <c r="H3251" t="s">
        <v>47</v>
      </c>
      <c r="I3251" t="s">
        <v>39</v>
      </c>
      <c r="J3251" t="s">
        <v>92</v>
      </c>
      <c r="K3251">
        <v>6</v>
      </c>
      <c r="L3251">
        <v>2112</v>
      </c>
      <c r="M3251">
        <v>10</v>
      </c>
      <c r="N3251">
        <v>11404.8</v>
      </c>
      <c r="O3251">
        <v>9600</v>
      </c>
      <c r="P3251">
        <v>1804.8</v>
      </c>
      <c r="Q3251" t="s">
        <v>26</v>
      </c>
      <c r="R3251" t="s">
        <v>73</v>
      </c>
      <c r="S3251" s="3" t="str">
        <f t="shared" si="250"/>
        <v>May</v>
      </c>
      <c r="T3251" t="str">
        <f t="shared" si="251"/>
        <v>Q2</v>
      </c>
      <c r="U3251">
        <f t="shared" si="252"/>
        <v>2025</v>
      </c>
      <c r="V3251" s="4">
        <f t="shared" si="253"/>
        <v>0.15824915824915825</v>
      </c>
      <c r="W3251" t="str">
        <f t="shared" si="254"/>
        <v>Medium</v>
      </c>
    </row>
    <row r="3252" spans="1:23" hidden="1" x14ac:dyDescent="0.3">
      <c r="A3252">
        <v>103634</v>
      </c>
      <c r="B3252" s="1">
        <v>45875</v>
      </c>
      <c r="C3252" t="s">
        <v>3770</v>
      </c>
      <c r="D3252" t="s">
        <v>205</v>
      </c>
      <c r="E3252" t="s">
        <v>52</v>
      </c>
      <c r="F3252" t="s">
        <v>53</v>
      </c>
      <c r="G3252" t="s">
        <v>54</v>
      </c>
      <c r="H3252" t="s">
        <v>38</v>
      </c>
      <c r="I3252" t="s">
        <v>39</v>
      </c>
      <c r="J3252" t="s">
        <v>92</v>
      </c>
      <c r="K3252">
        <v>6</v>
      </c>
      <c r="L3252">
        <v>2000</v>
      </c>
      <c r="M3252">
        <v>5</v>
      </c>
      <c r="N3252">
        <v>11400</v>
      </c>
      <c r="O3252">
        <v>9600</v>
      </c>
      <c r="P3252">
        <v>1800</v>
      </c>
      <c r="Q3252" t="s">
        <v>49</v>
      </c>
      <c r="R3252" t="s">
        <v>27</v>
      </c>
      <c r="S3252" s="3" t="str">
        <f t="shared" si="250"/>
        <v>August</v>
      </c>
      <c r="T3252" t="str">
        <f t="shared" si="251"/>
        <v>Q3</v>
      </c>
      <c r="U3252">
        <f t="shared" si="252"/>
        <v>2025</v>
      </c>
      <c r="V3252" s="4">
        <f t="shared" si="253"/>
        <v>0.15789473684210525</v>
      </c>
      <c r="W3252" t="str">
        <f t="shared" si="254"/>
        <v>Medium</v>
      </c>
    </row>
    <row r="3253" spans="1:23" hidden="1" x14ac:dyDescent="0.3">
      <c r="A3253">
        <v>104399</v>
      </c>
      <c r="B3253" s="1">
        <v>45729</v>
      </c>
      <c r="C3253" t="s">
        <v>4535</v>
      </c>
      <c r="D3253" t="s">
        <v>82</v>
      </c>
      <c r="E3253" t="s">
        <v>20</v>
      </c>
      <c r="F3253" t="s">
        <v>36</v>
      </c>
      <c r="G3253" t="s">
        <v>37</v>
      </c>
      <c r="H3253" t="s">
        <v>108</v>
      </c>
      <c r="I3253" t="s">
        <v>60</v>
      </c>
      <c r="J3253" t="s">
        <v>61</v>
      </c>
      <c r="K3253">
        <v>1</v>
      </c>
      <c r="L3253">
        <v>11977</v>
      </c>
      <c r="M3253">
        <v>5</v>
      </c>
      <c r="N3253">
        <v>11378.15</v>
      </c>
      <c r="O3253">
        <v>9000</v>
      </c>
      <c r="P3253">
        <v>2378.15</v>
      </c>
      <c r="Q3253" t="s">
        <v>49</v>
      </c>
      <c r="R3253" t="s">
        <v>56</v>
      </c>
      <c r="S3253" s="3" t="str">
        <f t="shared" si="250"/>
        <v>March</v>
      </c>
      <c r="T3253" t="str">
        <f t="shared" si="251"/>
        <v>Q1</v>
      </c>
      <c r="U3253">
        <f t="shared" si="252"/>
        <v>2025</v>
      </c>
      <c r="V3253" s="4">
        <f t="shared" si="253"/>
        <v>0.20901025210601021</v>
      </c>
      <c r="W3253" t="str">
        <f t="shared" si="254"/>
        <v>Medium</v>
      </c>
    </row>
    <row r="3254" spans="1:23" hidden="1" x14ac:dyDescent="0.3">
      <c r="A3254">
        <v>104591</v>
      </c>
      <c r="B3254" s="1">
        <v>45972</v>
      </c>
      <c r="C3254" t="s">
        <v>4727</v>
      </c>
      <c r="D3254" t="s">
        <v>226</v>
      </c>
      <c r="E3254" t="s">
        <v>20</v>
      </c>
      <c r="F3254" t="s">
        <v>21</v>
      </c>
      <c r="G3254" t="s">
        <v>22</v>
      </c>
      <c r="H3254" t="s">
        <v>38</v>
      </c>
      <c r="I3254" t="s">
        <v>39</v>
      </c>
      <c r="J3254" t="s">
        <v>48</v>
      </c>
      <c r="K3254">
        <v>8</v>
      </c>
      <c r="L3254">
        <v>1672</v>
      </c>
      <c r="M3254">
        <v>15</v>
      </c>
      <c r="N3254">
        <v>11369.6</v>
      </c>
      <c r="O3254">
        <v>7200</v>
      </c>
      <c r="P3254">
        <v>4169.6000000000004</v>
      </c>
      <c r="Q3254" t="s">
        <v>26</v>
      </c>
      <c r="R3254" t="s">
        <v>73</v>
      </c>
      <c r="S3254" s="3" t="str">
        <f t="shared" si="250"/>
        <v>November</v>
      </c>
      <c r="T3254" t="str">
        <f t="shared" si="251"/>
        <v>Q4</v>
      </c>
      <c r="U3254">
        <f t="shared" si="252"/>
        <v>2025</v>
      </c>
      <c r="V3254" s="4">
        <f t="shared" si="253"/>
        <v>0.36673233886856182</v>
      </c>
      <c r="W3254" t="str">
        <f t="shared" si="254"/>
        <v>Medium</v>
      </c>
    </row>
    <row r="3255" spans="1:23" hidden="1" x14ac:dyDescent="0.3">
      <c r="A3255">
        <v>100175</v>
      </c>
      <c r="B3255" s="1">
        <v>46015</v>
      </c>
      <c r="C3255" t="s">
        <v>307</v>
      </c>
      <c r="D3255" t="s">
        <v>132</v>
      </c>
      <c r="E3255" t="s">
        <v>30</v>
      </c>
      <c r="F3255" t="s">
        <v>31</v>
      </c>
      <c r="G3255" t="s">
        <v>32</v>
      </c>
      <c r="H3255" t="s">
        <v>108</v>
      </c>
      <c r="I3255" t="s">
        <v>39</v>
      </c>
      <c r="J3255" t="s">
        <v>92</v>
      </c>
      <c r="K3255">
        <v>5</v>
      </c>
      <c r="L3255">
        <v>2523</v>
      </c>
      <c r="M3255">
        <v>10</v>
      </c>
      <c r="N3255">
        <v>11353.5</v>
      </c>
      <c r="O3255">
        <v>8000</v>
      </c>
      <c r="P3255">
        <v>3353.5</v>
      </c>
      <c r="Q3255" t="s">
        <v>66</v>
      </c>
      <c r="R3255" t="s">
        <v>73</v>
      </c>
      <c r="S3255" s="3" t="str">
        <f t="shared" si="250"/>
        <v>December</v>
      </c>
      <c r="T3255" t="str">
        <f t="shared" si="251"/>
        <v>Q4</v>
      </c>
      <c r="U3255">
        <f t="shared" si="252"/>
        <v>2025</v>
      </c>
      <c r="V3255" s="4">
        <f t="shared" si="253"/>
        <v>0.2953714713524464</v>
      </c>
      <c r="W3255" t="str">
        <f t="shared" si="254"/>
        <v>Medium</v>
      </c>
    </row>
    <row r="3256" spans="1:23" hidden="1" x14ac:dyDescent="0.3">
      <c r="A3256">
        <v>104026</v>
      </c>
      <c r="B3256" s="1">
        <v>45712</v>
      </c>
      <c r="C3256" t="s">
        <v>4162</v>
      </c>
      <c r="D3256" t="s">
        <v>166</v>
      </c>
      <c r="E3256" t="s">
        <v>20</v>
      </c>
      <c r="F3256" t="s">
        <v>36</v>
      </c>
      <c r="G3256" t="s">
        <v>37</v>
      </c>
      <c r="H3256" t="s">
        <v>83</v>
      </c>
      <c r="I3256" t="s">
        <v>39</v>
      </c>
      <c r="J3256" t="s">
        <v>92</v>
      </c>
      <c r="K3256">
        <v>6</v>
      </c>
      <c r="L3256">
        <v>2363</v>
      </c>
      <c r="M3256">
        <v>20</v>
      </c>
      <c r="N3256">
        <v>11342.4</v>
      </c>
      <c r="O3256">
        <v>9600</v>
      </c>
      <c r="P3256">
        <v>1742.4</v>
      </c>
      <c r="Q3256" t="s">
        <v>41</v>
      </c>
      <c r="R3256" t="s">
        <v>56</v>
      </c>
      <c r="S3256" s="3" t="str">
        <f t="shared" si="250"/>
        <v>February</v>
      </c>
      <c r="T3256" t="str">
        <f t="shared" si="251"/>
        <v>Q1</v>
      </c>
      <c r="U3256">
        <f t="shared" si="252"/>
        <v>2025</v>
      </c>
      <c r="V3256" s="4">
        <f t="shared" si="253"/>
        <v>0.15361828184511217</v>
      </c>
      <c r="W3256" t="str">
        <f t="shared" si="254"/>
        <v>Medium</v>
      </c>
    </row>
    <row r="3257" spans="1:23" hidden="1" x14ac:dyDescent="0.3">
      <c r="A3257">
        <v>103008</v>
      </c>
      <c r="B3257" s="1">
        <v>45970</v>
      </c>
      <c r="C3257" t="s">
        <v>3144</v>
      </c>
      <c r="D3257" t="s">
        <v>29</v>
      </c>
      <c r="E3257" t="s">
        <v>44</v>
      </c>
      <c r="F3257" t="s">
        <v>45</v>
      </c>
      <c r="G3257" t="s">
        <v>46</v>
      </c>
      <c r="H3257" t="s">
        <v>83</v>
      </c>
      <c r="I3257" t="s">
        <v>39</v>
      </c>
      <c r="J3257" t="s">
        <v>92</v>
      </c>
      <c r="K3257">
        <v>6</v>
      </c>
      <c r="L3257">
        <v>2349</v>
      </c>
      <c r="M3257">
        <v>20</v>
      </c>
      <c r="N3257">
        <v>11275.2</v>
      </c>
      <c r="O3257">
        <v>9600</v>
      </c>
      <c r="P3257">
        <v>1675.2</v>
      </c>
      <c r="Q3257" t="s">
        <v>26</v>
      </c>
      <c r="R3257" t="s">
        <v>73</v>
      </c>
      <c r="S3257" s="3" t="str">
        <f t="shared" si="250"/>
        <v>November</v>
      </c>
      <c r="T3257" t="str">
        <f t="shared" si="251"/>
        <v>Q4</v>
      </c>
      <c r="U3257">
        <f t="shared" si="252"/>
        <v>2025</v>
      </c>
      <c r="V3257" s="4">
        <f t="shared" si="253"/>
        <v>0.14857386121753938</v>
      </c>
      <c r="W3257" t="str">
        <f t="shared" si="254"/>
        <v>Medium</v>
      </c>
    </row>
    <row r="3258" spans="1:23" hidden="1" x14ac:dyDescent="0.3">
      <c r="A3258">
        <v>104758</v>
      </c>
      <c r="B3258" s="1">
        <v>45933</v>
      </c>
      <c r="C3258" t="s">
        <v>4894</v>
      </c>
      <c r="D3258" t="s">
        <v>151</v>
      </c>
      <c r="E3258" t="s">
        <v>52</v>
      </c>
      <c r="F3258" t="s">
        <v>53</v>
      </c>
      <c r="G3258" t="s">
        <v>54</v>
      </c>
      <c r="H3258" t="s">
        <v>83</v>
      </c>
      <c r="I3258" t="s">
        <v>39</v>
      </c>
      <c r="J3258" t="s">
        <v>48</v>
      </c>
      <c r="K3258">
        <v>10</v>
      </c>
      <c r="L3258">
        <v>1252</v>
      </c>
      <c r="M3258">
        <v>10</v>
      </c>
      <c r="N3258">
        <v>11268</v>
      </c>
      <c r="O3258">
        <v>9000</v>
      </c>
      <c r="P3258">
        <v>2268</v>
      </c>
      <c r="Q3258" t="s">
        <v>66</v>
      </c>
      <c r="R3258" t="s">
        <v>27</v>
      </c>
      <c r="S3258" s="3" t="str">
        <f t="shared" si="250"/>
        <v>October</v>
      </c>
      <c r="T3258" t="str">
        <f t="shared" si="251"/>
        <v>Q4</v>
      </c>
      <c r="U3258">
        <f t="shared" si="252"/>
        <v>2025</v>
      </c>
      <c r="V3258" s="4">
        <f t="shared" si="253"/>
        <v>0.2012779552715655</v>
      </c>
      <c r="W3258" t="str">
        <f t="shared" si="254"/>
        <v>Medium</v>
      </c>
    </row>
    <row r="3259" spans="1:23" hidden="1" x14ac:dyDescent="0.3">
      <c r="A3259">
        <v>101348</v>
      </c>
      <c r="B3259" s="1">
        <v>45947</v>
      </c>
      <c r="C3259" t="s">
        <v>1484</v>
      </c>
      <c r="D3259" t="s">
        <v>85</v>
      </c>
      <c r="E3259" t="s">
        <v>30</v>
      </c>
      <c r="F3259" t="s">
        <v>31</v>
      </c>
      <c r="G3259" t="s">
        <v>32</v>
      </c>
      <c r="H3259" t="s">
        <v>47</v>
      </c>
      <c r="I3259" t="s">
        <v>39</v>
      </c>
      <c r="J3259" t="s">
        <v>92</v>
      </c>
      <c r="K3259">
        <v>5</v>
      </c>
      <c r="L3259">
        <v>2815</v>
      </c>
      <c r="M3259">
        <v>20</v>
      </c>
      <c r="N3259">
        <v>11260</v>
      </c>
      <c r="O3259">
        <v>8000</v>
      </c>
      <c r="P3259">
        <v>3260</v>
      </c>
      <c r="Q3259" t="s">
        <v>66</v>
      </c>
      <c r="R3259" t="s">
        <v>56</v>
      </c>
      <c r="S3259" s="3" t="str">
        <f t="shared" si="250"/>
        <v>October</v>
      </c>
      <c r="T3259" t="str">
        <f t="shared" si="251"/>
        <v>Q4</v>
      </c>
      <c r="U3259">
        <f t="shared" si="252"/>
        <v>2025</v>
      </c>
      <c r="V3259" s="4">
        <f t="shared" si="253"/>
        <v>0.28952042628774421</v>
      </c>
      <c r="W3259" t="str">
        <f t="shared" si="254"/>
        <v>Medium</v>
      </c>
    </row>
    <row r="3260" spans="1:23" hidden="1" x14ac:dyDescent="0.3">
      <c r="A3260">
        <v>104156</v>
      </c>
      <c r="B3260" s="1">
        <v>46018</v>
      </c>
      <c r="C3260" t="s">
        <v>4292</v>
      </c>
      <c r="D3260" t="s">
        <v>102</v>
      </c>
      <c r="E3260" t="s">
        <v>20</v>
      </c>
      <c r="F3260" t="s">
        <v>21</v>
      </c>
      <c r="G3260" t="s">
        <v>22</v>
      </c>
      <c r="H3260" t="s">
        <v>71</v>
      </c>
      <c r="I3260" t="s">
        <v>39</v>
      </c>
      <c r="J3260" t="s">
        <v>92</v>
      </c>
      <c r="K3260">
        <v>4</v>
      </c>
      <c r="L3260">
        <v>2961</v>
      </c>
      <c r="M3260">
        <v>5</v>
      </c>
      <c r="N3260">
        <v>11251.8</v>
      </c>
      <c r="O3260">
        <v>6400</v>
      </c>
      <c r="P3260">
        <v>4851.8</v>
      </c>
      <c r="Q3260" t="s">
        <v>66</v>
      </c>
      <c r="R3260" t="s">
        <v>27</v>
      </c>
      <c r="S3260" s="3" t="str">
        <f t="shared" si="250"/>
        <v>December</v>
      </c>
      <c r="T3260" t="str">
        <f t="shared" si="251"/>
        <v>Q4</v>
      </c>
      <c r="U3260">
        <f t="shared" si="252"/>
        <v>2025</v>
      </c>
      <c r="V3260" s="4">
        <f t="shared" si="253"/>
        <v>0.43120211877210762</v>
      </c>
      <c r="W3260" t="str">
        <f t="shared" si="254"/>
        <v>Medium</v>
      </c>
    </row>
    <row r="3261" spans="1:23" hidden="1" x14ac:dyDescent="0.3">
      <c r="A3261">
        <v>100402</v>
      </c>
      <c r="B3261" s="1">
        <v>45809</v>
      </c>
      <c r="C3261" t="s">
        <v>538</v>
      </c>
      <c r="D3261" t="s">
        <v>160</v>
      </c>
      <c r="E3261" t="s">
        <v>52</v>
      </c>
      <c r="F3261" t="s">
        <v>53</v>
      </c>
      <c r="G3261" t="s">
        <v>54</v>
      </c>
      <c r="H3261" t="s">
        <v>23</v>
      </c>
      <c r="I3261" t="s">
        <v>60</v>
      </c>
      <c r="J3261" t="s">
        <v>61</v>
      </c>
      <c r="K3261">
        <v>1</v>
      </c>
      <c r="L3261">
        <v>12487</v>
      </c>
      <c r="M3261">
        <v>10</v>
      </c>
      <c r="N3261">
        <v>11238.3</v>
      </c>
      <c r="O3261">
        <v>9000</v>
      </c>
      <c r="P3261">
        <v>2238.3000000000002</v>
      </c>
      <c r="Q3261" t="s">
        <v>66</v>
      </c>
      <c r="R3261" t="s">
        <v>27</v>
      </c>
      <c r="S3261" s="3" t="str">
        <f t="shared" si="250"/>
        <v>June</v>
      </c>
      <c r="T3261" t="str">
        <f t="shared" si="251"/>
        <v>Q2</v>
      </c>
      <c r="U3261">
        <f t="shared" si="252"/>
        <v>2025</v>
      </c>
      <c r="V3261" s="4">
        <f t="shared" si="253"/>
        <v>0.19916713381917198</v>
      </c>
      <c r="W3261" t="str">
        <f t="shared" si="254"/>
        <v>Medium</v>
      </c>
    </row>
    <row r="3262" spans="1:23" hidden="1" x14ac:dyDescent="0.3">
      <c r="A3262">
        <v>101732</v>
      </c>
      <c r="B3262" s="1">
        <v>45741</v>
      </c>
      <c r="C3262" t="s">
        <v>1868</v>
      </c>
      <c r="D3262" t="s">
        <v>151</v>
      </c>
      <c r="E3262" t="s">
        <v>44</v>
      </c>
      <c r="F3262" t="s">
        <v>64</v>
      </c>
      <c r="G3262" t="s">
        <v>65</v>
      </c>
      <c r="H3262" t="s">
        <v>47</v>
      </c>
      <c r="I3262" t="s">
        <v>39</v>
      </c>
      <c r="J3262" t="s">
        <v>92</v>
      </c>
      <c r="K3262">
        <v>5</v>
      </c>
      <c r="L3262">
        <v>2496</v>
      </c>
      <c r="M3262">
        <v>10</v>
      </c>
      <c r="N3262">
        <v>11232</v>
      </c>
      <c r="O3262">
        <v>8000</v>
      </c>
      <c r="P3262">
        <v>3232</v>
      </c>
      <c r="Q3262" t="s">
        <v>66</v>
      </c>
      <c r="R3262" t="s">
        <v>27</v>
      </c>
      <c r="S3262" s="3" t="str">
        <f t="shared" si="250"/>
        <v>March</v>
      </c>
      <c r="T3262" t="str">
        <f t="shared" si="251"/>
        <v>Q1</v>
      </c>
      <c r="U3262">
        <f t="shared" si="252"/>
        <v>2025</v>
      </c>
      <c r="V3262" s="4">
        <f t="shared" si="253"/>
        <v>0.28774928774928776</v>
      </c>
      <c r="W3262" t="str">
        <f t="shared" si="254"/>
        <v>Medium</v>
      </c>
    </row>
    <row r="3263" spans="1:23" hidden="1" x14ac:dyDescent="0.3">
      <c r="A3263">
        <v>101618</v>
      </c>
      <c r="B3263" s="1">
        <v>45976</v>
      </c>
      <c r="C3263" t="s">
        <v>1754</v>
      </c>
      <c r="D3263" t="s">
        <v>189</v>
      </c>
      <c r="E3263" t="s">
        <v>44</v>
      </c>
      <c r="F3263" t="s">
        <v>45</v>
      </c>
      <c r="G3263" t="s">
        <v>46</v>
      </c>
      <c r="H3263" t="s">
        <v>38</v>
      </c>
      <c r="I3263" t="s">
        <v>39</v>
      </c>
      <c r="J3263" t="s">
        <v>48</v>
      </c>
      <c r="K3263">
        <v>8</v>
      </c>
      <c r="L3263">
        <v>1755</v>
      </c>
      <c r="M3263">
        <v>20</v>
      </c>
      <c r="N3263">
        <v>11232</v>
      </c>
      <c r="O3263">
        <v>7200</v>
      </c>
      <c r="P3263">
        <v>4032</v>
      </c>
      <c r="Q3263" t="s">
        <v>41</v>
      </c>
      <c r="R3263" t="s">
        <v>73</v>
      </c>
      <c r="S3263" s="3" t="str">
        <f t="shared" si="250"/>
        <v>November</v>
      </c>
      <c r="T3263" t="str">
        <f t="shared" si="251"/>
        <v>Q4</v>
      </c>
      <c r="U3263">
        <f t="shared" si="252"/>
        <v>2025</v>
      </c>
      <c r="V3263" s="4">
        <f t="shared" si="253"/>
        <v>0.35897435897435898</v>
      </c>
      <c r="W3263" t="str">
        <f t="shared" si="254"/>
        <v>Medium</v>
      </c>
    </row>
    <row r="3264" spans="1:23" hidden="1" x14ac:dyDescent="0.3">
      <c r="A3264">
        <v>103391</v>
      </c>
      <c r="B3264" s="1">
        <v>45994</v>
      </c>
      <c r="C3264" t="s">
        <v>3527</v>
      </c>
      <c r="D3264" t="s">
        <v>100</v>
      </c>
      <c r="E3264" t="s">
        <v>20</v>
      </c>
      <c r="F3264" t="s">
        <v>21</v>
      </c>
      <c r="G3264" t="s">
        <v>22</v>
      </c>
      <c r="H3264" t="s">
        <v>108</v>
      </c>
      <c r="I3264" t="s">
        <v>39</v>
      </c>
      <c r="J3264" t="s">
        <v>92</v>
      </c>
      <c r="K3264">
        <v>5</v>
      </c>
      <c r="L3264">
        <v>2806</v>
      </c>
      <c r="M3264">
        <v>20</v>
      </c>
      <c r="N3264">
        <v>11224</v>
      </c>
      <c r="O3264">
        <v>8000</v>
      </c>
      <c r="P3264">
        <v>3224</v>
      </c>
      <c r="Q3264" t="s">
        <v>41</v>
      </c>
      <c r="R3264" t="s">
        <v>27</v>
      </c>
      <c r="S3264" s="3" t="str">
        <f t="shared" si="250"/>
        <v>December</v>
      </c>
      <c r="T3264" t="str">
        <f t="shared" si="251"/>
        <v>Q4</v>
      </c>
      <c r="U3264">
        <f t="shared" si="252"/>
        <v>2025</v>
      </c>
      <c r="V3264" s="4">
        <f t="shared" si="253"/>
        <v>0.28724162508909479</v>
      </c>
      <c r="W3264" t="str">
        <f t="shared" si="254"/>
        <v>Medium</v>
      </c>
    </row>
    <row r="3265" spans="1:23" hidden="1" x14ac:dyDescent="0.3">
      <c r="A3265">
        <v>101322</v>
      </c>
      <c r="B3265" s="1">
        <v>45738</v>
      </c>
      <c r="C3265" t="s">
        <v>1458</v>
      </c>
      <c r="D3265" t="s">
        <v>202</v>
      </c>
      <c r="E3265" t="s">
        <v>44</v>
      </c>
      <c r="F3265" t="s">
        <v>45</v>
      </c>
      <c r="G3265" t="s">
        <v>46</v>
      </c>
      <c r="H3265" t="s">
        <v>59</v>
      </c>
      <c r="I3265" t="s">
        <v>39</v>
      </c>
      <c r="J3265" t="s">
        <v>92</v>
      </c>
      <c r="K3265">
        <v>6</v>
      </c>
      <c r="L3265">
        <v>2078</v>
      </c>
      <c r="M3265">
        <v>10</v>
      </c>
      <c r="N3265">
        <v>11221.2</v>
      </c>
      <c r="O3265">
        <v>9600</v>
      </c>
      <c r="P3265">
        <v>1621.2</v>
      </c>
      <c r="Q3265" t="s">
        <v>55</v>
      </c>
      <c r="R3265" t="s">
        <v>27</v>
      </c>
      <c r="S3265" s="3" t="str">
        <f t="shared" si="250"/>
        <v>March</v>
      </c>
      <c r="T3265" t="str">
        <f t="shared" si="251"/>
        <v>Q1</v>
      </c>
      <c r="U3265">
        <f t="shared" si="252"/>
        <v>2025</v>
      </c>
      <c r="V3265" s="4">
        <f t="shared" si="253"/>
        <v>0.14447652657469789</v>
      </c>
      <c r="W3265" t="str">
        <f t="shared" si="254"/>
        <v>Medium</v>
      </c>
    </row>
    <row r="3266" spans="1:23" hidden="1" x14ac:dyDescent="0.3">
      <c r="A3266">
        <v>104016</v>
      </c>
      <c r="B3266" s="1">
        <v>45749</v>
      </c>
      <c r="C3266" t="s">
        <v>4152</v>
      </c>
      <c r="D3266" t="s">
        <v>226</v>
      </c>
      <c r="E3266" t="s">
        <v>44</v>
      </c>
      <c r="F3266" t="s">
        <v>45</v>
      </c>
      <c r="G3266" t="s">
        <v>46</v>
      </c>
      <c r="H3266" t="s">
        <v>33</v>
      </c>
      <c r="I3266" t="s">
        <v>39</v>
      </c>
      <c r="J3266" t="s">
        <v>92</v>
      </c>
      <c r="K3266">
        <v>5</v>
      </c>
      <c r="L3266">
        <v>2362</v>
      </c>
      <c r="M3266">
        <v>5</v>
      </c>
      <c r="N3266">
        <v>11219.5</v>
      </c>
      <c r="O3266">
        <v>8000</v>
      </c>
      <c r="P3266">
        <v>3219.5</v>
      </c>
      <c r="Q3266" t="s">
        <v>41</v>
      </c>
      <c r="R3266" t="s">
        <v>27</v>
      </c>
      <c r="S3266" s="3" t="str">
        <f t="shared" ref="S3266:S3329" si="255">TEXT(B3266,"mmmm")</f>
        <v>April</v>
      </c>
      <c r="T3266" t="str">
        <f t="shared" ref="T3266:T3329" si="256">"Q"&amp;ROUNDUP(MONTH(B3266)/3,0)</f>
        <v>Q2</v>
      </c>
      <c r="U3266">
        <f t="shared" ref="U3266:U3329" si="257">YEAR(B3266)</f>
        <v>2025</v>
      </c>
      <c r="V3266" s="4">
        <f t="shared" ref="V3266:V3329" si="258">P3266/N3266</f>
        <v>0.28695574669102902</v>
      </c>
      <c r="W3266" t="str">
        <f t="shared" ref="W3266:W3329" si="259">IF(N3266&lt;10000,"Low",IF(N3266&lt;=50000,"Medium","High"))</f>
        <v>Medium</v>
      </c>
    </row>
    <row r="3267" spans="1:23" hidden="1" x14ac:dyDescent="0.3">
      <c r="A3267">
        <v>101660</v>
      </c>
      <c r="B3267" s="1">
        <v>45721</v>
      </c>
      <c r="C3267" t="s">
        <v>1796</v>
      </c>
      <c r="D3267" t="s">
        <v>140</v>
      </c>
      <c r="E3267" t="s">
        <v>20</v>
      </c>
      <c r="F3267" t="s">
        <v>36</v>
      </c>
      <c r="G3267" t="s">
        <v>37</v>
      </c>
      <c r="H3267" t="s">
        <v>83</v>
      </c>
      <c r="I3267" t="s">
        <v>60</v>
      </c>
      <c r="J3267" t="s">
        <v>61</v>
      </c>
      <c r="K3267">
        <v>1</v>
      </c>
      <c r="L3267">
        <v>11805</v>
      </c>
      <c r="M3267">
        <v>5</v>
      </c>
      <c r="N3267">
        <v>11214.75</v>
      </c>
      <c r="O3267">
        <v>9000</v>
      </c>
      <c r="P3267">
        <v>2214.75</v>
      </c>
      <c r="Q3267" t="s">
        <v>55</v>
      </c>
      <c r="R3267" t="s">
        <v>27</v>
      </c>
      <c r="S3267" s="3" t="str">
        <f t="shared" si="255"/>
        <v>March</v>
      </c>
      <c r="T3267" t="str">
        <f t="shared" si="256"/>
        <v>Q1</v>
      </c>
      <c r="U3267">
        <f t="shared" si="257"/>
        <v>2025</v>
      </c>
      <c r="V3267" s="4">
        <f t="shared" si="258"/>
        <v>0.19748545442386142</v>
      </c>
      <c r="W3267" t="str">
        <f t="shared" si="259"/>
        <v>Medium</v>
      </c>
    </row>
    <row r="3268" spans="1:23" hidden="1" x14ac:dyDescent="0.3">
      <c r="A3268">
        <v>101999</v>
      </c>
      <c r="B3268" s="1">
        <v>45720</v>
      </c>
      <c r="C3268" t="s">
        <v>2135</v>
      </c>
      <c r="D3268" t="s">
        <v>96</v>
      </c>
      <c r="E3268" t="s">
        <v>30</v>
      </c>
      <c r="F3268" t="s">
        <v>76</v>
      </c>
      <c r="G3268" t="s">
        <v>77</v>
      </c>
      <c r="H3268" t="s">
        <v>71</v>
      </c>
      <c r="I3268" t="s">
        <v>60</v>
      </c>
      <c r="J3268" t="s">
        <v>61</v>
      </c>
      <c r="K3268">
        <v>1</v>
      </c>
      <c r="L3268">
        <v>11801</v>
      </c>
      <c r="M3268">
        <v>5</v>
      </c>
      <c r="N3268">
        <v>11210.95</v>
      </c>
      <c r="O3268">
        <v>9000</v>
      </c>
      <c r="P3268">
        <v>2210.9499999999998</v>
      </c>
      <c r="Q3268" t="s">
        <v>55</v>
      </c>
      <c r="R3268" t="s">
        <v>27</v>
      </c>
      <c r="S3268" s="3" t="str">
        <f t="shared" si="255"/>
        <v>March</v>
      </c>
      <c r="T3268" t="str">
        <f t="shared" si="256"/>
        <v>Q1</v>
      </c>
      <c r="U3268">
        <f t="shared" si="257"/>
        <v>2025</v>
      </c>
      <c r="V3268" s="4">
        <f t="shared" si="258"/>
        <v>0.19721343864703703</v>
      </c>
      <c r="W3268" t="str">
        <f t="shared" si="259"/>
        <v>Medium</v>
      </c>
    </row>
    <row r="3269" spans="1:23" hidden="1" x14ac:dyDescent="0.3">
      <c r="A3269">
        <v>104150</v>
      </c>
      <c r="B3269" s="1">
        <v>45896</v>
      </c>
      <c r="C3269" t="s">
        <v>4286</v>
      </c>
      <c r="D3269" t="s">
        <v>112</v>
      </c>
      <c r="E3269" t="s">
        <v>52</v>
      </c>
      <c r="F3269" t="s">
        <v>69</v>
      </c>
      <c r="G3269" t="s">
        <v>70</v>
      </c>
      <c r="H3269" t="s">
        <v>23</v>
      </c>
      <c r="I3269" t="s">
        <v>60</v>
      </c>
      <c r="J3269" t="s">
        <v>61</v>
      </c>
      <c r="K3269">
        <v>1</v>
      </c>
      <c r="L3269">
        <v>12448</v>
      </c>
      <c r="M3269">
        <v>10</v>
      </c>
      <c r="N3269">
        <v>11203.2</v>
      </c>
      <c r="O3269">
        <v>9000</v>
      </c>
      <c r="P3269">
        <v>2203.1999999999998</v>
      </c>
      <c r="Q3269" t="s">
        <v>26</v>
      </c>
      <c r="R3269" t="s">
        <v>27</v>
      </c>
      <c r="S3269" s="3" t="str">
        <f t="shared" si="255"/>
        <v>August</v>
      </c>
      <c r="T3269" t="str">
        <f t="shared" si="256"/>
        <v>Q3</v>
      </c>
      <c r="U3269">
        <f t="shared" si="257"/>
        <v>2025</v>
      </c>
      <c r="V3269" s="4">
        <f t="shared" si="258"/>
        <v>0.19665809768637529</v>
      </c>
      <c r="W3269" t="str">
        <f t="shared" si="259"/>
        <v>Medium</v>
      </c>
    </row>
    <row r="3270" spans="1:23" hidden="1" x14ac:dyDescent="0.3">
      <c r="A3270">
        <v>103788</v>
      </c>
      <c r="B3270" s="1">
        <v>45717</v>
      </c>
      <c r="C3270" t="s">
        <v>3924</v>
      </c>
      <c r="D3270" t="s">
        <v>68</v>
      </c>
      <c r="E3270" t="s">
        <v>44</v>
      </c>
      <c r="F3270" t="s">
        <v>45</v>
      </c>
      <c r="G3270" t="s">
        <v>46</v>
      </c>
      <c r="H3270" t="s">
        <v>108</v>
      </c>
      <c r="I3270" t="s">
        <v>39</v>
      </c>
      <c r="J3270" t="s">
        <v>48</v>
      </c>
      <c r="K3270">
        <v>6</v>
      </c>
      <c r="L3270">
        <v>1867</v>
      </c>
      <c r="M3270">
        <v>0</v>
      </c>
      <c r="N3270">
        <v>11202</v>
      </c>
      <c r="O3270">
        <v>5400</v>
      </c>
      <c r="P3270">
        <v>5802</v>
      </c>
      <c r="Q3270" t="s">
        <v>41</v>
      </c>
      <c r="R3270" t="s">
        <v>27</v>
      </c>
      <c r="S3270" s="3" t="str">
        <f t="shared" si="255"/>
        <v>March</v>
      </c>
      <c r="T3270" t="str">
        <f t="shared" si="256"/>
        <v>Q1</v>
      </c>
      <c r="U3270">
        <f t="shared" si="257"/>
        <v>2025</v>
      </c>
      <c r="V3270" s="4">
        <f t="shared" si="258"/>
        <v>0.51794322442420992</v>
      </c>
      <c r="W3270" t="str">
        <f t="shared" si="259"/>
        <v>Medium</v>
      </c>
    </row>
    <row r="3271" spans="1:23" hidden="1" x14ac:dyDescent="0.3">
      <c r="A3271">
        <v>104229</v>
      </c>
      <c r="B3271" s="1">
        <v>45905</v>
      </c>
      <c r="C3271" t="s">
        <v>4365</v>
      </c>
      <c r="D3271" t="s">
        <v>19</v>
      </c>
      <c r="E3271" t="s">
        <v>20</v>
      </c>
      <c r="F3271" t="s">
        <v>21</v>
      </c>
      <c r="G3271" t="s">
        <v>22</v>
      </c>
      <c r="H3271" t="s">
        <v>108</v>
      </c>
      <c r="I3271" t="s">
        <v>39</v>
      </c>
      <c r="J3271" t="s">
        <v>92</v>
      </c>
      <c r="K3271">
        <v>5</v>
      </c>
      <c r="L3271">
        <v>2240</v>
      </c>
      <c r="M3271">
        <v>0</v>
      </c>
      <c r="N3271">
        <v>11200</v>
      </c>
      <c r="O3271">
        <v>8000</v>
      </c>
      <c r="P3271">
        <v>3200</v>
      </c>
      <c r="Q3271" t="s">
        <v>26</v>
      </c>
      <c r="R3271" t="s">
        <v>56</v>
      </c>
      <c r="S3271" s="3" t="str">
        <f t="shared" si="255"/>
        <v>September</v>
      </c>
      <c r="T3271" t="str">
        <f t="shared" si="256"/>
        <v>Q3</v>
      </c>
      <c r="U3271">
        <f t="shared" si="257"/>
        <v>2025</v>
      </c>
      <c r="V3271" s="4">
        <f t="shared" si="258"/>
        <v>0.2857142857142857</v>
      </c>
      <c r="W3271" t="str">
        <f t="shared" si="259"/>
        <v>Medium</v>
      </c>
    </row>
    <row r="3272" spans="1:23" hidden="1" x14ac:dyDescent="0.3">
      <c r="A3272">
        <v>103783</v>
      </c>
      <c r="B3272" s="1">
        <v>45719</v>
      </c>
      <c r="C3272" t="s">
        <v>3919</v>
      </c>
      <c r="D3272" t="s">
        <v>257</v>
      </c>
      <c r="E3272" t="s">
        <v>20</v>
      </c>
      <c r="F3272" t="s">
        <v>36</v>
      </c>
      <c r="G3272" t="s">
        <v>37</v>
      </c>
      <c r="H3272" t="s">
        <v>108</v>
      </c>
      <c r="I3272" t="s">
        <v>60</v>
      </c>
      <c r="J3272" t="s">
        <v>61</v>
      </c>
      <c r="K3272">
        <v>1</v>
      </c>
      <c r="L3272">
        <v>11789</v>
      </c>
      <c r="M3272">
        <v>5</v>
      </c>
      <c r="N3272">
        <v>11199.55</v>
      </c>
      <c r="O3272">
        <v>9000</v>
      </c>
      <c r="P3272">
        <v>2199.5500000000002</v>
      </c>
      <c r="Q3272" t="s">
        <v>55</v>
      </c>
      <c r="R3272" t="s">
        <v>27</v>
      </c>
      <c r="S3272" s="3" t="str">
        <f t="shared" si="255"/>
        <v>March</v>
      </c>
      <c r="T3272" t="str">
        <f t="shared" si="256"/>
        <v>Q1</v>
      </c>
      <c r="U3272">
        <f t="shared" si="257"/>
        <v>2025</v>
      </c>
      <c r="V3272" s="4">
        <f t="shared" si="258"/>
        <v>0.19639628377925902</v>
      </c>
      <c r="W3272" t="str">
        <f t="shared" si="259"/>
        <v>Medium</v>
      </c>
    </row>
    <row r="3273" spans="1:23" hidden="1" x14ac:dyDescent="0.3">
      <c r="A3273">
        <v>101861</v>
      </c>
      <c r="B3273" s="1">
        <v>45970</v>
      </c>
      <c r="C3273" t="s">
        <v>1997</v>
      </c>
      <c r="D3273" t="s">
        <v>129</v>
      </c>
      <c r="E3273" t="s">
        <v>30</v>
      </c>
      <c r="F3273" t="s">
        <v>31</v>
      </c>
      <c r="G3273" t="s">
        <v>32</v>
      </c>
      <c r="H3273" t="s">
        <v>59</v>
      </c>
      <c r="I3273" t="s">
        <v>39</v>
      </c>
      <c r="J3273" t="s">
        <v>40</v>
      </c>
      <c r="K3273">
        <v>10</v>
      </c>
      <c r="L3273">
        <v>1118</v>
      </c>
      <c r="M3273">
        <v>0</v>
      </c>
      <c r="N3273">
        <v>11180</v>
      </c>
      <c r="O3273">
        <v>4000</v>
      </c>
      <c r="P3273">
        <v>7180</v>
      </c>
      <c r="Q3273" t="s">
        <v>66</v>
      </c>
      <c r="R3273" t="s">
        <v>27</v>
      </c>
      <c r="S3273" s="3" t="str">
        <f t="shared" si="255"/>
        <v>November</v>
      </c>
      <c r="T3273" t="str">
        <f t="shared" si="256"/>
        <v>Q4</v>
      </c>
      <c r="U3273">
        <f t="shared" si="257"/>
        <v>2025</v>
      </c>
      <c r="V3273" s="4">
        <f t="shared" si="258"/>
        <v>0.64221824686940965</v>
      </c>
      <c r="W3273" t="str">
        <f t="shared" si="259"/>
        <v>Medium</v>
      </c>
    </row>
    <row r="3274" spans="1:23" hidden="1" x14ac:dyDescent="0.3">
      <c r="A3274">
        <v>104309</v>
      </c>
      <c r="B3274" s="1">
        <v>45853</v>
      </c>
      <c r="C3274" t="s">
        <v>4445</v>
      </c>
      <c r="D3274" t="s">
        <v>257</v>
      </c>
      <c r="E3274" t="s">
        <v>20</v>
      </c>
      <c r="F3274" t="s">
        <v>36</v>
      </c>
      <c r="G3274" t="s">
        <v>37</v>
      </c>
      <c r="H3274" t="s">
        <v>38</v>
      </c>
      <c r="I3274" t="s">
        <v>39</v>
      </c>
      <c r="J3274" t="s">
        <v>92</v>
      </c>
      <c r="K3274">
        <v>5</v>
      </c>
      <c r="L3274">
        <v>2630</v>
      </c>
      <c r="M3274">
        <v>15</v>
      </c>
      <c r="N3274">
        <v>11177.5</v>
      </c>
      <c r="O3274">
        <v>8000</v>
      </c>
      <c r="P3274">
        <v>3177.5</v>
      </c>
      <c r="Q3274" t="s">
        <v>55</v>
      </c>
      <c r="R3274" t="s">
        <v>27</v>
      </c>
      <c r="S3274" s="3" t="str">
        <f t="shared" si="255"/>
        <v>July</v>
      </c>
      <c r="T3274" t="str">
        <f t="shared" si="256"/>
        <v>Q3</v>
      </c>
      <c r="U3274">
        <f t="shared" si="257"/>
        <v>2025</v>
      </c>
      <c r="V3274" s="4">
        <f t="shared" si="258"/>
        <v>0.28427644822187431</v>
      </c>
      <c r="W3274" t="str">
        <f t="shared" si="259"/>
        <v>Medium</v>
      </c>
    </row>
    <row r="3275" spans="1:23" hidden="1" x14ac:dyDescent="0.3">
      <c r="A3275">
        <v>100419</v>
      </c>
      <c r="B3275" s="1">
        <v>45981</v>
      </c>
      <c r="C3275" t="s">
        <v>555</v>
      </c>
      <c r="D3275" t="s">
        <v>129</v>
      </c>
      <c r="E3275" t="s">
        <v>44</v>
      </c>
      <c r="F3275" t="s">
        <v>45</v>
      </c>
      <c r="G3275" t="s">
        <v>46</v>
      </c>
      <c r="H3275" t="s">
        <v>83</v>
      </c>
      <c r="I3275" t="s">
        <v>39</v>
      </c>
      <c r="J3275" t="s">
        <v>48</v>
      </c>
      <c r="K3275">
        <v>7</v>
      </c>
      <c r="L3275">
        <v>1876</v>
      </c>
      <c r="M3275">
        <v>15</v>
      </c>
      <c r="N3275">
        <v>11162.2</v>
      </c>
      <c r="O3275">
        <v>6300</v>
      </c>
      <c r="P3275">
        <v>4862.2</v>
      </c>
      <c r="Q3275" t="s">
        <v>26</v>
      </c>
      <c r="R3275" t="s">
        <v>27</v>
      </c>
      <c r="S3275" s="3" t="str">
        <f t="shared" si="255"/>
        <v>November</v>
      </c>
      <c r="T3275" t="str">
        <f t="shared" si="256"/>
        <v>Q4</v>
      </c>
      <c r="U3275">
        <f t="shared" si="257"/>
        <v>2025</v>
      </c>
      <c r="V3275" s="4">
        <f t="shared" si="258"/>
        <v>0.43559513357581836</v>
      </c>
      <c r="W3275" t="str">
        <f t="shared" si="259"/>
        <v>Medium</v>
      </c>
    </row>
    <row r="3276" spans="1:23" hidden="1" x14ac:dyDescent="0.3">
      <c r="A3276">
        <v>101316</v>
      </c>
      <c r="B3276" s="1">
        <v>45916</v>
      </c>
      <c r="C3276" t="s">
        <v>1452</v>
      </c>
      <c r="D3276" t="s">
        <v>192</v>
      </c>
      <c r="E3276" t="s">
        <v>30</v>
      </c>
      <c r="F3276" t="s">
        <v>31</v>
      </c>
      <c r="G3276" t="s">
        <v>32</v>
      </c>
      <c r="H3276" t="s">
        <v>23</v>
      </c>
      <c r="I3276" t="s">
        <v>60</v>
      </c>
      <c r="J3276" t="s">
        <v>61</v>
      </c>
      <c r="K3276">
        <v>1</v>
      </c>
      <c r="L3276">
        <v>11749</v>
      </c>
      <c r="M3276">
        <v>5</v>
      </c>
      <c r="N3276">
        <v>11161.55</v>
      </c>
      <c r="O3276">
        <v>9000</v>
      </c>
      <c r="P3276">
        <v>2161.5500000000002</v>
      </c>
      <c r="Q3276" t="s">
        <v>66</v>
      </c>
      <c r="R3276" t="s">
        <v>27</v>
      </c>
      <c r="S3276" s="3" t="str">
        <f t="shared" si="255"/>
        <v>September</v>
      </c>
      <c r="T3276" t="str">
        <f t="shared" si="256"/>
        <v>Q3</v>
      </c>
      <c r="U3276">
        <f t="shared" si="257"/>
        <v>2025</v>
      </c>
      <c r="V3276" s="4">
        <f t="shared" si="258"/>
        <v>0.19366037871084216</v>
      </c>
      <c r="W3276" t="str">
        <f t="shared" si="259"/>
        <v>Medium</v>
      </c>
    </row>
    <row r="3277" spans="1:23" hidden="1" x14ac:dyDescent="0.3">
      <c r="A3277">
        <v>103306</v>
      </c>
      <c r="B3277" s="1">
        <v>45856</v>
      </c>
      <c r="C3277" t="s">
        <v>3442</v>
      </c>
      <c r="D3277" t="s">
        <v>80</v>
      </c>
      <c r="E3277" t="s">
        <v>20</v>
      </c>
      <c r="F3277" t="s">
        <v>36</v>
      </c>
      <c r="G3277" t="s">
        <v>37</v>
      </c>
      <c r="H3277" t="s">
        <v>59</v>
      </c>
      <c r="I3277" t="s">
        <v>60</v>
      </c>
      <c r="J3277" t="s">
        <v>61</v>
      </c>
      <c r="K3277">
        <v>1</v>
      </c>
      <c r="L3277">
        <v>12388</v>
      </c>
      <c r="M3277">
        <v>10</v>
      </c>
      <c r="N3277">
        <v>11149.2</v>
      </c>
      <c r="O3277">
        <v>9000</v>
      </c>
      <c r="P3277">
        <v>2149.1999999999998</v>
      </c>
      <c r="Q3277" t="s">
        <v>41</v>
      </c>
      <c r="R3277" t="s">
        <v>73</v>
      </c>
      <c r="S3277" s="3" t="str">
        <f t="shared" si="255"/>
        <v>July</v>
      </c>
      <c r="T3277" t="str">
        <f t="shared" si="256"/>
        <v>Q3</v>
      </c>
      <c r="U3277">
        <f t="shared" si="257"/>
        <v>2025</v>
      </c>
      <c r="V3277" s="4">
        <f t="shared" si="258"/>
        <v>0.19276719405876652</v>
      </c>
      <c r="W3277" t="str">
        <f t="shared" si="259"/>
        <v>Medium</v>
      </c>
    </row>
    <row r="3278" spans="1:23" hidden="1" x14ac:dyDescent="0.3">
      <c r="A3278">
        <v>103666</v>
      </c>
      <c r="B3278" s="1">
        <v>45852</v>
      </c>
      <c r="C3278" t="s">
        <v>3802</v>
      </c>
      <c r="D3278" t="s">
        <v>75</v>
      </c>
      <c r="E3278" t="s">
        <v>44</v>
      </c>
      <c r="F3278" t="s">
        <v>64</v>
      </c>
      <c r="G3278" t="s">
        <v>65</v>
      </c>
      <c r="H3278" t="s">
        <v>23</v>
      </c>
      <c r="I3278" t="s">
        <v>60</v>
      </c>
      <c r="J3278" t="s">
        <v>61</v>
      </c>
      <c r="K3278">
        <v>1</v>
      </c>
      <c r="L3278">
        <v>12382</v>
      </c>
      <c r="M3278">
        <v>10</v>
      </c>
      <c r="N3278">
        <v>11143.8</v>
      </c>
      <c r="O3278">
        <v>9000</v>
      </c>
      <c r="P3278">
        <v>2143.8000000000002</v>
      </c>
      <c r="Q3278" t="s">
        <v>66</v>
      </c>
      <c r="R3278" t="s">
        <v>56</v>
      </c>
      <c r="S3278" s="3" t="str">
        <f t="shared" si="255"/>
        <v>July</v>
      </c>
      <c r="T3278" t="str">
        <f t="shared" si="256"/>
        <v>Q3</v>
      </c>
      <c r="U3278">
        <f t="shared" si="257"/>
        <v>2025</v>
      </c>
      <c r="V3278" s="4">
        <f t="shared" si="258"/>
        <v>0.19237602972056214</v>
      </c>
      <c r="W3278" t="str">
        <f t="shared" si="259"/>
        <v>Medium</v>
      </c>
    </row>
    <row r="3279" spans="1:23" hidden="1" x14ac:dyDescent="0.3">
      <c r="A3279">
        <v>100374</v>
      </c>
      <c r="B3279" s="1">
        <v>45986</v>
      </c>
      <c r="C3279" t="s">
        <v>510</v>
      </c>
      <c r="D3279" t="s">
        <v>90</v>
      </c>
      <c r="E3279" t="s">
        <v>44</v>
      </c>
      <c r="F3279" t="s">
        <v>45</v>
      </c>
      <c r="G3279" t="s">
        <v>46</v>
      </c>
      <c r="H3279" t="s">
        <v>59</v>
      </c>
      <c r="I3279" t="s">
        <v>39</v>
      </c>
      <c r="J3279" t="s">
        <v>48</v>
      </c>
      <c r="K3279">
        <v>10</v>
      </c>
      <c r="L3279">
        <v>1172</v>
      </c>
      <c r="M3279">
        <v>5</v>
      </c>
      <c r="N3279">
        <v>11134</v>
      </c>
      <c r="O3279">
        <v>9000</v>
      </c>
      <c r="P3279">
        <v>2134</v>
      </c>
      <c r="Q3279" t="s">
        <v>49</v>
      </c>
      <c r="R3279" t="s">
        <v>56</v>
      </c>
      <c r="S3279" s="3" t="str">
        <f t="shared" si="255"/>
        <v>November</v>
      </c>
      <c r="T3279" t="str">
        <f t="shared" si="256"/>
        <v>Q4</v>
      </c>
      <c r="U3279">
        <f t="shared" si="257"/>
        <v>2025</v>
      </c>
      <c r="V3279" s="4">
        <f t="shared" si="258"/>
        <v>0.19166516975031436</v>
      </c>
      <c r="W3279" t="str">
        <f t="shared" si="259"/>
        <v>Medium</v>
      </c>
    </row>
    <row r="3280" spans="1:23" hidden="1" x14ac:dyDescent="0.3">
      <c r="A3280">
        <v>104024</v>
      </c>
      <c r="B3280" s="1">
        <v>45974</v>
      </c>
      <c r="C3280" t="s">
        <v>4160</v>
      </c>
      <c r="D3280" t="s">
        <v>122</v>
      </c>
      <c r="E3280" t="s">
        <v>20</v>
      </c>
      <c r="F3280" t="s">
        <v>36</v>
      </c>
      <c r="G3280" t="s">
        <v>37</v>
      </c>
      <c r="H3280" t="s">
        <v>108</v>
      </c>
      <c r="I3280" t="s">
        <v>39</v>
      </c>
      <c r="J3280" t="s">
        <v>92</v>
      </c>
      <c r="K3280">
        <v>6</v>
      </c>
      <c r="L3280">
        <v>2181</v>
      </c>
      <c r="M3280">
        <v>15</v>
      </c>
      <c r="N3280">
        <v>11123.1</v>
      </c>
      <c r="O3280">
        <v>9600</v>
      </c>
      <c r="P3280">
        <v>1523.1</v>
      </c>
      <c r="Q3280" t="s">
        <v>49</v>
      </c>
      <c r="R3280" t="s">
        <v>27</v>
      </c>
      <c r="S3280" s="3" t="str">
        <f t="shared" si="255"/>
        <v>November</v>
      </c>
      <c r="T3280" t="str">
        <f t="shared" si="256"/>
        <v>Q4</v>
      </c>
      <c r="U3280">
        <f t="shared" si="257"/>
        <v>2025</v>
      </c>
      <c r="V3280" s="4">
        <f t="shared" si="258"/>
        <v>0.13693125117997679</v>
      </c>
      <c r="W3280" t="str">
        <f t="shared" si="259"/>
        <v>Medium</v>
      </c>
    </row>
    <row r="3281" spans="1:23" hidden="1" x14ac:dyDescent="0.3">
      <c r="A3281">
        <v>104343</v>
      </c>
      <c r="B3281" s="1">
        <v>45726</v>
      </c>
      <c r="C3281" t="s">
        <v>4479</v>
      </c>
      <c r="D3281" t="s">
        <v>90</v>
      </c>
      <c r="E3281" t="s">
        <v>20</v>
      </c>
      <c r="F3281" t="s">
        <v>36</v>
      </c>
      <c r="G3281" t="s">
        <v>37</v>
      </c>
      <c r="H3281" t="s">
        <v>83</v>
      </c>
      <c r="I3281" t="s">
        <v>39</v>
      </c>
      <c r="J3281" t="s">
        <v>92</v>
      </c>
      <c r="K3281">
        <v>4</v>
      </c>
      <c r="L3281">
        <v>2779</v>
      </c>
      <c r="M3281">
        <v>0</v>
      </c>
      <c r="N3281">
        <v>11116</v>
      </c>
      <c r="O3281">
        <v>6400</v>
      </c>
      <c r="P3281">
        <v>4716</v>
      </c>
      <c r="Q3281" t="s">
        <v>26</v>
      </c>
      <c r="R3281" t="s">
        <v>27</v>
      </c>
      <c r="S3281" s="3" t="str">
        <f t="shared" si="255"/>
        <v>March</v>
      </c>
      <c r="T3281" t="str">
        <f t="shared" si="256"/>
        <v>Q1</v>
      </c>
      <c r="U3281">
        <f t="shared" si="257"/>
        <v>2025</v>
      </c>
      <c r="V3281" s="4">
        <f t="shared" si="258"/>
        <v>0.4242533285354444</v>
      </c>
      <c r="W3281" t="str">
        <f t="shared" si="259"/>
        <v>Medium</v>
      </c>
    </row>
    <row r="3282" spans="1:23" hidden="1" x14ac:dyDescent="0.3">
      <c r="A3282">
        <v>102442</v>
      </c>
      <c r="B3282" s="1">
        <v>45824</v>
      </c>
      <c r="C3282" t="s">
        <v>2578</v>
      </c>
      <c r="D3282" t="s">
        <v>205</v>
      </c>
      <c r="E3282" t="s">
        <v>44</v>
      </c>
      <c r="F3282" t="s">
        <v>45</v>
      </c>
      <c r="G3282" t="s">
        <v>46</v>
      </c>
      <c r="H3282" t="s">
        <v>33</v>
      </c>
      <c r="I3282" t="s">
        <v>39</v>
      </c>
      <c r="J3282" t="s">
        <v>92</v>
      </c>
      <c r="K3282">
        <v>6</v>
      </c>
      <c r="L3282">
        <v>2054</v>
      </c>
      <c r="M3282">
        <v>10</v>
      </c>
      <c r="N3282">
        <v>11091.6</v>
      </c>
      <c r="O3282">
        <v>9600</v>
      </c>
      <c r="P3282">
        <v>1491.6</v>
      </c>
      <c r="Q3282" t="s">
        <v>55</v>
      </c>
      <c r="R3282" t="s">
        <v>27</v>
      </c>
      <c r="S3282" s="3" t="str">
        <f t="shared" si="255"/>
        <v>June</v>
      </c>
      <c r="T3282" t="str">
        <f t="shared" si="256"/>
        <v>Q2</v>
      </c>
      <c r="U3282">
        <f t="shared" si="257"/>
        <v>2025</v>
      </c>
      <c r="V3282" s="4">
        <f t="shared" si="258"/>
        <v>0.13448014713837497</v>
      </c>
      <c r="W3282" t="str">
        <f t="shared" si="259"/>
        <v>Medium</v>
      </c>
    </row>
    <row r="3283" spans="1:23" hidden="1" x14ac:dyDescent="0.3">
      <c r="A3283">
        <v>103076</v>
      </c>
      <c r="B3283" s="1">
        <v>45754</v>
      </c>
      <c r="C3283" t="s">
        <v>3212</v>
      </c>
      <c r="D3283" t="s">
        <v>63</v>
      </c>
      <c r="E3283" t="s">
        <v>30</v>
      </c>
      <c r="F3283" t="s">
        <v>76</v>
      </c>
      <c r="G3283" t="s">
        <v>77</v>
      </c>
      <c r="H3283" t="s">
        <v>71</v>
      </c>
      <c r="I3283" t="s">
        <v>60</v>
      </c>
      <c r="J3283" t="s">
        <v>61</v>
      </c>
      <c r="K3283">
        <v>1</v>
      </c>
      <c r="L3283">
        <v>12309</v>
      </c>
      <c r="M3283">
        <v>10</v>
      </c>
      <c r="N3283">
        <v>11078.1</v>
      </c>
      <c r="O3283">
        <v>9000</v>
      </c>
      <c r="P3283">
        <v>2078.1</v>
      </c>
      <c r="Q3283" t="s">
        <v>55</v>
      </c>
      <c r="R3283" t="s">
        <v>27</v>
      </c>
      <c r="S3283" s="3" t="str">
        <f t="shared" si="255"/>
        <v>April</v>
      </c>
      <c r="T3283" t="str">
        <f t="shared" si="256"/>
        <v>Q2</v>
      </c>
      <c r="U3283">
        <f t="shared" si="257"/>
        <v>2025</v>
      </c>
      <c r="V3283" s="4">
        <f t="shared" si="258"/>
        <v>0.18758631895361116</v>
      </c>
      <c r="W3283" t="str">
        <f t="shared" si="259"/>
        <v>Medium</v>
      </c>
    </row>
    <row r="3284" spans="1:23" hidden="1" x14ac:dyDescent="0.3">
      <c r="A3284">
        <v>101142</v>
      </c>
      <c r="B3284" s="1">
        <v>45672</v>
      </c>
      <c r="C3284" t="s">
        <v>1278</v>
      </c>
      <c r="D3284" t="s">
        <v>75</v>
      </c>
      <c r="E3284" t="s">
        <v>52</v>
      </c>
      <c r="F3284" t="s">
        <v>53</v>
      </c>
      <c r="G3284" t="s">
        <v>54</v>
      </c>
      <c r="H3284" t="s">
        <v>83</v>
      </c>
      <c r="I3284" t="s">
        <v>39</v>
      </c>
      <c r="J3284" t="s">
        <v>92</v>
      </c>
      <c r="K3284">
        <v>5</v>
      </c>
      <c r="L3284">
        <v>2605</v>
      </c>
      <c r="M3284">
        <v>15</v>
      </c>
      <c r="N3284">
        <v>11071.25</v>
      </c>
      <c r="O3284">
        <v>8000</v>
      </c>
      <c r="P3284">
        <v>3071.25</v>
      </c>
      <c r="Q3284" t="s">
        <v>26</v>
      </c>
      <c r="R3284" t="s">
        <v>73</v>
      </c>
      <c r="S3284" s="3" t="str">
        <f t="shared" si="255"/>
        <v>January</v>
      </c>
      <c r="T3284" t="str">
        <f t="shared" si="256"/>
        <v>Q1</v>
      </c>
      <c r="U3284">
        <f t="shared" si="257"/>
        <v>2025</v>
      </c>
      <c r="V3284" s="4">
        <f t="shared" si="258"/>
        <v>0.27740770012419558</v>
      </c>
      <c r="W3284" t="str">
        <f t="shared" si="259"/>
        <v>Medium</v>
      </c>
    </row>
    <row r="3285" spans="1:23" hidden="1" x14ac:dyDescent="0.3">
      <c r="A3285">
        <v>103397</v>
      </c>
      <c r="B3285" s="1">
        <v>45796</v>
      </c>
      <c r="C3285" t="s">
        <v>3533</v>
      </c>
      <c r="D3285" t="s">
        <v>226</v>
      </c>
      <c r="E3285" t="s">
        <v>20</v>
      </c>
      <c r="F3285" t="s">
        <v>21</v>
      </c>
      <c r="G3285" t="s">
        <v>22</v>
      </c>
      <c r="H3285" t="s">
        <v>83</v>
      </c>
      <c r="I3285" t="s">
        <v>60</v>
      </c>
      <c r="J3285" t="s">
        <v>61</v>
      </c>
      <c r="K3285">
        <v>1</v>
      </c>
      <c r="L3285">
        <v>12296</v>
      </c>
      <c r="M3285">
        <v>10</v>
      </c>
      <c r="N3285">
        <v>11066.4</v>
      </c>
      <c r="O3285">
        <v>9000</v>
      </c>
      <c r="P3285">
        <v>2066.4</v>
      </c>
      <c r="Q3285" t="s">
        <v>66</v>
      </c>
      <c r="R3285" t="s">
        <v>27</v>
      </c>
      <c r="S3285" s="3" t="str">
        <f t="shared" si="255"/>
        <v>May</v>
      </c>
      <c r="T3285" t="str">
        <f t="shared" si="256"/>
        <v>Q2</v>
      </c>
      <c r="U3285">
        <f t="shared" si="257"/>
        <v>2025</v>
      </c>
      <c r="V3285" s="4">
        <f t="shared" si="258"/>
        <v>0.1867273910214704</v>
      </c>
      <c r="W3285" t="str">
        <f t="shared" si="259"/>
        <v>Medium</v>
      </c>
    </row>
    <row r="3286" spans="1:23" hidden="1" x14ac:dyDescent="0.3">
      <c r="A3286">
        <v>102574</v>
      </c>
      <c r="B3286" s="1">
        <v>45815</v>
      </c>
      <c r="C3286" t="s">
        <v>2710</v>
      </c>
      <c r="D3286" t="s">
        <v>43</v>
      </c>
      <c r="E3286" t="s">
        <v>52</v>
      </c>
      <c r="F3286" t="s">
        <v>69</v>
      </c>
      <c r="G3286" t="s">
        <v>70</v>
      </c>
      <c r="H3286" t="s">
        <v>33</v>
      </c>
      <c r="I3286" t="s">
        <v>39</v>
      </c>
      <c r="J3286" t="s">
        <v>92</v>
      </c>
      <c r="K3286">
        <v>5</v>
      </c>
      <c r="L3286">
        <v>2765</v>
      </c>
      <c r="M3286">
        <v>20</v>
      </c>
      <c r="N3286">
        <v>11060</v>
      </c>
      <c r="O3286">
        <v>8000</v>
      </c>
      <c r="P3286">
        <v>3060</v>
      </c>
      <c r="Q3286" t="s">
        <v>41</v>
      </c>
      <c r="R3286" t="s">
        <v>56</v>
      </c>
      <c r="S3286" s="3" t="str">
        <f t="shared" si="255"/>
        <v>June</v>
      </c>
      <c r="T3286" t="str">
        <f t="shared" si="256"/>
        <v>Q2</v>
      </c>
      <c r="U3286">
        <f t="shared" si="257"/>
        <v>2025</v>
      </c>
      <c r="V3286" s="4">
        <f t="shared" si="258"/>
        <v>0.27667269439421338</v>
      </c>
      <c r="W3286" t="str">
        <f t="shared" si="259"/>
        <v>Medium</v>
      </c>
    </row>
    <row r="3287" spans="1:23" hidden="1" x14ac:dyDescent="0.3">
      <c r="A3287">
        <v>103366</v>
      </c>
      <c r="B3287" s="1">
        <v>45881</v>
      </c>
      <c r="C3287" t="s">
        <v>3502</v>
      </c>
      <c r="D3287" t="s">
        <v>322</v>
      </c>
      <c r="E3287" t="s">
        <v>44</v>
      </c>
      <c r="F3287" t="s">
        <v>64</v>
      </c>
      <c r="G3287" t="s">
        <v>65</v>
      </c>
      <c r="H3287" t="s">
        <v>38</v>
      </c>
      <c r="I3287" t="s">
        <v>39</v>
      </c>
      <c r="J3287" t="s">
        <v>92</v>
      </c>
      <c r="K3287">
        <v>6</v>
      </c>
      <c r="L3287">
        <v>2302</v>
      </c>
      <c r="M3287">
        <v>20</v>
      </c>
      <c r="N3287">
        <v>11049.6</v>
      </c>
      <c r="O3287">
        <v>9600</v>
      </c>
      <c r="P3287">
        <v>1449.6</v>
      </c>
      <c r="Q3287" t="s">
        <v>55</v>
      </c>
      <c r="R3287" t="s">
        <v>27</v>
      </c>
      <c r="S3287" s="3" t="str">
        <f t="shared" si="255"/>
        <v>August</v>
      </c>
      <c r="T3287" t="str">
        <f t="shared" si="256"/>
        <v>Q3</v>
      </c>
      <c r="U3287">
        <f t="shared" si="257"/>
        <v>2025</v>
      </c>
      <c r="V3287" s="4">
        <f t="shared" si="258"/>
        <v>0.13119026933101649</v>
      </c>
      <c r="W3287" t="str">
        <f t="shared" si="259"/>
        <v>Medium</v>
      </c>
    </row>
    <row r="3288" spans="1:23" hidden="1" x14ac:dyDescent="0.3">
      <c r="A3288">
        <v>104887</v>
      </c>
      <c r="B3288" s="1">
        <v>46002</v>
      </c>
      <c r="C3288" t="s">
        <v>5023</v>
      </c>
      <c r="D3288" t="s">
        <v>122</v>
      </c>
      <c r="E3288" t="s">
        <v>44</v>
      </c>
      <c r="F3288" t="s">
        <v>45</v>
      </c>
      <c r="G3288" t="s">
        <v>46</v>
      </c>
      <c r="H3288" t="s">
        <v>33</v>
      </c>
      <c r="I3288" t="s">
        <v>60</v>
      </c>
      <c r="J3288" t="s">
        <v>61</v>
      </c>
      <c r="K3288">
        <v>1</v>
      </c>
      <c r="L3288">
        <v>12275</v>
      </c>
      <c r="M3288">
        <v>10</v>
      </c>
      <c r="N3288">
        <v>11047.5</v>
      </c>
      <c r="O3288">
        <v>9000</v>
      </c>
      <c r="P3288">
        <v>2047.5</v>
      </c>
      <c r="Q3288" t="s">
        <v>26</v>
      </c>
      <c r="R3288" t="s">
        <v>27</v>
      </c>
      <c r="S3288" s="3" t="str">
        <f t="shared" si="255"/>
        <v>December</v>
      </c>
      <c r="T3288" t="str">
        <f t="shared" si="256"/>
        <v>Q4</v>
      </c>
      <c r="U3288">
        <f t="shared" si="257"/>
        <v>2025</v>
      </c>
      <c r="V3288" s="4">
        <f t="shared" si="258"/>
        <v>0.18533604887983707</v>
      </c>
      <c r="W3288" t="str">
        <f t="shared" si="259"/>
        <v>Medium</v>
      </c>
    </row>
    <row r="3289" spans="1:23" hidden="1" x14ac:dyDescent="0.3">
      <c r="A3289">
        <v>103046</v>
      </c>
      <c r="B3289" s="1">
        <v>45699</v>
      </c>
      <c r="C3289" t="s">
        <v>3182</v>
      </c>
      <c r="D3289" t="s">
        <v>140</v>
      </c>
      <c r="E3289" t="s">
        <v>52</v>
      </c>
      <c r="F3289" t="s">
        <v>53</v>
      </c>
      <c r="G3289" t="s">
        <v>54</v>
      </c>
      <c r="H3289" t="s">
        <v>23</v>
      </c>
      <c r="I3289" t="s">
        <v>39</v>
      </c>
      <c r="J3289" t="s">
        <v>48</v>
      </c>
      <c r="K3289">
        <v>6</v>
      </c>
      <c r="L3289">
        <v>1841</v>
      </c>
      <c r="M3289">
        <v>0</v>
      </c>
      <c r="N3289">
        <v>11046</v>
      </c>
      <c r="O3289">
        <v>5400</v>
      </c>
      <c r="P3289">
        <v>5646</v>
      </c>
      <c r="Q3289" t="s">
        <v>26</v>
      </c>
      <c r="R3289" t="s">
        <v>56</v>
      </c>
      <c r="S3289" s="3" t="str">
        <f t="shared" si="255"/>
        <v>February</v>
      </c>
      <c r="T3289" t="str">
        <f t="shared" si="256"/>
        <v>Q1</v>
      </c>
      <c r="U3289">
        <f t="shared" si="257"/>
        <v>2025</v>
      </c>
      <c r="V3289" s="4">
        <f t="shared" si="258"/>
        <v>0.51113525258011949</v>
      </c>
      <c r="W3289" t="str">
        <f t="shared" si="259"/>
        <v>Medium</v>
      </c>
    </row>
    <row r="3290" spans="1:23" hidden="1" x14ac:dyDescent="0.3">
      <c r="A3290">
        <v>104180</v>
      </c>
      <c r="B3290" s="1">
        <v>46008</v>
      </c>
      <c r="C3290" t="s">
        <v>4316</v>
      </c>
      <c r="D3290" t="s">
        <v>114</v>
      </c>
      <c r="E3290" t="s">
        <v>44</v>
      </c>
      <c r="F3290" t="s">
        <v>64</v>
      </c>
      <c r="G3290" t="s">
        <v>65</v>
      </c>
      <c r="H3290" t="s">
        <v>59</v>
      </c>
      <c r="I3290" t="s">
        <v>39</v>
      </c>
      <c r="J3290" t="s">
        <v>92</v>
      </c>
      <c r="K3290">
        <v>5</v>
      </c>
      <c r="L3290">
        <v>2761</v>
      </c>
      <c r="M3290">
        <v>20</v>
      </c>
      <c r="N3290">
        <v>11044</v>
      </c>
      <c r="O3290">
        <v>8000</v>
      </c>
      <c r="P3290">
        <v>3044</v>
      </c>
      <c r="Q3290" t="s">
        <v>26</v>
      </c>
      <c r="R3290" t="s">
        <v>73</v>
      </c>
      <c r="S3290" s="3" t="str">
        <f t="shared" si="255"/>
        <v>December</v>
      </c>
      <c r="T3290" t="str">
        <f t="shared" si="256"/>
        <v>Q4</v>
      </c>
      <c r="U3290">
        <f t="shared" si="257"/>
        <v>2025</v>
      </c>
      <c r="V3290" s="4">
        <f t="shared" si="258"/>
        <v>0.27562477363274174</v>
      </c>
      <c r="W3290" t="str">
        <f t="shared" si="259"/>
        <v>Medium</v>
      </c>
    </row>
    <row r="3291" spans="1:23" hidden="1" x14ac:dyDescent="0.3">
      <c r="A3291">
        <v>100950</v>
      </c>
      <c r="B3291" s="1">
        <v>46015</v>
      </c>
      <c r="C3291" t="s">
        <v>1086</v>
      </c>
      <c r="D3291" t="s">
        <v>226</v>
      </c>
      <c r="E3291" t="s">
        <v>20</v>
      </c>
      <c r="F3291" t="s">
        <v>21</v>
      </c>
      <c r="G3291" t="s">
        <v>22</v>
      </c>
      <c r="H3291" t="s">
        <v>59</v>
      </c>
      <c r="I3291" t="s">
        <v>39</v>
      </c>
      <c r="J3291" t="s">
        <v>92</v>
      </c>
      <c r="K3291">
        <v>5</v>
      </c>
      <c r="L3291">
        <v>2593</v>
      </c>
      <c r="M3291">
        <v>15</v>
      </c>
      <c r="N3291">
        <v>11020.25</v>
      </c>
      <c r="O3291">
        <v>8000</v>
      </c>
      <c r="P3291">
        <v>3020.25</v>
      </c>
      <c r="Q3291" t="s">
        <v>66</v>
      </c>
      <c r="R3291" t="s">
        <v>73</v>
      </c>
      <c r="S3291" s="3" t="str">
        <f t="shared" si="255"/>
        <v>December</v>
      </c>
      <c r="T3291" t="str">
        <f t="shared" si="256"/>
        <v>Q4</v>
      </c>
      <c r="U3291">
        <f t="shared" si="257"/>
        <v>2025</v>
      </c>
      <c r="V3291" s="4">
        <f t="shared" si="258"/>
        <v>0.27406365554320455</v>
      </c>
      <c r="W3291" t="str">
        <f t="shared" si="259"/>
        <v>Medium</v>
      </c>
    </row>
    <row r="3292" spans="1:23" hidden="1" x14ac:dyDescent="0.3">
      <c r="A3292">
        <v>100469</v>
      </c>
      <c r="B3292" s="1">
        <v>45894</v>
      </c>
      <c r="C3292" t="s">
        <v>605</v>
      </c>
      <c r="D3292" t="s">
        <v>29</v>
      </c>
      <c r="E3292" t="s">
        <v>44</v>
      </c>
      <c r="F3292" t="s">
        <v>64</v>
      </c>
      <c r="G3292" t="s">
        <v>65</v>
      </c>
      <c r="H3292" t="s">
        <v>47</v>
      </c>
      <c r="I3292" t="s">
        <v>60</v>
      </c>
      <c r="J3292" t="s">
        <v>61</v>
      </c>
      <c r="K3292">
        <v>1</v>
      </c>
      <c r="L3292">
        <v>12230</v>
      </c>
      <c r="M3292">
        <v>10</v>
      </c>
      <c r="N3292">
        <v>11007</v>
      </c>
      <c r="O3292">
        <v>9000</v>
      </c>
      <c r="P3292">
        <v>2007</v>
      </c>
      <c r="Q3292" t="s">
        <v>41</v>
      </c>
      <c r="R3292" t="s">
        <v>73</v>
      </c>
      <c r="S3292" s="3" t="str">
        <f t="shared" si="255"/>
        <v>August</v>
      </c>
      <c r="T3292" t="str">
        <f t="shared" si="256"/>
        <v>Q3</v>
      </c>
      <c r="U3292">
        <f t="shared" si="257"/>
        <v>2025</v>
      </c>
      <c r="V3292" s="4">
        <f t="shared" si="258"/>
        <v>0.18233851185609157</v>
      </c>
      <c r="W3292" t="str">
        <f t="shared" si="259"/>
        <v>Medium</v>
      </c>
    </row>
    <row r="3293" spans="1:23" hidden="1" x14ac:dyDescent="0.3">
      <c r="A3293">
        <v>101996</v>
      </c>
      <c r="B3293" s="1">
        <v>45748</v>
      </c>
      <c r="C3293" t="s">
        <v>2132</v>
      </c>
      <c r="D3293" t="s">
        <v>186</v>
      </c>
      <c r="E3293" t="s">
        <v>52</v>
      </c>
      <c r="F3293" t="s">
        <v>69</v>
      </c>
      <c r="G3293" t="s">
        <v>70</v>
      </c>
      <c r="H3293" t="s">
        <v>23</v>
      </c>
      <c r="I3293" t="s">
        <v>39</v>
      </c>
      <c r="J3293" t="s">
        <v>92</v>
      </c>
      <c r="K3293">
        <v>6</v>
      </c>
      <c r="L3293">
        <v>2038</v>
      </c>
      <c r="M3293">
        <v>10</v>
      </c>
      <c r="N3293">
        <v>11005.2</v>
      </c>
      <c r="O3293">
        <v>9600</v>
      </c>
      <c r="P3293">
        <v>1405.2</v>
      </c>
      <c r="Q3293" t="s">
        <v>66</v>
      </c>
      <c r="R3293" t="s">
        <v>73</v>
      </c>
      <c r="S3293" s="3" t="str">
        <f t="shared" si="255"/>
        <v>April</v>
      </c>
      <c r="T3293" t="str">
        <f t="shared" si="256"/>
        <v>Q2</v>
      </c>
      <c r="U3293">
        <f t="shared" si="257"/>
        <v>2025</v>
      </c>
      <c r="V3293" s="4">
        <f t="shared" si="258"/>
        <v>0.12768509431904917</v>
      </c>
      <c r="W3293" t="str">
        <f t="shared" si="259"/>
        <v>Medium</v>
      </c>
    </row>
    <row r="3294" spans="1:23" hidden="1" x14ac:dyDescent="0.3">
      <c r="A3294">
        <v>103564</v>
      </c>
      <c r="B3294" s="1">
        <v>45774</v>
      </c>
      <c r="C3294" t="s">
        <v>3700</v>
      </c>
      <c r="D3294" t="s">
        <v>116</v>
      </c>
      <c r="E3294" t="s">
        <v>30</v>
      </c>
      <c r="F3294" t="s">
        <v>76</v>
      </c>
      <c r="G3294" t="s">
        <v>77</v>
      </c>
      <c r="H3294" t="s">
        <v>71</v>
      </c>
      <c r="I3294" t="s">
        <v>39</v>
      </c>
      <c r="J3294" t="s">
        <v>92</v>
      </c>
      <c r="K3294">
        <v>6</v>
      </c>
      <c r="L3294">
        <v>2037</v>
      </c>
      <c r="M3294">
        <v>10</v>
      </c>
      <c r="N3294">
        <v>10999.8</v>
      </c>
      <c r="O3294">
        <v>9600</v>
      </c>
      <c r="P3294">
        <v>1399.8</v>
      </c>
      <c r="Q3294" t="s">
        <v>26</v>
      </c>
      <c r="R3294" t="s">
        <v>73</v>
      </c>
      <c r="S3294" s="3" t="str">
        <f t="shared" si="255"/>
        <v>April</v>
      </c>
      <c r="T3294" t="str">
        <f t="shared" si="256"/>
        <v>Q2</v>
      </c>
      <c r="U3294">
        <f t="shared" si="257"/>
        <v>2025</v>
      </c>
      <c r="V3294" s="4">
        <f t="shared" si="258"/>
        <v>0.1272568592156221</v>
      </c>
      <c r="W3294" t="str">
        <f t="shared" si="259"/>
        <v>Medium</v>
      </c>
    </row>
    <row r="3295" spans="1:23" hidden="1" x14ac:dyDescent="0.3">
      <c r="A3295">
        <v>102890</v>
      </c>
      <c r="B3295" s="1">
        <v>45711</v>
      </c>
      <c r="C3295" t="s">
        <v>3026</v>
      </c>
      <c r="D3295" t="s">
        <v>205</v>
      </c>
      <c r="E3295" t="s">
        <v>30</v>
      </c>
      <c r="F3295" t="s">
        <v>31</v>
      </c>
      <c r="G3295" t="s">
        <v>32</v>
      </c>
      <c r="H3295" t="s">
        <v>23</v>
      </c>
      <c r="I3295" t="s">
        <v>39</v>
      </c>
      <c r="J3295" t="s">
        <v>92</v>
      </c>
      <c r="K3295">
        <v>4</v>
      </c>
      <c r="L3295">
        <v>2742</v>
      </c>
      <c r="M3295">
        <v>0</v>
      </c>
      <c r="N3295">
        <v>10968</v>
      </c>
      <c r="O3295">
        <v>6400</v>
      </c>
      <c r="P3295">
        <v>4568</v>
      </c>
      <c r="Q3295" t="s">
        <v>49</v>
      </c>
      <c r="R3295" t="s">
        <v>56</v>
      </c>
      <c r="S3295" s="3" t="str">
        <f t="shared" si="255"/>
        <v>February</v>
      </c>
      <c r="T3295" t="str">
        <f t="shared" si="256"/>
        <v>Q1</v>
      </c>
      <c r="U3295">
        <f t="shared" si="257"/>
        <v>2025</v>
      </c>
      <c r="V3295" s="4">
        <f t="shared" si="258"/>
        <v>0.41648431801604668</v>
      </c>
      <c r="W3295" t="str">
        <f t="shared" si="259"/>
        <v>Medium</v>
      </c>
    </row>
    <row r="3296" spans="1:23" hidden="1" x14ac:dyDescent="0.3">
      <c r="A3296">
        <v>104021</v>
      </c>
      <c r="B3296" s="1">
        <v>45695</v>
      </c>
      <c r="C3296" t="s">
        <v>4157</v>
      </c>
      <c r="D3296" t="s">
        <v>250</v>
      </c>
      <c r="E3296" t="s">
        <v>52</v>
      </c>
      <c r="F3296" t="s">
        <v>69</v>
      </c>
      <c r="G3296" t="s">
        <v>70</v>
      </c>
      <c r="H3296" t="s">
        <v>23</v>
      </c>
      <c r="I3296" t="s">
        <v>39</v>
      </c>
      <c r="J3296" t="s">
        <v>92</v>
      </c>
      <c r="K3296">
        <v>5</v>
      </c>
      <c r="L3296">
        <v>2306</v>
      </c>
      <c r="M3296">
        <v>5</v>
      </c>
      <c r="N3296">
        <v>10953.5</v>
      </c>
      <c r="O3296">
        <v>8000</v>
      </c>
      <c r="P3296">
        <v>2953.5</v>
      </c>
      <c r="Q3296" t="s">
        <v>41</v>
      </c>
      <c r="R3296" t="s">
        <v>27</v>
      </c>
      <c r="S3296" s="3" t="str">
        <f t="shared" si="255"/>
        <v>February</v>
      </c>
      <c r="T3296" t="str">
        <f t="shared" si="256"/>
        <v>Q1</v>
      </c>
      <c r="U3296">
        <f t="shared" si="257"/>
        <v>2025</v>
      </c>
      <c r="V3296" s="4">
        <f t="shared" si="258"/>
        <v>0.26963984114666545</v>
      </c>
      <c r="W3296" t="str">
        <f t="shared" si="259"/>
        <v>Medium</v>
      </c>
    </row>
    <row r="3297" spans="1:23" hidden="1" x14ac:dyDescent="0.3">
      <c r="A3297">
        <v>101437</v>
      </c>
      <c r="B3297" s="1">
        <v>45710</v>
      </c>
      <c r="C3297" t="s">
        <v>1573</v>
      </c>
      <c r="D3297" t="s">
        <v>110</v>
      </c>
      <c r="E3297" t="s">
        <v>44</v>
      </c>
      <c r="F3297" t="s">
        <v>45</v>
      </c>
      <c r="G3297" t="s">
        <v>46</v>
      </c>
      <c r="H3297" t="s">
        <v>59</v>
      </c>
      <c r="I3297" t="s">
        <v>39</v>
      </c>
      <c r="J3297" t="s">
        <v>92</v>
      </c>
      <c r="K3297">
        <v>4</v>
      </c>
      <c r="L3297">
        <v>2882</v>
      </c>
      <c r="M3297">
        <v>5</v>
      </c>
      <c r="N3297">
        <v>10951.6</v>
      </c>
      <c r="O3297">
        <v>6400</v>
      </c>
      <c r="P3297">
        <v>4551.6000000000004</v>
      </c>
      <c r="Q3297" t="s">
        <v>66</v>
      </c>
      <c r="R3297" t="s">
        <v>27</v>
      </c>
      <c r="S3297" s="3" t="str">
        <f t="shared" si="255"/>
        <v>February</v>
      </c>
      <c r="T3297" t="str">
        <f t="shared" si="256"/>
        <v>Q1</v>
      </c>
      <c r="U3297">
        <f t="shared" si="257"/>
        <v>2025</v>
      </c>
      <c r="V3297" s="4">
        <f t="shared" si="258"/>
        <v>0.41561050440118341</v>
      </c>
      <c r="W3297" t="str">
        <f t="shared" si="259"/>
        <v>Medium</v>
      </c>
    </row>
    <row r="3298" spans="1:23" hidden="1" x14ac:dyDescent="0.3">
      <c r="A3298">
        <v>101773</v>
      </c>
      <c r="B3298" s="1">
        <v>45803</v>
      </c>
      <c r="C3298" t="s">
        <v>1909</v>
      </c>
      <c r="D3298" t="s">
        <v>151</v>
      </c>
      <c r="E3298" t="s">
        <v>30</v>
      </c>
      <c r="F3298" t="s">
        <v>76</v>
      </c>
      <c r="G3298" t="s">
        <v>77</v>
      </c>
      <c r="H3298" t="s">
        <v>23</v>
      </c>
      <c r="I3298" t="s">
        <v>39</v>
      </c>
      <c r="J3298" t="s">
        <v>92</v>
      </c>
      <c r="K3298">
        <v>5</v>
      </c>
      <c r="L3298">
        <v>2304</v>
      </c>
      <c r="M3298">
        <v>5</v>
      </c>
      <c r="N3298">
        <v>10944</v>
      </c>
      <c r="O3298">
        <v>8000</v>
      </c>
      <c r="P3298">
        <v>2944</v>
      </c>
      <c r="Q3298" t="s">
        <v>66</v>
      </c>
      <c r="R3298" t="s">
        <v>27</v>
      </c>
      <c r="S3298" s="3" t="str">
        <f t="shared" si="255"/>
        <v>May</v>
      </c>
      <c r="T3298" t="str">
        <f t="shared" si="256"/>
        <v>Q2</v>
      </c>
      <c r="U3298">
        <f t="shared" si="257"/>
        <v>2025</v>
      </c>
      <c r="V3298" s="4">
        <f t="shared" si="258"/>
        <v>0.26900584795321636</v>
      </c>
      <c r="W3298" t="str">
        <f t="shared" si="259"/>
        <v>Medium</v>
      </c>
    </row>
    <row r="3299" spans="1:23" hidden="1" x14ac:dyDescent="0.3">
      <c r="A3299">
        <v>103120</v>
      </c>
      <c r="B3299" s="1">
        <v>45754</v>
      </c>
      <c r="C3299" t="s">
        <v>3256</v>
      </c>
      <c r="D3299" t="s">
        <v>199</v>
      </c>
      <c r="E3299" t="s">
        <v>44</v>
      </c>
      <c r="F3299" t="s">
        <v>64</v>
      </c>
      <c r="G3299" t="s">
        <v>65</v>
      </c>
      <c r="H3299" t="s">
        <v>33</v>
      </c>
      <c r="I3299" t="s">
        <v>60</v>
      </c>
      <c r="J3299" t="s">
        <v>61</v>
      </c>
      <c r="K3299">
        <v>1</v>
      </c>
      <c r="L3299">
        <v>12156</v>
      </c>
      <c r="M3299">
        <v>10</v>
      </c>
      <c r="N3299">
        <v>10940.4</v>
      </c>
      <c r="O3299">
        <v>9000</v>
      </c>
      <c r="P3299">
        <v>1940.4</v>
      </c>
      <c r="Q3299" t="s">
        <v>41</v>
      </c>
      <c r="R3299" t="s">
        <v>27</v>
      </c>
      <c r="S3299" s="3" t="str">
        <f t="shared" si="255"/>
        <v>April</v>
      </c>
      <c r="T3299" t="str">
        <f t="shared" si="256"/>
        <v>Q2</v>
      </c>
      <c r="U3299">
        <f t="shared" si="257"/>
        <v>2025</v>
      </c>
      <c r="V3299" s="4">
        <f t="shared" si="258"/>
        <v>0.17736097400460679</v>
      </c>
      <c r="W3299" t="str">
        <f t="shared" si="259"/>
        <v>Medium</v>
      </c>
    </row>
    <row r="3300" spans="1:23" hidden="1" x14ac:dyDescent="0.3">
      <c r="A3300">
        <v>103731</v>
      </c>
      <c r="B3300" s="1">
        <v>45826</v>
      </c>
      <c r="C3300" t="s">
        <v>3867</v>
      </c>
      <c r="D3300" t="s">
        <v>118</v>
      </c>
      <c r="E3300" t="s">
        <v>44</v>
      </c>
      <c r="F3300" t="s">
        <v>45</v>
      </c>
      <c r="G3300" t="s">
        <v>46</v>
      </c>
      <c r="H3300" t="s">
        <v>83</v>
      </c>
      <c r="I3300" t="s">
        <v>39</v>
      </c>
      <c r="J3300" t="s">
        <v>92</v>
      </c>
      <c r="K3300">
        <v>4</v>
      </c>
      <c r="L3300">
        <v>2732</v>
      </c>
      <c r="M3300">
        <v>0</v>
      </c>
      <c r="N3300">
        <v>10928</v>
      </c>
      <c r="O3300">
        <v>6400</v>
      </c>
      <c r="P3300">
        <v>4528</v>
      </c>
      <c r="Q3300" t="s">
        <v>55</v>
      </c>
      <c r="R3300" t="s">
        <v>27</v>
      </c>
      <c r="S3300" s="3" t="str">
        <f t="shared" si="255"/>
        <v>June</v>
      </c>
      <c r="T3300" t="str">
        <f t="shared" si="256"/>
        <v>Q2</v>
      </c>
      <c r="U3300">
        <f t="shared" si="257"/>
        <v>2025</v>
      </c>
      <c r="V3300" s="4">
        <f t="shared" si="258"/>
        <v>0.41434846266471448</v>
      </c>
      <c r="W3300" t="str">
        <f t="shared" si="259"/>
        <v>Medium</v>
      </c>
    </row>
    <row r="3301" spans="1:23" hidden="1" x14ac:dyDescent="0.3">
      <c r="A3301">
        <v>100306</v>
      </c>
      <c r="B3301" s="1">
        <v>45878</v>
      </c>
      <c r="C3301" t="s">
        <v>442</v>
      </c>
      <c r="D3301" t="s">
        <v>106</v>
      </c>
      <c r="E3301" t="s">
        <v>30</v>
      </c>
      <c r="F3301" t="s">
        <v>76</v>
      </c>
      <c r="G3301" t="s">
        <v>77</v>
      </c>
      <c r="H3301" t="s">
        <v>83</v>
      </c>
      <c r="I3301" t="s">
        <v>60</v>
      </c>
      <c r="J3301" t="s">
        <v>61</v>
      </c>
      <c r="K3301">
        <v>1</v>
      </c>
      <c r="L3301">
        <v>12126</v>
      </c>
      <c r="M3301">
        <v>10</v>
      </c>
      <c r="N3301">
        <v>10913.4</v>
      </c>
      <c r="O3301">
        <v>9000</v>
      </c>
      <c r="P3301">
        <v>1913.4</v>
      </c>
      <c r="Q3301" t="s">
        <v>55</v>
      </c>
      <c r="R3301" t="s">
        <v>56</v>
      </c>
      <c r="S3301" s="3" t="str">
        <f t="shared" si="255"/>
        <v>August</v>
      </c>
      <c r="T3301" t="str">
        <f t="shared" si="256"/>
        <v>Q3</v>
      </c>
      <c r="U3301">
        <f t="shared" si="257"/>
        <v>2025</v>
      </c>
      <c r="V3301" s="4">
        <f t="shared" si="258"/>
        <v>0.17532574633019959</v>
      </c>
      <c r="W3301" t="str">
        <f t="shared" si="259"/>
        <v>Medium</v>
      </c>
    </row>
    <row r="3302" spans="1:23" hidden="1" x14ac:dyDescent="0.3">
      <c r="A3302">
        <v>100560</v>
      </c>
      <c r="B3302" s="1">
        <v>45916</v>
      </c>
      <c r="C3302" t="s">
        <v>696</v>
      </c>
      <c r="D3302" t="s">
        <v>199</v>
      </c>
      <c r="E3302" t="s">
        <v>20</v>
      </c>
      <c r="F3302" t="s">
        <v>36</v>
      </c>
      <c r="G3302" t="s">
        <v>37</v>
      </c>
      <c r="H3302" t="s">
        <v>38</v>
      </c>
      <c r="I3302" t="s">
        <v>39</v>
      </c>
      <c r="J3302" t="s">
        <v>92</v>
      </c>
      <c r="K3302">
        <v>5</v>
      </c>
      <c r="L3302">
        <v>2178</v>
      </c>
      <c r="M3302">
        <v>0</v>
      </c>
      <c r="N3302">
        <v>10890</v>
      </c>
      <c r="O3302">
        <v>8000</v>
      </c>
      <c r="P3302">
        <v>2890</v>
      </c>
      <c r="Q3302" t="s">
        <v>41</v>
      </c>
      <c r="R3302" t="s">
        <v>56</v>
      </c>
      <c r="S3302" s="3" t="str">
        <f t="shared" si="255"/>
        <v>September</v>
      </c>
      <c r="T3302" t="str">
        <f t="shared" si="256"/>
        <v>Q3</v>
      </c>
      <c r="U3302">
        <f t="shared" si="257"/>
        <v>2025</v>
      </c>
      <c r="V3302" s="4">
        <f t="shared" si="258"/>
        <v>0.26538108356290174</v>
      </c>
      <c r="W3302" t="str">
        <f t="shared" si="259"/>
        <v>Medium</v>
      </c>
    </row>
    <row r="3303" spans="1:23" hidden="1" x14ac:dyDescent="0.3">
      <c r="A3303">
        <v>102736</v>
      </c>
      <c r="B3303" s="1">
        <v>45924</v>
      </c>
      <c r="C3303" t="s">
        <v>2872</v>
      </c>
      <c r="D3303" t="s">
        <v>222</v>
      </c>
      <c r="E3303" t="s">
        <v>52</v>
      </c>
      <c r="F3303" t="s">
        <v>69</v>
      </c>
      <c r="G3303" t="s">
        <v>70</v>
      </c>
      <c r="H3303" t="s">
        <v>38</v>
      </c>
      <c r="I3303" t="s">
        <v>39</v>
      </c>
      <c r="J3303" t="s">
        <v>92</v>
      </c>
      <c r="K3303">
        <v>6</v>
      </c>
      <c r="L3303">
        <v>2132</v>
      </c>
      <c r="M3303">
        <v>15</v>
      </c>
      <c r="N3303">
        <v>10873.2</v>
      </c>
      <c r="O3303">
        <v>9600</v>
      </c>
      <c r="P3303">
        <v>1273.2</v>
      </c>
      <c r="Q3303" t="s">
        <v>26</v>
      </c>
      <c r="R3303" t="s">
        <v>27</v>
      </c>
      <c r="S3303" s="3" t="str">
        <f t="shared" si="255"/>
        <v>September</v>
      </c>
      <c r="T3303" t="str">
        <f t="shared" si="256"/>
        <v>Q3</v>
      </c>
      <c r="U3303">
        <f t="shared" si="257"/>
        <v>2025</v>
      </c>
      <c r="V3303" s="4">
        <f t="shared" si="258"/>
        <v>0.11709524335062355</v>
      </c>
      <c r="W3303" t="str">
        <f t="shared" si="259"/>
        <v>Medium</v>
      </c>
    </row>
    <row r="3304" spans="1:23" hidden="1" x14ac:dyDescent="0.3">
      <c r="A3304">
        <v>102347</v>
      </c>
      <c r="B3304" s="1">
        <v>45993</v>
      </c>
      <c r="C3304" t="s">
        <v>2483</v>
      </c>
      <c r="D3304" t="s">
        <v>132</v>
      </c>
      <c r="E3304" t="s">
        <v>52</v>
      </c>
      <c r="F3304" t="s">
        <v>53</v>
      </c>
      <c r="G3304" t="s">
        <v>54</v>
      </c>
      <c r="H3304" t="s">
        <v>59</v>
      </c>
      <c r="I3304" t="s">
        <v>39</v>
      </c>
      <c r="J3304" t="s">
        <v>92</v>
      </c>
      <c r="K3304">
        <v>4</v>
      </c>
      <c r="L3304">
        <v>2718</v>
      </c>
      <c r="M3304">
        <v>0</v>
      </c>
      <c r="N3304">
        <v>10872</v>
      </c>
      <c r="O3304">
        <v>6400</v>
      </c>
      <c r="P3304">
        <v>4472</v>
      </c>
      <c r="Q3304" t="s">
        <v>66</v>
      </c>
      <c r="R3304" t="s">
        <v>73</v>
      </c>
      <c r="S3304" s="3" t="str">
        <f t="shared" si="255"/>
        <v>December</v>
      </c>
      <c r="T3304" t="str">
        <f t="shared" si="256"/>
        <v>Q4</v>
      </c>
      <c r="U3304">
        <f t="shared" si="257"/>
        <v>2025</v>
      </c>
      <c r="V3304" s="4">
        <f t="shared" si="258"/>
        <v>0.41133186166298746</v>
      </c>
      <c r="W3304" t="str">
        <f t="shared" si="259"/>
        <v>Medium</v>
      </c>
    </row>
    <row r="3305" spans="1:23" hidden="1" x14ac:dyDescent="0.3">
      <c r="A3305">
        <v>104646</v>
      </c>
      <c r="B3305" s="1">
        <v>45861</v>
      </c>
      <c r="C3305" t="s">
        <v>4782</v>
      </c>
      <c r="D3305" t="s">
        <v>132</v>
      </c>
      <c r="E3305" t="s">
        <v>52</v>
      </c>
      <c r="F3305" t="s">
        <v>69</v>
      </c>
      <c r="G3305" t="s">
        <v>70</v>
      </c>
      <c r="H3305" t="s">
        <v>33</v>
      </c>
      <c r="I3305" t="s">
        <v>60</v>
      </c>
      <c r="J3305" t="s">
        <v>61</v>
      </c>
      <c r="K3305">
        <v>1</v>
      </c>
      <c r="L3305">
        <v>12075</v>
      </c>
      <c r="M3305">
        <v>10</v>
      </c>
      <c r="N3305">
        <v>10867.5</v>
      </c>
      <c r="O3305">
        <v>9000</v>
      </c>
      <c r="P3305">
        <v>1867.5</v>
      </c>
      <c r="Q3305" t="s">
        <v>49</v>
      </c>
      <c r="R3305" t="s">
        <v>27</v>
      </c>
      <c r="S3305" s="3" t="str">
        <f t="shared" si="255"/>
        <v>July</v>
      </c>
      <c r="T3305" t="str">
        <f t="shared" si="256"/>
        <v>Q3</v>
      </c>
      <c r="U3305">
        <f t="shared" si="257"/>
        <v>2025</v>
      </c>
      <c r="V3305" s="4">
        <f t="shared" si="258"/>
        <v>0.17184265010351968</v>
      </c>
      <c r="W3305" t="str">
        <f t="shared" si="259"/>
        <v>Medium</v>
      </c>
    </row>
    <row r="3306" spans="1:23" hidden="1" x14ac:dyDescent="0.3">
      <c r="A3306">
        <v>104732</v>
      </c>
      <c r="B3306" s="1">
        <v>45849</v>
      </c>
      <c r="C3306" t="s">
        <v>4868</v>
      </c>
      <c r="D3306" t="s">
        <v>94</v>
      </c>
      <c r="E3306" t="s">
        <v>30</v>
      </c>
      <c r="F3306" t="s">
        <v>31</v>
      </c>
      <c r="G3306" t="s">
        <v>32</v>
      </c>
      <c r="H3306" t="s">
        <v>38</v>
      </c>
      <c r="I3306" t="s">
        <v>60</v>
      </c>
      <c r="J3306" t="s">
        <v>61</v>
      </c>
      <c r="K3306">
        <v>1</v>
      </c>
      <c r="L3306">
        <v>12065</v>
      </c>
      <c r="M3306">
        <v>10</v>
      </c>
      <c r="N3306">
        <v>10858.5</v>
      </c>
      <c r="O3306">
        <v>9000</v>
      </c>
      <c r="P3306">
        <v>1858.5</v>
      </c>
      <c r="Q3306" t="s">
        <v>26</v>
      </c>
      <c r="R3306" t="s">
        <v>27</v>
      </c>
      <c r="S3306" s="3" t="str">
        <f t="shared" si="255"/>
        <v>July</v>
      </c>
      <c r="T3306" t="str">
        <f t="shared" si="256"/>
        <v>Q3</v>
      </c>
      <c r="U3306">
        <f t="shared" si="257"/>
        <v>2025</v>
      </c>
      <c r="V3306" s="4">
        <f t="shared" si="258"/>
        <v>0.17115623704931621</v>
      </c>
      <c r="W3306" t="str">
        <f t="shared" si="259"/>
        <v>Medium</v>
      </c>
    </row>
    <row r="3307" spans="1:23" hidden="1" x14ac:dyDescent="0.3">
      <c r="A3307">
        <v>102809</v>
      </c>
      <c r="B3307" s="1">
        <v>45937</v>
      </c>
      <c r="C3307" t="s">
        <v>2945</v>
      </c>
      <c r="D3307" t="s">
        <v>100</v>
      </c>
      <c r="E3307" t="s">
        <v>52</v>
      </c>
      <c r="F3307" t="s">
        <v>53</v>
      </c>
      <c r="G3307" t="s">
        <v>54</v>
      </c>
      <c r="H3307" t="s">
        <v>108</v>
      </c>
      <c r="I3307" t="s">
        <v>39</v>
      </c>
      <c r="J3307" t="s">
        <v>92</v>
      </c>
      <c r="K3307">
        <v>5</v>
      </c>
      <c r="L3307">
        <v>2550</v>
      </c>
      <c r="M3307">
        <v>15</v>
      </c>
      <c r="N3307">
        <v>10837.5</v>
      </c>
      <c r="O3307">
        <v>8000</v>
      </c>
      <c r="P3307">
        <v>2837.5</v>
      </c>
      <c r="Q3307" t="s">
        <v>41</v>
      </c>
      <c r="R3307" t="s">
        <v>27</v>
      </c>
      <c r="S3307" s="3" t="str">
        <f t="shared" si="255"/>
        <v>October</v>
      </c>
      <c r="T3307" t="str">
        <f t="shared" si="256"/>
        <v>Q4</v>
      </c>
      <c r="U3307">
        <f t="shared" si="257"/>
        <v>2025</v>
      </c>
      <c r="V3307" s="4">
        <f t="shared" si="258"/>
        <v>0.2618223760092272</v>
      </c>
      <c r="W3307" t="str">
        <f t="shared" si="259"/>
        <v>Medium</v>
      </c>
    </row>
    <row r="3308" spans="1:23" hidden="1" x14ac:dyDescent="0.3">
      <c r="A3308">
        <v>100349</v>
      </c>
      <c r="B3308" s="1">
        <v>45715</v>
      </c>
      <c r="C3308" t="s">
        <v>485</v>
      </c>
      <c r="D3308" t="s">
        <v>257</v>
      </c>
      <c r="E3308" t="s">
        <v>44</v>
      </c>
      <c r="F3308" t="s">
        <v>64</v>
      </c>
      <c r="G3308" t="s">
        <v>65</v>
      </c>
      <c r="H3308" t="s">
        <v>108</v>
      </c>
      <c r="I3308" t="s">
        <v>60</v>
      </c>
      <c r="J3308" t="s">
        <v>61</v>
      </c>
      <c r="K3308">
        <v>1</v>
      </c>
      <c r="L3308">
        <v>12039</v>
      </c>
      <c r="M3308">
        <v>10</v>
      </c>
      <c r="N3308">
        <v>10835.1</v>
      </c>
      <c r="O3308">
        <v>9000</v>
      </c>
      <c r="P3308">
        <v>1835.1</v>
      </c>
      <c r="Q3308" t="s">
        <v>26</v>
      </c>
      <c r="R3308" t="s">
        <v>27</v>
      </c>
      <c r="S3308" s="3" t="str">
        <f t="shared" si="255"/>
        <v>February</v>
      </c>
      <c r="T3308" t="str">
        <f t="shared" si="256"/>
        <v>Q1</v>
      </c>
      <c r="U3308">
        <f t="shared" si="257"/>
        <v>2025</v>
      </c>
      <c r="V3308" s="4">
        <f t="shared" si="258"/>
        <v>0.16936622643076665</v>
      </c>
      <c r="W3308" t="str">
        <f t="shared" si="259"/>
        <v>Medium</v>
      </c>
    </row>
    <row r="3309" spans="1:23" hidden="1" x14ac:dyDescent="0.3">
      <c r="A3309">
        <v>103793</v>
      </c>
      <c r="B3309" s="1">
        <v>45880</v>
      </c>
      <c r="C3309" t="s">
        <v>3929</v>
      </c>
      <c r="D3309" t="s">
        <v>85</v>
      </c>
      <c r="E3309" t="s">
        <v>52</v>
      </c>
      <c r="F3309" t="s">
        <v>69</v>
      </c>
      <c r="G3309" t="s">
        <v>70</v>
      </c>
      <c r="H3309" t="s">
        <v>83</v>
      </c>
      <c r="I3309" t="s">
        <v>39</v>
      </c>
      <c r="J3309" t="s">
        <v>48</v>
      </c>
      <c r="K3309">
        <v>6</v>
      </c>
      <c r="L3309">
        <v>1804</v>
      </c>
      <c r="M3309">
        <v>0</v>
      </c>
      <c r="N3309">
        <v>10824</v>
      </c>
      <c r="O3309">
        <v>5400</v>
      </c>
      <c r="P3309">
        <v>5424</v>
      </c>
      <c r="Q3309" t="s">
        <v>41</v>
      </c>
      <c r="R3309" t="s">
        <v>27</v>
      </c>
      <c r="S3309" s="3" t="str">
        <f t="shared" si="255"/>
        <v>August</v>
      </c>
      <c r="T3309" t="str">
        <f t="shared" si="256"/>
        <v>Q3</v>
      </c>
      <c r="U3309">
        <f t="shared" si="257"/>
        <v>2025</v>
      </c>
      <c r="V3309" s="4">
        <f t="shared" si="258"/>
        <v>0.50110864745011086</v>
      </c>
      <c r="W3309" t="str">
        <f t="shared" si="259"/>
        <v>Medium</v>
      </c>
    </row>
    <row r="3310" spans="1:23" hidden="1" x14ac:dyDescent="0.3">
      <c r="A3310">
        <v>103839</v>
      </c>
      <c r="B3310" s="1">
        <v>45881</v>
      </c>
      <c r="C3310" t="s">
        <v>3975</v>
      </c>
      <c r="D3310" t="s">
        <v>202</v>
      </c>
      <c r="E3310" t="s">
        <v>52</v>
      </c>
      <c r="F3310" t="s">
        <v>53</v>
      </c>
      <c r="G3310" t="s">
        <v>54</v>
      </c>
      <c r="H3310" t="s">
        <v>23</v>
      </c>
      <c r="I3310" t="s">
        <v>39</v>
      </c>
      <c r="J3310" t="s">
        <v>92</v>
      </c>
      <c r="K3310">
        <v>5</v>
      </c>
      <c r="L3310">
        <v>2542</v>
      </c>
      <c r="M3310">
        <v>15</v>
      </c>
      <c r="N3310">
        <v>10803.5</v>
      </c>
      <c r="O3310">
        <v>8000</v>
      </c>
      <c r="P3310">
        <v>2803.5</v>
      </c>
      <c r="Q3310" t="s">
        <v>41</v>
      </c>
      <c r="R3310" t="s">
        <v>56</v>
      </c>
      <c r="S3310" s="3" t="str">
        <f t="shared" si="255"/>
        <v>August</v>
      </c>
      <c r="T3310" t="str">
        <f t="shared" si="256"/>
        <v>Q3</v>
      </c>
      <c r="U3310">
        <f t="shared" si="257"/>
        <v>2025</v>
      </c>
      <c r="V3310" s="4">
        <f t="shared" si="258"/>
        <v>0.25949923635858752</v>
      </c>
      <c r="W3310" t="str">
        <f t="shared" si="259"/>
        <v>Medium</v>
      </c>
    </row>
    <row r="3311" spans="1:23" hidden="1" x14ac:dyDescent="0.3">
      <c r="A3311">
        <v>103607</v>
      </c>
      <c r="B3311" s="1">
        <v>45757</v>
      </c>
      <c r="C3311" t="s">
        <v>3743</v>
      </c>
      <c r="D3311" t="s">
        <v>63</v>
      </c>
      <c r="E3311" t="s">
        <v>44</v>
      </c>
      <c r="F3311" t="s">
        <v>64</v>
      </c>
      <c r="G3311" t="s">
        <v>65</v>
      </c>
      <c r="H3311" t="s">
        <v>108</v>
      </c>
      <c r="I3311" t="s">
        <v>39</v>
      </c>
      <c r="J3311" t="s">
        <v>48</v>
      </c>
      <c r="K3311">
        <v>6</v>
      </c>
      <c r="L3311">
        <v>1997</v>
      </c>
      <c r="M3311">
        <v>10</v>
      </c>
      <c r="N3311">
        <v>10783.8</v>
      </c>
      <c r="O3311">
        <v>5400</v>
      </c>
      <c r="P3311">
        <v>5383.8</v>
      </c>
      <c r="Q3311" t="s">
        <v>55</v>
      </c>
      <c r="R3311" t="s">
        <v>27</v>
      </c>
      <c r="S3311" s="3" t="str">
        <f t="shared" si="255"/>
        <v>April</v>
      </c>
      <c r="T3311" t="str">
        <f t="shared" si="256"/>
        <v>Q2</v>
      </c>
      <c r="U3311">
        <f t="shared" si="257"/>
        <v>2025</v>
      </c>
      <c r="V3311" s="4">
        <f t="shared" si="258"/>
        <v>0.49924887330996498</v>
      </c>
      <c r="W3311" t="str">
        <f t="shared" si="259"/>
        <v>Medium</v>
      </c>
    </row>
    <row r="3312" spans="1:23" hidden="1" x14ac:dyDescent="0.3">
      <c r="A3312">
        <v>100855</v>
      </c>
      <c r="B3312" s="1">
        <v>45950</v>
      </c>
      <c r="C3312" t="s">
        <v>991</v>
      </c>
      <c r="D3312" t="s">
        <v>132</v>
      </c>
      <c r="E3312" t="s">
        <v>44</v>
      </c>
      <c r="F3312" t="s">
        <v>64</v>
      </c>
      <c r="G3312" t="s">
        <v>65</v>
      </c>
      <c r="H3312" t="s">
        <v>59</v>
      </c>
      <c r="I3312" t="s">
        <v>39</v>
      </c>
      <c r="J3312" t="s">
        <v>48</v>
      </c>
      <c r="K3312">
        <v>6</v>
      </c>
      <c r="L3312">
        <v>1889</v>
      </c>
      <c r="M3312">
        <v>5</v>
      </c>
      <c r="N3312">
        <v>10767.3</v>
      </c>
      <c r="O3312">
        <v>5400</v>
      </c>
      <c r="P3312">
        <v>5367.3</v>
      </c>
      <c r="Q3312" t="s">
        <v>26</v>
      </c>
      <c r="R3312" t="s">
        <v>56</v>
      </c>
      <c r="S3312" s="3" t="str">
        <f t="shared" si="255"/>
        <v>October</v>
      </c>
      <c r="T3312" t="str">
        <f t="shared" si="256"/>
        <v>Q4</v>
      </c>
      <c r="U3312">
        <f t="shared" si="257"/>
        <v>2025</v>
      </c>
      <c r="V3312" s="4">
        <f t="shared" si="258"/>
        <v>0.49848151347134384</v>
      </c>
      <c r="W3312" t="str">
        <f t="shared" si="259"/>
        <v>Medium</v>
      </c>
    </row>
    <row r="3313" spans="1:23" hidden="1" x14ac:dyDescent="0.3">
      <c r="A3313">
        <v>100579</v>
      </c>
      <c r="B3313" s="1">
        <v>45847</v>
      </c>
      <c r="C3313" t="s">
        <v>715</v>
      </c>
      <c r="D3313" t="s">
        <v>375</v>
      </c>
      <c r="E3313" t="s">
        <v>52</v>
      </c>
      <c r="F3313" t="s">
        <v>69</v>
      </c>
      <c r="G3313" t="s">
        <v>70</v>
      </c>
      <c r="H3313" t="s">
        <v>83</v>
      </c>
      <c r="I3313" t="s">
        <v>60</v>
      </c>
      <c r="J3313" t="s">
        <v>61</v>
      </c>
      <c r="K3313">
        <v>1</v>
      </c>
      <c r="L3313">
        <v>11946</v>
      </c>
      <c r="M3313">
        <v>10</v>
      </c>
      <c r="N3313">
        <v>10751.4</v>
      </c>
      <c r="O3313">
        <v>9000</v>
      </c>
      <c r="P3313">
        <v>1751.4</v>
      </c>
      <c r="Q3313" t="s">
        <v>55</v>
      </c>
      <c r="R3313" t="s">
        <v>56</v>
      </c>
      <c r="S3313" s="3" t="str">
        <f t="shared" si="255"/>
        <v>July</v>
      </c>
      <c r="T3313" t="str">
        <f t="shared" si="256"/>
        <v>Q3</v>
      </c>
      <c r="U3313">
        <f t="shared" si="257"/>
        <v>2025</v>
      </c>
      <c r="V3313" s="4">
        <f t="shared" si="258"/>
        <v>0.16289971538590325</v>
      </c>
      <c r="W3313" t="str">
        <f t="shared" si="259"/>
        <v>Medium</v>
      </c>
    </row>
    <row r="3314" spans="1:23" hidden="1" x14ac:dyDescent="0.3">
      <c r="A3314">
        <v>101963</v>
      </c>
      <c r="B3314" s="1">
        <v>46005</v>
      </c>
      <c r="C3314" t="s">
        <v>2099</v>
      </c>
      <c r="D3314" t="s">
        <v>102</v>
      </c>
      <c r="E3314" t="s">
        <v>52</v>
      </c>
      <c r="F3314" t="s">
        <v>69</v>
      </c>
      <c r="G3314" t="s">
        <v>70</v>
      </c>
      <c r="H3314" t="s">
        <v>38</v>
      </c>
      <c r="I3314" t="s">
        <v>39</v>
      </c>
      <c r="J3314" t="s">
        <v>92</v>
      </c>
      <c r="K3314">
        <v>5</v>
      </c>
      <c r="L3314">
        <v>2684</v>
      </c>
      <c r="M3314">
        <v>20</v>
      </c>
      <c r="N3314">
        <v>10736</v>
      </c>
      <c r="O3314">
        <v>8000</v>
      </c>
      <c r="P3314">
        <v>2736</v>
      </c>
      <c r="Q3314" t="s">
        <v>49</v>
      </c>
      <c r="R3314" t="s">
        <v>56</v>
      </c>
      <c r="S3314" s="3" t="str">
        <f t="shared" si="255"/>
        <v>December</v>
      </c>
      <c r="T3314" t="str">
        <f t="shared" si="256"/>
        <v>Q4</v>
      </c>
      <c r="U3314">
        <f t="shared" si="257"/>
        <v>2025</v>
      </c>
      <c r="V3314" s="4">
        <f t="shared" si="258"/>
        <v>0.2548435171385991</v>
      </c>
      <c r="W3314" t="str">
        <f t="shared" si="259"/>
        <v>Medium</v>
      </c>
    </row>
    <row r="3315" spans="1:23" hidden="1" x14ac:dyDescent="0.3">
      <c r="A3315">
        <v>102353</v>
      </c>
      <c r="B3315" s="1">
        <v>45685</v>
      </c>
      <c r="C3315" t="s">
        <v>2489</v>
      </c>
      <c r="D3315" t="s">
        <v>213</v>
      </c>
      <c r="E3315" t="s">
        <v>20</v>
      </c>
      <c r="F3315" t="s">
        <v>21</v>
      </c>
      <c r="G3315" t="s">
        <v>22</v>
      </c>
      <c r="H3315" t="s">
        <v>108</v>
      </c>
      <c r="I3315" t="s">
        <v>39</v>
      </c>
      <c r="J3315" t="s">
        <v>92</v>
      </c>
      <c r="K3315">
        <v>5</v>
      </c>
      <c r="L3315">
        <v>2523</v>
      </c>
      <c r="M3315">
        <v>15</v>
      </c>
      <c r="N3315">
        <v>10722.75</v>
      </c>
      <c r="O3315">
        <v>8000</v>
      </c>
      <c r="P3315">
        <v>2722.75</v>
      </c>
      <c r="Q3315" t="s">
        <v>66</v>
      </c>
      <c r="R3315" t="s">
        <v>27</v>
      </c>
      <c r="S3315" s="3" t="str">
        <f t="shared" si="255"/>
        <v>January</v>
      </c>
      <c r="T3315" t="str">
        <f t="shared" si="256"/>
        <v>Q1</v>
      </c>
      <c r="U3315">
        <f t="shared" si="257"/>
        <v>2025</v>
      </c>
      <c r="V3315" s="4">
        <f t="shared" si="258"/>
        <v>0.25392273437317853</v>
      </c>
      <c r="W3315" t="str">
        <f t="shared" si="259"/>
        <v>Medium</v>
      </c>
    </row>
    <row r="3316" spans="1:23" hidden="1" x14ac:dyDescent="0.3">
      <c r="A3316">
        <v>100210</v>
      </c>
      <c r="B3316" s="1">
        <v>45778</v>
      </c>
      <c r="C3316" t="s">
        <v>344</v>
      </c>
      <c r="D3316" t="s">
        <v>153</v>
      </c>
      <c r="E3316" t="s">
        <v>30</v>
      </c>
      <c r="F3316" t="s">
        <v>31</v>
      </c>
      <c r="G3316" t="s">
        <v>32</v>
      </c>
      <c r="H3316" t="s">
        <v>71</v>
      </c>
      <c r="I3316" t="s">
        <v>39</v>
      </c>
      <c r="J3316" t="s">
        <v>92</v>
      </c>
      <c r="K3316">
        <v>4</v>
      </c>
      <c r="L3316">
        <v>2976</v>
      </c>
      <c r="M3316">
        <v>10</v>
      </c>
      <c r="N3316">
        <v>10713.6</v>
      </c>
      <c r="O3316">
        <v>6400</v>
      </c>
      <c r="P3316">
        <v>4313.6000000000004</v>
      </c>
      <c r="Q3316" t="s">
        <v>55</v>
      </c>
      <c r="R3316" t="s">
        <v>73</v>
      </c>
      <c r="S3316" s="3" t="str">
        <f t="shared" si="255"/>
        <v>May</v>
      </c>
      <c r="T3316" t="str">
        <f t="shared" si="256"/>
        <v>Q2</v>
      </c>
      <c r="U3316">
        <f t="shared" si="257"/>
        <v>2025</v>
      </c>
      <c r="V3316" s="4">
        <f t="shared" si="258"/>
        <v>0.40262843488649941</v>
      </c>
      <c r="W3316" t="str">
        <f t="shared" si="259"/>
        <v>Medium</v>
      </c>
    </row>
    <row r="3317" spans="1:23" hidden="1" x14ac:dyDescent="0.3">
      <c r="A3317">
        <v>100219</v>
      </c>
      <c r="B3317" s="1">
        <v>45812</v>
      </c>
      <c r="C3317" t="s">
        <v>353</v>
      </c>
      <c r="D3317" t="s">
        <v>104</v>
      </c>
      <c r="E3317" t="s">
        <v>30</v>
      </c>
      <c r="F3317" t="s">
        <v>31</v>
      </c>
      <c r="G3317" t="s">
        <v>32</v>
      </c>
      <c r="H3317" t="s">
        <v>83</v>
      </c>
      <c r="I3317" t="s">
        <v>39</v>
      </c>
      <c r="J3317" t="s">
        <v>92</v>
      </c>
      <c r="K3317">
        <v>4</v>
      </c>
      <c r="L3317">
        <v>2976</v>
      </c>
      <c r="M3317">
        <v>10</v>
      </c>
      <c r="N3317">
        <v>10713.6</v>
      </c>
      <c r="O3317">
        <v>6400</v>
      </c>
      <c r="P3317">
        <v>4313.6000000000004</v>
      </c>
      <c r="Q3317" t="s">
        <v>49</v>
      </c>
      <c r="R3317" t="s">
        <v>56</v>
      </c>
      <c r="S3317" s="3" t="str">
        <f t="shared" si="255"/>
        <v>June</v>
      </c>
      <c r="T3317" t="str">
        <f t="shared" si="256"/>
        <v>Q2</v>
      </c>
      <c r="U3317">
        <f t="shared" si="257"/>
        <v>2025</v>
      </c>
      <c r="V3317" s="4">
        <f t="shared" si="258"/>
        <v>0.40262843488649941</v>
      </c>
      <c r="W3317" t="str">
        <f t="shared" si="259"/>
        <v>Medium</v>
      </c>
    </row>
    <row r="3318" spans="1:23" hidden="1" x14ac:dyDescent="0.3">
      <c r="A3318">
        <v>103605</v>
      </c>
      <c r="B3318" s="1">
        <v>45731</v>
      </c>
      <c r="C3318" t="s">
        <v>3741</v>
      </c>
      <c r="D3318" t="s">
        <v>192</v>
      </c>
      <c r="E3318" t="s">
        <v>52</v>
      </c>
      <c r="F3318" t="s">
        <v>69</v>
      </c>
      <c r="G3318" t="s">
        <v>70</v>
      </c>
      <c r="H3318" t="s">
        <v>38</v>
      </c>
      <c r="I3318" t="s">
        <v>39</v>
      </c>
      <c r="J3318" t="s">
        <v>92</v>
      </c>
      <c r="K3318">
        <v>6</v>
      </c>
      <c r="L3318">
        <v>2231</v>
      </c>
      <c r="M3318">
        <v>20</v>
      </c>
      <c r="N3318">
        <v>10708.8</v>
      </c>
      <c r="O3318">
        <v>9600</v>
      </c>
      <c r="P3318">
        <v>1108.8</v>
      </c>
      <c r="Q3318" t="s">
        <v>49</v>
      </c>
      <c r="R3318" t="s">
        <v>27</v>
      </c>
      <c r="S3318" s="3" t="str">
        <f t="shared" si="255"/>
        <v>March</v>
      </c>
      <c r="T3318" t="str">
        <f t="shared" si="256"/>
        <v>Q1</v>
      </c>
      <c r="U3318">
        <f t="shared" si="257"/>
        <v>2025</v>
      </c>
      <c r="V3318" s="4">
        <f t="shared" si="258"/>
        <v>0.10354101299865531</v>
      </c>
      <c r="W3318" t="str">
        <f t="shared" si="259"/>
        <v>Medium</v>
      </c>
    </row>
    <row r="3319" spans="1:23" hidden="1" x14ac:dyDescent="0.3">
      <c r="A3319">
        <v>104608</v>
      </c>
      <c r="B3319" s="1">
        <v>45924</v>
      </c>
      <c r="C3319" t="s">
        <v>4744</v>
      </c>
      <c r="D3319" t="s">
        <v>205</v>
      </c>
      <c r="E3319" t="s">
        <v>52</v>
      </c>
      <c r="F3319" t="s">
        <v>69</v>
      </c>
      <c r="G3319" t="s">
        <v>70</v>
      </c>
      <c r="H3319" t="s">
        <v>59</v>
      </c>
      <c r="I3319" t="s">
        <v>60</v>
      </c>
      <c r="J3319" t="s">
        <v>61</v>
      </c>
      <c r="K3319">
        <v>1</v>
      </c>
      <c r="L3319">
        <v>11894</v>
      </c>
      <c r="M3319">
        <v>10</v>
      </c>
      <c r="N3319">
        <v>10704.6</v>
      </c>
      <c r="O3319">
        <v>9000</v>
      </c>
      <c r="P3319">
        <v>1704.6</v>
      </c>
      <c r="Q3319" t="s">
        <v>66</v>
      </c>
      <c r="R3319" t="s">
        <v>27</v>
      </c>
      <c r="S3319" s="3" t="str">
        <f t="shared" si="255"/>
        <v>September</v>
      </c>
      <c r="T3319" t="str">
        <f t="shared" si="256"/>
        <v>Q3</v>
      </c>
      <c r="U3319">
        <f t="shared" si="257"/>
        <v>2025</v>
      </c>
      <c r="V3319" s="4">
        <f t="shared" si="258"/>
        <v>0.15923995291743734</v>
      </c>
      <c r="W3319" t="str">
        <f t="shared" si="259"/>
        <v>Medium</v>
      </c>
    </row>
    <row r="3320" spans="1:23" hidden="1" x14ac:dyDescent="0.3">
      <c r="A3320">
        <v>100359</v>
      </c>
      <c r="B3320" s="1">
        <v>45801</v>
      </c>
      <c r="C3320" t="s">
        <v>495</v>
      </c>
      <c r="D3320" t="s">
        <v>250</v>
      </c>
      <c r="E3320" t="s">
        <v>44</v>
      </c>
      <c r="F3320" t="s">
        <v>45</v>
      </c>
      <c r="G3320" t="s">
        <v>46</v>
      </c>
      <c r="H3320" t="s">
        <v>83</v>
      </c>
      <c r="I3320" t="s">
        <v>60</v>
      </c>
      <c r="J3320" t="s">
        <v>61</v>
      </c>
      <c r="K3320">
        <v>1</v>
      </c>
      <c r="L3320">
        <v>11860</v>
      </c>
      <c r="M3320">
        <v>10</v>
      </c>
      <c r="N3320">
        <v>10674</v>
      </c>
      <c r="O3320">
        <v>9000</v>
      </c>
      <c r="P3320">
        <v>1674</v>
      </c>
      <c r="Q3320" t="s">
        <v>49</v>
      </c>
      <c r="R3320" t="s">
        <v>27</v>
      </c>
      <c r="S3320" s="3" t="str">
        <f t="shared" si="255"/>
        <v>May</v>
      </c>
      <c r="T3320" t="str">
        <f t="shared" si="256"/>
        <v>Q2</v>
      </c>
      <c r="U3320">
        <f t="shared" si="257"/>
        <v>2025</v>
      </c>
      <c r="V3320" s="4">
        <f t="shared" si="258"/>
        <v>0.15682967959527824</v>
      </c>
      <c r="W3320" t="str">
        <f t="shared" si="259"/>
        <v>Medium</v>
      </c>
    </row>
    <row r="3321" spans="1:23" hidden="1" x14ac:dyDescent="0.3">
      <c r="A3321">
        <v>102246</v>
      </c>
      <c r="B3321" s="1">
        <v>45828</v>
      </c>
      <c r="C3321" t="s">
        <v>2382</v>
      </c>
      <c r="D3321" t="s">
        <v>213</v>
      </c>
      <c r="E3321" t="s">
        <v>44</v>
      </c>
      <c r="F3321" t="s">
        <v>45</v>
      </c>
      <c r="G3321" t="s">
        <v>46</v>
      </c>
      <c r="H3321" t="s">
        <v>23</v>
      </c>
      <c r="I3321" t="s">
        <v>39</v>
      </c>
      <c r="J3321" t="s">
        <v>92</v>
      </c>
      <c r="K3321">
        <v>4</v>
      </c>
      <c r="L3321">
        <v>2806</v>
      </c>
      <c r="M3321">
        <v>5</v>
      </c>
      <c r="N3321">
        <v>10662.8</v>
      </c>
      <c r="O3321">
        <v>6400</v>
      </c>
      <c r="P3321">
        <v>4262.8</v>
      </c>
      <c r="Q3321" t="s">
        <v>55</v>
      </c>
      <c r="R3321" t="s">
        <v>27</v>
      </c>
      <c r="S3321" s="3" t="str">
        <f t="shared" si="255"/>
        <v>June</v>
      </c>
      <c r="T3321" t="str">
        <f t="shared" si="256"/>
        <v>Q2</v>
      </c>
      <c r="U3321">
        <f t="shared" si="257"/>
        <v>2025</v>
      </c>
      <c r="V3321" s="4">
        <f t="shared" si="258"/>
        <v>0.39978242112765883</v>
      </c>
      <c r="W3321" t="str">
        <f t="shared" si="259"/>
        <v>Medium</v>
      </c>
    </row>
    <row r="3322" spans="1:23" hidden="1" x14ac:dyDescent="0.3">
      <c r="A3322">
        <v>101832</v>
      </c>
      <c r="B3322" s="1">
        <v>45700</v>
      </c>
      <c r="C3322" t="s">
        <v>1968</v>
      </c>
      <c r="D3322" t="s">
        <v>179</v>
      </c>
      <c r="E3322" t="s">
        <v>52</v>
      </c>
      <c r="F3322" t="s">
        <v>53</v>
      </c>
      <c r="G3322" t="s">
        <v>54</v>
      </c>
      <c r="H3322" t="s">
        <v>47</v>
      </c>
      <c r="I3322" t="s">
        <v>39</v>
      </c>
      <c r="J3322" t="s">
        <v>92</v>
      </c>
      <c r="K3322">
        <v>6</v>
      </c>
      <c r="L3322">
        <v>2089</v>
      </c>
      <c r="M3322">
        <v>15</v>
      </c>
      <c r="N3322">
        <v>10653.9</v>
      </c>
      <c r="O3322">
        <v>9600</v>
      </c>
      <c r="P3322">
        <v>1053.9000000000001</v>
      </c>
      <c r="Q3322" t="s">
        <v>26</v>
      </c>
      <c r="R3322" t="s">
        <v>73</v>
      </c>
      <c r="S3322" s="3" t="str">
        <f t="shared" si="255"/>
        <v>February</v>
      </c>
      <c r="T3322" t="str">
        <f t="shared" si="256"/>
        <v>Q1</v>
      </c>
      <c r="U3322">
        <f t="shared" si="257"/>
        <v>2025</v>
      </c>
      <c r="V3322" s="4">
        <f t="shared" si="258"/>
        <v>9.8921521696280254E-2</v>
      </c>
      <c r="W3322" t="str">
        <f t="shared" si="259"/>
        <v>Medium</v>
      </c>
    </row>
    <row r="3323" spans="1:23" hidden="1" x14ac:dyDescent="0.3">
      <c r="A3323">
        <v>103973</v>
      </c>
      <c r="B3323" s="1">
        <v>45892</v>
      </c>
      <c r="C3323" t="s">
        <v>4109</v>
      </c>
      <c r="D3323" t="s">
        <v>184</v>
      </c>
      <c r="E3323" t="s">
        <v>52</v>
      </c>
      <c r="F3323" t="s">
        <v>69</v>
      </c>
      <c r="G3323" t="s">
        <v>70</v>
      </c>
      <c r="H3323" t="s">
        <v>38</v>
      </c>
      <c r="I3323" t="s">
        <v>60</v>
      </c>
      <c r="J3323" t="s">
        <v>61</v>
      </c>
      <c r="K3323">
        <v>1</v>
      </c>
      <c r="L3323">
        <v>11831</v>
      </c>
      <c r="M3323">
        <v>10</v>
      </c>
      <c r="N3323">
        <v>10647.9</v>
      </c>
      <c r="O3323">
        <v>9000</v>
      </c>
      <c r="P3323">
        <v>1647.9</v>
      </c>
      <c r="Q3323" t="s">
        <v>41</v>
      </c>
      <c r="R3323" t="s">
        <v>73</v>
      </c>
      <c r="S3323" s="3" t="str">
        <f t="shared" si="255"/>
        <v>August</v>
      </c>
      <c r="T3323" t="str">
        <f t="shared" si="256"/>
        <v>Q3</v>
      </c>
      <c r="U3323">
        <f t="shared" si="257"/>
        <v>2025</v>
      </c>
      <c r="V3323" s="4">
        <f t="shared" si="258"/>
        <v>0.15476291099653455</v>
      </c>
      <c r="W3323" t="str">
        <f t="shared" si="259"/>
        <v>Medium</v>
      </c>
    </row>
    <row r="3324" spans="1:23" hidden="1" x14ac:dyDescent="0.3">
      <c r="A3324">
        <v>102040</v>
      </c>
      <c r="B3324" s="1">
        <v>45886</v>
      </c>
      <c r="C3324" t="s">
        <v>2176</v>
      </c>
      <c r="D3324" t="s">
        <v>43</v>
      </c>
      <c r="E3324" t="s">
        <v>30</v>
      </c>
      <c r="F3324" t="s">
        <v>76</v>
      </c>
      <c r="G3324" t="s">
        <v>77</v>
      </c>
      <c r="H3324" t="s">
        <v>59</v>
      </c>
      <c r="I3324" t="s">
        <v>60</v>
      </c>
      <c r="J3324" t="s">
        <v>61</v>
      </c>
      <c r="K3324">
        <v>1</v>
      </c>
      <c r="L3324">
        <v>11829</v>
      </c>
      <c r="M3324">
        <v>10</v>
      </c>
      <c r="N3324">
        <v>10646.1</v>
      </c>
      <c r="O3324">
        <v>9000</v>
      </c>
      <c r="P3324">
        <v>1646.1</v>
      </c>
      <c r="Q3324" t="s">
        <v>55</v>
      </c>
      <c r="R3324" t="s">
        <v>27</v>
      </c>
      <c r="S3324" s="3" t="str">
        <f t="shared" si="255"/>
        <v>August</v>
      </c>
      <c r="T3324" t="str">
        <f t="shared" si="256"/>
        <v>Q3</v>
      </c>
      <c r="U3324">
        <f t="shared" si="257"/>
        <v>2025</v>
      </c>
      <c r="V3324" s="4">
        <f t="shared" si="258"/>
        <v>0.15462000169075998</v>
      </c>
      <c r="W3324" t="str">
        <f t="shared" si="259"/>
        <v>Medium</v>
      </c>
    </row>
    <row r="3325" spans="1:23" hidden="1" x14ac:dyDescent="0.3">
      <c r="A3325">
        <v>102489</v>
      </c>
      <c r="B3325" s="1">
        <v>45774</v>
      </c>
      <c r="C3325" t="s">
        <v>2625</v>
      </c>
      <c r="D3325" t="s">
        <v>250</v>
      </c>
      <c r="E3325" t="s">
        <v>20</v>
      </c>
      <c r="F3325" t="s">
        <v>21</v>
      </c>
      <c r="G3325" t="s">
        <v>22</v>
      </c>
      <c r="H3325" t="s">
        <v>38</v>
      </c>
      <c r="I3325" t="s">
        <v>60</v>
      </c>
      <c r="J3325" t="s">
        <v>61</v>
      </c>
      <c r="K3325">
        <v>1</v>
      </c>
      <c r="L3325">
        <v>11817</v>
      </c>
      <c r="M3325">
        <v>10</v>
      </c>
      <c r="N3325">
        <v>10635.3</v>
      </c>
      <c r="O3325">
        <v>9000</v>
      </c>
      <c r="P3325">
        <v>1635.3</v>
      </c>
      <c r="Q3325" t="s">
        <v>66</v>
      </c>
      <c r="R3325" t="s">
        <v>73</v>
      </c>
      <c r="S3325" s="3" t="str">
        <f t="shared" si="255"/>
        <v>April</v>
      </c>
      <c r="T3325" t="str">
        <f t="shared" si="256"/>
        <v>Q2</v>
      </c>
      <c r="U3325">
        <f t="shared" si="257"/>
        <v>2025</v>
      </c>
      <c r="V3325" s="4">
        <f t="shared" si="258"/>
        <v>0.15376152999915377</v>
      </c>
      <c r="W3325" t="str">
        <f t="shared" si="259"/>
        <v>Medium</v>
      </c>
    </row>
    <row r="3326" spans="1:23" hidden="1" x14ac:dyDescent="0.3">
      <c r="A3326">
        <v>102031</v>
      </c>
      <c r="B3326" s="1">
        <v>45709</v>
      </c>
      <c r="C3326" t="s">
        <v>2167</v>
      </c>
      <c r="D3326" t="s">
        <v>217</v>
      </c>
      <c r="E3326" t="s">
        <v>44</v>
      </c>
      <c r="F3326" t="s">
        <v>64</v>
      </c>
      <c r="G3326" t="s">
        <v>65</v>
      </c>
      <c r="H3326" t="s">
        <v>108</v>
      </c>
      <c r="I3326" t="s">
        <v>39</v>
      </c>
      <c r="J3326" t="s">
        <v>92</v>
      </c>
      <c r="K3326">
        <v>4</v>
      </c>
      <c r="L3326">
        <v>2654</v>
      </c>
      <c r="M3326">
        <v>0</v>
      </c>
      <c r="N3326">
        <v>10616</v>
      </c>
      <c r="O3326">
        <v>6400</v>
      </c>
      <c r="P3326">
        <v>4216</v>
      </c>
      <c r="Q3326" t="s">
        <v>26</v>
      </c>
      <c r="R3326" t="s">
        <v>56</v>
      </c>
      <c r="S3326" s="3" t="str">
        <f t="shared" si="255"/>
        <v>February</v>
      </c>
      <c r="T3326" t="str">
        <f t="shared" si="256"/>
        <v>Q1</v>
      </c>
      <c r="U3326">
        <f t="shared" si="257"/>
        <v>2025</v>
      </c>
      <c r="V3326" s="4">
        <f t="shared" si="258"/>
        <v>0.3971363978899774</v>
      </c>
      <c r="W3326" t="str">
        <f t="shared" si="259"/>
        <v>Medium</v>
      </c>
    </row>
    <row r="3327" spans="1:23" hidden="1" x14ac:dyDescent="0.3">
      <c r="A3327">
        <v>101318</v>
      </c>
      <c r="B3327" s="1">
        <v>45874</v>
      </c>
      <c r="C3327" t="s">
        <v>1454</v>
      </c>
      <c r="D3327" t="s">
        <v>202</v>
      </c>
      <c r="E3327" t="s">
        <v>52</v>
      </c>
      <c r="F3327" t="s">
        <v>69</v>
      </c>
      <c r="G3327" t="s">
        <v>70</v>
      </c>
      <c r="H3327" t="s">
        <v>33</v>
      </c>
      <c r="I3327" t="s">
        <v>60</v>
      </c>
      <c r="J3327" t="s">
        <v>61</v>
      </c>
      <c r="K3327">
        <v>1</v>
      </c>
      <c r="L3327">
        <v>12488</v>
      </c>
      <c r="M3327">
        <v>15</v>
      </c>
      <c r="N3327">
        <v>10614.8</v>
      </c>
      <c r="O3327">
        <v>9000</v>
      </c>
      <c r="P3327">
        <v>1614.8</v>
      </c>
      <c r="Q3327" t="s">
        <v>26</v>
      </c>
      <c r="R3327" t="s">
        <v>27</v>
      </c>
      <c r="S3327" s="3" t="str">
        <f t="shared" si="255"/>
        <v>August</v>
      </c>
      <c r="T3327" t="str">
        <f t="shared" si="256"/>
        <v>Q3</v>
      </c>
      <c r="U3327">
        <f t="shared" si="257"/>
        <v>2025</v>
      </c>
      <c r="V3327" s="4">
        <f t="shared" si="258"/>
        <v>0.15212721860044467</v>
      </c>
      <c r="W3327" t="str">
        <f t="shared" si="259"/>
        <v>Medium</v>
      </c>
    </row>
    <row r="3328" spans="1:23" hidden="1" x14ac:dyDescent="0.3">
      <c r="A3328">
        <v>102737</v>
      </c>
      <c r="B3328" s="1">
        <v>45943</v>
      </c>
      <c r="C3328" t="s">
        <v>2873</v>
      </c>
      <c r="D3328" t="s">
        <v>189</v>
      </c>
      <c r="E3328" t="s">
        <v>52</v>
      </c>
      <c r="F3328" t="s">
        <v>53</v>
      </c>
      <c r="G3328" t="s">
        <v>54</v>
      </c>
      <c r="H3328" t="s">
        <v>83</v>
      </c>
      <c r="I3328" t="s">
        <v>39</v>
      </c>
      <c r="J3328" t="s">
        <v>48</v>
      </c>
      <c r="K3328">
        <v>6</v>
      </c>
      <c r="L3328">
        <v>1768</v>
      </c>
      <c r="M3328">
        <v>0</v>
      </c>
      <c r="N3328">
        <v>10608</v>
      </c>
      <c r="O3328">
        <v>5400</v>
      </c>
      <c r="P3328">
        <v>5208</v>
      </c>
      <c r="Q3328" t="s">
        <v>26</v>
      </c>
      <c r="R3328" t="s">
        <v>56</v>
      </c>
      <c r="S3328" s="3" t="str">
        <f t="shared" si="255"/>
        <v>October</v>
      </c>
      <c r="T3328" t="str">
        <f t="shared" si="256"/>
        <v>Q4</v>
      </c>
      <c r="U3328">
        <f t="shared" si="257"/>
        <v>2025</v>
      </c>
      <c r="V3328" s="4">
        <f t="shared" si="258"/>
        <v>0.49095022624434387</v>
      </c>
      <c r="W3328" t="str">
        <f t="shared" si="259"/>
        <v>Medium</v>
      </c>
    </row>
    <row r="3329" spans="1:23" hidden="1" x14ac:dyDescent="0.3">
      <c r="A3329">
        <v>104932</v>
      </c>
      <c r="B3329" s="1">
        <v>45661</v>
      </c>
      <c r="C3329" t="s">
        <v>5068</v>
      </c>
      <c r="D3329" t="s">
        <v>192</v>
      </c>
      <c r="E3329" t="s">
        <v>30</v>
      </c>
      <c r="F3329" t="s">
        <v>76</v>
      </c>
      <c r="G3329" t="s">
        <v>77</v>
      </c>
      <c r="H3329" t="s">
        <v>108</v>
      </c>
      <c r="I3329" t="s">
        <v>60</v>
      </c>
      <c r="J3329" t="s">
        <v>61</v>
      </c>
      <c r="K3329">
        <v>1</v>
      </c>
      <c r="L3329">
        <v>12477</v>
      </c>
      <c r="M3329">
        <v>15</v>
      </c>
      <c r="N3329">
        <v>10605.45</v>
      </c>
      <c r="O3329">
        <v>9000</v>
      </c>
      <c r="P3329">
        <v>1605.45</v>
      </c>
      <c r="Q3329" t="s">
        <v>41</v>
      </c>
      <c r="R3329" t="s">
        <v>27</v>
      </c>
      <c r="S3329" s="3" t="str">
        <f t="shared" si="255"/>
        <v>January</v>
      </c>
      <c r="T3329" t="str">
        <f t="shared" si="256"/>
        <v>Q1</v>
      </c>
      <c r="U3329">
        <f t="shared" si="257"/>
        <v>2025</v>
      </c>
      <c r="V3329" s="4">
        <f t="shared" si="258"/>
        <v>0.15137971514645771</v>
      </c>
      <c r="W3329" t="str">
        <f t="shared" si="259"/>
        <v>Medium</v>
      </c>
    </row>
    <row r="3330" spans="1:23" hidden="1" x14ac:dyDescent="0.3">
      <c r="A3330">
        <v>104902</v>
      </c>
      <c r="B3330" s="1">
        <v>45671</v>
      </c>
      <c r="C3330" t="s">
        <v>5038</v>
      </c>
      <c r="D3330" t="s">
        <v>29</v>
      </c>
      <c r="E3330" t="s">
        <v>52</v>
      </c>
      <c r="F3330" t="s">
        <v>69</v>
      </c>
      <c r="G3330" t="s">
        <v>70</v>
      </c>
      <c r="H3330" t="s">
        <v>33</v>
      </c>
      <c r="I3330" t="s">
        <v>60</v>
      </c>
      <c r="J3330" t="s">
        <v>61</v>
      </c>
      <c r="K3330">
        <v>1</v>
      </c>
      <c r="L3330">
        <v>11775</v>
      </c>
      <c r="M3330">
        <v>10</v>
      </c>
      <c r="N3330">
        <v>10597.5</v>
      </c>
      <c r="O3330">
        <v>9000</v>
      </c>
      <c r="P3330">
        <v>1597.5</v>
      </c>
      <c r="Q3330" t="s">
        <v>49</v>
      </c>
      <c r="R3330" t="s">
        <v>27</v>
      </c>
      <c r="S3330" s="3" t="str">
        <f t="shared" ref="S3330:S3393" si="260">TEXT(B3330,"mmmm")</f>
        <v>January</v>
      </c>
      <c r="T3330" t="str">
        <f t="shared" ref="T3330:T3393" si="261">"Q"&amp;ROUNDUP(MONTH(B3330)/3,0)</f>
        <v>Q1</v>
      </c>
      <c r="U3330">
        <f t="shared" ref="U3330:U3393" si="262">YEAR(B3330)</f>
        <v>2025</v>
      </c>
      <c r="V3330" s="4">
        <f t="shared" ref="V3330:V3393" si="263">P3330/N3330</f>
        <v>0.15074309978768577</v>
      </c>
      <c r="W3330" t="str">
        <f t="shared" ref="W3330:W3393" si="264">IF(N3330&lt;10000,"Low",IF(N3330&lt;=50000,"Medium","High"))</f>
        <v>Medium</v>
      </c>
    </row>
    <row r="3331" spans="1:23" hidden="1" x14ac:dyDescent="0.3">
      <c r="A3331">
        <v>100559</v>
      </c>
      <c r="B3331" s="1">
        <v>45916</v>
      </c>
      <c r="C3331" t="s">
        <v>695</v>
      </c>
      <c r="D3331" t="s">
        <v>94</v>
      </c>
      <c r="E3331" t="s">
        <v>30</v>
      </c>
      <c r="F3331" t="s">
        <v>76</v>
      </c>
      <c r="G3331" t="s">
        <v>77</v>
      </c>
      <c r="H3331" t="s">
        <v>33</v>
      </c>
      <c r="I3331" t="s">
        <v>39</v>
      </c>
      <c r="J3331" t="s">
        <v>92</v>
      </c>
      <c r="K3331">
        <v>5</v>
      </c>
      <c r="L3331">
        <v>2648</v>
      </c>
      <c r="M3331">
        <v>20</v>
      </c>
      <c r="N3331">
        <v>10592</v>
      </c>
      <c r="O3331">
        <v>8000</v>
      </c>
      <c r="P3331">
        <v>2592</v>
      </c>
      <c r="Q3331" t="s">
        <v>49</v>
      </c>
      <c r="R3331" t="s">
        <v>56</v>
      </c>
      <c r="S3331" s="3" t="str">
        <f t="shared" si="260"/>
        <v>September</v>
      </c>
      <c r="T3331" t="str">
        <f t="shared" si="261"/>
        <v>Q3</v>
      </c>
      <c r="U3331">
        <f t="shared" si="262"/>
        <v>2025</v>
      </c>
      <c r="V3331" s="4">
        <f t="shared" si="263"/>
        <v>0.24471299093655588</v>
      </c>
      <c r="W3331" t="str">
        <f t="shared" si="264"/>
        <v>Medium</v>
      </c>
    </row>
    <row r="3332" spans="1:23" hidden="1" x14ac:dyDescent="0.3">
      <c r="A3332">
        <v>103222</v>
      </c>
      <c r="B3332" s="1">
        <v>46007</v>
      </c>
      <c r="C3332" t="s">
        <v>3358</v>
      </c>
      <c r="D3332" t="s">
        <v>35</v>
      </c>
      <c r="E3332" t="s">
        <v>44</v>
      </c>
      <c r="F3332" t="s">
        <v>64</v>
      </c>
      <c r="G3332" t="s">
        <v>65</v>
      </c>
      <c r="H3332" t="s">
        <v>71</v>
      </c>
      <c r="I3332" t="s">
        <v>39</v>
      </c>
      <c r="J3332" t="s">
        <v>92</v>
      </c>
      <c r="K3332">
        <v>5</v>
      </c>
      <c r="L3332">
        <v>2118</v>
      </c>
      <c r="M3332">
        <v>0</v>
      </c>
      <c r="N3332">
        <v>10590</v>
      </c>
      <c r="O3332">
        <v>8000</v>
      </c>
      <c r="P3332">
        <v>2590</v>
      </c>
      <c r="Q3332" t="s">
        <v>66</v>
      </c>
      <c r="R3332" t="s">
        <v>73</v>
      </c>
      <c r="S3332" s="3" t="str">
        <f t="shared" si="260"/>
        <v>December</v>
      </c>
      <c r="T3332" t="str">
        <f t="shared" si="261"/>
        <v>Q4</v>
      </c>
      <c r="U3332">
        <f t="shared" si="262"/>
        <v>2025</v>
      </c>
      <c r="V3332" s="4">
        <f t="shared" si="263"/>
        <v>0.24457034938621341</v>
      </c>
      <c r="W3332" t="str">
        <f t="shared" si="264"/>
        <v>Medium</v>
      </c>
    </row>
    <row r="3333" spans="1:23" hidden="1" x14ac:dyDescent="0.3">
      <c r="A3333">
        <v>102363</v>
      </c>
      <c r="B3333" s="1">
        <v>45658</v>
      </c>
      <c r="C3333" t="s">
        <v>2499</v>
      </c>
      <c r="D3333" t="s">
        <v>375</v>
      </c>
      <c r="E3333" t="s">
        <v>52</v>
      </c>
      <c r="F3333" t="s">
        <v>53</v>
      </c>
      <c r="G3333" t="s">
        <v>54</v>
      </c>
      <c r="H3333" t="s">
        <v>108</v>
      </c>
      <c r="I3333" t="s">
        <v>60</v>
      </c>
      <c r="J3333" t="s">
        <v>61</v>
      </c>
      <c r="K3333">
        <v>1</v>
      </c>
      <c r="L3333">
        <v>11739</v>
      </c>
      <c r="M3333">
        <v>10</v>
      </c>
      <c r="N3333">
        <v>10565.1</v>
      </c>
      <c r="O3333">
        <v>9000</v>
      </c>
      <c r="P3333">
        <v>1565.1</v>
      </c>
      <c r="Q3333" t="s">
        <v>26</v>
      </c>
      <c r="R3333" t="s">
        <v>27</v>
      </c>
      <c r="S3333" s="3" t="str">
        <f t="shared" si="260"/>
        <v>January</v>
      </c>
      <c r="T3333" t="str">
        <f t="shared" si="261"/>
        <v>Q1</v>
      </c>
      <c r="U3333">
        <f t="shared" si="262"/>
        <v>2025</v>
      </c>
      <c r="V3333" s="4">
        <f t="shared" si="263"/>
        <v>0.14813868302240393</v>
      </c>
      <c r="W3333" t="str">
        <f t="shared" si="264"/>
        <v>Medium</v>
      </c>
    </row>
    <row r="3334" spans="1:23" hidden="1" x14ac:dyDescent="0.3">
      <c r="A3334">
        <v>103477</v>
      </c>
      <c r="B3334" s="1">
        <v>45843</v>
      </c>
      <c r="C3334" t="s">
        <v>3613</v>
      </c>
      <c r="D3334" t="s">
        <v>114</v>
      </c>
      <c r="E3334" t="s">
        <v>52</v>
      </c>
      <c r="F3334" t="s">
        <v>69</v>
      </c>
      <c r="G3334" t="s">
        <v>70</v>
      </c>
      <c r="H3334" t="s">
        <v>83</v>
      </c>
      <c r="I3334" t="s">
        <v>60</v>
      </c>
      <c r="J3334" t="s">
        <v>61</v>
      </c>
      <c r="K3334">
        <v>1</v>
      </c>
      <c r="L3334">
        <v>11737</v>
      </c>
      <c r="M3334">
        <v>10</v>
      </c>
      <c r="N3334">
        <v>10563.3</v>
      </c>
      <c r="O3334">
        <v>9000</v>
      </c>
      <c r="P3334">
        <v>1563.3</v>
      </c>
      <c r="Q3334" t="s">
        <v>26</v>
      </c>
      <c r="R3334" t="s">
        <v>27</v>
      </c>
      <c r="S3334" s="3" t="str">
        <f t="shared" si="260"/>
        <v>July</v>
      </c>
      <c r="T3334" t="str">
        <f t="shared" si="261"/>
        <v>Q3</v>
      </c>
      <c r="U3334">
        <f t="shared" si="262"/>
        <v>2025</v>
      </c>
      <c r="V3334" s="4">
        <f t="shared" si="263"/>
        <v>0.14799352475078811</v>
      </c>
      <c r="W3334" t="str">
        <f t="shared" si="264"/>
        <v>Medium</v>
      </c>
    </row>
    <row r="3335" spans="1:23" hidden="1" x14ac:dyDescent="0.3">
      <c r="A3335">
        <v>100649</v>
      </c>
      <c r="B3335" s="1">
        <v>45892</v>
      </c>
      <c r="C3335" t="s">
        <v>785</v>
      </c>
      <c r="D3335" t="s">
        <v>51</v>
      </c>
      <c r="E3335" t="s">
        <v>20</v>
      </c>
      <c r="F3335" t="s">
        <v>21</v>
      </c>
      <c r="G3335" t="s">
        <v>22</v>
      </c>
      <c r="H3335" t="s">
        <v>38</v>
      </c>
      <c r="I3335" t="s">
        <v>60</v>
      </c>
      <c r="J3335" t="s">
        <v>61</v>
      </c>
      <c r="K3335">
        <v>1</v>
      </c>
      <c r="L3335">
        <v>12405</v>
      </c>
      <c r="M3335">
        <v>15</v>
      </c>
      <c r="N3335">
        <v>10544.25</v>
      </c>
      <c r="O3335">
        <v>9000</v>
      </c>
      <c r="P3335">
        <v>1544.25</v>
      </c>
      <c r="Q3335" t="s">
        <v>66</v>
      </c>
      <c r="R3335" t="s">
        <v>27</v>
      </c>
      <c r="S3335" s="3" t="str">
        <f t="shared" si="260"/>
        <v>August</v>
      </c>
      <c r="T3335" t="str">
        <f t="shared" si="261"/>
        <v>Q3</v>
      </c>
      <c r="U3335">
        <f t="shared" si="262"/>
        <v>2025</v>
      </c>
      <c r="V3335" s="4">
        <f t="shared" si="263"/>
        <v>0.14645422860800911</v>
      </c>
      <c r="W3335" t="str">
        <f t="shared" si="264"/>
        <v>Medium</v>
      </c>
    </row>
    <row r="3336" spans="1:23" hidden="1" x14ac:dyDescent="0.3">
      <c r="A3336">
        <v>103699</v>
      </c>
      <c r="B3336" s="1">
        <v>46010</v>
      </c>
      <c r="C3336" t="s">
        <v>3835</v>
      </c>
      <c r="D3336" t="s">
        <v>257</v>
      </c>
      <c r="E3336" t="s">
        <v>44</v>
      </c>
      <c r="F3336" t="s">
        <v>64</v>
      </c>
      <c r="G3336" t="s">
        <v>65</v>
      </c>
      <c r="H3336" t="s">
        <v>59</v>
      </c>
      <c r="I3336" t="s">
        <v>39</v>
      </c>
      <c r="J3336" t="s">
        <v>48</v>
      </c>
      <c r="K3336">
        <v>6</v>
      </c>
      <c r="L3336">
        <v>1757</v>
      </c>
      <c r="M3336">
        <v>0</v>
      </c>
      <c r="N3336">
        <v>10542</v>
      </c>
      <c r="O3336">
        <v>5400</v>
      </c>
      <c r="P3336">
        <v>5142</v>
      </c>
      <c r="Q3336" t="s">
        <v>49</v>
      </c>
      <c r="R3336" t="s">
        <v>27</v>
      </c>
      <c r="S3336" s="3" t="str">
        <f t="shared" si="260"/>
        <v>December</v>
      </c>
      <c r="T3336" t="str">
        <f t="shared" si="261"/>
        <v>Q4</v>
      </c>
      <c r="U3336">
        <f t="shared" si="262"/>
        <v>2025</v>
      </c>
      <c r="V3336" s="4">
        <f t="shared" si="263"/>
        <v>0.48776323278315309</v>
      </c>
      <c r="W3336" t="str">
        <f t="shared" si="264"/>
        <v>Medium</v>
      </c>
    </row>
    <row r="3337" spans="1:23" hidden="1" x14ac:dyDescent="0.3">
      <c r="A3337">
        <v>102882</v>
      </c>
      <c r="B3337" s="1">
        <v>45778</v>
      </c>
      <c r="C3337" t="s">
        <v>3018</v>
      </c>
      <c r="D3337" t="s">
        <v>207</v>
      </c>
      <c r="E3337" t="s">
        <v>44</v>
      </c>
      <c r="F3337" t="s">
        <v>45</v>
      </c>
      <c r="G3337" t="s">
        <v>46</v>
      </c>
      <c r="H3337" t="s">
        <v>47</v>
      </c>
      <c r="I3337" t="s">
        <v>39</v>
      </c>
      <c r="J3337" t="s">
        <v>48</v>
      </c>
      <c r="K3337">
        <v>6</v>
      </c>
      <c r="L3337">
        <v>1849</v>
      </c>
      <c r="M3337">
        <v>5</v>
      </c>
      <c r="N3337">
        <v>10539.3</v>
      </c>
      <c r="O3337">
        <v>5400</v>
      </c>
      <c r="P3337">
        <v>5139.3</v>
      </c>
      <c r="Q3337" t="s">
        <v>66</v>
      </c>
      <c r="R3337" t="s">
        <v>56</v>
      </c>
      <c r="S3337" s="3" t="str">
        <f t="shared" si="260"/>
        <v>May</v>
      </c>
      <c r="T3337" t="str">
        <f t="shared" si="261"/>
        <v>Q2</v>
      </c>
      <c r="U3337">
        <f t="shared" si="262"/>
        <v>2025</v>
      </c>
      <c r="V3337" s="4">
        <f t="shared" si="263"/>
        <v>0.48763200592069689</v>
      </c>
      <c r="W3337" t="str">
        <f t="shared" si="264"/>
        <v>Medium</v>
      </c>
    </row>
    <row r="3338" spans="1:23" hidden="1" x14ac:dyDescent="0.3">
      <c r="A3338">
        <v>103804</v>
      </c>
      <c r="B3338" s="1">
        <v>45773</v>
      </c>
      <c r="C3338" t="s">
        <v>3940</v>
      </c>
      <c r="D3338" t="s">
        <v>100</v>
      </c>
      <c r="E3338" t="s">
        <v>44</v>
      </c>
      <c r="F3338" t="s">
        <v>64</v>
      </c>
      <c r="G3338" t="s">
        <v>65</v>
      </c>
      <c r="H3338" t="s">
        <v>59</v>
      </c>
      <c r="I3338" t="s">
        <v>39</v>
      </c>
      <c r="J3338" t="s">
        <v>92</v>
      </c>
      <c r="K3338">
        <v>6</v>
      </c>
      <c r="L3338">
        <v>2064</v>
      </c>
      <c r="M3338">
        <v>15</v>
      </c>
      <c r="N3338">
        <v>10526.4</v>
      </c>
      <c r="O3338">
        <v>9600</v>
      </c>
      <c r="P3338">
        <v>926.4</v>
      </c>
      <c r="Q3338" t="s">
        <v>26</v>
      </c>
      <c r="R3338" t="s">
        <v>27</v>
      </c>
      <c r="S3338" s="3" t="str">
        <f t="shared" si="260"/>
        <v>April</v>
      </c>
      <c r="T3338" t="str">
        <f t="shared" si="261"/>
        <v>Q2</v>
      </c>
      <c r="U3338">
        <f t="shared" si="262"/>
        <v>2025</v>
      </c>
      <c r="V3338" s="4">
        <f t="shared" si="263"/>
        <v>8.8007295941632466E-2</v>
      </c>
      <c r="W3338" t="str">
        <f t="shared" si="264"/>
        <v>Medium</v>
      </c>
    </row>
    <row r="3339" spans="1:23" hidden="1" x14ac:dyDescent="0.3">
      <c r="A3339">
        <v>104070</v>
      </c>
      <c r="B3339" s="1">
        <v>45931</v>
      </c>
      <c r="C3339" t="s">
        <v>4206</v>
      </c>
      <c r="D3339" t="s">
        <v>175</v>
      </c>
      <c r="E3339" t="s">
        <v>52</v>
      </c>
      <c r="F3339" t="s">
        <v>69</v>
      </c>
      <c r="G3339" t="s">
        <v>70</v>
      </c>
      <c r="H3339" t="s">
        <v>47</v>
      </c>
      <c r="I3339" t="s">
        <v>39</v>
      </c>
      <c r="J3339" t="s">
        <v>48</v>
      </c>
      <c r="K3339">
        <v>8</v>
      </c>
      <c r="L3339">
        <v>1462</v>
      </c>
      <c r="M3339">
        <v>10</v>
      </c>
      <c r="N3339">
        <v>10526.4</v>
      </c>
      <c r="O3339">
        <v>7200</v>
      </c>
      <c r="P3339">
        <v>3326.4</v>
      </c>
      <c r="Q3339" t="s">
        <v>26</v>
      </c>
      <c r="R3339" t="s">
        <v>27</v>
      </c>
      <c r="S3339" s="3" t="str">
        <f t="shared" si="260"/>
        <v>October</v>
      </c>
      <c r="T3339" t="str">
        <f t="shared" si="261"/>
        <v>Q4</v>
      </c>
      <c r="U3339">
        <f t="shared" si="262"/>
        <v>2025</v>
      </c>
      <c r="V3339" s="4">
        <f t="shared" si="263"/>
        <v>0.31600547195622436</v>
      </c>
      <c r="W3339" t="str">
        <f t="shared" si="264"/>
        <v>Medium</v>
      </c>
    </row>
    <row r="3340" spans="1:23" hidden="1" x14ac:dyDescent="0.3">
      <c r="A3340">
        <v>100207</v>
      </c>
      <c r="B3340" s="1">
        <v>45720</v>
      </c>
      <c r="C3340" t="s">
        <v>340</v>
      </c>
      <c r="D3340" t="s">
        <v>82</v>
      </c>
      <c r="E3340" t="s">
        <v>30</v>
      </c>
      <c r="F3340" t="s">
        <v>76</v>
      </c>
      <c r="G3340" t="s">
        <v>77</v>
      </c>
      <c r="H3340" t="s">
        <v>33</v>
      </c>
      <c r="I3340" t="s">
        <v>60</v>
      </c>
      <c r="J3340" t="s">
        <v>61</v>
      </c>
      <c r="K3340">
        <v>1</v>
      </c>
      <c r="L3340">
        <v>11695</v>
      </c>
      <c r="M3340">
        <v>10</v>
      </c>
      <c r="N3340">
        <v>10525.5</v>
      </c>
      <c r="O3340">
        <v>9000</v>
      </c>
      <c r="P3340">
        <v>1525.5</v>
      </c>
      <c r="Q3340" t="s">
        <v>49</v>
      </c>
      <c r="R3340" t="s">
        <v>27</v>
      </c>
      <c r="S3340" s="3" t="str">
        <f t="shared" si="260"/>
        <v>March</v>
      </c>
      <c r="T3340" t="str">
        <f t="shared" si="261"/>
        <v>Q1</v>
      </c>
      <c r="U3340">
        <f t="shared" si="262"/>
        <v>2025</v>
      </c>
      <c r="V3340" s="4">
        <f t="shared" si="263"/>
        <v>0.14493373236425822</v>
      </c>
      <c r="W3340" t="str">
        <f t="shared" si="264"/>
        <v>Medium</v>
      </c>
    </row>
    <row r="3341" spans="1:23" hidden="1" x14ac:dyDescent="0.3">
      <c r="A3341">
        <v>103507</v>
      </c>
      <c r="B3341" s="1">
        <v>45877</v>
      </c>
      <c r="C3341" t="s">
        <v>3643</v>
      </c>
      <c r="D3341" t="s">
        <v>179</v>
      </c>
      <c r="E3341" t="s">
        <v>52</v>
      </c>
      <c r="F3341" t="s">
        <v>53</v>
      </c>
      <c r="G3341" t="s">
        <v>54</v>
      </c>
      <c r="H3341" t="s">
        <v>47</v>
      </c>
      <c r="I3341" t="s">
        <v>60</v>
      </c>
      <c r="J3341" t="s">
        <v>61</v>
      </c>
      <c r="K3341">
        <v>1</v>
      </c>
      <c r="L3341">
        <v>12375</v>
      </c>
      <c r="M3341">
        <v>15</v>
      </c>
      <c r="N3341">
        <v>10518.75</v>
      </c>
      <c r="O3341">
        <v>9000</v>
      </c>
      <c r="P3341">
        <v>1518.75</v>
      </c>
      <c r="Q3341" t="s">
        <v>66</v>
      </c>
      <c r="R3341" t="s">
        <v>27</v>
      </c>
      <c r="S3341" s="3" t="str">
        <f t="shared" si="260"/>
        <v>August</v>
      </c>
      <c r="T3341" t="str">
        <f t="shared" si="261"/>
        <v>Q3</v>
      </c>
      <c r="U3341">
        <f t="shared" si="262"/>
        <v>2025</v>
      </c>
      <c r="V3341" s="4">
        <f t="shared" si="263"/>
        <v>0.14438502673796791</v>
      </c>
      <c r="W3341" t="str">
        <f t="shared" si="264"/>
        <v>Medium</v>
      </c>
    </row>
    <row r="3342" spans="1:23" hidden="1" x14ac:dyDescent="0.3">
      <c r="A3342">
        <v>103399</v>
      </c>
      <c r="B3342" s="1">
        <v>45893</v>
      </c>
      <c r="C3342" t="s">
        <v>3535</v>
      </c>
      <c r="D3342" t="s">
        <v>175</v>
      </c>
      <c r="E3342" t="s">
        <v>44</v>
      </c>
      <c r="F3342" t="s">
        <v>45</v>
      </c>
      <c r="G3342" t="s">
        <v>46</v>
      </c>
      <c r="H3342" t="s">
        <v>38</v>
      </c>
      <c r="I3342" t="s">
        <v>60</v>
      </c>
      <c r="J3342" t="s">
        <v>61</v>
      </c>
      <c r="K3342">
        <v>1</v>
      </c>
      <c r="L3342">
        <v>11674</v>
      </c>
      <c r="M3342">
        <v>10</v>
      </c>
      <c r="N3342">
        <v>10506.6</v>
      </c>
      <c r="O3342">
        <v>9000</v>
      </c>
      <c r="P3342">
        <v>1506.6</v>
      </c>
      <c r="Q3342" t="s">
        <v>41</v>
      </c>
      <c r="R3342" t="s">
        <v>27</v>
      </c>
      <c r="S3342" s="3" t="str">
        <f t="shared" si="260"/>
        <v>August</v>
      </c>
      <c r="T3342" t="str">
        <f t="shared" si="261"/>
        <v>Q3</v>
      </c>
      <c r="U3342">
        <f t="shared" si="262"/>
        <v>2025</v>
      </c>
      <c r="V3342" s="4">
        <f t="shared" si="263"/>
        <v>0.14339557992119237</v>
      </c>
      <c r="W3342" t="str">
        <f t="shared" si="264"/>
        <v>Medium</v>
      </c>
    </row>
    <row r="3343" spans="1:23" hidden="1" x14ac:dyDescent="0.3">
      <c r="A3343">
        <v>100295</v>
      </c>
      <c r="B3343" s="1">
        <v>45674</v>
      </c>
      <c r="C3343" t="s">
        <v>431</v>
      </c>
      <c r="D3343" t="s">
        <v>138</v>
      </c>
      <c r="E3343" t="s">
        <v>44</v>
      </c>
      <c r="F3343" t="s">
        <v>64</v>
      </c>
      <c r="G3343" t="s">
        <v>65</v>
      </c>
      <c r="H3343" t="s">
        <v>71</v>
      </c>
      <c r="I3343" t="s">
        <v>39</v>
      </c>
      <c r="J3343" t="s">
        <v>92</v>
      </c>
      <c r="K3343">
        <v>4</v>
      </c>
      <c r="L3343">
        <v>2916</v>
      </c>
      <c r="M3343">
        <v>10</v>
      </c>
      <c r="N3343">
        <v>10497.6</v>
      </c>
      <c r="O3343">
        <v>6400</v>
      </c>
      <c r="P3343">
        <v>4097.6000000000004</v>
      </c>
      <c r="Q3343" t="s">
        <v>66</v>
      </c>
      <c r="R3343" t="s">
        <v>56</v>
      </c>
      <c r="S3343" s="3" t="str">
        <f t="shared" si="260"/>
        <v>January</v>
      </c>
      <c r="T3343" t="str">
        <f t="shared" si="261"/>
        <v>Q1</v>
      </c>
      <c r="U3343">
        <f t="shared" si="262"/>
        <v>2025</v>
      </c>
      <c r="V3343" s="4">
        <f t="shared" si="263"/>
        <v>0.39033683889650972</v>
      </c>
      <c r="W3343" t="str">
        <f t="shared" si="264"/>
        <v>Medium</v>
      </c>
    </row>
    <row r="3344" spans="1:23" hidden="1" x14ac:dyDescent="0.3">
      <c r="A3344">
        <v>104519</v>
      </c>
      <c r="B3344" s="1">
        <v>45818</v>
      </c>
      <c r="C3344" t="s">
        <v>4655</v>
      </c>
      <c r="D3344" t="s">
        <v>138</v>
      </c>
      <c r="E3344" t="s">
        <v>20</v>
      </c>
      <c r="F3344" t="s">
        <v>36</v>
      </c>
      <c r="G3344" t="s">
        <v>37</v>
      </c>
      <c r="H3344" t="s">
        <v>23</v>
      </c>
      <c r="I3344" t="s">
        <v>39</v>
      </c>
      <c r="J3344" t="s">
        <v>48</v>
      </c>
      <c r="K3344">
        <v>6</v>
      </c>
      <c r="L3344">
        <v>1841</v>
      </c>
      <c r="M3344">
        <v>5</v>
      </c>
      <c r="N3344">
        <v>10493.7</v>
      </c>
      <c r="O3344">
        <v>5400</v>
      </c>
      <c r="P3344">
        <v>5093.7</v>
      </c>
      <c r="Q3344" t="s">
        <v>49</v>
      </c>
      <c r="R3344" t="s">
        <v>27</v>
      </c>
      <c r="S3344" s="3" t="str">
        <f t="shared" si="260"/>
        <v>June</v>
      </c>
      <c r="T3344" t="str">
        <f t="shared" si="261"/>
        <v>Q2</v>
      </c>
      <c r="U3344">
        <f t="shared" si="262"/>
        <v>2025</v>
      </c>
      <c r="V3344" s="4">
        <f t="shared" si="263"/>
        <v>0.4854055290317047</v>
      </c>
      <c r="W3344" t="str">
        <f t="shared" si="264"/>
        <v>Medium</v>
      </c>
    </row>
    <row r="3345" spans="1:23" hidden="1" x14ac:dyDescent="0.3">
      <c r="A3345">
        <v>104493</v>
      </c>
      <c r="B3345" s="1">
        <v>45774</v>
      </c>
      <c r="C3345" t="s">
        <v>4629</v>
      </c>
      <c r="D3345" t="s">
        <v>51</v>
      </c>
      <c r="E3345" t="s">
        <v>52</v>
      </c>
      <c r="F3345" t="s">
        <v>53</v>
      </c>
      <c r="G3345" t="s">
        <v>54</v>
      </c>
      <c r="H3345" t="s">
        <v>83</v>
      </c>
      <c r="I3345" t="s">
        <v>39</v>
      </c>
      <c r="J3345" t="s">
        <v>92</v>
      </c>
      <c r="K3345">
        <v>4</v>
      </c>
      <c r="L3345">
        <v>2619</v>
      </c>
      <c r="M3345">
        <v>0</v>
      </c>
      <c r="N3345">
        <v>10476</v>
      </c>
      <c r="O3345">
        <v>6400</v>
      </c>
      <c r="P3345">
        <v>4076</v>
      </c>
      <c r="Q3345" t="s">
        <v>49</v>
      </c>
      <c r="R3345" t="s">
        <v>27</v>
      </c>
      <c r="S3345" s="3" t="str">
        <f t="shared" si="260"/>
        <v>April</v>
      </c>
      <c r="T3345" t="str">
        <f t="shared" si="261"/>
        <v>Q2</v>
      </c>
      <c r="U3345">
        <f t="shared" si="262"/>
        <v>2025</v>
      </c>
      <c r="V3345" s="4">
        <f t="shared" si="263"/>
        <v>0.38907980145093546</v>
      </c>
      <c r="W3345" t="str">
        <f t="shared" si="264"/>
        <v>Medium</v>
      </c>
    </row>
    <row r="3346" spans="1:23" hidden="1" x14ac:dyDescent="0.3">
      <c r="A3346">
        <v>100261</v>
      </c>
      <c r="B3346" s="1">
        <v>45948</v>
      </c>
      <c r="C3346" t="s">
        <v>396</v>
      </c>
      <c r="D3346" t="s">
        <v>144</v>
      </c>
      <c r="E3346" t="s">
        <v>20</v>
      </c>
      <c r="F3346" t="s">
        <v>36</v>
      </c>
      <c r="G3346" t="s">
        <v>37</v>
      </c>
      <c r="H3346" t="s">
        <v>33</v>
      </c>
      <c r="I3346" t="s">
        <v>39</v>
      </c>
      <c r="J3346" t="s">
        <v>92</v>
      </c>
      <c r="K3346">
        <v>5</v>
      </c>
      <c r="L3346">
        <v>2328</v>
      </c>
      <c r="M3346">
        <v>10</v>
      </c>
      <c r="N3346">
        <v>10476</v>
      </c>
      <c r="O3346">
        <v>8000</v>
      </c>
      <c r="P3346">
        <v>2476</v>
      </c>
      <c r="Q3346" t="s">
        <v>49</v>
      </c>
      <c r="R3346" t="s">
        <v>73</v>
      </c>
      <c r="S3346" s="3" t="str">
        <f t="shared" si="260"/>
        <v>October</v>
      </c>
      <c r="T3346" t="str">
        <f t="shared" si="261"/>
        <v>Q4</v>
      </c>
      <c r="U3346">
        <f t="shared" si="262"/>
        <v>2025</v>
      </c>
      <c r="V3346" s="4">
        <f t="shared" si="263"/>
        <v>0.23634975181366935</v>
      </c>
      <c r="W3346" t="str">
        <f t="shared" si="264"/>
        <v>Medium</v>
      </c>
    </row>
    <row r="3347" spans="1:23" hidden="1" x14ac:dyDescent="0.3">
      <c r="A3347">
        <v>103831</v>
      </c>
      <c r="B3347" s="1">
        <v>45788</v>
      </c>
      <c r="C3347" t="s">
        <v>3967</v>
      </c>
      <c r="D3347" t="s">
        <v>217</v>
      </c>
      <c r="E3347" t="s">
        <v>52</v>
      </c>
      <c r="F3347" t="s">
        <v>69</v>
      </c>
      <c r="G3347" t="s">
        <v>70</v>
      </c>
      <c r="H3347" t="s">
        <v>59</v>
      </c>
      <c r="I3347" t="s">
        <v>39</v>
      </c>
      <c r="J3347" t="s">
        <v>92</v>
      </c>
      <c r="K3347">
        <v>5</v>
      </c>
      <c r="L3347">
        <v>2205</v>
      </c>
      <c r="M3347">
        <v>5</v>
      </c>
      <c r="N3347">
        <v>10473.75</v>
      </c>
      <c r="O3347">
        <v>8000</v>
      </c>
      <c r="P3347">
        <v>2473.75</v>
      </c>
      <c r="Q3347" t="s">
        <v>49</v>
      </c>
      <c r="R3347" t="s">
        <v>27</v>
      </c>
      <c r="S3347" s="3" t="str">
        <f t="shared" si="260"/>
        <v>May</v>
      </c>
      <c r="T3347" t="str">
        <f t="shared" si="261"/>
        <v>Q2</v>
      </c>
      <c r="U3347">
        <f t="shared" si="262"/>
        <v>2025</v>
      </c>
      <c r="V3347" s="4">
        <f t="shared" si="263"/>
        <v>0.23618570235111588</v>
      </c>
      <c r="W3347" t="str">
        <f t="shared" si="264"/>
        <v>Medium</v>
      </c>
    </row>
    <row r="3348" spans="1:23" hidden="1" x14ac:dyDescent="0.3">
      <c r="A3348">
        <v>104755</v>
      </c>
      <c r="B3348" s="1">
        <v>45919</v>
      </c>
      <c r="C3348" t="s">
        <v>4891</v>
      </c>
      <c r="D3348" t="s">
        <v>222</v>
      </c>
      <c r="E3348" t="s">
        <v>44</v>
      </c>
      <c r="F3348" t="s">
        <v>45</v>
      </c>
      <c r="G3348" t="s">
        <v>46</v>
      </c>
      <c r="H3348" t="s">
        <v>38</v>
      </c>
      <c r="I3348" t="s">
        <v>60</v>
      </c>
      <c r="J3348" t="s">
        <v>61</v>
      </c>
      <c r="K3348">
        <v>1</v>
      </c>
      <c r="L3348">
        <v>11637</v>
      </c>
      <c r="M3348">
        <v>10</v>
      </c>
      <c r="N3348">
        <v>10473.299999999999</v>
      </c>
      <c r="O3348">
        <v>9000</v>
      </c>
      <c r="P3348">
        <v>1473.3</v>
      </c>
      <c r="Q3348" t="s">
        <v>55</v>
      </c>
      <c r="R3348" t="s">
        <v>73</v>
      </c>
      <c r="S3348" s="3" t="str">
        <f t="shared" si="260"/>
        <v>September</v>
      </c>
      <c r="T3348" t="str">
        <f t="shared" si="261"/>
        <v>Q3</v>
      </c>
      <c r="U3348">
        <f t="shared" si="262"/>
        <v>2025</v>
      </c>
      <c r="V3348" s="4">
        <f t="shared" si="263"/>
        <v>0.14067199450030077</v>
      </c>
      <c r="W3348" t="str">
        <f t="shared" si="264"/>
        <v>Medium</v>
      </c>
    </row>
    <row r="3349" spans="1:23" hidden="1" x14ac:dyDescent="0.3">
      <c r="A3349">
        <v>101090</v>
      </c>
      <c r="B3349" s="1">
        <v>45847</v>
      </c>
      <c r="C3349" t="s">
        <v>1226</v>
      </c>
      <c r="D3349" t="s">
        <v>116</v>
      </c>
      <c r="E3349" t="s">
        <v>30</v>
      </c>
      <c r="F3349" t="s">
        <v>76</v>
      </c>
      <c r="G3349" t="s">
        <v>77</v>
      </c>
      <c r="H3349" t="s">
        <v>83</v>
      </c>
      <c r="I3349" t="s">
        <v>60</v>
      </c>
      <c r="J3349" t="s">
        <v>61</v>
      </c>
      <c r="K3349">
        <v>1</v>
      </c>
      <c r="L3349">
        <v>11629</v>
      </c>
      <c r="M3349">
        <v>10</v>
      </c>
      <c r="N3349">
        <v>10466.1</v>
      </c>
      <c r="O3349">
        <v>9000</v>
      </c>
      <c r="P3349">
        <v>1466.1</v>
      </c>
      <c r="Q3349" t="s">
        <v>49</v>
      </c>
      <c r="R3349" t="s">
        <v>73</v>
      </c>
      <c r="S3349" s="3" t="str">
        <f t="shared" si="260"/>
        <v>July</v>
      </c>
      <c r="T3349" t="str">
        <f t="shared" si="261"/>
        <v>Q3</v>
      </c>
      <c r="U3349">
        <f t="shared" si="262"/>
        <v>2025</v>
      </c>
      <c r="V3349" s="4">
        <f t="shared" si="263"/>
        <v>0.14008083240175423</v>
      </c>
      <c r="W3349" t="str">
        <f t="shared" si="264"/>
        <v>Medium</v>
      </c>
    </row>
    <row r="3350" spans="1:23" hidden="1" x14ac:dyDescent="0.3">
      <c r="A3350">
        <v>100824</v>
      </c>
      <c r="B3350" s="1">
        <v>45828</v>
      </c>
      <c r="C3350" t="s">
        <v>960</v>
      </c>
      <c r="D3350" t="s">
        <v>102</v>
      </c>
      <c r="E3350" t="s">
        <v>44</v>
      </c>
      <c r="F3350" t="s">
        <v>45</v>
      </c>
      <c r="G3350" t="s">
        <v>46</v>
      </c>
      <c r="H3350" t="s">
        <v>108</v>
      </c>
      <c r="I3350" t="s">
        <v>60</v>
      </c>
      <c r="J3350" t="s">
        <v>61</v>
      </c>
      <c r="K3350">
        <v>1</v>
      </c>
      <c r="L3350">
        <v>12308</v>
      </c>
      <c r="M3350">
        <v>15</v>
      </c>
      <c r="N3350">
        <v>10461.799999999999</v>
      </c>
      <c r="O3350">
        <v>9000</v>
      </c>
      <c r="P3350">
        <v>1461.8</v>
      </c>
      <c r="Q3350" t="s">
        <v>49</v>
      </c>
      <c r="R3350" t="s">
        <v>27</v>
      </c>
      <c r="S3350" s="3" t="str">
        <f t="shared" si="260"/>
        <v>June</v>
      </c>
      <c r="T3350" t="str">
        <f t="shared" si="261"/>
        <v>Q2</v>
      </c>
      <c r="U3350">
        <f t="shared" si="262"/>
        <v>2025</v>
      </c>
      <c r="V3350" s="4">
        <f t="shared" si="263"/>
        <v>0.13972738916821198</v>
      </c>
      <c r="W3350" t="str">
        <f t="shared" si="264"/>
        <v>Medium</v>
      </c>
    </row>
    <row r="3351" spans="1:23" hidden="1" x14ac:dyDescent="0.3">
      <c r="A3351">
        <v>101152</v>
      </c>
      <c r="B3351" s="1">
        <v>45792</v>
      </c>
      <c r="C3351" t="s">
        <v>1288</v>
      </c>
      <c r="D3351" t="s">
        <v>408</v>
      </c>
      <c r="E3351" t="s">
        <v>44</v>
      </c>
      <c r="F3351" t="s">
        <v>64</v>
      </c>
      <c r="G3351" t="s">
        <v>65</v>
      </c>
      <c r="H3351" t="s">
        <v>23</v>
      </c>
      <c r="I3351" t="s">
        <v>60</v>
      </c>
      <c r="J3351" t="s">
        <v>61</v>
      </c>
      <c r="K3351">
        <v>1</v>
      </c>
      <c r="L3351">
        <v>11621</v>
      </c>
      <c r="M3351">
        <v>10</v>
      </c>
      <c r="N3351">
        <v>10458.9</v>
      </c>
      <c r="O3351">
        <v>9000</v>
      </c>
      <c r="P3351">
        <v>1458.9</v>
      </c>
      <c r="Q3351" t="s">
        <v>66</v>
      </c>
      <c r="R3351" t="s">
        <v>27</v>
      </c>
      <c r="S3351" s="3" t="str">
        <f t="shared" si="260"/>
        <v>May</v>
      </c>
      <c r="T3351" t="str">
        <f t="shared" si="261"/>
        <v>Q2</v>
      </c>
      <c r="U3351">
        <f t="shared" si="262"/>
        <v>2025</v>
      </c>
      <c r="V3351" s="4">
        <f t="shared" si="263"/>
        <v>0.13948885638069014</v>
      </c>
      <c r="W3351" t="str">
        <f t="shared" si="264"/>
        <v>Medium</v>
      </c>
    </row>
    <row r="3352" spans="1:23" hidden="1" x14ac:dyDescent="0.3">
      <c r="A3352">
        <v>104114</v>
      </c>
      <c r="B3352" s="1">
        <v>45668</v>
      </c>
      <c r="C3352" t="s">
        <v>4250</v>
      </c>
      <c r="D3352" t="s">
        <v>228</v>
      </c>
      <c r="E3352" t="s">
        <v>52</v>
      </c>
      <c r="F3352" t="s">
        <v>53</v>
      </c>
      <c r="G3352" t="s">
        <v>54</v>
      </c>
      <c r="H3352" t="s">
        <v>83</v>
      </c>
      <c r="I3352" t="s">
        <v>60</v>
      </c>
      <c r="J3352" t="s">
        <v>61</v>
      </c>
      <c r="K3352">
        <v>1</v>
      </c>
      <c r="L3352">
        <v>12304</v>
      </c>
      <c r="M3352">
        <v>15</v>
      </c>
      <c r="N3352">
        <v>10458.4</v>
      </c>
      <c r="O3352">
        <v>9000</v>
      </c>
      <c r="P3352">
        <v>1458.4</v>
      </c>
      <c r="Q3352" t="s">
        <v>49</v>
      </c>
      <c r="R3352" t="s">
        <v>27</v>
      </c>
      <c r="S3352" s="3" t="str">
        <f t="shared" si="260"/>
        <v>January</v>
      </c>
      <c r="T3352" t="str">
        <f t="shared" si="261"/>
        <v>Q1</v>
      </c>
      <c r="U3352">
        <f t="shared" si="262"/>
        <v>2025</v>
      </c>
      <c r="V3352" s="4">
        <f t="shared" si="263"/>
        <v>0.13944771666794156</v>
      </c>
      <c r="W3352" t="str">
        <f t="shared" si="264"/>
        <v>Medium</v>
      </c>
    </row>
    <row r="3353" spans="1:23" hidden="1" x14ac:dyDescent="0.3">
      <c r="A3353">
        <v>100500</v>
      </c>
      <c r="B3353" s="1">
        <v>45963</v>
      </c>
      <c r="C3353" t="s">
        <v>636</v>
      </c>
      <c r="D3353" t="s">
        <v>98</v>
      </c>
      <c r="E3353" t="s">
        <v>44</v>
      </c>
      <c r="F3353" t="s">
        <v>45</v>
      </c>
      <c r="G3353" t="s">
        <v>46</v>
      </c>
      <c r="H3353" t="s">
        <v>83</v>
      </c>
      <c r="I3353" t="s">
        <v>39</v>
      </c>
      <c r="J3353" t="s">
        <v>48</v>
      </c>
      <c r="K3353">
        <v>7</v>
      </c>
      <c r="L3353">
        <v>1572</v>
      </c>
      <c r="M3353">
        <v>5</v>
      </c>
      <c r="N3353">
        <v>10453.799999999999</v>
      </c>
      <c r="O3353">
        <v>6300</v>
      </c>
      <c r="P3353">
        <v>4153.8</v>
      </c>
      <c r="Q3353" t="s">
        <v>41</v>
      </c>
      <c r="R3353" t="s">
        <v>27</v>
      </c>
      <c r="S3353" s="3" t="str">
        <f t="shared" si="260"/>
        <v>November</v>
      </c>
      <c r="T3353" t="str">
        <f t="shared" si="261"/>
        <v>Q4</v>
      </c>
      <c r="U3353">
        <f t="shared" si="262"/>
        <v>2025</v>
      </c>
      <c r="V3353" s="4">
        <f t="shared" si="263"/>
        <v>0.39734833266372044</v>
      </c>
      <c r="W3353" t="str">
        <f t="shared" si="264"/>
        <v>Medium</v>
      </c>
    </row>
    <row r="3354" spans="1:23" hidden="1" x14ac:dyDescent="0.3">
      <c r="A3354">
        <v>100854</v>
      </c>
      <c r="B3354" s="1">
        <v>45710</v>
      </c>
      <c r="C3354" t="s">
        <v>990</v>
      </c>
      <c r="D3354" t="s">
        <v>35</v>
      </c>
      <c r="E3354" t="s">
        <v>52</v>
      </c>
      <c r="F3354" t="s">
        <v>53</v>
      </c>
      <c r="G3354" t="s">
        <v>54</v>
      </c>
      <c r="H3354" t="s">
        <v>33</v>
      </c>
      <c r="I3354" t="s">
        <v>39</v>
      </c>
      <c r="J3354" t="s">
        <v>92</v>
      </c>
      <c r="K3354">
        <v>4</v>
      </c>
      <c r="L3354">
        <v>2902</v>
      </c>
      <c r="M3354">
        <v>10</v>
      </c>
      <c r="N3354">
        <v>10447.200000000001</v>
      </c>
      <c r="O3354">
        <v>6400</v>
      </c>
      <c r="P3354">
        <v>4047.2</v>
      </c>
      <c r="Q3354" t="s">
        <v>41</v>
      </c>
      <c r="R3354" t="s">
        <v>73</v>
      </c>
      <c r="S3354" s="3" t="str">
        <f t="shared" si="260"/>
        <v>February</v>
      </c>
      <c r="T3354" t="str">
        <f t="shared" si="261"/>
        <v>Q1</v>
      </c>
      <c r="U3354">
        <f t="shared" si="262"/>
        <v>2025</v>
      </c>
      <c r="V3354" s="4">
        <f t="shared" si="263"/>
        <v>0.38739566582433566</v>
      </c>
      <c r="W3354" t="str">
        <f t="shared" si="264"/>
        <v>Medium</v>
      </c>
    </row>
    <row r="3355" spans="1:23" hidden="1" x14ac:dyDescent="0.3">
      <c r="A3355">
        <v>100976</v>
      </c>
      <c r="B3355" s="1">
        <v>45822</v>
      </c>
      <c r="C3355" t="s">
        <v>1112</v>
      </c>
      <c r="D3355" t="s">
        <v>222</v>
      </c>
      <c r="E3355" t="s">
        <v>20</v>
      </c>
      <c r="F3355" t="s">
        <v>36</v>
      </c>
      <c r="G3355" t="s">
        <v>37</v>
      </c>
      <c r="H3355" t="s">
        <v>108</v>
      </c>
      <c r="I3355" t="s">
        <v>60</v>
      </c>
      <c r="J3355" t="s">
        <v>61</v>
      </c>
      <c r="K3355">
        <v>1</v>
      </c>
      <c r="L3355">
        <v>11595</v>
      </c>
      <c r="M3355">
        <v>10</v>
      </c>
      <c r="N3355">
        <v>10435.5</v>
      </c>
      <c r="O3355">
        <v>9000</v>
      </c>
      <c r="P3355">
        <v>1435.5</v>
      </c>
      <c r="Q3355" t="s">
        <v>41</v>
      </c>
      <c r="R3355" t="s">
        <v>27</v>
      </c>
      <c r="S3355" s="3" t="str">
        <f t="shared" si="260"/>
        <v>June</v>
      </c>
      <c r="T3355" t="str">
        <f t="shared" si="261"/>
        <v>Q2</v>
      </c>
      <c r="U3355">
        <f t="shared" si="262"/>
        <v>2025</v>
      </c>
      <c r="V3355" s="4">
        <f t="shared" si="263"/>
        <v>0.13755929279862009</v>
      </c>
      <c r="W3355" t="str">
        <f t="shared" si="264"/>
        <v>Medium</v>
      </c>
    </row>
    <row r="3356" spans="1:23" hidden="1" x14ac:dyDescent="0.3">
      <c r="A3356">
        <v>101890</v>
      </c>
      <c r="B3356" s="1">
        <v>45996</v>
      </c>
      <c r="C3356" t="s">
        <v>2026</v>
      </c>
      <c r="D3356" t="s">
        <v>189</v>
      </c>
      <c r="E3356" t="s">
        <v>44</v>
      </c>
      <c r="F3356" t="s">
        <v>45</v>
      </c>
      <c r="G3356" t="s">
        <v>46</v>
      </c>
      <c r="H3356" t="s">
        <v>47</v>
      </c>
      <c r="I3356" t="s">
        <v>39</v>
      </c>
      <c r="J3356" t="s">
        <v>92</v>
      </c>
      <c r="K3356">
        <v>4</v>
      </c>
      <c r="L3356">
        <v>2606</v>
      </c>
      <c r="M3356">
        <v>0</v>
      </c>
      <c r="N3356">
        <v>10424</v>
      </c>
      <c r="O3356">
        <v>6400</v>
      </c>
      <c r="P3356">
        <v>4024</v>
      </c>
      <c r="Q3356" t="s">
        <v>41</v>
      </c>
      <c r="R3356" t="s">
        <v>73</v>
      </c>
      <c r="S3356" s="3" t="str">
        <f t="shared" si="260"/>
        <v>December</v>
      </c>
      <c r="T3356" t="str">
        <f t="shared" si="261"/>
        <v>Q4</v>
      </c>
      <c r="U3356">
        <f t="shared" si="262"/>
        <v>2025</v>
      </c>
      <c r="V3356" s="4">
        <f t="shared" si="263"/>
        <v>0.38603223330775133</v>
      </c>
      <c r="W3356" t="str">
        <f t="shared" si="264"/>
        <v>Medium</v>
      </c>
    </row>
    <row r="3357" spans="1:23" hidden="1" x14ac:dyDescent="0.3">
      <c r="A3357">
        <v>101951</v>
      </c>
      <c r="B3357" s="1">
        <v>45906</v>
      </c>
      <c r="C3357" t="s">
        <v>2087</v>
      </c>
      <c r="D3357" t="s">
        <v>106</v>
      </c>
      <c r="E3357" t="s">
        <v>30</v>
      </c>
      <c r="F3357" t="s">
        <v>76</v>
      </c>
      <c r="G3357" t="s">
        <v>77</v>
      </c>
      <c r="H3357" t="s">
        <v>108</v>
      </c>
      <c r="I3357" t="s">
        <v>60</v>
      </c>
      <c r="J3357" t="s">
        <v>61</v>
      </c>
      <c r="K3357">
        <v>1</v>
      </c>
      <c r="L3357">
        <v>12259</v>
      </c>
      <c r="M3357">
        <v>15</v>
      </c>
      <c r="N3357">
        <v>10420.15</v>
      </c>
      <c r="O3357">
        <v>9000</v>
      </c>
      <c r="P3357">
        <v>1420.15</v>
      </c>
      <c r="Q3357" t="s">
        <v>55</v>
      </c>
      <c r="R3357" t="s">
        <v>56</v>
      </c>
      <c r="S3357" s="3" t="str">
        <f t="shared" si="260"/>
        <v>September</v>
      </c>
      <c r="T3357" t="str">
        <f t="shared" si="261"/>
        <v>Q3</v>
      </c>
      <c r="U3357">
        <f t="shared" si="262"/>
        <v>2025</v>
      </c>
      <c r="V3357" s="4">
        <f t="shared" si="263"/>
        <v>0.13628882501691436</v>
      </c>
      <c r="W3357" t="str">
        <f t="shared" si="264"/>
        <v>Medium</v>
      </c>
    </row>
    <row r="3358" spans="1:23" hidden="1" x14ac:dyDescent="0.3">
      <c r="A3358">
        <v>100530</v>
      </c>
      <c r="B3358" s="1">
        <v>45885</v>
      </c>
      <c r="C3358" t="s">
        <v>666</v>
      </c>
      <c r="D3358" t="s">
        <v>408</v>
      </c>
      <c r="E3358" t="s">
        <v>30</v>
      </c>
      <c r="F3358" t="s">
        <v>76</v>
      </c>
      <c r="G3358" t="s">
        <v>77</v>
      </c>
      <c r="H3358" t="s">
        <v>47</v>
      </c>
      <c r="I3358" t="s">
        <v>39</v>
      </c>
      <c r="J3358" t="s">
        <v>48</v>
      </c>
      <c r="K3358">
        <v>6</v>
      </c>
      <c r="L3358">
        <v>1828</v>
      </c>
      <c r="M3358">
        <v>5</v>
      </c>
      <c r="N3358">
        <v>10419.6</v>
      </c>
      <c r="O3358">
        <v>5400</v>
      </c>
      <c r="P3358">
        <v>5019.6000000000004</v>
      </c>
      <c r="Q3358" t="s">
        <v>49</v>
      </c>
      <c r="R3358" t="s">
        <v>27</v>
      </c>
      <c r="S3358" s="3" t="str">
        <f t="shared" si="260"/>
        <v>August</v>
      </c>
      <c r="T3358" t="str">
        <f t="shared" si="261"/>
        <v>Q3</v>
      </c>
      <c r="U3358">
        <f t="shared" si="262"/>
        <v>2025</v>
      </c>
      <c r="V3358" s="4">
        <f t="shared" si="263"/>
        <v>0.4817459403431994</v>
      </c>
      <c r="W3358" t="str">
        <f t="shared" si="264"/>
        <v>Medium</v>
      </c>
    </row>
    <row r="3359" spans="1:23" hidden="1" x14ac:dyDescent="0.3">
      <c r="A3359">
        <v>100851</v>
      </c>
      <c r="B3359" s="1">
        <v>45705</v>
      </c>
      <c r="C3359" t="s">
        <v>987</v>
      </c>
      <c r="D3359" t="s">
        <v>98</v>
      </c>
      <c r="E3359" t="s">
        <v>20</v>
      </c>
      <c r="F3359" t="s">
        <v>21</v>
      </c>
      <c r="G3359" t="s">
        <v>22</v>
      </c>
      <c r="H3359" t="s">
        <v>83</v>
      </c>
      <c r="I3359" t="s">
        <v>60</v>
      </c>
      <c r="J3359" t="s">
        <v>61</v>
      </c>
      <c r="K3359">
        <v>1</v>
      </c>
      <c r="L3359">
        <v>12246</v>
      </c>
      <c r="M3359">
        <v>15</v>
      </c>
      <c r="N3359">
        <v>10409.1</v>
      </c>
      <c r="O3359">
        <v>9000</v>
      </c>
      <c r="P3359">
        <v>1409.1</v>
      </c>
      <c r="Q3359" t="s">
        <v>26</v>
      </c>
      <c r="R3359" t="s">
        <v>27</v>
      </c>
      <c r="S3359" s="3" t="str">
        <f t="shared" si="260"/>
        <v>February</v>
      </c>
      <c r="T3359" t="str">
        <f t="shared" si="261"/>
        <v>Q1</v>
      </c>
      <c r="U3359">
        <f t="shared" si="262"/>
        <v>2025</v>
      </c>
      <c r="V3359" s="4">
        <f t="shared" si="263"/>
        <v>0.13537193417298324</v>
      </c>
      <c r="W3359" t="str">
        <f t="shared" si="264"/>
        <v>Medium</v>
      </c>
    </row>
    <row r="3360" spans="1:23" hidden="1" x14ac:dyDescent="0.3">
      <c r="A3360">
        <v>104847</v>
      </c>
      <c r="B3360" s="1">
        <v>45783</v>
      </c>
      <c r="C3360" t="s">
        <v>4983</v>
      </c>
      <c r="D3360" t="s">
        <v>219</v>
      </c>
      <c r="E3360" t="s">
        <v>44</v>
      </c>
      <c r="F3360" t="s">
        <v>45</v>
      </c>
      <c r="G3360" t="s">
        <v>46</v>
      </c>
      <c r="H3360" t="s">
        <v>38</v>
      </c>
      <c r="I3360" t="s">
        <v>60</v>
      </c>
      <c r="J3360" t="s">
        <v>61</v>
      </c>
      <c r="K3360">
        <v>1</v>
      </c>
      <c r="L3360">
        <v>11562</v>
      </c>
      <c r="M3360">
        <v>10</v>
      </c>
      <c r="N3360">
        <v>10405.799999999999</v>
      </c>
      <c r="O3360">
        <v>9000</v>
      </c>
      <c r="P3360">
        <v>1405.8</v>
      </c>
      <c r="Q3360" t="s">
        <v>26</v>
      </c>
      <c r="R3360" t="s">
        <v>56</v>
      </c>
      <c r="S3360" s="3" t="str">
        <f t="shared" si="260"/>
        <v>May</v>
      </c>
      <c r="T3360" t="str">
        <f t="shared" si="261"/>
        <v>Q2</v>
      </c>
      <c r="U3360">
        <f t="shared" si="262"/>
        <v>2025</v>
      </c>
      <c r="V3360" s="4">
        <f t="shared" si="263"/>
        <v>0.13509773395606298</v>
      </c>
      <c r="W3360" t="str">
        <f t="shared" si="264"/>
        <v>Medium</v>
      </c>
    </row>
    <row r="3361" spans="1:23" hidden="1" x14ac:dyDescent="0.3">
      <c r="A3361">
        <v>104193</v>
      </c>
      <c r="B3361" s="1">
        <v>45719</v>
      </c>
      <c r="C3361" t="s">
        <v>4329</v>
      </c>
      <c r="D3361" t="s">
        <v>149</v>
      </c>
      <c r="E3361" t="s">
        <v>20</v>
      </c>
      <c r="F3361" t="s">
        <v>36</v>
      </c>
      <c r="G3361" t="s">
        <v>37</v>
      </c>
      <c r="H3361" t="s">
        <v>71</v>
      </c>
      <c r="I3361" t="s">
        <v>60</v>
      </c>
      <c r="J3361" t="s">
        <v>61</v>
      </c>
      <c r="K3361">
        <v>1</v>
      </c>
      <c r="L3361">
        <v>11553</v>
      </c>
      <c r="M3361">
        <v>10</v>
      </c>
      <c r="N3361">
        <v>10397.700000000001</v>
      </c>
      <c r="O3361">
        <v>9000</v>
      </c>
      <c r="P3361">
        <v>1397.7</v>
      </c>
      <c r="Q3361" t="s">
        <v>66</v>
      </c>
      <c r="R3361" t="s">
        <v>27</v>
      </c>
      <c r="S3361" s="3" t="str">
        <f t="shared" si="260"/>
        <v>March</v>
      </c>
      <c r="T3361" t="str">
        <f t="shared" si="261"/>
        <v>Q1</v>
      </c>
      <c r="U3361">
        <f t="shared" si="262"/>
        <v>2025</v>
      </c>
      <c r="V3361" s="4">
        <f t="shared" si="263"/>
        <v>0.13442395914481087</v>
      </c>
      <c r="W3361" t="str">
        <f t="shared" si="264"/>
        <v>Medium</v>
      </c>
    </row>
    <row r="3362" spans="1:23" hidden="1" x14ac:dyDescent="0.3">
      <c r="A3362">
        <v>102129</v>
      </c>
      <c r="B3362" s="1">
        <v>45994</v>
      </c>
      <c r="C3362" t="s">
        <v>2265</v>
      </c>
      <c r="D3362" t="s">
        <v>96</v>
      </c>
      <c r="E3362" t="s">
        <v>44</v>
      </c>
      <c r="F3362" t="s">
        <v>64</v>
      </c>
      <c r="G3362" t="s">
        <v>65</v>
      </c>
      <c r="H3362" t="s">
        <v>83</v>
      </c>
      <c r="I3362" t="s">
        <v>60</v>
      </c>
      <c r="J3362" t="s">
        <v>61</v>
      </c>
      <c r="K3362">
        <v>1</v>
      </c>
      <c r="L3362">
        <v>12222</v>
      </c>
      <c r="M3362">
        <v>15</v>
      </c>
      <c r="N3362">
        <v>10388.700000000001</v>
      </c>
      <c r="O3362">
        <v>9000</v>
      </c>
      <c r="P3362">
        <v>1388.7</v>
      </c>
      <c r="Q3362" t="s">
        <v>26</v>
      </c>
      <c r="R3362" t="s">
        <v>56</v>
      </c>
      <c r="S3362" s="3" t="str">
        <f t="shared" si="260"/>
        <v>December</v>
      </c>
      <c r="T3362" t="str">
        <f t="shared" si="261"/>
        <v>Q4</v>
      </c>
      <c r="U3362">
        <f t="shared" si="262"/>
        <v>2025</v>
      </c>
      <c r="V3362" s="4">
        <f t="shared" si="263"/>
        <v>0.13367408819197782</v>
      </c>
      <c r="W3362" t="str">
        <f t="shared" si="264"/>
        <v>Medium</v>
      </c>
    </row>
    <row r="3363" spans="1:23" hidden="1" x14ac:dyDescent="0.3">
      <c r="A3363">
        <v>103033</v>
      </c>
      <c r="B3363" s="1">
        <v>45721</v>
      </c>
      <c r="C3363" t="s">
        <v>3169</v>
      </c>
      <c r="D3363" t="s">
        <v>189</v>
      </c>
      <c r="E3363" t="s">
        <v>30</v>
      </c>
      <c r="F3363" t="s">
        <v>31</v>
      </c>
      <c r="G3363" t="s">
        <v>32</v>
      </c>
      <c r="H3363" t="s">
        <v>71</v>
      </c>
      <c r="I3363" t="s">
        <v>39</v>
      </c>
      <c r="J3363" t="s">
        <v>48</v>
      </c>
      <c r="K3363">
        <v>6</v>
      </c>
      <c r="L3363">
        <v>1730</v>
      </c>
      <c r="M3363">
        <v>0</v>
      </c>
      <c r="N3363">
        <v>10380</v>
      </c>
      <c r="O3363">
        <v>5400</v>
      </c>
      <c r="P3363">
        <v>4980</v>
      </c>
      <c r="Q3363" t="s">
        <v>55</v>
      </c>
      <c r="R3363" t="s">
        <v>73</v>
      </c>
      <c r="S3363" s="3" t="str">
        <f t="shared" si="260"/>
        <v>March</v>
      </c>
      <c r="T3363" t="str">
        <f t="shared" si="261"/>
        <v>Q1</v>
      </c>
      <c r="U3363">
        <f t="shared" si="262"/>
        <v>2025</v>
      </c>
      <c r="V3363" s="4">
        <f t="shared" si="263"/>
        <v>0.47976878612716761</v>
      </c>
      <c r="W3363" t="str">
        <f t="shared" si="264"/>
        <v>Medium</v>
      </c>
    </row>
    <row r="3364" spans="1:23" hidden="1" x14ac:dyDescent="0.3">
      <c r="A3364">
        <v>104600</v>
      </c>
      <c r="B3364" s="1">
        <v>45944</v>
      </c>
      <c r="C3364" t="s">
        <v>4736</v>
      </c>
      <c r="D3364" t="s">
        <v>114</v>
      </c>
      <c r="E3364" t="s">
        <v>52</v>
      </c>
      <c r="F3364" t="s">
        <v>69</v>
      </c>
      <c r="G3364" t="s">
        <v>70</v>
      </c>
      <c r="H3364" t="s">
        <v>108</v>
      </c>
      <c r="I3364" t="s">
        <v>39</v>
      </c>
      <c r="J3364" t="s">
        <v>92</v>
      </c>
      <c r="K3364">
        <v>4</v>
      </c>
      <c r="L3364">
        <v>2594</v>
      </c>
      <c r="M3364">
        <v>0</v>
      </c>
      <c r="N3364">
        <v>10376</v>
      </c>
      <c r="O3364">
        <v>6400</v>
      </c>
      <c r="P3364">
        <v>3976</v>
      </c>
      <c r="Q3364" t="s">
        <v>26</v>
      </c>
      <c r="R3364" t="s">
        <v>27</v>
      </c>
      <c r="S3364" s="3" t="str">
        <f t="shared" si="260"/>
        <v>October</v>
      </c>
      <c r="T3364" t="str">
        <f t="shared" si="261"/>
        <v>Q4</v>
      </c>
      <c r="U3364">
        <f t="shared" si="262"/>
        <v>2025</v>
      </c>
      <c r="V3364" s="4">
        <f t="shared" si="263"/>
        <v>0.38319198149575945</v>
      </c>
      <c r="W3364" t="str">
        <f t="shared" si="264"/>
        <v>Medium</v>
      </c>
    </row>
    <row r="3365" spans="1:23" hidden="1" x14ac:dyDescent="0.3">
      <c r="A3365">
        <v>103390</v>
      </c>
      <c r="B3365" s="1">
        <v>45697</v>
      </c>
      <c r="C3365" t="s">
        <v>3526</v>
      </c>
      <c r="D3365" t="s">
        <v>149</v>
      </c>
      <c r="E3365" t="s">
        <v>30</v>
      </c>
      <c r="F3365" t="s">
        <v>31</v>
      </c>
      <c r="G3365" t="s">
        <v>32</v>
      </c>
      <c r="H3365" t="s">
        <v>47</v>
      </c>
      <c r="I3365" t="s">
        <v>60</v>
      </c>
      <c r="J3365" t="s">
        <v>61</v>
      </c>
      <c r="K3365">
        <v>1</v>
      </c>
      <c r="L3365">
        <v>11523</v>
      </c>
      <c r="M3365">
        <v>10</v>
      </c>
      <c r="N3365">
        <v>10370.700000000001</v>
      </c>
      <c r="O3365">
        <v>9000</v>
      </c>
      <c r="P3365">
        <v>1370.7</v>
      </c>
      <c r="Q3365" t="s">
        <v>55</v>
      </c>
      <c r="R3365" t="s">
        <v>27</v>
      </c>
      <c r="S3365" s="3" t="str">
        <f t="shared" si="260"/>
        <v>February</v>
      </c>
      <c r="T3365" t="str">
        <f t="shared" si="261"/>
        <v>Q1</v>
      </c>
      <c r="U3365">
        <f t="shared" si="262"/>
        <v>2025</v>
      </c>
      <c r="V3365" s="4">
        <f t="shared" si="263"/>
        <v>0.13217044172524517</v>
      </c>
      <c r="W3365" t="str">
        <f t="shared" si="264"/>
        <v>Medium</v>
      </c>
    </row>
    <row r="3366" spans="1:23" hidden="1" x14ac:dyDescent="0.3">
      <c r="A3366">
        <v>103750</v>
      </c>
      <c r="B3366" s="1">
        <v>45693</v>
      </c>
      <c r="C3366" t="s">
        <v>3886</v>
      </c>
      <c r="D3366" t="s">
        <v>151</v>
      </c>
      <c r="E3366" t="s">
        <v>52</v>
      </c>
      <c r="F3366" t="s">
        <v>69</v>
      </c>
      <c r="G3366" t="s">
        <v>70</v>
      </c>
      <c r="H3366" t="s">
        <v>83</v>
      </c>
      <c r="I3366" t="s">
        <v>39</v>
      </c>
      <c r="J3366" t="s">
        <v>48</v>
      </c>
      <c r="K3366">
        <v>6</v>
      </c>
      <c r="L3366">
        <v>1726</v>
      </c>
      <c r="M3366">
        <v>0</v>
      </c>
      <c r="N3366">
        <v>10356</v>
      </c>
      <c r="O3366">
        <v>5400</v>
      </c>
      <c r="P3366">
        <v>4956</v>
      </c>
      <c r="Q3366" t="s">
        <v>49</v>
      </c>
      <c r="R3366" t="s">
        <v>27</v>
      </c>
      <c r="S3366" s="3" t="str">
        <f t="shared" si="260"/>
        <v>February</v>
      </c>
      <c r="T3366" t="str">
        <f t="shared" si="261"/>
        <v>Q1</v>
      </c>
      <c r="U3366">
        <f t="shared" si="262"/>
        <v>2025</v>
      </c>
      <c r="V3366" s="4">
        <f t="shared" si="263"/>
        <v>0.47856315179606024</v>
      </c>
      <c r="W3366" t="str">
        <f t="shared" si="264"/>
        <v>Medium</v>
      </c>
    </row>
    <row r="3367" spans="1:23" hidden="1" x14ac:dyDescent="0.3">
      <c r="A3367">
        <v>101939</v>
      </c>
      <c r="B3367" s="1">
        <v>45676</v>
      </c>
      <c r="C3367" t="s">
        <v>2075</v>
      </c>
      <c r="D3367" t="s">
        <v>184</v>
      </c>
      <c r="E3367" t="s">
        <v>30</v>
      </c>
      <c r="F3367" t="s">
        <v>76</v>
      </c>
      <c r="G3367" t="s">
        <v>77</v>
      </c>
      <c r="H3367" t="s">
        <v>33</v>
      </c>
      <c r="I3367" t="s">
        <v>60</v>
      </c>
      <c r="J3367" t="s">
        <v>61</v>
      </c>
      <c r="K3367">
        <v>1</v>
      </c>
      <c r="L3367">
        <v>12164</v>
      </c>
      <c r="M3367">
        <v>15</v>
      </c>
      <c r="N3367">
        <v>10339.4</v>
      </c>
      <c r="O3367">
        <v>9000</v>
      </c>
      <c r="P3367">
        <v>1339.4</v>
      </c>
      <c r="Q3367" t="s">
        <v>49</v>
      </c>
      <c r="R3367" t="s">
        <v>27</v>
      </c>
      <c r="S3367" s="3" t="str">
        <f t="shared" si="260"/>
        <v>January</v>
      </c>
      <c r="T3367" t="str">
        <f t="shared" si="261"/>
        <v>Q1</v>
      </c>
      <c r="U3367">
        <f t="shared" si="262"/>
        <v>2025</v>
      </c>
      <c r="V3367" s="4">
        <f t="shared" si="263"/>
        <v>0.12954330038493531</v>
      </c>
      <c r="W3367" t="str">
        <f t="shared" si="264"/>
        <v>Medium</v>
      </c>
    </row>
    <row r="3368" spans="1:23" hidden="1" x14ac:dyDescent="0.3">
      <c r="A3368">
        <v>104552</v>
      </c>
      <c r="B3368" s="1">
        <v>45948</v>
      </c>
      <c r="C3368" t="s">
        <v>4688</v>
      </c>
      <c r="D3368" t="s">
        <v>35</v>
      </c>
      <c r="E3368" t="s">
        <v>44</v>
      </c>
      <c r="F3368" t="s">
        <v>45</v>
      </c>
      <c r="G3368" t="s">
        <v>46</v>
      </c>
      <c r="H3368" t="s">
        <v>23</v>
      </c>
      <c r="I3368" t="s">
        <v>39</v>
      </c>
      <c r="J3368" t="s">
        <v>48</v>
      </c>
      <c r="K3368">
        <v>10</v>
      </c>
      <c r="L3368">
        <v>1292</v>
      </c>
      <c r="M3368">
        <v>20</v>
      </c>
      <c r="N3368">
        <v>10336</v>
      </c>
      <c r="O3368">
        <v>9000</v>
      </c>
      <c r="P3368">
        <v>1336</v>
      </c>
      <c r="Q3368" t="s">
        <v>66</v>
      </c>
      <c r="R3368" t="s">
        <v>73</v>
      </c>
      <c r="S3368" s="3" t="str">
        <f t="shared" si="260"/>
        <v>October</v>
      </c>
      <c r="T3368" t="str">
        <f t="shared" si="261"/>
        <v>Q4</v>
      </c>
      <c r="U3368">
        <f t="shared" si="262"/>
        <v>2025</v>
      </c>
      <c r="V3368" s="4">
        <f t="shared" si="263"/>
        <v>0.12925696594427244</v>
      </c>
      <c r="W3368" t="str">
        <f t="shared" si="264"/>
        <v>Medium</v>
      </c>
    </row>
    <row r="3369" spans="1:23" hidden="1" x14ac:dyDescent="0.3">
      <c r="A3369">
        <v>104583</v>
      </c>
      <c r="B3369" s="1">
        <v>45878</v>
      </c>
      <c r="C3369" t="s">
        <v>4719</v>
      </c>
      <c r="D3369" t="s">
        <v>151</v>
      </c>
      <c r="E3369" t="s">
        <v>30</v>
      </c>
      <c r="F3369" t="s">
        <v>76</v>
      </c>
      <c r="G3369" t="s">
        <v>77</v>
      </c>
      <c r="H3369" t="s">
        <v>83</v>
      </c>
      <c r="I3369" t="s">
        <v>39</v>
      </c>
      <c r="J3369" t="s">
        <v>92</v>
      </c>
      <c r="K3369">
        <v>6</v>
      </c>
      <c r="L3369">
        <v>2153</v>
      </c>
      <c r="M3369">
        <v>20</v>
      </c>
      <c r="N3369">
        <v>10334.4</v>
      </c>
      <c r="O3369">
        <v>9600</v>
      </c>
      <c r="P3369">
        <v>734.4</v>
      </c>
      <c r="Q3369" t="s">
        <v>49</v>
      </c>
      <c r="R3369" t="s">
        <v>27</v>
      </c>
      <c r="S3369" s="3" t="str">
        <f t="shared" si="260"/>
        <v>August</v>
      </c>
      <c r="T3369" t="str">
        <f t="shared" si="261"/>
        <v>Q3</v>
      </c>
      <c r="U3369">
        <f t="shared" si="262"/>
        <v>2025</v>
      </c>
      <c r="V3369" s="4">
        <f t="shared" si="263"/>
        <v>7.1063632141198332E-2</v>
      </c>
      <c r="W3369" t="str">
        <f t="shared" si="264"/>
        <v>Medium</v>
      </c>
    </row>
    <row r="3370" spans="1:23" hidden="1" x14ac:dyDescent="0.3">
      <c r="A3370">
        <v>101019</v>
      </c>
      <c r="B3370" s="1">
        <v>45775</v>
      </c>
      <c r="C3370" t="s">
        <v>1155</v>
      </c>
      <c r="D3370" t="s">
        <v>175</v>
      </c>
      <c r="E3370" t="s">
        <v>30</v>
      </c>
      <c r="F3370" t="s">
        <v>31</v>
      </c>
      <c r="G3370" t="s">
        <v>32</v>
      </c>
      <c r="H3370" t="s">
        <v>83</v>
      </c>
      <c r="I3370" t="s">
        <v>39</v>
      </c>
      <c r="J3370" t="s">
        <v>92</v>
      </c>
      <c r="K3370">
        <v>5</v>
      </c>
      <c r="L3370">
        <v>2292</v>
      </c>
      <c r="M3370">
        <v>10</v>
      </c>
      <c r="N3370">
        <v>10314</v>
      </c>
      <c r="O3370">
        <v>8000</v>
      </c>
      <c r="P3370">
        <v>2314</v>
      </c>
      <c r="Q3370" t="s">
        <v>66</v>
      </c>
      <c r="R3370" t="s">
        <v>27</v>
      </c>
      <c r="S3370" s="3" t="str">
        <f t="shared" si="260"/>
        <v>April</v>
      </c>
      <c r="T3370" t="str">
        <f t="shared" si="261"/>
        <v>Q2</v>
      </c>
      <c r="U3370">
        <f t="shared" si="262"/>
        <v>2025</v>
      </c>
      <c r="V3370" s="4">
        <f t="shared" si="263"/>
        <v>0.22435524529765369</v>
      </c>
      <c r="W3370" t="str">
        <f t="shared" si="264"/>
        <v>Medium</v>
      </c>
    </row>
    <row r="3371" spans="1:23" hidden="1" x14ac:dyDescent="0.3">
      <c r="A3371">
        <v>103964</v>
      </c>
      <c r="B3371" s="1">
        <v>45931</v>
      </c>
      <c r="C3371" t="s">
        <v>4100</v>
      </c>
      <c r="D3371" t="s">
        <v>153</v>
      </c>
      <c r="E3371" t="s">
        <v>44</v>
      </c>
      <c r="F3371" t="s">
        <v>45</v>
      </c>
      <c r="G3371" t="s">
        <v>46</v>
      </c>
      <c r="H3371" t="s">
        <v>23</v>
      </c>
      <c r="I3371" t="s">
        <v>39</v>
      </c>
      <c r="J3371" t="s">
        <v>92</v>
      </c>
      <c r="K3371">
        <v>6</v>
      </c>
      <c r="L3371">
        <v>2148</v>
      </c>
      <c r="M3371">
        <v>20</v>
      </c>
      <c r="N3371">
        <v>10310.4</v>
      </c>
      <c r="O3371">
        <v>9600</v>
      </c>
      <c r="P3371">
        <v>710.4</v>
      </c>
      <c r="Q3371" t="s">
        <v>41</v>
      </c>
      <c r="R3371" t="s">
        <v>73</v>
      </c>
      <c r="S3371" s="3" t="str">
        <f t="shared" si="260"/>
        <v>October</v>
      </c>
      <c r="T3371" t="str">
        <f t="shared" si="261"/>
        <v>Q4</v>
      </c>
      <c r="U3371">
        <f t="shared" si="262"/>
        <v>2025</v>
      </c>
      <c r="V3371" s="4">
        <f t="shared" si="263"/>
        <v>6.8901303538175043E-2</v>
      </c>
      <c r="W3371" t="str">
        <f t="shared" si="264"/>
        <v>Medium</v>
      </c>
    </row>
    <row r="3372" spans="1:23" hidden="1" x14ac:dyDescent="0.3">
      <c r="A3372">
        <v>103160</v>
      </c>
      <c r="B3372" s="1">
        <v>45889</v>
      </c>
      <c r="C3372" t="s">
        <v>3296</v>
      </c>
      <c r="D3372" t="s">
        <v>250</v>
      </c>
      <c r="E3372" t="s">
        <v>52</v>
      </c>
      <c r="F3372" t="s">
        <v>69</v>
      </c>
      <c r="G3372" t="s">
        <v>70</v>
      </c>
      <c r="H3372" t="s">
        <v>38</v>
      </c>
      <c r="I3372" t="s">
        <v>39</v>
      </c>
      <c r="J3372" t="s">
        <v>92</v>
      </c>
      <c r="K3372">
        <v>4</v>
      </c>
      <c r="L3372">
        <v>2852</v>
      </c>
      <c r="M3372">
        <v>10</v>
      </c>
      <c r="N3372">
        <v>10267.200000000001</v>
      </c>
      <c r="O3372">
        <v>6400</v>
      </c>
      <c r="P3372">
        <v>3867.2</v>
      </c>
      <c r="Q3372" t="s">
        <v>55</v>
      </c>
      <c r="R3372" t="s">
        <v>27</v>
      </c>
      <c r="S3372" s="3" t="str">
        <f t="shared" si="260"/>
        <v>August</v>
      </c>
      <c r="T3372" t="str">
        <f t="shared" si="261"/>
        <v>Q3</v>
      </c>
      <c r="U3372">
        <f t="shared" si="262"/>
        <v>2025</v>
      </c>
      <c r="V3372" s="4">
        <f t="shared" si="263"/>
        <v>0.37665575814243413</v>
      </c>
      <c r="W3372" t="str">
        <f t="shared" si="264"/>
        <v>Medium</v>
      </c>
    </row>
    <row r="3373" spans="1:23" hidden="1" x14ac:dyDescent="0.3">
      <c r="A3373">
        <v>100890</v>
      </c>
      <c r="B3373" s="1">
        <v>45798</v>
      </c>
      <c r="C3373" t="s">
        <v>1026</v>
      </c>
      <c r="D3373" t="s">
        <v>226</v>
      </c>
      <c r="E3373" t="s">
        <v>30</v>
      </c>
      <c r="F3373" t="s">
        <v>76</v>
      </c>
      <c r="G3373" t="s">
        <v>77</v>
      </c>
      <c r="H3373" t="s">
        <v>71</v>
      </c>
      <c r="I3373" t="s">
        <v>60</v>
      </c>
      <c r="J3373" t="s">
        <v>61</v>
      </c>
      <c r="K3373">
        <v>1</v>
      </c>
      <c r="L3373">
        <v>12073</v>
      </c>
      <c r="M3373">
        <v>15</v>
      </c>
      <c r="N3373">
        <v>10262.049999999999</v>
      </c>
      <c r="O3373">
        <v>9000</v>
      </c>
      <c r="P3373">
        <v>1262.05</v>
      </c>
      <c r="Q3373" t="s">
        <v>49</v>
      </c>
      <c r="R3373" t="s">
        <v>56</v>
      </c>
      <c r="S3373" s="3" t="str">
        <f t="shared" si="260"/>
        <v>May</v>
      </c>
      <c r="T3373" t="str">
        <f t="shared" si="261"/>
        <v>Q2</v>
      </c>
      <c r="U3373">
        <f t="shared" si="262"/>
        <v>2025</v>
      </c>
      <c r="V3373" s="4">
        <f t="shared" si="263"/>
        <v>0.1229822501352069</v>
      </c>
      <c r="W3373" t="str">
        <f t="shared" si="264"/>
        <v>Medium</v>
      </c>
    </row>
    <row r="3374" spans="1:23" hidden="1" x14ac:dyDescent="0.3">
      <c r="A3374">
        <v>101619</v>
      </c>
      <c r="B3374" s="1">
        <v>45703</v>
      </c>
      <c r="C3374" t="s">
        <v>1755</v>
      </c>
      <c r="D3374" t="s">
        <v>82</v>
      </c>
      <c r="E3374" t="s">
        <v>44</v>
      </c>
      <c r="F3374" t="s">
        <v>64</v>
      </c>
      <c r="G3374" t="s">
        <v>65</v>
      </c>
      <c r="H3374" t="s">
        <v>23</v>
      </c>
      <c r="I3374" t="s">
        <v>39</v>
      </c>
      <c r="J3374" t="s">
        <v>92</v>
      </c>
      <c r="K3374">
        <v>5</v>
      </c>
      <c r="L3374">
        <v>2565</v>
      </c>
      <c r="M3374">
        <v>20</v>
      </c>
      <c r="N3374">
        <v>10260</v>
      </c>
      <c r="O3374">
        <v>8000</v>
      </c>
      <c r="P3374">
        <v>2260</v>
      </c>
      <c r="Q3374" t="s">
        <v>26</v>
      </c>
      <c r="R3374" t="s">
        <v>27</v>
      </c>
      <c r="S3374" s="3" t="str">
        <f t="shared" si="260"/>
        <v>February</v>
      </c>
      <c r="T3374" t="str">
        <f t="shared" si="261"/>
        <v>Q1</v>
      </c>
      <c r="U3374">
        <f t="shared" si="262"/>
        <v>2025</v>
      </c>
      <c r="V3374" s="4">
        <f t="shared" si="263"/>
        <v>0.22027290448343079</v>
      </c>
      <c r="W3374" t="str">
        <f t="shared" si="264"/>
        <v>Medium</v>
      </c>
    </row>
    <row r="3375" spans="1:23" hidden="1" x14ac:dyDescent="0.3">
      <c r="A3375">
        <v>103787</v>
      </c>
      <c r="B3375" s="1">
        <v>45914</v>
      </c>
      <c r="C3375" t="s">
        <v>3923</v>
      </c>
      <c r="D3375" t="s">
        <v>116</v>
      </c>
      <c r="E3375" t="s">
        <v>20</v>
      </c>
      <c r="F3375" t="s">
        <v>36</v>
      </c>
      <c r="G3375" t="s">
        <v>37</v>
      </c>
      <c r="H3375" t="s">
        <v>108</v>
      </c>
      <c r="I3375" t="s">
        <v>39</v>
      </c>
      <c r="J3375" t="s">
        <v>92</v>
      </c>
      <c r="K3375">
        <v>4</v>
      </c>
      <c r="L3375">
        <v>2697</v>
      </c>
      <c r="M3375">
        <v>5</v>
      </c>
      <c r="N3375">
        <v>10248.6</v>
      </c>
      <c r="O3375">
        <v>6400</v>
      </c>
      <c r="P3375">
        <v>3848.6</v>
      </c>
      <c r="Q3375" t="s">
        <v>55</v>
      </c>
      <c r="R3375" t="s">
        <v>27</v>
      </c>
      <c r="S3375" s="3" t="str">
        <f t="shared" si="260"/>
        <v>September</v>
      </c>
      <c r="T3375" t="str">
        <f t="shared" si="261"/>
        <v>Q3</v>
      </c>
      <c r="U3375">
        <f t="shared" si="262"/>
        <v>2025</v>
      </c>
      <c r="V3375" s="4">
        <f t="shared" si="263"/>
        <v>0.37552446187771987</v>
      </c>
      <c r="W3375" t="str">
        <f t="shared" si="264"/>
        <v>Medium</v>
      </c>
    </row>
    <row r="3376" spans="1:23" hidden="1" x14ac:dyDescent="0.3">
      <c r="A3376">
        <v>101268</v>
      </c>
      <c r="B3376" s="1">
        <v>45709</v>
      </c>
      <c r="C3376" t="s">
        <v>1404</v>
      </c>
      <c r="D3376" t="s">
        <v>51</v>
      </c>
      <c r="E3376" t="s">
        <v>20</v>
      </c>
      <c r="F3376" t="s">
        <v>21</v>
      </c>
      <c r="G3376" t="s">
        <v>22</v>
      </c>
      <c r="H3376" t="s">
        <v>83</v>
      </c>
      <c r="I3376" t="s">
        <v>60</v>
      </c>
      <c r="J3376" t="s">
        <v>61</v>
      </c>
      <c r="K3376">
        <v>1</v>
      </c>
      <c r="L3376">
        <v>12050</v>
      </c>
      <c r="M3376">
        <v>15</v>
      </c>
      <c r="N3376">
        <v>10242.5</v>
      </c>
      <c r="O3376">
        <v>9000</v>
      </c>
      <c r="P3376">
        <v>1242.5</v>
      </c>
      <c r="Q3376" t="s">
        <v>26</v>
      </c>
      <c r="R3376" t="s">
        <v>27</v>
      </c>
      <c r="S3376" s="3" t="str">
        <f t="shared" si="260"/>
        <v>February</v>
      </c>
      <c r="T3376" t="str">
        <f t="shared" si="261"/>
        <v>Q1</v>
      </c>
      <c r="U3376">
        <f t="shared" si="262"/>
        <v>2025</v>
      </c>
      <c r="V3376" s="4">
        <f t="shared" si="263"/>
        <v>0.12130827434708323</v>
      </c>
      <c r="W3376" t="str">
        <f t="shared" si="264"/>
        <v>Medium</v>
      </c>
    </row>
    <row r="3377" spans="1:23" hidden="1" x14ac:dyDescent="0.3">
      <c r="A3377">
        <v>104125</v>
      </c>
      <c r="B3377" s="1">
        <v>45831</v>
      </c>
      <c r="C3377" t="s">
        <v>4261</v>
      </c>
      <c r="D3377" t="s">
        <v>144</v>
      </c>
      <c r="E3377" t="s">
        <v>44</v>
      </c>
      <c r="F3377" t="s">
        <v>45</v>
      </c>
      <c r="G3377" t="s">
        <v>46</v>
      </c>
      <c r="H3377" t="s">
        <v>83</v>
      </c>
      <c r="I3377" t="s">
        <v>39</v>
      </c>
      <c r="J3377" t="s">
        <v>92</v>
      </c>
      <c r="K3377">
        <v>5</v>
      </c>
      <c r="L3377">
        <v>2048</v>
      </c>
      <c r="M3377">
        <v>0</v>
      </c>
      <c r="N3377">
        <v>10240</v>
      </c>
      <c r="O3377">
        <v>8000</v>
      </c>
      <c r="P3377">
        <v>2240</v>
      </c>
      <c r="Q3377" t="s">
        <v>26</v>
      </c>
      <c r="R3377" t="s">
        <v>73</v>
      </c>
      <c r="S3377" s="3" t="str">
        <f t="shared" si="260"/>
        <v>June</v>
      </c>
      <c r="T3377" t="str">
        <f t="shared" si="261"/>
        <v>Q2</v>
      </c>
      <c r="U3377">
        <f t="shared" si="262"/>
        <v>2025</v>
      </c>
      <c r="V3377" s="4">
        <f t="shared" si="263"/>
        <v>0.21875</v>
      </c>
      <c r="W3377" t="str">
        <f t="shared" si="264"/>
        <v>Medium</v>
      </c>
    </row>
    <row r="3378" spans="1:23" hidden="1" x14ac:dyDescent="0.3">
      <c r="A3378">
        <v>102294</v>
      </c>
      <c r="B3378" s="1">
        <v>45749</v>
      </c>
      <c r="C3378" t="s">
        <v>2430</v>
      </c>
      <c r="D3378" t="s">
        <v>43</v>
      </c>
      <c r="E3378" t="s">
        <v>30</v>
      </c>
      <c r="F3378" t="s">
        <v>76</v>
      </c>
      <c r="G3378" t="s">
        <v>77</v>
      </c>
      <c r="H3378" t="s">
        <v>38</v>
      </c>
      <c r="I3378" t="s">
        <v>39</v>
      </c>
      <c r="J3378" t="s">
        <v>92</v>
      </c>
      <c r="K3378">
        <v>5</v>
      </c>
      <c r="L3378">
        <v>2559</v>
      </c>
      <c r="M3378">
        <v>20</v>
      </c>
      <c r="N3378">
        <v>10236</v>
      </c>
      <c r="O3378">
        <v>8000</v>
      </c>
      <c r="P3378">
        <v>2236</v>
      </c>
      <c r="Q3378" t="s">
        <v>26</v>
      </c>
      <c r="R3378" t="s">
        <v>56</v>
      </c>
      <c r="S3378" s="3" t="str">
        <f t="shared" si="260"/>
        <v>April</v>
      </c>
      <c r="T3378" t="str">
        <f t="shared" si="261"/>
        <v>Q2</v>
      </c>
      <c r="U3378">
        <f t="shared" si="262"/>
        <v>2025</v>
      </c>
      <c r="V3378" s="4">
        <f t="shared" si="263"/>
        <v>0.21844470496287613</v>
      </c>
      <c r="W3378" t="str">
        <f t="shared" si="264"/>
        <v>Medium</v>
      </c>
    </row>
    <row r="3379" spans="1:23" hidden="1" x14ac:dyDescent="0.3">
      <c r="A3379">
        <v>102164</v>
      </c>
      <c r="B3379" s="1">
        <v>45840</v>
      </c>
      <c r="C3379" t="s">
        <v>2300</v>
      </c>
      <c r="D3379" t="s">
        <v>75</v>
      </c>
      <c r="E3379" t="s">
        <v>30</v>
      </c>
      <c r="F3379" t="s">
        <v>76</v>
      </c>
      <c r="G3379" t="s">
        <v>77</v>
      </c>
      <c r="H3379" t="s">
        <v>108</v>
      </c>
      <c r="I3379" t="s">
        <v>39</v>
      </c>
      <c r="J3379" t="s">
        <v>92</v>
      </c>
      <c r="K3379">
        <v>5</v>
      </c>
      <c r="L3379">
        <v>2558</v>
      </c>
      <c r="M3379">
        <v>20</v>
      </c>
      <c r="N3379">
        <v>10232</v>
      </c>
      <c r="O3379">
        <v>8000</v>
      </c>
      <c r="P3379">
        <v>2232</v>
      </c>
      <c r="Q3379" t="s">
        <v>49</v>
      </c>
      <c r="R3379" t="s">
        <v>27</v>
      </c>
      <c r="S3379" s="3" t="str">
        <f t="shared" si="260"/>
        <v>July</v>
      </c>
      <c r="T3379" t="str">
        <f t="shared" si="261"/>
        <v>Q3</v>
      </c>
      <c r="U3379">
        <f t="shared" si="262"/>
        <v>2025</v>
      </c>
      <c r="V3379" s="4">
        <f t="shared" si="263"/>
        <v>0.21813917122752149</v>
      </c>
      <c r="W3379" t="str">
        <f t="shared" si="264"/>
        <v>Medium</v>
      </c>
    </row>
    <row r="3380" spans="1:23" hidden="1" x14ac:dyDescent="0.3">
      <c r="A3380">
        <v>100626</v>
      </c>
      <c r="B3380" s="1">
        <v>45874</v>
      </c>
      <c r="C3380" t="s">
        <v>762</v>
      </c>
      <c r="D3380" t="s">
        <v>51</v>
      </c>
      <c r="E3380" t="s">
        <v>30</v>
      </c>
      <c r="F3380" t="s">
        <v>76</v>
      </c>
      <c r="G3380" t="s">
        <v>77</v>
      </c>
      <c r="H3380" t="s">
        <v>47</v>
      </c>
      <c r="I3380" t="s">
        <v>60</v>
      </c>
      <c r="J3380" t="s">
        <v>61</v>
      </c>
      <c r="K3380">
        <v>1</v>
      </c>
      <c r="L3380">
        <v>12035</v>
      </c>
      <c r="M3380">
        <v>15</v>
      </c>
      <c r="N3380">
        <v>10229.75</v>
      </c>
      <c r="O3380">
        <v>9000</v>
      </c>
      <c r="P3380">
        <v>1229.75</v>
      </c>
      <c r="Q3380" t="s">
        <v>55</v>
      </c>
      <c r="R3380" t="s">
        <v>27</v>
      </c>
      <c r="S3380" s="3" t="str">
        <f t="shared" si="260"/>
        <v>August</v>
      </c>
      <c r="T3380" t="str">
        <f t="shared" si="261"/>
        <v>Q3</v>
      </c>
      <c r="U3380">
        <f t="shared" si="262"/>
        <v>2025</v>
      </c>
      <c r="V3380" s="4">
        <f t="shared" si="263"/>
        <v>0.12021310393704636</v>
      </c>
      <c r="W3380" t="str">
        <f t="shared" si="264"/>
        <v>Medium</v>
      </c>
    </row>
    <row r="3381" spans="1:23" hidden="1" x14ac:dyDescent="0.3">
      <c r="A3381">
        <v>103275</v>
      </c>
      <c r="B3381" s="1">
        <v>45801</v>
      </c>
      <c r="C3381" t="s">
        <v>3411</v>
      </c>
      <c r="D3381" t="s">
        <v>217</v>
      </c>
      <c r="E3381" t="s">
        <v>20</v>
      </c>
      <c r="F3381" t="s">
        <v>36</v>
      </c>
      <c r="G3381" t="s">
        <v>37</v>
      </c>
      <c r="H3381" t="s">
        <v>47</v>
      </c>
      <c r="I3381" t="s">
        <v>39</v>
      </c>
      <c r="J3381" t="s">
        <v>48</v>
      </c>
      <c r="K3381">
        <v>6</v>
      </c>
      <c r="L3381">
        <v>1792</v>
      </c>
      <c r="M3381">
        <v>5</v>
      </c>
      <c r="N3381">
        <v>10214.4</v>
      </c>
      <c r="O3381">
        <v>5400</v>
      </c>
      <c r="P3381">
        <v>4814.3999999999996</v>
      </c>
      <c r="Q3381" t="s">
        <v>66</v>
      </c>
      <c r="R3381" t="s">
        <v>27</v>
      </c>
      <c r="S3381" s="3" t="str">
        <f t="shared" si="260"/>
        <v>May</v>
      </c>
      <c r="T3381" t="str">
        <f t="shared" si="261"/>
        <v>Q2</v>
      </c>
      <c r="U3381">
        <f t="shared" si="262"/>
        <v>2025</v>
      </c>
      <c r="V3381" s="4">
        <f t="shared" si="263"/>
        <v>0.47133458646616538</v>
      </c>
      <c r="W3381" t="str">
        <f t="shared" si="264"/>
        <v>Medium</v>
      </c>
    </row>
    <row r="3382" spans="1:23" hidden="1" x14ac:dyDescent="0.3">
      <c r="A3382">
        <v>104948</v>
      </c>
      <c r="B3382" s="1">
        <v>45667</v>
      </c>
      <c r="C3382" t="s">
        <v>5084</v>
      </c>
      <c r="D3382" t="s">
        <v>100</v>
      </c>
      <c r="E3382" t="s">
        <v>52</v>
      </c>
      <c r="F3382" t="s">
        <v>69</v>
      </c>
      <c r="G3382" t="s">
        <v>70</v>
      </c>
      <c r="H3382" t="s">
        <v>71</v>
      </c>
      <c r="I3382" t="s">
        <v>39</v>
      </c>
      <c r="J3382" t="s">
        <v>92</v>
      </c>
      <c r="K3382">
        <v>5</v>
      </c>
      <c r="L3382">
        <v>2553</v>
      </c>
      <c r="M3382">
        <v>20</v>
      </c>
      <c r="N3382">
        <v>10212</v>
      </c>
      <c r="O3382">
        <v>8000</v>
      </c>
      <c r="P3382">
        <v>2212</v>
      </c>
      <c r="Q3382" t="s">
        <v>66</v>
      </c>
      <c r="R3382" t="s">
        <v>27</v>
      </c>
      <c r="S3382" s="3" t="str">
        <f t="shared" si="260"/>
        <v>January</v>
      </c>
      <c r="T3382" t="str">
        <f t="shared" si="261"/>
        <v>Q1</v>
      </c>
      <c r="U3382">
        <f t="shared" si="262"/>
        <v>2025</v>
      </c>
      <c r="V3382" s="4">
        <f t="shared" si="263"/>
        <v>0.21660791226008616</v>
      </c>
      <c r="W3382" t="str">
        <f t="shared" si="264"/>
        <v>Medium</v>
      </c>
    </row>
    <row r="3383" spans="1:23" hidden="1" x14ac:dyDescent="0.3">
      <c r="A3383">
        <v>103389</v>
      </c>
      <c r="B3383" s="1">
        <v>45887</v>
      </c>
      <c r="C3383" t="s">
        <v>3525</v>
      </c>
      <c r="D3383" t="s">
        <v>179</v>
      </c>
      <c r="E3383" t="s">
        <v>20</v>
      </c>
      <c r="F3383" t="s">
        <v>21</v>
      </c>
      <c r="G3383" t="s">
        <v>22</v>
      </c>
      <c r="H3383" t="s">
        <v>71</v>
      </c>
      <c r="I3383" t="s">
        <v>39</v>
      </c>
      <c r="J3383" t="s">
        <v>92</v>
      </c>
      <c r="K3383">
        <v>4</v>
      </c>
      <c r="L3383">
        <v>3000</v>
      </c>
      <c r="M3383">
        <v>15</v>
      </c>
      <c r="N3383">
        <v>10200</v>
      </c>
      <c r="O3383">
        <v>6400</v>
      </c>
      <c r="P3383">
        <v>3800</v>
      </c>
      <c r="Q3383" t="s">
        <v>49</v>
      </c>
      <c r="R3383" t="s">
        <v>27</v>
      </c>
      <c r="S3383" s="3" t="str">
        <f t="shared" si="260"/>
        <v>August</v>
      </c>
      <c r="T3383" t="str">
        <f t="shared" si="261"/>
        <v>Q3</v>
      </c>
      <c r="U3383">
        <f t="shared" si="262"/>
        <v>2025</v>
      </c>
      <c r="V3383" s="4">
        <f t="shared" si="263"/>
        <v>0.37254901960784315</v>
      </c>
      <c r="W3383" t="str">
        <f t="shared" si="264"/>
        <v>Medium</v>
      </c>
    </row>
    <row r="3384" spans="1:23" hidden="1" x14ac:dyDescent="0.3">
      <c r="A3384">
        <v>103150</v>
      </c>
      <c r="B3384" s="1">
        <v>45672</v>
      </c>
      <c r="C3384" t="s">
        <v>3286</v>
      </c>
      <c r="D3384" t="s">
        <v>322</v>
      </c>
      <c r="E3384" t="s">
        <v>44</v>
      </c>
      <c r="F3384" t="s">
        <v>64</v>
      </c>
      <c r="G3384" t="s">
        <v>65</v>
      </c>
      <c r="H3384" t="s">
        <v>71</v>
      </c>
      <c r="I3384" t="s">
        <v>39</v>
      </c>
      <c r="J3384" t="s">
        <v>92</v>
      </c>
      <c r="K3384">
        <v>4</v>
      </c>
      <c r="L3384">
        <v>2996</v>
      </c>
      <c r="M3384">
        <v>15</v>
      </c>
      <c r="N3384">
        <v>10186.4</v>
      </c>
      <c r="O3384">
        <v>6400</v>
      </c>
      <c r="P3384">
        <v>3786.4</v>
      </c>
      <c r="Q3384" t="s">
        <v>55</v>
      </c>
      <c r="R3384" t="s">
        <v>73</v>
      </c>
      <c r="S3384" s="3" t="str">
        <f t="shared" si="260"/>
        <v>January</v>
      </c>
      <c r="T3384" t="str">
        <f t="shared" si="261"/>
        <v>Q1</v>
      </c>
      <c r="U3384">
        <f t="shared" si="262"/>
        <v>2025</v>
      </c>
      <c r="V3384" s="4">
        <f t="shared" si="263"/>
        <v>0.37171130134296709</v>
      </c>
      <c r="W3384" t="str">
        <f t="shared" si="264"/>
        <v>Medium</v>
      </c>
    </row>
    <row r="3385" spans="1:23" hidden="1" x14ac:dyDescent="0.3">
      <c r="A3385">
        <v>103320</v>
      </c>
      <c r="B3385" s="1">
        <v>45780</v>
      </c>
      <c r="C3385" t="s">
        <v>3456</v>
      </c>
      <c r="D3385" t="s">
        <v>299</v>
      </c>
      <c r="E3385" t="s">
        <v>20</v>
      </c>
      <c r="F3385" t="s">
        <v>36</v>
      </c>
      <c r="G3385" t="s">
        <v>37</v>
      </c>
      <c r="H3385" t="s">
        <v>83</v>
      </c>
      <c r="I3385" t="s">
        <v>39</v>
      </c>
      <c r="J3385" t="s">
        <v>92</v>
      </c>
      <c r="K3385">
        <v>4</v>
      </c>
      <c r="L3385">
        <v>2680</v>
      </c>
      <c r="M3385">
        <v>5</v>
      </c>
      <c r="N3385">
        <v>10184</v>
      </c>
      <c r="O3385">
        <v>6400</v>
      </c>
      <c r="P3385">
        <v>3784</v>
      </c>
      <c r="Q3385" t="s">
        <v>26</v>
      </c>
      <c r="R3385" t="s">
        <v>27</v>
      </c>
      <c r="S3385" s="3" t="str">
        <f t="shared" si="260"/>
        <v>May</v>
      </c>
      <c r="T3385" t="str">
        <f t="shared" si="261"/>
        <v>Q2</v>
      </c>
      <c r="U3385">
        <f t="shared" si="262"/>
        <v>2025</v>
      </c>
      <c r="V3385" s="4">
        <f t="shared" si="263"/>
        <v>0.37156323644933231</v>
      </c>
      <c r="W3385" t="str">
        <f t="shared" si="264"/>
        <v>Medium</v>
      </c>
    </row>
    <row r="3386" spans="1:23" hidden="1" x14ac:dyDescent="0.3">
      <c r="A3386">
        <v>100085</v>
      </c>
      <c r="B3386" s="1">
        <v>45986</v>
      </c>
      <c r="C3386" t="s">
        <v>201</v>
      </c>
      <c r="D3386" t="s">
        <v>202</v>
      </c>
      <c r="E3386" t="s">
        <v>30</v>
      </c>
      <c r="F3386" t="s">
        <v>76</v>
      </c>
      <c r="G3386" t="s">
        <v>77</v>
      </c>
      <c r="H3386" t="s">
        <v>83</v>
      </c>
      <c r="I3386" t="s">
        <v>39</v>
      </c>
      <c r="J3386" t="s">
        <v>40</v>
      </c>
      <c r="K3386">
        <v>10</v>
      </c>
      <c r="L3386">
        <v>1069</v>
      </c>
      <c r="M3386">
        <v>5</v>
      </c>
      <c r="N3386">
        <v>10155.5</v>
      </c>
      <c r="O3386">
        <v>4000</v>
      </c>
      <c r="P3386">
        <v>6155.5</v>
      </c>
      <c r="Q3386" t="s">
        <v>49</v>
      </c>
      <c r="R3386" t="s">
        <v>27</v>
      </c>
      <c r="S3386" s="3" t="str">
        <f t="shared" si="260"/>
        <v>November</v>
      </c>
      <c r="T3386" t="str">
        <f t="shared" si="261"/>
        <v>Q4</v>
      </c>
      <c r="U3386">
        <f t="shared" si="262"/>
        <v>2025</v>
      </c>
      <c r="V3386" s="4">
        <f t="shared" si="263"/>
        <v>0.60612475998227566</v>
      </c>
      <c r="W3386" t="str">
        <f t="shared" si="264"/>
        <v>Medium</v>
      </c>
    </row>
    <row r="3387" spans="1:23" hidden="1" x14ac:dyDescent="0.3">
      <c r="A3387">
        <v>102580</v>
      </c>
      <c r="B3387" s="1">
        <v>45658</v>
      </c>
      <c r="C3387" t="s">
        <v>2716</v>
      </c>
      <c r="D3387" t="s">
        <v>179</v>
      </c>
      <c r="E3387" t="s">
        <v>30</v>
      </c>
      <c r="F3387" t="s">
        <v>31</v>
      </c>
      <c r="G3387" t="s">
        <v>32</v>
      </c>
      <c r="H3387" t="s">
        <v>23</v>
      </c>
      <c r="I3387" t="s">
        <v>39</v>
      </c>
      <c r="J3387" t="s">
        <v>92</v>
      </c>
      <c r="K3387">
        <v>5</v>
      </c>
      <c r="L3387">
        <v>2137</v>
      </c>
      <c r="M3387">
        <v>5</v>
      </c>
      <c r="N3387">
        <v>10150.75</v>
      </c>
      <c r="O3387">
        <v>8000</v>
      </c>
      <c r="P3387">
        <v>2150.75</v>
      </c>
      <c r="Q3387" t="s">
        <v>41</v>
      </c>
      <c r="R3387" t="s">
        <v>56</v>
      </c>
      <c r="S3387" s="3" t="str">
        <f t="shared" si="260"/>
        <v>January</v>
      </c>
      <c r="T3387" t="str">
        <f t="shared" si="261"/>
        <v>Q1</v>
      </c>
      <c r="U3387">
        <f t="shared" si="262"/>
        <v>2025</v>
      </c>
      <c r="V3387" s="4">
        <f t="shared" si="263"/>
        <v>0.21188089550033248</v>
      </c>
      <c r="W3387" t="str">
        <f t="shared" si="264"/>
        <v>Medium</v>
      </c>
    </row>
    <row r="3388" spans="1:23" hidden="1" x14ac:dyDescent="0.3">
      <c r="A3388">
        <v>100783</v>
      </c>
      <c r="B3388" s="1">
        <v>45701</v>
      </c>
      <c r="C3388" t="s">
        <v>919</v>
      </c>
      <c r="D3388" t="s">
        <v>85</v>
      </c>
      <c r="E3388" t="s">
        <v>20</v>
      </c>
      <c r="F3388" t="s">
        <v>21</v>
      </c>
      <c r="G3388" t="s">
        <v>22</v>
      </c>
      <c r="H3388" t="s">
        <v>47</v>
      </c>
      <c r="I3388" t="s">
        <v>39</v>
      </c>
      <c r="J3388" t="s">
        <v>92</v>
      </c>
      <c r="K3388">
        <v>4</v>
      </c>
      <c r="L3388">
        <v>2815</v>
      </c>
      <c r="M3388">
        <v>10</v>
      </c>
      <c r="N3388">
        <v>10134</v>
      </c>
      <c r="O3388">
        <v>6400</v>
      </c>
      <c r="P3388">
        <v>3734</v>
      </c>
      <c r="Q3388" t="s">
        <v>41</v>
      </c>
      <c r="R3388" t="s">
        <v>27</v>
      </c>
      <c r="S3388" s="3" t="str">
        <f t="shared" si="260"/>
        <v>February</v>
      </c>
      <c r="T3388" t="str">
        <f t="shared" si="261"/>
        <v>Q1</v>
      </c>
      <c r="U3388">
        <f t="shared" si="262"/>
        <v>2025</v>
      </c>
      <c r="V3388" s="4">
        <f t="shared" si="263"/>
        <v>0.36846260114466156</v>
      </c>
      <c r="W3388" t="str">
        <f t="shared" si="264"/>
        <v>Medium</v>
      </c>
    </row>
    <row r="3389" spans="1:23" hidden="1" x14ac:dyDescent="0.3">
      <c r="A3389">
        <v>103192</v>
      </c>
      <c r="B3389" s="1">
        <v>45828</v>
      </c>
      <c r="C3389" t="s">
        <v>3328</v>
      </c>
      <c r="D3389" t="s">
        <v>217</v>
      </c>
      <c r="E3389" t="s">
        <v>30</v>
      </c>
      <c r="F3389" t="s">
        <v>76</v>
      </c>
      <c r="G3389" t="s">
        <v>77</v>
      </c>
      <c r="H3389" t="s">
        <v>47</v>
      </c>
      <c r="I3389" t="s">
        <v>39</v>
      </c>
      <c r="J3389" t="s">
        <v>92</v>
      </c>
      <c r="K3389">
        <v>5</v>
      </c>
      <c r="L3389">
        <v>2248</v>
      </c>
      <c r="M3389">
        <v>10</v>
      </c>
      <c r="N3389">
        <v>10116</v>
      </c>
      <c r="O3389">
        <v>8000</v>
      </c>
      <c r="P3389">
        <v>2116</v>
      </c>
      <c r="Q3389" t="s">
        <v>41</v>
      </c>
      <c r="R3389" t="s">
        <v>27</v>
      </c>
      <c r="S3389" s="3" t="str">
        <f t="shared" si="260"/>
        <v>June</v>
      </c>
      <c r="T3389" t="str">
        <f t="shared" si="261"/>
        <v>Q2</v>
      </c>
      <c r="U3389">
        <f t="shared" si="262"/>
        <v>2025</v>
      </c>
      <c r="V3389" s="4">
        <f t="shared" si="263"/>
        <v>0.20917358639778569</v>
      </c>
      <c r="W3389" t="str">
        <f t="shared" si="264"/>
        <v>Medium</v>
      </c>
    </row>
    <row r="3390" spans="1:23" hidden="1" x14ac:dyDescent="0.3">
      <c r="A3390">
        <v>102965</v>
      </c>
      <c r="B3390" s="1">
        <v>46009</v>
      </c>
      <c r="C3390" t="s">
        <v>3101</v>
      </c>
      <c r="D3390" t="s">
        <v>51</v>
      </c>
      <c r="E3390" t="s">
        <v>52</v>
      </c>
      <c r="F3390" t="s">
        <v>53</v>
      </c>
      <c r="G3390" t="s">
        <v>54</v>
      </c>
      <c r="H3390" t="s">
        <v>83</v>
      </c>
      <c r="I3390" t="s">
        <v>60</v>
      </c>
      <c r="J3390" t="s">
        <v>61</v>
      </c>
      <c r="K3390">
        <v>1</v>
      </c>
      <c r="L3390">
        <v>11884</v>
      </c>
      <c r="M3390">
        <v>15</v>
      </c>
      <c r="N3390">
        <v>10101.4</v>
      </c>
      <c r="O3390">
        <v>9000</v>
      </c>
      <c r="P3390">
        <v>1101.4000000000001</v>
      </c>
      <c r="Q3390" t="s">
        <v>55</v>
      </c>
      <c r="R3390" t="s">
        <v>27</v>
      </c>
      <c r="S3390" s="3" t="str">
        <f t="shared" si="260"/>
        <v>December</v>
      </c>
      <c r="T3390" t="str">
        <f t="shared" si="261"/>
        <v>Q4</v>
      </c>
      <c r="U3390">
        <f t="shared" si="262"/>
        <v>2025</v>
      </c>
      <c r="V3390" s="4">
        <f t="shared" si="263"/>
        <v>0.10903439127249689</v>
      </c>
      <c r="W3390" t="str">
        <f t="shared" si="264"/>
        <v>Medium</v>
      </c>
    </row>
    <row r="3391" spans="1:23" hidden="1" x14ac:dyDescent="0.3">
      <c r="A3391">
        <v>102615</v>
      </c>
      <c r="B3391" s="1">
        <v>45755</v>
      </c>
      <c r="C3391" t="s">
        <v>2751</v>
      </c>
      <c r="D3391" t="s">
        <v>177</v>
      </c>
      <c r="E3391" t="s">
        <v>30</v>
      </c>
      <c r="F3391" t="s">
        <v>31</v>
      </c>
      <c r="G3391" t="s">
        <v>32</v>
      </c>
      <c r="H3391" t="s">
        <v>71</v>
      </c>
      <c r="I3391" t="s">
        <v>39</v>
      </c>
      <c r="J3391" t="s">
        <v>92</v>
      </c>
      <c r="K3391">
        <v>4</v>
      </c>
      <c r="L3391">
        <v>2969</v>
      </c>
      <c r="M3391">
        <v>15</v>
      </c>
      <c r="N3391">
        <v>10094.6</v>
      </c>
      <c r="O3391">
        <v>6400</v>
      </c>
      <c r="P3391">
        <v>3694.6</v>
      </c>
      <c r="Q3391" t="s">
        <v>26</v>
      </c>
      <c r="R3391" t="s">
        <v>27</v>
      </c>
      <c r="S3391" s="3" t="str">
        <f t="shared" si="260"/>
        <v>April</v>
      </c>
      <c r="T3391" t="str">
        <f t="shared" si="261"/>
        <v>Q2</v>
      </c>
      <c r="U3391">
        <f t="shared" si="262"/>
        <v>2025</v>
      </c>
      <c r="V3391" s="4">
        <f t="shared" si="263"/>
        <v>0.36599766211637902</v>
      </c>
      <c r="W3391" t="str">
        <f t="shared" si="264"/>
        <v>Medium</v>
      </c>
    </row>
    <row r="3392" spans="1:23" hidden="1" x14ac:dyDescent="0.3">
      <c r="A3392">
        <v>103529</v>
      </c>
      <c r="B3392" s="1">
        <v>45732</v>
      </c>
      <c r="C3392" t="s">
        <v>3665</v>
      </c>
      <c r="D3392" t="s">
        <v>322</v>
      </c>
      <c r="E3392" t="s">
        <v>52</v>
      </c>
      <c r="F3392" t="s">
        <v>53</v>
      </c>
      <c r="G3392" t="s">
        <v>54</v>
      </c>
      <c r="H3392" t="s">
        <v>71</v>
      </c>
      <c r="I3392" t="s">
        <v>39</v>
      </c>
      <c r="J3392" t="s">
        <v>92</v>
      </c>
      <c r="K3392">
        <v>6</v>
      </c>
      <c r="L3392">
        <v>2103</v>
      </c>
      <c r="M3392">
        <v>20</v>
      </c>
      <c r="N3392">
        <v>10094.4</v>
      </c>
      <c r="O3392">
        <v>9600</v>
      </c>
      <c r="P3392">
        <v>494.4</v>
      </c>
      <c r="Q3392" t="s">
        <v>49</v>
      </c>
      <c r="R3392" t="s">
        <v>73</v>
      </c>
      <c r="S3392" s="3" t="str">
        <f t="shared" si="260"/>
        <v>March</v>
      </c>
      <c r="T3392" t="str">
        <f t="shared" si="261"/>
        <v>Q1</v>
      </c>
      <c r="U3392">
        <f t="shared" si="262"/>
        <v>2025</v>
      </c>
      <c r="V3392" s="4">
        <f t="shared" si="263"/>
        <v>4.8977650974797907E-2</v>
      </c>
      <c r="W3392" t="str">
        <f t="shared" si="264"/>
        <v>Medium</v>
      </c>
    </row>
    <row r="3393" spans="1:23" hidden="1" x14ac:dyDescent="0.3">
      <c r="A3393">
        <v>102581</v>
      </c>
      <c r="B3393" s="1">
        <v>45834</v>
      </c>
      <c r="C3393" t="s">
        <v>2717</v>
      </c>
      <c r="D3393" t="s">
        <v>158</v>
      </c>
      <c r="E3393" t="s">
        <v>44</v>
      </c>
      <c r="F3393" t="s">
        <v>64</v>
      </c>
      <c r="G3393" t="s">
        <v>65</v>
      </c>
      <c r="H3393" t="s">
        <v>83</v>
      </c>
      <c r="I3393" t="s">
        <v>39</v>
      </c>
      <c r="J3393" t="s">
        <v>48</v>
      </c>
      <c r="K3393">
        <v>6</v>
      </c>
      <c r="L3393">
        <v>1769</v>
      </c>
      <c r="M3393">
        <v>5</v>
      </c>
      <c r="N3393">
        <v>10083.299999999999</v>
      </c>
      <c r="O3393">
        <v>5400</v>
      </c>
      <c r="P3393">
        <v>4683.3</v>
      </c>
      <c r="Q3393" t="s">
        <v>41</v>
      </c>
      <c r="R3393" t="s">
        <v>27</v>
      </c>
      <c r="S3393" s="3" t="str">
        <f t="shared" si="260"/>
        <v>June</v>
      </c>
      <c r="T3393" t="str">
        <f t="shared" si="261"/>
        <v>Q2</v>
      </c>
      <c r="U3393">
        <f t="shared" si="262"/>
        <v>2025</v>
      </c>
      <c r="V3393" s="4">
        <f t="shared" si="263"/>
        <v>0.46446103954062662</v>
      </c>
      <c r="W3393" t="str">
        <f t="shared" si="264"/>
        <v>Medium</v>
      </c>
    </row>
    <row r="3394" spans="1:23" hidden="1" x14ac:dyDescent="0.3">
      <c r="A3394">
        <v>102540</v>
      </c>
      <c r="B3394" s="1">
        <v>45730</v>
      </c>
      <c r="C3394" t="s">
        <v>2676</v>
      </c>
      <c r="D3394" t="s">
        <v>96</v>
      </c>
      <c r="E3394" t="s">
        <v>30</v>
      </c>
      <c r="F3394" t="s">
        <v>76</v>
      </c>
      <c r="G3394" t="s">
        <v>77</v>
      </c>
      <c r="H3394" t="s">
        <v>23</v>
      </c>
      <c r="I3394" t="s">
        <v>60</v>
      </c>
      <c r="J3394" t="s">
        <v>61</v>
      </c>
      <c r="K3394">
        <v>1</v>
      </c>
      <c r="L3394">
        <v>11853</v>
      </c>
      <c r="M3394">
        <v>15</v>
      </c>
      <c r="N3394">
        <v>10075.049999999999</v>
      </c>
      <c r="O3394">
        <v>9000</v>
      </c>
      <c r="P3394">
        <v>1075.05</v>
      </c>
      <c r="Q3394" t="s">
        <v>49</v>
      </c>
      <c r="R3394" t="s">
        <v>27</v>
      </c>
      <c r="S3394" s="3" t="str">
        <f t="shared" ref="S3394:S3457" si="265">TEXT(B3394,"mmmm")</f>
        <v>March</v>
      </c>
      <c r="T3394" t="str">
        <f t="shared" ref="T3394:T3457" si="266">"Q"&amp;ROUNDUP(MONTH(B3394)/3,0)</f>
        <v>Q1</v>
      </c>
      <c r="U3394">
        <f t="shared" ref="U3394:U3457" si="267">YEAR(B3394)</f>
        <v>2025</v>
      </c>
      <c r="V3394" s="4">
        <f t="shared" ref="V3394:V3457" si="268">P3394/N3394</f>
        <v>0.10670418509089286</v>
      </c>
      <c r="W3394" t="str">
        <f t="shared" ref="W3394:W3457" si="269">IF(N3394&lt;10000,"Low",IF(N3394&lt;=50000,"Medium","High"))</f>
        <v>Medium</v>
      </c>
    </row>
    <row r="3395" spans="1:23" hidden="1" x14ac:dyDescent="0.3">
      <c r="A3395">
        <v>103412</v>
      </c>
      <c r="B3395" s="1">
        <v>45914</v>
      </c>
      <c r="C3395" t="s">
        <v>3548</v>
      </c>
      <c r="D3395" t="s">
        <v>142</v>
      </c>
      <c r="E3395" t="s">
        <v>20</v>
      </c>
      <c r="F3395" t="s">
        <v>21</v>
      </c>
      <c r="G3395" t="s">
        <v>22</v>
      </c>
      <c r="H3395" t="s">
        <v>59</v>
      </c>
      <c r="I3395" t="s">
        <v>39</v>
      </c>
      <c r="J3395" t="s">
        <v>48</v>
      </c>
      <c r="K3395">
        <v>6</v>
      </c>
      <c r="L3395">
        <v>1765</v>
      </c>
      <c r="M3395">
        <v>5</v>
      </c>
      <c r="N3395">
        <v>10060.5</v>
      </c>
      <c r="O3395">
        <v>5400</v>
      </c>
      <c r="P3395">
        <v>4660.5</v>
      </c>
      <c r="Q3395" t="s">
        <v>26</v>
      </c>
      <c r="R3395" t="s">
        <v>56</v>
      </c>
      <c r="S3395" s="3" t="str">
        <f t="shared" si="265"/>
        <v>September</v>
      </c>
      <c r="T3395" t="str">
        <f t="shared" si="266"/>
        <v>Q3</v>
      </c>
      <c r="U3395">
        <f t="shared" si="267"/>
        <v>2025</v>
      </c>
      <c r="V3395" s="4">
        <f t="shared" si="268"/>
        <v>0.4632473535112569</v>
      </c>
      <c r="W3395" t="str">
        <f t="shared" si="269"/>
        <v>Medium</v>
      </c>
    </row>
    <row r="3396" spans="1:23" hidden="1" x14ac:dyDescent="0.3">
      <c r="A3396">
        <v>104321</v>
      </c>
      <c r="B3396" s="1">
        <v>45980</v>
      </c>
      <c r="C3396" t="s">
        <v>4457</v>
      </c>
      <c r="D3396" t="s">
        <v>129</v>
      </c>
      <c r="E3396" t="s">
        <v>52</v>
      </c>
      <c r="F3396" t="s">
        <v>69</v>
      </c>
      <c r="G3396" t="s">
        <v>70</v>
      </c>
      <c r="H3396" t="s">
        <v>23</v>
      </c>
      <c r="I3396" t="s">
        <v>39</v>
      </c>
      <c r="J3396" t="s">
        <v>92</v>
      </c>
      <c r="K3396">
        <v>4</v>
      </c>
      <c r="L3396">
        <v>2956</v>
      </c>
      <c r="M3396">
        <v>15</v>
      </c>
      <c r="N3396">
        <v>10050.4</v>
      </c>
      <c r="O3396">
        <v>6400</v>
      </c>
      <c r="P3396">
        <v>3650.4</v>
      </c>
      <c r="Q3396" t="s">
        <v>55</v>
      </c>
      <c r="R3396" t="s">
        <v>27</v>
      </c>
      <c r="S3396" s="3" t="str">
        <f t="shared" si="265"/>
        <v>November</v>
      </c>
      <c r="T3396" t="str">
        <f t="shared" si="266"/>
        <v>Q4</v>
      </c>
      <c r="U3396">
        <f t="shared" si="267"/>
        <v>2025</v>
      </c>
      <c r="V3396" s="4">
        <f t="shared" si="268"/>
        <v>0.36320942450051741</v>
      </c>
      <c r="W3396" t="str">
        <f t="shared" si="269"/>
        <v>Medium</v>
      </c>
    </row>
    <row r="3397" spans="1:23" hidden="1" x14ac:dyDescent="0.3">
      <c r="A3397">
        <v>101878</v>
      </c>
      <c r="B3397" s="1">
        <v>45753</v>
      </c>
      <c r="C3397" t="s">
        <v>2014</v>
      </c>
      <c r="D3397" t="s">
        <v>102</v>
      </c>
      <c r="E3397" t="s">
        <v>44</v>
      </c>
      <c r="F3397" t="s">
        <v>45</v>
      </c>
      <c r="G3397" t="s">
        <v>46</v>
      </c>
      <c r="H3397" t="s">
        <v>33</v>
      </c>
      <c r="I3397" t="s">
        <v>39</v>
      </c>
      <c r="J3397" t="s">
        <v>92</v>
      </c>
      <c r="K3397">
        <v>4</v>
      </c>
      <c r="L3397">
        <v>2639</v>
      </c>
      <c r="M3397">
        <v>5</v>
      </c>
      <c r="N3397">
        <v>10028.200000000001</v>
      </c>
      <c r="O3397">
        <v>6400</v>
      </c>
      <c r="P3397">
        <v>3628.2</v>
      </c>
      <c r="Q3397" t="s">
        <v>55</v>
      </c>
      <c r="R3397" t="s">
        <v>73</v>
      </c>
      <c r="S3397" s="3" t="str">
        <f t="shared" si="265"/>
        <v>April</v>
      </c>
      <c r="T3397" t="str">
        <f t="shared" si="266"/>
        <v>Q2</v>
      </c>
      <c r="U3397">
        <f t="shared" si="267"/>
        <v>2025</v>
      </c>
      <c r="V3397" s="4">
        <f t="shared" si="268"/>
        <v>0.36179972477613126</v>
      </c>
      <c r="W3397" t="str">
        <f t="shared" si="269"/>
        <v>Medium</v>
      </c>
    </row>
    <row r="3398" spans="1:23" hidden="1" x14ac:dyDescent="0.3">
      <c r="A3398">
        <v>100071</v>
      </c>
      <c r="B3398" s="1">
        <v>46008</v>
      </c>
      <c r="C3398" t="s">
        <v>181</v>
      </c>
      <c r="D3398" t="s">
        <v>75</v>
      </c>
      <c r="E3398" t="s">
        <v>30</v>
      </c>
      <c r="F3398" t="s">
        <v>76</v>
      </c>
      <c r="G3398" t="s">
        <v>77</v>
      </c>
      <c r="H3398" t="s">
        <v>47</v>
      </c>
      <c r="I3398" t="s">
        <v>39</v>
      </c>
      <c r="J3398" t="s">
        <v>92</v>
      </c>
      <c r="K3398">
        <v>6</v>
      </c>
      <c r="L3398">
        <v>2089</v>
      </c>
      <c r="M3398">
        <v>20</v>
      </c>
      <c r="N3398">
        <v>10027.200000000001</v>
      </c>
      <c r="O3398">
        <v>9600</v>
      </c>
      <c r="P3398">
        <v>427.2</v>
      </c>
      <c r="Q3398" t="s">
        <v>41</v>
      </c>
      <c r="R3398" t="s">
        <v>56</v>
      </c>
      <c r="S3398" s="3" t="str">
        <f t="shared" si="265"/>
        <v>December</v>
      </c>
      <c r="T3398" t="str">
        <f t="shared" si="266"/>
        <v>Q4</v>
      </c>
      <c r="U3398">
        <f t="shared" si="267"/>
        <v>2025</v>
      </c>
      <c r="V3398" s="4">
        <f t="shared" si="268"/>
        <v>4.2604116802297747E-2</v>
      </c>
      <c r="W3398" t="str">
        <f t="shared" si="269"/>
        <v>Medium</v>
      </c>
    </row>
    <row r="3399" spans="1:23" hidden="1" x14ac:dyDescent="0.3">
      <c r="A3399">
        <v>101907</v>
      </c>
      <c r="B3399" s="1">
        <v>45948</v>
      </c>
      <c r="C3399" t="s">
        <v>2043</v>
      </c>
      <c r="D3399" t="s">
        <v>217</v>
      </c>
      <c r="E3399" t="s">
        <v>52</v>
      </c>
      <c r="F3399" t="s">
        <v>53</v>
      </c>
      <c r="G3399" t="s">
        <v>54</v>
      </c>
      <c r="H3399" t="s">
        <v>108</v>
      </c>
      <c r="I3399" t="s">
        <v>39</v>
      </c>
      <c r="J3399" t="s">
        <v>92</v>
      </c>
      <c r="K3399">
        <v>4</v>
      </c>
      <c r="L3399">
        <v>2782</v>
      </c>
      <c r="M3399">
        <v>10</v>
      </c>
      <c r="N3399">
        <v>10015.200000000001</v>
      </c>
      <c r="O3399">
        <v>6400</v>
      </c>
      <c r="P3399">
        <v>3615.2</v>
      </c>
      <c r="Q3399" t="s">
        <v>49</v>
      </c>
      <c r="R3399" t="s">
        <v>27</v>
      </c>
      <c r="S3399" s="3" t="str">
        <f t="shared" si="265"/>
        <v>October</v>
      </c>
      <c r="T3399" t="str">
        <f t="shared" si="266"/>
        <v>Q4</v>
      </c>
      <c r="U3399">
        <f t="shared" si="267"/>
        <v>2025</v>
      </c>
      <c r="V3399" s="4">
        <f t="shared" si="268"/>
        <v>0.36097132358814599</v>
      </c>
      <c r="W3399" t="str">
        <f t="shared" si="269"/>
        <v>Medium</v>
      </c>
    </row>
    <row r="3400" spans="1:23" hidden="1" x14ac:dyDescent="0.3">
      <c r="A3400">
        <v>104520</v>
      </c>
      <c r="B3400" s="1">
        <v>45680</v>
      </c>
      <c r="C3400" t="s">
        <v>4656</v>
      </c>
      <c r="D3400" t="s">
        <v>110</v>
      </c>
      <c r="E3400" t="s">
        <v>30</v>
      </c>
      <c r="F3400" t="s">
        <v>31</v>
      </c>
      <c r="G3400" t="s">
        <v>32</v>
      </c>
      <c r="H3400" t="s">
        <v>47</v>
      </c>
      <c r="I3400" t="s">
        <v>60</v>
      </c>
      <c r="J3400" t="s">
        <v>61</v>
      </c>
      <c r="K3400">
        <v>1</v>
      </c>
      <c r="L3400">
        <v>12499</v>
      </c>
      <c r="M3400">
        <v>20</v>
      </c>
      <c r="N3400">
        <v>9999.2000000000007</v>
      </c>
      <c r="O3400">
        <v>9000</v>
      </c>
      <c r="P3400">
        <v>999.2</v>
      </c>
      <c r="Q3400" t="s">
        <v>49</v>
      </c>
      <c r="R3400" t="s">
        <v>27</v>
      </c>
      <c r="S3400" s="3" t="str">
        <f t="shared" si="265"/>
        <v>January</v>
      </c>
      <c r="T3400" t="str">
        <f t="shared" si="266"/>
        <v>Q1</v>
      </c>
      <c r="U3400">
        <f t="shared" si="267"/>
        <v>2025</v>
      </c>
      <c r="V3400" s="4">
        <f t="shared" si="268"/>
        <v>9.9927994239539158E-2</v>
      </c>
      <c r="W3400" t="str">
        <f t="shared" si="269"/>
        <v>Low</v>
      </c>
    </row>
    <row r="3401" spans="1:23" hidden="1" x14ac:dyDescent="0.3">
      <c r="A3401">
        <v>103954</v>
      </c>
      <c r="B3401" s="1">
        <v>45741</v>
      </c>
      <c r="C3401" t="s">
        <v>4090</v>
      </c>
      <c r="D3401" t="s">
        <v>29</v>
      </c>
      <c r="E3401" t="s">
        <v>52</v>
      </c>
      <c r="F3401" t="s">
        <v>53</v>
      </c>
      <c r="G3401" t="s">
        <v>54</v>
      </c>
      <c r="H3401" t="s">
        <v>83</v>
      </c>
      <c r="I3401" t="s">
        <v>60</v>
      </c>
      <c r="J3401" t="s">
        <v>61</v>
      </c>
      <c r="K3401">
        <v>1</v>
      </c>
      <c r="L3401">
        <v>11762</v>
      </c>
      <c r="M3401">
        <v>15</v>
      </c>
      <c r="N3401">
        <v>9997.7000000000007</v>
      </c>
      <c r="O3401">
        <v>9000</v>
      </c>
      <c r="P3401">
        <v>997.7</v>
      </c>
      <c r="Q3401" t="s">
        <v>26</v>
      </c>
      <c r="R3401" t="s">
        <v>27</v>
      </c>
      <c r="S3401" s="3" t="str">
        <f t="shared" si="265"/>
        <v>March</v>
      </c>
      <c r="T3401" t="str">
        <f t="shared" si="266"/>
        <v>Q1</v>
      </c>
      <c r="U3401">
        <f t="shared" si="267"/>
        <v>2025</v>
      </c>
      <c r="V3401" s="4">
        <f t="shared" si="268"/>
        <v>9.9792952379047173E-2</v>
      </c>
      <c r="W3401" t="str">
        <f t="shared" si="269"/>
        <v>Low</v>
      </c>
    </row>
    <row r="3402" spans="1:23" hidden="1" x14ac:dyDescent="0.3">
      <c r="A3402">
        <v>102339</v>
      </c>
      <c r="B3402" s="1">
        <v>45998</v>
      </c>
      <c r="C3402" t="s">
        <v>2475</v>
      </c>
      <c r="D3402" t="s">
        <v>207</v>
      </c>
      <c r="E3402" t="s">
        <v>52</v>
      </c>
      <c r="F3402" t="s">
        <v>53</v>
      </c>
      <c r="G3402" t="s">
        <v>54</v>
      </c>
      <c r="H3402" t="s">
        <v>71</v>
      </c>
      <c r="I3402" t="s">
        <v>39</v>
      </c>
      <c r="J3402" t="s">
        <v>92</v>
      </c>
      <c r="K3402">
        <v>4</v>
      </c>
      <c r="L3402">
        <v>2940</v>
      </c>
      <c r="M3402">
        <v>15</v>
      </c>
      <c r="N3402">
        <v>9996</v>
      </c>
      <c r="O3402">
        <v>6400</v>
      </c>
      <c r="P3402">
        <v>3596</v>
      </c>
      <c r="Q3402" t="s">
        <v>49</v>
      </c>
      <c r="R3402" t="s">
        <v>27</v>
      </c>
      <c r="S3402" s="3" t="str">
        <f t="shared" si="265"/>
        <v>December</v>
      </c>
      <c r="T3402" t="str">
        <f t="shared" si="266"/>
        <v>Q4</v>
      </c>
      <c r="U3402">
        <f t="shared" si="267"/>
        <v>2025</v>
      </c>
      <c r="V3402" s="4">
        <f t="shared" si="268"/>
        <v>0.35974389755902358</v>
      </c>
      <c r="W3402" t="str">
        <f t="shared" si="269"/>
        <v>Low</v>
      </c>
    </row>
    <row r="3403" spans="1:23" hidden="1" x14ac:dyDescent="0.3">
      <c r="A3403">
        <v>101350</v>
      </c>
      <c r="B3403" s="1">
        <v>45987</v>
      </c>
      <c r="C3403" t="s">
        <v>1486</v>
      </c>
      <c r="D3403" t="s">
        <v>19</v>
      </c>
      <c r="E3403" t="s">
        <v>52</v>
      </c>
      <c r="F3403" t="s">
        <v>69</v>
      </c>
      <c r="G3403" t="s">
        <v>70</v>
      </c>
      <c r="H3403" t="s">
        <v>47</v>
      </c>
      <c r="I3403" t="s">
        <v>39</v>
      </c>
      <c r="J3403" t="s">
        <v>48</v>
      </c>
      <c r="K3403">
        <v>8</v>
      </c>
      <c r="L3403">
        <v>1468</v>
      </c>
      <c r="M3403">
        <v>15</v>
      </c>
      <c r="N3403">
        <v>9982.4</v>
      </c>
      <c r="O3403">
        <v>7200</v>
      </c>
      <c r="P3403">
        <v>2782.4</v>
      </c>
      <c r="Q3403" t="s">
        <v>66</v>
      </c>
      <c r="R3403" t="s">
        <v>27</v>
      </c>
      <c r="S3403" s="3" t="str">
        <f t="shared" si="265"/>
        <v>November</v>
      </c>
      <c r="T3403" t="str">
        <f t="shared" si="266"/>
        <v>Q4</v>
      </c>
      <c r="U3403">
        <f t="shared" si="267"/>
        <v>2025</v>
      </c>
      <c r="V3403" s="4">
        <f t="shared" si="268"/>
        <v>0.27873056579580063</v>
      </c>
      <c r="W3403" t="str">
        <f t="shared" si="269"/>
        <v>Low</v>
      </c>
    </row>
    <row r="3404" spans="1:23" hidden="1" x14ac:dyDescent="0.3">
      <c r="A3404">
        <v>103738</v>
      </c>
      <c r="B3404" s="1">
        <v>45780</v>
      </c>
      <c r="C3404" t="s">
        <v>3874</v>
      </c>
      <c r="D3404" t="s">
        <v>43</v>
      </c>
      <c r="E3404" t="s">
        <v>20</v>
      </c>
      <c r="F3404" t="s">
        <v>36</v>
      </c>
      <c r="G3404" t="s">
        <v>37</v>
      </c>
      <c r="H3404" t="s">
        <v>108</v>
      </c>
      <c r="I3404" t="s">
        <v>39</v>
      </c>
      <c r="J3404" t="s">
        <v>48</v>
      </c>
      <c r="K3404">
        <v>6</v>
      </c>
      <c r="L3404">
        <v>1663</v>
      </c>
      <c r="M3404">
        <v>0</v>
      </c>
      <c r="N3404">
        <v>9978</v>
      </c>
      <c r="O3404">
        <v>5400</v>
      </c>
      <c r="P3404">
        <v>4578</v>
      </c>
      <c r="Q3404" t="s">
        <v>41</v>
      </c>
      <c r="R3404" t="s">
        <v>56</v>
      </c>
      <c r="S3404" s="3" t="str">
        <f t="shared" si="265"/>
        <v>May</v>
      </c>
      <c r="T3404" t="str">
        <f t="shared" si="266"/>
        <v>Q2</v>
      </c>
      <c r="U3404">
        <f t="shared" si="267"/>
        <v>2025</v>
      </c>
      <c r="V3404" s="4">
        <f t="shared" si="268"/>
        <v>0.45880938063740229</v>
      </c>
      <c r="W3404" t="str">
        <f t="shared" si="269"/>
        <v>Low</v>
      </c>
    </row>
    <row r="3405" spans="1:23" hidden="1" x14ac:dyDescent="0.3">
      <c r="A3405">
        <v>103284</v>
      </c>
      <c r="B3405" s="1">
        <v>45876</v>
      </c>
      <c r="C3405" t="s">
        <v>3420</v>
      </c>
      <c r="D3405" t="s">
        <v>90</v>
      </c>
      <c r="E3405" t="s">
        <v>44</v>
      </c>
      <c r="F3405" t="s">
        <v>64</v>
      </c>
      <c r="G3405" t="s">
        <v>65</v>
      </c>
      <c r="H3405" t="s">
        <v>33</v>
      </c>
      <c r="I3405" t="s">
        <v>60</v>
      </c>
      <c r="J3405" t="s">
        <v>61</v>
      </c>
      <c r="K3405">
        <v>1</v>
      </c>
      <c r="L3405">
        <v>12467</v>
      </c>
      <c r="M3405">
        <v>20</v>
      </c>
      <c r="N3405">
        <v>9973.6</v>
      </c>
      <c r="O3405">
        <v>9000</v>
      </c>
      <c r="P3405">
        <v>973.6</v>
      </c>
      <c r="Q3405" t="s">
        <v>41</v>
      </c>
      <c r="R3405" t="s">
        <v>73</v>
      </c>
      <c r="S3405" s="3" t="str">
        <f t="shared" si="265"/>
        <v>August</v>
      </c>
      <c r="T3405" t="str">
        <f t="shared" si="266"/>
        <v>Q3</v>
      </c>
      <c r="U3405">
        <f t="shared" si="267"/>
        <v>2025</v>
      </c>
      <c r="V3405" s="4">
        <f t="shared" si="268"/>
        <v>9.7617710756396886E-2</v>
      </c>
      <c r="W3405" t="str">
        <f t="shared" si="269"/>
        <v>Low</v>
      </c>
    </row>
    <row r="3406" spans="1:23" hidden="1" x14ac:dyDescent="0.3">
      <c r="A3406">
        <v>102167</v>
      </c>
      <c r="B3406" s="1">
        <v>45995</v>
      </c>
      <c r="C3406" t="s">
        <v>2303</v>
      </c>
      <c r="D3406" t="s">
        <v>219</v>
      </c>
      <c r="E3406" t="s">
        <v>44</v>
      </c>
      <c r="F3406" t="s">
        <v>45</v>
      </c>
      <c r="G3406" t="s">
        <v>46</v>
      </c>
      <c r="H3406" t="s">
        <v>23</v>
      </c>
      <c r="I3406" t="s">
        <v>60</v>
      </c>
      <c r="J3406" t="s">
        <v>61</v>
      </c>
      <c r="K3406">
        <v>1</v>
      </c>
      <c r="L3406">
        <v>12462</v>
      </c>
      <c r="M3406">
        <v>20</v>
      </c>
      <c r="N3406">
        <v>9969.6</v>
      </c>
      <c r="O3406">
        <v>9000</v>
      </c>
      <c r="P3406">
        <v>969.6</v>
      </c>
      <c r="Q3406" t="s">
        <v>41</v>
      </c>
      <c r="R3406" t="s">
        <v>56</v>
      </c>
      <c r="S3406" s="3" t="str">
        <f t="shared" si="265"/>
        <v>December</v>
      </c>
      <c r="T3406" t="str">
        <f t="shared" si="266"/>
        <v>Q4</v>
      </c>
      <c r="U3406">
        <f t="shared" si="267"/>
        <v>2025</v>
      </c>
      <c r="V3406" s="4">
        <f t="shared" si="268"/>
        <v>9.7255657197881554E-2</v>
      </c>
      <c r="W3406" t="str">
        <f t="shared" si="269"/>
        <v>Low</v>
      </c>
    </row>
    <row r="3407" spans="1:23" hidden="1" x14ac:dyDescent="0.3">
      <c r="A3407">
        <v>101079</v>
      </c>
      <c r="B3407" s="1">
        <v>45659</v>
      </c>
      <c r="C3407" t="s">
        <v>1215</v>
      </c>
      <c r="D3407" t="s">
        <v>122</v>
      </c>
      <c r="E3407" t="s">
        <v>44</v>
      </c>
      <c r="F3407" t="s">
        <v>64</v>
      </c>
      <c r="G3407" t="s">
        <v>65</v>
      </c>
      <c r="H3407" t="s">
        <v>38</v>
      </c>
      <c r="I3407" t="s">
        <v>60</v>
      </c>
      <c r="J3407" t="s">
        <v>61</v>
      </c>
      <c r="K3407">
        <v>1</v>
      </c>
      <c r="L3407">
        <v>11695</v>
      </c>
      <c r="M3407">
        <v>15</v>
      </c>
      <c r="N3407">
        <v>9940.75</v>
      </c>
      <c r="O3407">
        <v>9000</v>
      </c>
      <c r="P3407">
        <v>940.75</v>
      </c>
      <c r="Q3407" t="s">
        <v>49</v>
      </c>
      <c r="R3407" t="s">
        <v>73</v>
      </c>
      <c r="S3407" s="3" t="str">
        <f t="shared" si="265"/>
        <v>January</v>
      </c>
      <c r="T3407" t="str">
        <f t="shared" si="266"/>
        <v>Q1</v>
      </c>
      <c r="U3407">
        <f t="shared" si="267"/>
        <v>2025</v>
      </c>
      <c r="V3407" s="4">
        <f t="shared" si="268"/>
        <v>9.4635716620979304E-2</v>
      </c>
      <c r="W3407" t="str">
        <f t="shared" si="269"/>
        <v>Low</v>
      </c>
    </row>
    <row r="3408" spans="1:23" hidden="1" x14ac:dyDescent="0.3">
      <c r="A3408">
        <v>100398</v>
      </c>
      <c r="B3408" s="1">
        <v>45713</v>
      </c>
      <c r="C3408" t="s">
        <v>534</v>
      </c>
      <c r="D3408" t="s">
        <v>29</v>
      </c>
      <c r="E3408" t="s">
        <v>20</v>
      </c>
      <c r="F3408" t="s">
        <v>36</v>
      </c>
      <c r="G3408" t="s">
        <v>37</v>
      </c>
      <c r="H3408" t="s">
        <v>23</v>
      </c>
      <c r="I3408" t="s">
        <v>60</v>
      </c>
      <c r="J3408" t="s">
        <v>61</v>
      </c>
      <c r="K3408">
        <v>1</v>
      </c>
      <c r="L3408">
        <v>12415</v>
      </c>
      <c r="M3408">
        <v>20</v>
      </c>
      <c r="N3408">
        <v>9932</v>
      </c>
      <c r="O3408">
        <v>9000</v>
      </c>
      <c r="P3408">
        <v>932</v>
      </c>
      <c r="Q3408" t="s">
        <v>55</v>
      </c>
      <c r="R3408" t="s">
        <v>27</v>
      </c>
      <c r="S3408" s="3" t="str">
        <f t="shared" si="265"/>
        <v>February</v>
      </c>
      <c r="T3408" t="str">
        <f t="shared" si="266"/>
        <v>Q1</v>
      </c>
      <c r="U3408">
        <f t="shared" si="267"/>
        <v>2025</v>
      </c>
      <c r="V3408" s="4">
        <f t="shared" si="268"/>
        <v>9.3838099073701164E-2</v>
      </c>
      <c r="W3408" t="str">
        <f t="shared" si="269"/>
        <v>Low</v>
      </c>
    </row>
    <row r="3409" spans="1:23" hidden="1" x14ac:dyDescent="0.3">
      <c r="A3409">
        <v>104328</v>
      </c>
      <c r="B3409" s="1">
        <v>45965</v>
      </c>
      <c r="C3409" t="s">
        <v>4464</v>
      </c>
      <c r="D3409" t="s">
        <v>118</v>
      </c>
      <c r="E3409" t="s">
        <v>52</v>
      </c>
      <c r="F3409" t="s">
        <v>53</v>
      </c>
      <c r="G3409" t="s">
        <v>54</v>
      </c>
      <c r="H3409" t="s">
        <v>83</v>
      </c>
      <c r="I3409" t="s">
        <v>39</v>
      </c>
      <c r="J3409" t="s">
        <v>48</v>
      </c>
      <c r="K3409">
        <v>9</v>
      </c>
      <c r="L3409">
        <v>1378</v>
      </c>
      <c r="M3409">
        <v>20</v>
      </c>
      <c r="N3409">
        <v>9921.6</v>
      </c>
      <c r="O3409">
        <v>8100</v>
      </c>
      <c r="P3409">
        <v>1821.6</v>
      </c>
      <c r="Q3409" t="s">
        <v>26</v>
      </c>
      <c r="R3409" t="s">
        <v>27</v>
      </c>
      <c r="S3409" s="3" t="str">
        <f t="shared" si="265"/>
        <v>November</v>
      </c>
      <c r="T3409" t="str">
        <f t="shared" si="266"/>
        <v>Q4</v>
      </c>
      <c r="U3409">
        <f t="shared" si="267"/>
        <v>2025</v>
      </c>
      <c r="V3409" s="4">
        <f t="shared" si="268"/>
        <v>0.18359941944847605</v>
      </c>
      <c r="W3409" t="str">
        <f t="shared" si="269"/>
        <v>Low</v>
      </c>
    </row>
    <row r="3410" spans="1:23" hidden="1" x14ac:dyDescent="0.3">
      <c r="A3410">
        <v>100638</v>
      </c>
      <c r="B3410" s="1">
        <v>45956</v>
      </c>
      <c r="C3410" t="s">
        <v>774</v>
      </c>
      <c r="D3410" t="s">
        <v>114</v>
      </c>
      <c r="E3410" t="s">
        <v>44</v>
      </c>
      <c r="F3410" t="s">
        <v>64</v>
      </c>
      <c r="G3410" t="s">
        <v>65</v>
      </c>
      <c r="H3410" t="s">
        <v>33</v>
      </c>
      <c r="I3410" t="s">
        <v>39</v>
      </c>
      <c r="J3410" t="s">
        <v>92</v>
      </c>
      <c r="K3410">
        <v>4</v>
      </c>
      <c r="L3410">
        <v>2755</v>
      </c>
      <c r="M3410">
        <v>10</v>
      </c>
      <c r="N3410">
        <v>9918</v>
      </c>
      <c r="O3410">
        <v>6400</v>
      </c>
      <c r="P3410">
        <v>3518</v>
      </c>
      <c r="Q3410" t="s">
        <v>41</v>
      </c>
      <c r="R3410" t="s">
        <v>73</v>
      </c>
      <c r="S3410" s="3" t="str">
        <f t="shared" si="265"/>
        <v>October</v>
      </c>
      <c r="T3410" t="str">
        <f t="shared" si="266"/>
        <v>Q4</v>
      </c>
      <c r="U3410">
        <f t="shared" si="267"/>
        <v>2025</v>
      </c>
      <c r="V3410" s="4">
        <f t="shared" si="268"/>
        <v>0.35470861060697723</v>
      </c>
      <c r="W3410" t="str">
        <f t="shared" si="269"/>
        <v>Low</v>
      </c>
    </row>
    <row r="3411" spans="1:23" hidden="1" x14ac:dyDescent="0.3">
      <c r="A3411">
        <v>104336</v>
      </c>
      <c r="B3411" s="1">
        <v>45860</v>
      </c>
      <c r="C3411" t="s">
        <v>4472</v>
      </c>
      <c r="D3411" t="s">
        <v>35</v>
      </c>
      <c r="E3411" t="s">
        <v>52</v>
      </c>
      <c r="F3411" t="s">
        <v>53</v>
      </c>
      <c r="G3411" t="s">
        <v>54</v>
      </c>
      <c r="H3411" t="s">
        <v>59</v>
      </c>
      <c r="I3411" t="s">
        <v>60</v>
      </c>
      <c r="J3411" t="s">
        <v>61</v>
      </c>
      <c r="K3411">
        <v>1</v>
      </c>
      <c r="L3411">
        <v>12389</v>
      </c>
      <c r="M3411">
        <v>20</v>
      </c>
      <c r="N3411">
        <v>9911.2000000000007</v>
      </c>
      <c r="O3411">
        <v>9000</v>
      </c>
      <c r="P3411">
        <v>911.2</v>
      </c>
      <c r="Q3411" t="s">
        <v>55</v>
      </c>
      <c r="R3411" t="s">
        <v>56</v>
      </c>
      <c r="S3411" s="3" t="str">
        <f t="shared" si="265"/>
        <v>July</v>
      </c>
      <c r="T3411" t="str">
        <f t="shared" si="266"/>
        <v>Q3</v>
      </c>
      <c r="U3411">
        <f t="shared" si="267"/>
        <v>2025</v>
      </c>
      <c r="V3411" s="4">
        <f t="shared" si="268"/>
        <v>9.1936395189280817E-2</v>
      </c>
      <c r="W3411" t="str">
        <f t="shared" si="269"/>
        <v>Low</v>
      </c>
    </row>
    <row r="3412" spans="1:23" hidden="1" x14ac:dyDescent="0.3">
      <c r="A3412">
        <v>102225</v>
      </c>
      <c r="B3412" s="1">
        <v>45876</v>
      </c>
      <c r="C3412" t="s">
        <v>2361</v>
      </c>
      <c r="D3412" t="s">
        <v>112</v>
      </c>
      <c r="E3412" t="s">
        <v>30</v>
      </c>
      <c r="F3412" t="s">
        <v>76</v>
      </c>
      <c r="G3412" t="s">
        <v>77</v>
      </c>
      <c r="H3412" t="s">
        <v>59</v>
      </c>
      <c r="I3412" t="s">
        <v>60</v>
      </c>
      <c r="J3412" t="s">
        <v>61</v>
      </c>
      <c r="K3412">
        <v>1</v>
      </c>
      <c r="L3412">
        <v>11638</v>
      </c>
      <c r="M3412">
        <v>15</v>
      </c>
      <c r="N3412">
        <v>9892.2999999999993</v>
      </c>
      <c r="O3412">
        <v>9000</v>
      </c>
      <c r="P3412">
        <v>892.3</v>
      </c>
      <c r="Q3412" t="s">
        <v>41</v>
      </c>
      <c r="R3412" t="s">
        <v>27</v>
      </c>
      <c r="S3412" s="3" t="str">
        <f t="shared" si="265"/>
        <v>August</v>
      </c>
      <c r="T3412" t="str">
        <f t="shared" si="266"/>
        <v>Q3</v>
      </c>
      <c r="U3412">
        <f t="shared" si="267"/>
        <v>2025</v>
      </c>
      <c r="V3412" s="4">
        <f t="shared" si="268"/>
        <v>9.0201469830069853E-2</v>
      </c>
      <c r="W3412" t="str">
        <f t="shared" si="269"/>
        <v>Low</v>
      </c>
    </row>
    <row r="3413" spans="1:23" hidden="1" x14ac:dyDescent="0.3">
      <c r="A3413">
        <v>101141</v>
      </c>
      <c r="B3413" s="1">
        <v>45954</v>
      </c>
      <c r="C3413" t="s">
        <v>1277</v>
      </c>
      <c r="D3413" t="s">
        <v>110</v>
      </c>
      <c r="E3413" t="s">
        <v>20</v>
      </c>
      <c r="F3413" t="s">
        <v>36</v>
      </c>
      <c r="G3413" t="s">
        <v>37</v>
      </c>
      <c r="H3413" t="s">
        <v>108</v>
      </c>
      <c r="I3413" t="s">
        <v>39</v>
      </c>
      <c r="J3413" t="s">
        <v>48</v>
      </c>
      <c r="K3413">
        <v>6</v>
      </c>
      <c r="L3413">
        <v>1734</v>
      </c>
      <c r="M3413">
        <v>5</v>
      </c>
      <c r="N3413">
        <v>9883.7999999999993</v>
      </c>
      <c r="O3413">
        <v>5400</v>
      </c>
      <c r="P3413">
        <v>4483.8</v>
      </c>
      <c r="Q3413" t="s">
        <v>55</v>
      </c>
      <c r="R3413" t="s">
        <v>27</v>
      </c>
      <c r="S3413" s="3" t="str">
        <f t="shared" si="265"/>
        <v>October</v>
      </c>
      <c r="T3413" t="str">
        <f t="shared" si="266"/>
        <v>Q4</v>
      </c>
      <c r="U3413">
        <f t="shared" si="267"/>
        <v>2025</v>
      </c>
      <c r="V3413" s="4">
        <f t="shared" si="268"/>
        <v>0.45365142961209259</v>
      </c>
      <c r="W3413" t="str">
        <f t="shared" si="269"/>
        <v>Low</v>
      </c>
    </row>
    <row r="3414" spans="1:23" hidden="1" x14ac:dyDescent="0.3">
      <c r="A3414">
        <v>100686</v>
      </c>
      <c r="B3414" s="1">
        <v>45954</v>
      </c>
      <c r="C3414" t="s">
        <v>822</v>
      </c>
      <c r="D3414" t="s">
        <v>96</v>
      </c>
      <c r="E3414" t="s">
        <v>44</v>
      </c>
      <c r="F3414" t="s">
        <v>64</v>
      </c>
      <c r="G3414" t="s">
        <v>65</v>
      </c>
      <c r="H3414" t="s">
        <v>47</v>
      </c>
      <c r="I3414" t="s">
        <v>39</v>
      </c>
      <c r="J3414" t="s">
        <v>92</v>
      </c>
      <c r="K3414">
        <v>5</v>
      </c>
      <c r="L3414">
        <v>2196</v>
      </c>
      <c r="M3414">
        <v>10</v>
      </c>
      <c r="N3414">
        <v>9882</v>
      </c>
      <c r="O3414">
        <v>8000</v>
      </c>
      <c r="P3414">
        <v>1882</v>
      </c>
      <c r="Q3414" t="s">
        <v>66</v>
      </c>
      <c r="R3414" t="s">
        <v>27</v>
      </c>
      <c r="S3414" s="3" t="str">
        <f t="shared" si="265"/>
        <v>October</v>
      </c>
      <c r="T3414" t="str">
        <f t="shared" si="266"/>
        <v>Q4</v>
      </c>
      <c r="U3414">
        <f t="shared" si="267"/>
        <v>2025</v>
      </c>
      <c r="V3414" s="4">
        <f t="shared" si="268"/>
        <v>0.19044727787897187</v>
      </c>
      <c r="W3414" t="str">
        <f t="shared" si="269"/>
        <v>Low</v>
      </c>
    </row>
    <row r="3415" spans="1:23" hidden="1" x14ac:dyDescent="0.3">
      <c r="A3415">
        <v>103317</v>
      </c>
      <c r="B3415" s="1">
        <v>45829</v>
      </c>
      <c r="C3415" t="s">
        <v>3453</v>
      </c>
      <c r="D3415" t="s">
        <v>322</v>
      </c>
      <c r="E3415" t="s">
        <v>30</v>
      </c>
      <c r="F3415" t="s">
        <v>76</v>
      </c>
      <c r="G3415" t="s">
        <v>77</v>
      </c>
      <c r="H3415" t="s">
        <v>108</v>
      </c>
      <c r="I3415" t="s">
        <v>60</v>
      </c>
      <c r="J3415" t="s">
        <v>61</v>
      </c>
      <c r="K3415">
        <v>1</v>
      </c>
      <c r="L3415">
        <v>11624</v>
      </c>
      <c r="M3415">
        <v>15</v>
      </c>
      <c r="N3415">
        <v>9880.4</v>
      </c>
      <c r="O3415">
        <v>9000</v>
      </c>
      <c r="P3415">
        <v>880.4</v>
      </c>
      <c r="Q3415" t="s">
        <v>26</v>
      </c>
      <c r="R3415" t="s">
        <v>27</v>
      </c>
      <c r="S3415" s="3" t="str">
        <f t="shared" si="265"/>
        <v>June</v>
      </c>
      <c r="T3415" t="str">
        <f t="shared" si="266"/>
        <v>Q2</v>
      </c>
      <c r="U3415">
        <f t="shared" si="267"/>
        <v>2025</v>
      </c>
      <c r="V3415" s="4">
        <f t="shared" si="268"/>
        <v>8.9105704222501109E-2</v>
      </c>
      <c r="W3415" t="str">
        <f t="shared" si="269"/>
        <v>Low</v>
      </c>
    </row>
    <row r="3416" spans="1:23" hidden="1" x14ac:dyDescent="0.3">
      <c r="A3416">
        <v>103892</v>
      </c>
      <c r="B3416" s="1">
        <v>45832</v>
      </c>
      <c r="C3416" t="s">
        <v>4028</v>
      </c>
      <c r="D3416" t="s">
        <v>250</v>
      </c>
      <c r="E3416" t="s">
        <v>20</v>
      </c>
      <c r="F3416" t="s">
        <v>21</v>
      </c>
      <c r="G3416" t="s">
        <v>22</v>
      </c>
      <c r="H3416" t="s">
        <v>23</v>
      </c>
      <c r="I3416" t="s">
        <v>39</v>
      </c>
      <c r="J3416" t="s">
        <v>92</v>
      </c>
      <c r="K3416">
        <v>4</v>
      </c>
      <c r="L3416">
        <v>2903</v>
      </c>
      <c r="M3416">
        <v>15</v>
      </c>
      <c r="N3416">
        <v>9870.2000000000007</v>
      </c>
      <c r="O3416">
        <v>6400</v>
      </c>
      <c r="P3416">
        <v>3470.2</v>
      </c>
      <c r="Q3416" t="s">
        <v>49</v>
      </c>
      <c r="R3416" t="s">
        <v>27</v>
      </c>
      <c r="S3416" s="3" t="str">
        <f t="shared" si="265"/>
        <v>June</v>
      </c>
      <c r="T3416" t="str">
        <f t="shared" si="266"/>
        <v>Q2</v>
      </c>
      <c r="U3416">
        <f t="shared" si="267"/>
        <v>2025</v>
      </c>
      <c r="V3416" s="4">
        <f t="shared" si="268"/>
        <v>0.35158355453790191</v>
      </c>
      <c r="W3416" t="str">
        <f t="shared" si="269"/>
        <v>Low</v>
      </c>
    </row>
    <row r="3417" spans="1:23" hidden="1" x14ac:dyDescent="0.3">
      <c r="A3417">
        <v>103156</v>
      </c>
      <c r="B3417" s="1">
        <v>45954</v>
      </c>
      <c r="C3417" t="s">
        <v>3292</v>
      </c>
      <c r="D3417" t="s">
        <v>132</v>
      </c>
      <c r="E3417" t="s">
        <v>52</v>
      </c>
      <c r="F3417" t="s">
        <v>53</v>
      </c>
      <c r="G3417" t="s">
        <v>54</v>
      </c>
      <c r="H3417" t="s">
        <v>108</v>
      </c>
      <c r="I3417" t="s">
        <v>39</v>
      </c>
      <c r="J3417" t="s">
        <v>48</v>
      </c>
      <c r="K3417">
        <v>9</v>
      </c>
      <c r="L3417">
        <v>1290</v>
      </c>
      <c r="M3417">
        <v>15</v>
      </c>
      <c r="N3417">
        <v>9868.5</v>
      </c>
      <c r="O3417">
        <v>8100</v>
      </c>
      <c r="P3417">
        <v>1768.5</v>
      </c>
      <c r="Q3417" t="s">
        <v>49</v>
      </c>
      <c r="R3417" t="s">
        <v>27</v>
      </c>
      <c r="S3417" s="3" t="str">
        <f t="shared" si="265"/>
        <v>October</v>
      </c>
      <c r="T3417" t="str">
        <f t="shared" si="266"/>
        <v>Q4</v>
      </c>
      <c r="U3417">
        <f t="shared" si="267"/>
        <v>2025</v>
      </c>
      <c r="V3417" s="4">
        <f t="shared" si="268"/>
        <v>0.17920656634746923</v>
      </c>
      <c r="W3417" t="str">
        <f t="shared" si="269"/>
        <v>Low</v>
      </c>
    </row>
    <row r="3418" spans="1:23" hidden="1" x14ac:dyDescent="0.3">
      <c r="A3418">
        <v>101163</v>
      </c>
      <c r="B3418" s="1">
        <v>45812</v>
      </c>
      <c r="C3418" t="s">
        <v>1299</v>
      </c>
      <c r="D3418" t="s">
        <v>228</v>
      </c>
      <c r="E3418" t="s">
        <v>52</v>
      </c>
      <c r="F3418" t="s">
        <v>69</v>
      </c>
      <c r="G3418" t="s">
        <v>70</v>
      </c>
      <c r="H3418" t="s">
        <v>59</v>
      </c>
      <c r="I3418" t="s">
        <v>39</v>
      </c>
      <c r="J3418" t="s">
        <v>92</v>
      </c>
      <c r="K3418">
        <v>5</v>
      </c>
      <c r="L3418">
        <v>2465</v>
      </c>
      <c r="M3418">
        <v>20</v>
      </c>
      <c r="N3418">
        <v>9860</v>
      </c>
      <c r="O3418">
        <v>8000</v>
      </c>
      <c r="P3418">
        <v>1860</v>
      </c>
      <c r="Q3418" t="s">
        <v>55</v>
      </c>
      <c r="R3418" t="s">
        <v>27</v>
      </c>
      <c r="S3418" s="3" t="str">
        <f t="shared" si="265"/>
        <v>June</v>
      </c>
      <c r="T3418" t="str">
        <f t="shared" si="266"/>
        <v>Q2</v>
      </c>
      <c r="U3418">
        <f t="shared" si="267"/>
        <v>2025</v>
      </c>
      <c r="V3418" s="4">
        <f t="shared" si="268"/>
        <v>0.18864097363083165</v>
      </c>
      <c r="W3418" t="str">
        <f t="shared" si="269"/>
        <v>Low</v>
      </c>
    </row>
    <row r="3419" spans="1:23" hidden="1" x14ac:dyDescent="0.3">
      <c r="A3419">
        <v>100844</v>
      </c>
      <c r="B3419" s="1">
        <v>45667</v>
      </c>
      <c r="C3419" t="s">
        <v>980</v>
      </c>
      <c r="D3419" t="s">
        <v>116</v>
      </c>
      <c r="E3419" t="s">
        <v>30</v>
      </c>
      <c r="F3419" t="s">
        <v>31</v>
      </c>
      <c r="G3419" t="s">
        <v>32</v>
      </c>
      <c r="H3419" t="s">
        <v>47</v>
      </c>
      <c r="I3419" t="s">
        <v>39</v>
      </c>
      <c r="J3419" t="s">
        <v>92</v>
      </c>
      <c r="K3419">
        <v>5</v>
      </c>
      <c r="L3419">
        <v>2464</v>
      </c>
      <c r="M3419">
        <v>20</v>
      </c>
      <c r="N3419">
        <v>9856</v>
      </c>
      <c r="O3419">
        <v>8000</v>
      </c>
      <c r="P3419">
        <v>1856</v>
      </c>
      <c r="Q3419" t="s">
        <v>26</v>
      </c>
      <c r="R3419" t="s">
        <v>27</v>
      </c>
      <c r="S3419" s="3" t="str">
        <f t="shared" si="265"/>
        <v>January</v>
      </c>
      <c r="T3419" t="str">
        <f t="shared" si="266"/>
        <v>Q1</v>
      </c>
      <c r="U3419">
        <f t="shared" si="267"/>
        <v>2025</v>
      </c>
      <c r="V3419" s="4">
        <f t="shared" si="268"/>
        <v>0.18831168831168832</v>
      </c>
      <c r="W3419" t="str">
        <f t="shared" si="269"/>
        <v>Low</v>
      </c>
    </row>
    <row r="3420" spans="1:23" hidden="1" x14ac:dyDescent="0.3">
      <c r="A3420">
        <v>100644</v>
      </c>
      <c r="B3420" s="1">
        <v>45669</v>
      </c>
      <c r="C3420" t="s">
        <v>780</v>
      </c>
      <c r="D3420" t="s">
        <v>132</v>
      </c>
      <c r="E3420" t="s">
        <v>30</v>
      </c>
      <c r="F3420" t="s">
        <v>76</v>
      </c>
      <c r="G3420" t="s">
        <v>77</v>
      </c>
      <c r="H3420" t="s">
        <v>108</v>
      </c>
      <c r="I3420" t="s">
        <v>39</v>
      </c>
      <c r="J3420" t="s">
        <v>48</v>
      </c>
      <c r="K3420">
        <v>6</v>
      </c>
      <c r="L3420">
        <v>1642</v>
      </c>
      <c r="M3420">
        <v>0</v>
      </c>
      <c r="N3420">
        <v>9852</v>
      </c>
      <c r="O3420">
        <v>5400</v>
      </c>
      <c r="P3420">
        <v>4452</v>
      </c>
      <c r="Q3420" t="s">
        <v>66</v>
      </c>
      <c r="R3420" t="s">
        <v>73</v>
      </c>
      <c r="S3420" s="3" t="str">
        <f t="shared" si="265"/>
        <v>January</v>
      </c>
      <c r="T3420" t="str">
        <f t="shared" si="266"/>
        <v>Q1</v>
      </c>
      <c r="U3420">
        <f t="shared" si="267"/>
        <v>2025</v>
      </c>
      <c r="V3420" s="4">
        <f t="shared" si="268"/>
        <v>0.45188794153471379</v>
      </c>
      <c r="W3420" t="str">
        <f t="shared" si="269"/>
        <v>Low</v>
      </c>
    </row>
    <row r="3421" spans="1:23" hidden="1" x14ac:dyDescent="0.3">
      <c r="A3421">
        <v>101945</v>
      </c>
      <c r="B3421" s="1">
        <v>45971</v>
      </c>
      <c r="C3421" t="s">
        <v>2081</v>
      </c>
      <c r="D3421" t="s">
        <v>202</v>
      </c>
      <c r="E3421" t="s">
        <v>30</v>
      </c>
      <c r="F3421" t="s">
        <v>31</v>
      </c>
      <c r="G3421" t="s">
        <v>32</v>
      </c>
      <c r="H3421" t="s">
        <v>38</v>
      </c>
      <c r="I3421" t="s">
        <v>39</v>
      </c>
      <c r="J3421" t="s">
        <v>48</v>
      </c>
      <c r="K3421">
        <v>8</v>
      </c>
      <c r="L3421">
        <v>1231</v>
      </c>
      <c r="M3421">
        <v>0</v>
      </c>
      <c r="N3421">
        <v>9848</v>
      </c>
      <c r="O3421">
        <v>7200</v>
      </c>
      <c r="P3421">
        <v>2648</v>
      </c>
      <c r="Q3421" t="s">
        <v>49</v>
      </c>
      <c r="R3421" t="s">
        <v>73</v>
      </c>
      <c r="S3421" s="3" t="str">
        <f t="shared" si="265"/>
        <v>November</v>
      </c>
      <c r="T3421" t="str">
        <f t="shared" si="266"/>
        <v>Q4</v>
      </c>
      <c r="U3421">
        <f t="shared" si="267"/>
        <v>2025</v>
      </c>
      <c r="V3421" s="4">
        <f t="shared" si="268"/>
        <v>0.26888708367181152</v>
      </c>
      <c r="W3421" t="str">
        <f t="shared" si="269"/>
        <v>Low</v>
      </c>
    </row>
    <row r="3422" spans="1:23" hidden="1" x14ac:dyDescent="0.3">
      <c r="A3422">
        <v>103593</v>
      </c>
      <c r="B3422" s="1">
        <v>45790</v>
      </c>
      <c r="C3422" t="s">
        <v>3729</v>
      </c>
      <c r="D3422" t="s">
        <v>134</v>
      </c>
      <c r="E3422" t="s">
        <v>52</v>
      </c>
      <c r="F3422" t="s">
        <v>69</v>
      </c>
      <c r="G3422" t="s">
        <v>70</v>
      </c>
      <c r="H3422" t="s">
        <v>83</v>
      </c>
      <c r="I3422" t="s">
        <v>60</v>
      </c>
      <c r="J3422" t="s">
        <v>61</v>
      </c>
      <c r="K3422">
        <v>1</v>
      </c>
      <c r="L3422">
        <v>11571</v>
      </c>
      <c r="M3422">
        <v>15</v>
      </c>
      <c r="N3422">
        <v>9835.35</v>
      </c>
      <c r="O3422">
        <v>9000</v>
      </c>
      <c r="P3422">
        <v>835.35</v>
      </c>
      <c r="Q3422" t="s">
        <v>49</v>
      </c>
      <c r="R3422" t="s">
        <v>73</v>
      </c>
      <c r="S3422" s="3" t="str">
        <f t="shared" si="265"/>
        <v>May</v>
      </c>
      <c r="T3422" t="str">
        <f t="shared" si="266"/>
        <v>Q2</v>
      </c>
      <c r="U3422">
        <f t="shared" si="267"/>
        <v>2025</v>
      </c>
      <c r="V3422" s="4">
        <f t="shared" si="268"/>
        <v>8.4933428906952976E-2</v>
      </c>
      <c r="W3422" t="str">
        <f t="shared" si="269"/>
        <v>Low</v>
      </c>
    </row>
    <row r="3423" spans="1:23" hidden="1" x14ac:dyDescent="0.3">
      <c r="A3423">
        <v>100209</v>
      </c>
      <c r="B3423" s="1">
        <v>45825</v>
      </c>
      <c r="C3423" t="s">
        <v>343</v>
      </c>
      <c r="D3423" t="s">
        <v>43</v>
      </c>
      <c r="E3423" t="s">
        <v>52</v>
      </c>
      <c r="F3423" t="s">
        <v>69</v>
      </c>
      <c r="G3423" t="s">
        <v>70</v>
      </c>
      <c r="H3423" t="s">
        <v>38</v>
      </c>
      <c r="I3423" t="s">
        <v>39</v>
      </c>
      <c r="J3423" t="s">
        <v>48</v>
      </c>
      <c r="K3423">
        <v>6</v>
      </c>
      <c r="L3423">
        <v>1927</v>
      </c>
      <c r="M3423">
        <v>15</v>
      </c>
      <c r="N3423">
        <v>9827.7000000000007</v>
      </c>
      <c r="O3423">
        <v>5400</v>
      </c>
      <c r="P3423">
        <v>4427.7</v>
      </c>
      <c r="Q3423" t="s">
        <v>49</v>
      </c>
      <c r="R3423" t="s">
        <v>27</v>
      </c>
      <c r="S3423" s="3" t="str">
        <f t="shared" si="265"/>
        <v>June</v>
      </c>
      <c r="T3423" t="str">
        <f t="shared" si="266"/>
        <v>Q2</v>
      </c>
      <c r="U3423">
        <f t="shared" si="267"/>
        <v>2025</v>
      </c>
      <c r="V3423" s="4">
        <f t="shared" si="268"/>
        <v>0.45053267804267522</v>
      </c>
      <c r="W3423" t="str">
        <f t="shared" si="269"/>
        <v>Low</v>
      </c>
    </row>
    <row r="3424" spans="1:23" hidden="1" x14ac:dyDescent="0.3">
      <c r="A3424">
        <v>104473</v>
      </c>
      <c r="B3424" s="1">
        <v>45848</v>
      </c>
      <c r="C3424" t="s">
        <v>4609</v>
      </c>
      <c r="D3424" t="s">
        <v>342</v>
      </c>
      <c r="E3424" t="s">
        <v>20</v>
      </c>
      <c r="F3424" t="s">
        <v>36</v>
      </c>
      <c r="G3424" t="s">
        <v>37</v>
      </c>
      <c r="H3424" t="s">
        <v>23</v>
      </c>
      <c r="I3424" t="s">
        <v>60</v>
      </c>
      <c r="J3424" t="s">
        <v>61</v>
      </c>
      <c r="K3424">
        <v>1</v>
      </c>
      <c r="L3424">
        <v>12284</v>
      </c>
      <c r="M3424">
        <v>20</v>
      </c>
      <c r="N3424">
        <v>9827.2000000000007</v>
      </c>
      <c r="O3424">
        <v>9000</v>
      </c>
      <c r="P3424">
        <v>827.2</v>
      </c>
      <c r="Q3424" t="s">
        <v>55</v>
      </c>
      <c r="R3424" t="s">
        <v>27</v>
      </c>
      <c r="S3424" s="3" t="str">
        <f t="shared" si="265"/>
        <v>July</v>
      </c>
      <c r="T3424" t="str">
        <f t="shared" si="266"/>
        <v>Q3</v>
      </c>
      <c r="U3424">
        <f t="shared" si="267"/>
        <v>2025</v>
      </c>
      <c r="V3424" s="4">
        <f t="shared" si="268"/>
        <v>8.41745359817649E-2</v>
      </c>
      <c r="W3424" t="str">
        <f t="shared" si="269"/>
        <v>Low</v>
      </c>
    </row>
    <row r="3425" spans="1:23" hidden="1" x14ac:dyDescent="0.3">
      <c r="A3425">
        <v>101103</v>
      </c>
      <c r="B3425" s="1">
        <v>45970</v>
      </c>
      <c r="C3425" t="s">
        <v>1239</v>
      </c>
      <c r="D3425" t="s">
        <v>134</v>
      </c>
      <c r="E3425" t="s">
        <v>20</v>
      </c>
      <c r="F3425" t="s">
        <v>36</v>
      </c>
      <c r="G3425" t="s">
        <v>37</v>
      </c>
      <c r="H3425" t="s">
        <v>38</v>
      </c>
      <c r="I3425" t="s">
        <v>39</v>
      </c>
      <c r="J3425" t="s">
        <v>48</v>
      </c>
      <c r="K3425">
        <v>8</v>
      </c>
      <c r="L3425">
        <v>1535</v>
      </c>
      <c r="M3425">
        <v>20</v>
      </c>
      <c r="N3425">
        <v>9824</v>
      </c>
      <c r="O3425">
        <v>7200</v>
      </c>
      <c r="P3425">
        <v>2624</v>
      </c>
      <c r="Q3425" t="s">
        <v>26</v>
      </c>
      <c r="R3425" t="s">
        <v>27</v>
      </c>
      <c r="S3425" s="3" t="str">
        <f t="shared" si="265"/>
        <v>November</v>
      </c>
      <c r="T3425" t="str">
        <f t="shared" si="266"/>
        <v>Q4</v>
      </c>
      <c r="U3425">
        <f t="shared" si="267"/>
        <v>2025</v>
      </c>
      <c r="V3425" s="4">
        <f t="shared" si="268"/>
        <v>0.26710097719869708</v>
      </c>
      <c r="W3425" t="str">
        <f t="shared" si="269"/>
        <v>Low</v>
      </c>
    </row>
    <row r="3426" spans="1:23" hidden="1" x14ac:dyDescent="0.3">
      <c r="A3426">
        <v>102910</v>
      </c>
      <c r="B3426" s="1">
        <v>45950</v>
      </c>
      <c r="C3426" t="s">
        <v>3046</v>
      </c>
      <c r="D3426" t="s">
        <v>226</v>
      </c>
      <c r="E3426" t="s">
        <v>20</v>
      </c>
      <c r="F3426" t="s">
        <v>21</v>
      </c>
      <c r="G3426" t="s">
        <v>22</v>
      </c>
      <c r="H3426" t="s">
        <v>59</v>
      </c>
      <c r="I3426" t="s">
        <v>39</v>
      </c>
      <c r="J3426" t="s">
        <v>48</v>
      </c>
      <c r="K3426">
        <v>8</v>
      </c>
      <c r="L3426">
        <v>1364</v>
      </c>
      <c r="M3426">
        <v>10</v>
      </c>
      <c r="N3426">
        <v>9820.7999999999993</v>
      </c>
      <c r="O3426">
        <v>7200</v>
      </c>
      <c r="P3426">
        <v>2620.8000000000002</v>
      </c>
      <c r="Q3426" t="s">
        <v>55</v>
      </c>
      <c r="R3426" t="s">
        <v>27</v>
      </c>
      <c r="S3426" s="3" t="str">
        <f t="shared" si="265"/>
        <v>October</v>
      </c>
      <c r="T3426" t="str">
        <f t="shared" si="266"/>
        <v>Q4</v>
      </c>
      <c r="U3426">
        <f t="shared" si="267"/>
        <v>2025</v>
      </c>
      <c r="V3426" s="4">
        <f t="shared" si="268"/>
        <v>0.26686217008797658</v>
      </c>
      <c r="W3426" t="str">
        <f t="shared" si="269"/>
        <v>Low</v>
      </c>
    </row>
    <row r="3427" spans="1:23" hidden="1" x14ac:dyDescent="0.3">
      <c r="A3427">
        <v>100979</v>
      </c>
      <c r="B3427" s="1">
        <v>45781</v>
      </c>
      <c r="C3427" t="s">
        <v>1115</v>
      </c>
      <c r="D3427" t="s">
        <v>226</v>
      </c>
      <c r="E3427" t="s">
        <v>52</v>
      </c>
      <c r="F3427" t="s">
        <v>53</v>
      </c>
      <c r="G3427" t="s">
        <v>54</v>
      </c>
      <c r="H3427" t="s">
        <v>23</v>
      </c>
      <c r="I3427" t="s">
        <v>60</v>
      </c>
      <c r="J3427" t="s">
        <v>61</v>
      </c>
      <c r="K3427">
        <v>1</v>
      </c>
      <c r="L3427">
        <v>11553</v>
      </c>
      <c r="M3427">
        <v>15</v>
      </c>
      <c r="N3427">
        <v>9820.0499999999993</v>
      </c>
      <c r="O3427">
        <v>9000</v>
      </c>
      <c r="P3427">
        <v>820.05</v>
      </c>
      <c r="Q3427" t="s">
        <v>49</v>
      </c>
      <c r="R3427" t="s">
        <v>27</v>
      </c>
      <c r="S3427" s="3" t="str">
        <f t="shared" si="265"/>
        <v>May</v>
      </c>
      <c r="T3427" t="str">
        <f t="shared" si="266"/>
        <v>Q2</v>
      </c>
      <c r="U3427">
        <f t="shared" si="267"/>
        <v>2025</v>
      </c>
      <c r="V3427" s="4">
        <f t="shared" si="268"/>
        <v>8.3507721447446809E-2</v>
      </c>
      <c r="W3427" t="str">
        <f t="shared" si="269"/>
        <v>Low</v>
      </c>
    </row>
    <row r="3428" spans="1:23" hidden="1" x14ac:dyDescent="0.3">
      <c r="A3428">
        <v>100011</v>
      </c>
      <c r="B3428" s="1">
        <v>45676</v>
      </c>
      <c r="C3428" t="s">
        <v>81</v>
      </c>
      <c r="D3428" t="s">
        <v>82</v>
      </c>
      <c r="E3428" t="s">
        <v>44</v>
      </c>
      <c r="F3428" t="s">
        <v>45</v>
      </c>
      <c r="G3428" t="s">
        <v>46</v>
      </c>
      <c r="H3428" t="s">
        <v>83</v>
      </c>
      <c r="I3428" t="s">
        <v>39</v>
      </c>
      <c r="J3428" t="s">
        <v>48</v>
      </c>
      <c r="K3428">
        <v>5</v>
      </c>
      <c r="L3428">
        <v>1963</v>
      </c>
      <c r="M3428">
        <v>0</v>
      </c>
      <c r="N3428">
        <v>9815</v>
      </c>
      <c r="O3428">
        <v>4500</v>
      </c>
      <c r="P3428">
        <v>5315</v>
      </c>
      <c r="Q3428" t="s">
        <v>49</v>
      </c>
      <c r="R3428" t="s">
        <v>73</v>
      </c>
      <c r="S3428" s="3" t="str">
        <f t="shared" si="265"/>
        <v>January</v>
      </c>
      <c r="T3428" t="str">
        <f t="shared" si="266"/>
        <v>Q1</v>
      </c>
      <c r="U3428">
        <f t="shared" si="267"/>
        <v>2025</v>
      </c>
      <c r="V3428" s="4">
        <f t="shared" si="268"/>
        <v>0.54151808456444217</v>
      </c>
      <c r="W3428" t="str">
        <f t="shared" si="269"/>
        <v>Low</v>
      </c>
    </row>
    <row r="3429" spans="1:23" hidden="1" x14ac:dyDescent="0.3">
      <c r="A3429">
        <v>101953</v>
      </c>
      <c r="B3429" s="1">
        <v>45924</v>
      </c>
      <c r="C3429" t="s">
        <v>2089</v>
      </c>
      <c r="D3429" t="s">
        <v>257</v>
      </c>
      <c r="E3429" t="s">
        <v>20</v>
      </c>
      <c r="F3429" t="s">
        <v>36</v>
      </c>
      <c r="G3429" t="s">
        <v>37</v>
      </c>
      <c r="H3429" t="s">
        <v>108</v>
      </c>
      <c r="I3429" t="s">
        <v>39</v>
      </c>
      <c r="J3429" t="s">
        <v>48</v>
      </c>
      <c r="K3429">
        <v>6</v>
      </c>
      <c r="L3429">
        <v>1924</v>
      </c>
      <c r="M3429">
        <v>15</v>
      </c>
      <c r="N3429">
        <v>9812.4</v>
      </c>
      <c r="O3429">
        <v>5400</v>
      </c>
      <c r="P3429">
        <v>4412.3999999999996</v>
      </c>
      <c r="Q3429" t="s">
        <v>55</v>
      </c>
      <c r="R3429" t="s">
        <v>27</v>
      </c>
      <c r="S3429" s="3" t="str">
        <f t="shared" si="265"/>
        <v>September</v>
      </c>
      <c r="T3429" t="str">
        <f t="shared" si="266"/>
        <v>Q3</v>
      </c>
      <c r="U3429">
        <f t="shared" si="267"/>
        <v>2025</v>
      </c>
      <c r="V3429" s="4">
        <f t="shared" si="268"/>
        <v>0.44967592026415554</v>
      </c>
      <c r="W3429" t="str">
        <f t="shared" si="269"/>
        <v>Low</v>
      </c>
    </row>
    <row r="3430" spans="1:23" hidden="1" x14ac:dyDescent="0.3">
      <c r="A3430">
        <v>104132</v>
      </c>
      <c r="B3430" s="1">
        <v>45680</v>
      </c>
      <c r="C3430" t="s">
        <v>4268</v>
      </c>
      <c r="D3430" t="s">
        <v>82</v>
      </c>
      <c r="E3430" t="s">
        <v>30</v>
      </c>
      <c r="F3430" t="s">
        <v>76</v>
      </c>
      <c r="G3430" t="s">
        <v>77</v>
      </c>
      <c r="H3430" t="s">
        <v>59</v>
      </c>
      <c r="I3430" t="s">
        <v>60</v>
      </c>
      <c r="J3430" t="s">
        <v>61</v>
      </c>
      <c r="K3430">
        <v>1</v>
      </c>
      <c r="L3430">
        <v>12265</v>
      </c>
      <c r="M3430">
        <v>20</v>
      </c>
      <c r="N3430">
        <v>9812</v>
      </c>
      <c r="O3430">
        <v>9000</v>
      </c>
      <c r="P3430">
        <v>812</v>
      </c>
      <c r="Q3430" t="s">
        <v>55</v>
      </c>
      <c r="R3430" t="s">
        <v>27</v>
      </c>
      <c r="S3430" s="3" t="str">
        <f t="shared" si="265"/>
        <v>January</v>
      </c>
      <c r="T3430" t="str">
        <f t="shared" si="266"/>
        <v>Q1</v>
      </c>
      <c r="U3430">
        <f t="shared" si="267"/>
        <v>2025</v>
      </c>
      <c r="V3430" s="4">
        <f t="shared" si="268"/>
        <v>8.2755809213208312E-2</v>
      </c>
      <c r="W3430" t="str">
        <f t="shared" si="269"/>
        <v>Low</v>
      </c>
    </row>
    <row r="3431" spans="1:23" hidden="1" x14ac:dyDescent="0.3">
      <c r="A3431">
        <v>104130</v>
      </c>
      <c r="B3431" s="1">
        <v>45730</v>
      </c>
      <c r="C3431" t="s">
        <v>4266</v>
      </c>
      <c r="D3431" t="s">
        <v>160</v>
      </c>
      <c r="E3431" t="s">
        <v>20</v>
      </c>
      <c r="F3431" t="s">
        <v>36</v>
      </c>
      <c r="G3431" t="s">
        <v>37</v>
      </c>
      <c r="H3431" t="s">
        <v>108</v>
      </c>
      <c r="I3431" t="s">
        <v>39</v>
      </c>
      <c r="J3431" t="s">
        <v>48</v>
      </c>
      <c r="K3431">
        <v>6</v>
      </c>
      <c r="L3431">
        <v>1721</v>
      </c>
      <c r="M3431">
        <v>5</v>
      </c>
      <c r="N3431">
        <v>9809.7000000000007</v>
      </c>
      <c r="O3431">
        <v>5400</v>
      </c>
      <c r="P3431">
        <v>4409.7</v>
      </c>
      <c r="Q3431" t="s">
        <v>41</v>
      </c>
      <c r="R3431" t="s">
        <v>27</v>
      </c>
      <c r="S3431" s="3" t="str">
        <f t="shared" si="265"/>
        <v>March</v>
      </c>
      <c r="T3431" t="str">
        <f t="shared" si="266"/>
        <v>Q1</v>
      </c>
      <c r="U3431">
        <f t="shared" si="267"/>
        <v>2025</v>
      </c>
      <c r="V3431" s="4">
        <f t="shared" si="268"/>
        <v>0.44952445028899962</v>
      </c>
      <c r="W3431" t="str">
        <f t="shared" si="269"/>
        <v>Low</v>
      </c>
    </row>
    <row r="3432" spans="1:23" hidden="1" x14ac:dyDescent="0.3">
      <c r="A3432">
        <v>103197</v>
      </c>
      <c r="B3432" s="1">
        <v>46006</v>
      </c>
      <c r="C3432" t="s">
        <v>3333</v>
      </c>
      <c r="D3432" t="s">
        <v>250</v>
      </c>
      <c r="E3432" t="s">
        <v>20</v>
      </c>
      <c r="F3432" t="s">
        <v>36</v>
      </c>
      <c r="G3432" t="s">
        <v>37</v>
      </c>
      <c r="H3432" t="s">
        <v>108</v>
      </c>
      <c r="I3432" t="s">
        <v>39</v>
      </c>
      <c r="J3432" t="s">
        <v>92</v>
      </c>
      <c r="K3432">
        <v>4</v>
      </c>
      <c r="L3432">
        <v>2576</v>
      </c>
      <c r="M3432">
        <v>5</v>
      </c>
      <c r="N3432">
        <v>9788.7999999999993</v>
      </c>
      <c r="O3432">
        <v>6400</v>
      </c>
      <c r="P3432">
        <v>3388.8</v>
      </c>
      <c r="Q3432" t="s">
        <v>49</v>
      </c>
      <c r="R3432" t="s">
        <v>27</v>
      </c>
      <c r="S3432" s="3" t="str">
        <f t="shared" si="265"/>
        <v>December</v>
      </c>
      <c r="T3432" t="str">
        <f t="shared" si="266"/>
        <v>Q4</v>
      </c>
      <c r="U3432">
        <f t="shared" si="267"/>
        <v>2025</v>
      </c>
      <c r="V3432" s="4">
        <f t="shared" si="268"/>
        <v>0.34619156587119976</v>
      </c>
      <c r="W3432" t="str">
        <f t="shared" si="269"/>
        <v>Low</v>
      </c>
    </row>
    <row r="3433" spans="1:23" hidden="1" x14ac:dyDescent="0.3">
      <c r="A3433">
        <v>103162</v>
      </c>
      <c r="B3433" s="1">
        <v>45845</v>
      </c>
      <c r="C3433" t="s">
        <v>3298</v>
      </c>
      <c r="D3433" t="s">
        <v>138</v>
      </c>
      <c r="E3433" t="s">
        <v>30</v>
      </c>
      <c r="F3433" t="s">
        <v>31</v>
      </c>
      <c r="G3433" t="s">
        <v>32</v>
      </c>
      <c r="H3433" t="s">
        <v>59</v>
      </c>
      <c r="I3433" t="s">
        <v>39</v>
      </c>
      <c r="J3433" t="s">
        <v>92</v>
      </c>
      <c r="K3433">
        <v>5</v>
      </c>
      <c r="L3433">
        <v>2447</v>
      </c>
      <c r="M3433">
        <v>20</v>
      </c>
      <c r="N3433">
        <v>9788</v>
      </c>
      <c r="O3433">
        <v>8000</v>
      </c>
      <c r="P3433">
        <v>1788</v>
      </c>
      <c r="Q3433" t="s">
        <v>41</v>
      </c>
      <c r="R3433" t="s">
        <v>27</v>
      </c>
      <c r="S3433" s="3" t="str">
        <f t="shared" si="265"/>
        <v>July</v>
      </c>
      <c r="T3433" t="str">
        <f t="shared" si="266"/>
        <v>Q3</v>
      </c>
      <c r="U3433">
        <f t="shared" si="267"/>
        <v>2025</v>
      </c>
      <c r="V3433" s="4">
        <f t="shared" si="268"/>
        <v>0.18267266040049041</v>
      </c>
      <c r="W3433" t="str">
        <f t="shared" si="269"/>
        <v>Low</v>
      </c>
    </row>
    <row r="3434" spans="1:23" hidden="1" x14ac:dyDescent="0.3">
      <c r="A3434">
        <v>102001</v>
      </c>
      <c r="B3434" s="1">
        <v>45977</v>
      </c>
      <c r="C3434" t="s">
        <v>2137</v>
      </c>
      <c r="D3434" t="s">
        <v>202</v>
      </c>
      <c r="E3434" t="s">
        <v>20</v>
      </c>
      <c r="F3434" t="s">
        <v>21</v>
      </c>
      <c r="G3434" t="s">
        <v>22</v>
      </c>
      <c r="H3434" t="s">
        <v>71</v>
      </c>
      <c r="I3434" t="s">
        <v>39</v>
      </c>
      <c r="J3434" t="s">
        <v>92</v>
      </c>
      <c r="K3434">
        <v>4</v>
      </c>
      <c r="L3434">
        <v>2442</v>
      </c>
      <c r="M3434">
        <v>0</v>
      </c>
      <c r="N3434">
        <v>9768</v>
      </c>
      <c r="O3434">
        <v>6400</v>
      </c>
      <c r="P3434">
        <v>3368</v>
      </c>
      <c r="Q3434" t="s">
        <v>55</v>
      </c>
      <c r="R3434" t="s">
        <v>27</v>
      </c>
      <c r="S3434" s="3" t="str">
        <f t="shared" si="265"/>
        <v>November</v>
      </c>
      <c r="T3434" t="str">
        <f t="shared" si="266"/>
        <v>Q4</v>
      </c>
      <c r="U3434">
        <f t="shared" si="267"/>
        <v>2025</v>
      </c>
      <c r="V3434" s="4">
        <f t="shared" si="268"/>
        <v>0.34479934479934482</v>
      </c>
      <c r="W3434" t="str">
        <f t="shared" si="269"/>
        <v>Low</v>
      </c>
    </row>
    <row r="3435" spans="1:23" hidden="1" x14ac:dyDescent="0.3">
      <c r="A3435">
        <v>102488</v>
      </c>
      <c r="B3435" s="1">
        <v>45962</v>
      </c>
      <c r="C3435" t="s">
        <v>2624</v>
      </c>
      <c r="D3435" t="s">
        <v>85</v>
      </c>
      <c r="E3435" t="s">
        <v>30</v>
      </c>
      <c r="F3435" t="s">
        <v>76</v>
      </c>
      <c r="G3435" t="s">
        <v>77</v>
      </c>
      <c r="H3435" t="s">
        <v>33</v>
      </c>
      <c r="I3435" t="s">
        <v>39</v>
      </c>
      <c r="J3435" t="s">
        <v>48</v>
      </c>
      <c r="K3435">
        <v>6</v>
      </c>
      <c r="L3435">
        <v>1713</v>
      </c>
      <c r="M3435">
        <v>5</v>
      </c>
      <c r="N3435">
        <v>9764.1</v>
      </c>
      <c r="O3435">
        <v>5400</v>
      </c>
      <c r="P3435">
        <v>4364.1000000000004</v>
      </c>
      <c r="Q3435" t="s">
        <v>66</v>
      </c>
      <c r="R3435" t="s">
        <v>27</v>
      </c>
      <c r="S3435" s="3" t="str">
        <f t="shared" si="265"/>
        <v>November</v>
      </c>
      <c r="T3435" t="str">
        <f t="shared" si="266"/>
        <v>Q4</v>
      </c>
      <c r="U3435">
        <f t="shared" si="267"/>
        <v>2025</v>
      </c>
      <c r="V3435" s="4">
        <f t="shared" si="268"/>
        <v>0.44695363627984147</v>
      </c>
      <c r="W3435" t="str">
        <f t="shared" si="269"/>
        <v>Low</v>
      </c>
    </row>
    <row r="3436" spans="1:23" hidden="1" x14ac:dyDescent="0.3">
      <c r="A3436">
        <v>102125</v>
      </c>
      <c r="B3436" s="1">
        <v>45742</v>
      </c>
      <c r="C3436" t="s">
        <v>2261</v>
      </c>
      <c r="D3436" t="s">
        <v>219</v>
      </c>
      <c r="E3436" t="s">
        <v>44</v>
      </c>
      <c r="F3436" t="s">
        <v>45</v>
      </c>
      <c r="G3436" t="s">
        <v>46</v>
      </c>
      <c r="H3436" t="s">
        <v>23</v>
      </c>
      <c r="I3436" t="s">
        <v>60</v>
      </c>
      <c r="J3436" t="s">
        <v>61</v>
      </c>
      <c r="K3436">
        <v>1</v>
      </c>
      <c r="L3436">
        <v>12195</v>
      </c>
      <c r="M3436">
        <v>20</v>
      </c>
      <c r="N3436">
        <v>9756</v>
      </c>
      <c r="O3436">
        <v>9000</v>
      </c>
      <c r="P3436">
        <v>756</v>
      </c>
      <c r="Q3436" t="s">
        <v>26</v>
      </c>
      <c r="R3436" t="s">
        <v>73</v>
      </c>
      <c r="S3436" s="3" t="str">
        <f t="shared" si="265"/>
        <v>March</v>
      </c>
      <c r="T3436" t="str">
        <f t="shared" si="266"/>
        <v>Q1</v>
      </c>
      <c r="U3436">
        <f t="shared" si="267"/>
        <v>2025</v>
      </c>
      <c r="V3436" s="4">
        <f t="shared" si="268"/>
        <v>7.7490774907749083E-2</v>
      </c>
      <c r="W3436" t="str">
        <f t="shared" si="269"/>
        <v>Low</v>
      </c>
    </row>
    <row r="3437" spans="1:23" hidden="1" x14ac:dyDescent="0.3">
      <c r="A3437">
        <v>101608</v>
      </c>
      <c r="B3437" s="1">
        <v>45932</v>
      </c>
      <c r="C3437" t="s">
        <v>1744</v>
      </c>
      <c r="D3437" t="s">
        <v>375</v>
      </c>
      <c r="E3437" t="s">
        <v>44</v>
      </c>
      <c r="F3437" t="s">
        <v>45</v>
      </c>
      <c r="G3437" t="s">
        <v>46</v>
      </c>
      <c r="H3437" t="s">
        <v>108</v>
      </c>
      <c r="I3437" t="s">
        <v>39</v>
      </c>
      <c r="J3437" t="s">
        <v>48</v>
      </c>
      <c r="K3437">
        <v>8</v>
      </c>
      <c r="L3437">
        <v>1523</v>
      </c>
      <c r="M3437">
        <v>20</v>
      </c>
      <c r="N3437">
        <v>9747.2000000000007</v>
      </c>
      <c r="O3437">
        <v>7200</v>
      </c>
      <c r="P3437">
        <v>2547.1999999999998</v>
      </c>
      <c r="Q3437" t="s">
        <v>26</v>
      </c>
      <c r="R3437" t="s">
        <v>56</v>
      </c>
      <c r="S3437" s="3" t="str">
        <f t="shared" si="265"/>
        <v>October</v>
      </c>
      <c r="T3437" t="str">
        <f t="shared" si="266"/>
        <v>Q4</v>
      </c>
      <c r="U3437">
        <f t="shared" si="267"/>
        <v>2025</v>
      </c>
      <c r="V3437" s="4">
        <f t="shared" si="268"/>
        <v>0.26132632961260666</v>
      </c>
      <c r="W3437" t="str">
        <f t="shared" si="269"/>
        <v>Low</v>
      </c>
    </row>
    <row r="3438" spans="1:23" hidden="1" x14ac:dyDescent="0.3">
      <c r="A3438">
        <v>102976</v>
      </c>
      <c r="B3438" s="1">
        <v>45962</v>
      </c>
      <c r="C3438" t="s">
        <v>3112</v>
      </c>
      <c r="D3438" t="s">
        <v>149</v>
      </c>
      <c r="E3438" t="s">
        <v>52</v>
      </c>
      <c r="F3438" t="s">
        <v>69</v>
      </c>
      <c r="G3438" t="s">
        <v>70</v>
      </c>
      <c r="H3438" t="s">
        <v>38</v>
      </c>
      <c r="I3438" t="s">
        <v>39</v>
      </c>
      <c r="J3438" t="s">
        <v>48</v>
      </c>
      <c r="K3438">
        <v>8</v>
      </c>
      <c r="L3438">
        <v>1351</v>
      </c>
      <c r="M3438">
        <v>10</v>
      </c>
      <c r="N3438">
        <v>9727.2000000000007</v>
      </c>
      <c r="O3438">
        <v>7200</v>
      </c>
      <c r="P3438">
        <v>2527.1999999999998</v>
      </c>
      <c r="Q3438" t="s">
        <v>55</v>
      </c>
      <c r="R3438" t="s">
        <v>27</v>
      </c>
      <c r="S3438" s="3" t="str">
        <f t="shared" si="265"/>
        <v>November</v>
      </c>
      <c r="T3438" t="str">
        <f t="shared" si="266"/>
        <v>Q4</v>
      </c>
      <c r="U3438">
        <f t="shared" si="267"/>
        <v>2025</v>
      </c>
      <c r="V3438" s="4">
        <f t="shared" si="268"/>
        <v>0.25980754996299033</v>
      </c>
      <c r="W3438" t="str">
        <f t="shared" si="269"/>
        <v>Low</v>
      </c>
    </row>
    <row r="3439" spans="1:23" hidden="1" x14ac:dyDescent="0.3">
      <c r="A3439">
        <v>100716</v>
      </c>
      <c r="B3439" s="1">
        <v>45857</v>
      </c>
      <c r="C3439" t="s">
        <v>852</v>
      </c>
      <c r="D3439" t="s">
        <v>257</v>
      </c>
      <c r="E3439" t="s">
        <v>44</v>
      </c>
      <c r="F3439" t="s">
        <v>64</v>
      </c>
      <c r="G3439" t="s">
        <v>65</v>
      </c>
      <c r="H3439" t="s">
        <v>108</v>
      </c>
      <c r="I3439" t="s">
        <v>39</v>
      </c>
      <c r="J3439" t="s">
        <v>92</v>
      </c>
      <c r="K3439">
        <v>5</v>
      </c>
      <c r="L3439">
        <v>2288</v>
      </c>
      <c r="M3439">
        <v>15</v>
      </c>
      <c r="N3439">
        <v>9724</v>
      </c>
      <c r="O3439">
        <v>8000</v>
      </c>
      <c r="P3439">
        <v>1724</v>
      </c>
      <c r="Q3439" t="s">
        <v>66</v>
      </c>
      <c r="R3439" t="s">
        <v>73</v>
      </c>
      <c r="S3439" s="3" t="str">
        <f t="shared" si="265"/>
        <v>July</v>
      </c>
      <c r="T3439" t="str">
        <f t="shared" si="266"/>
        <v>Q3</v>
      </c>
      <c r="U3439">
        <f t="shared" si="267"/>
        <v>2025</v>
      </c>
      <c r="V3439" s="4">
        <f t="shared" si="268"/>
        <v>0.17729329494035376</v>
      </c>
      <c r="W3439" t="str">
        <f t="shared" si="269"/>
        <v>Low</v>
      </c>
    </row>
    <row r="3440" spans="1:23" hidden="1" x14ac:dyDescent="0.3">
      <c r="A3440">
        <v>100084</v>
      </c>
      <c r="B3440" s="1">
        <v>45980</v>
      </c>
      <c r="C3440" t="s">
        <v>200</v>
      </c>
      <c r="D3440" t="s">
        <v>132</v>
      </c>
      <c r="E3440" t="s">
        <v>30</v>
      </c>
      <c r="F3440" t="s">
        <v>31</v>
      </c>
      <c r="G3440" t="s">
        <v>32</v>
      </c>
      <c r="H3440" t="s">
        <v>108</v>
      </c>
      <c r="I3440" t="s">
        <v>39</v>
      </c>
      <c r="J3440" t="s">
        <v>48</v>
      </c>
      <c r="K3440">
        <v>6</v>
      </c>
      <c r="L3440">
        <v>1796</v>
      </c>
      <c r="M3440">
        <v>10</v>
      </c>
      <c r="N3440">
        <v>9698.4</v>
      </c>
      <c r="O3440">
        <v>5400</v>
      </c>
      <c r="P3440">
        <v>4298.3999999999996</v>
      </c>
      <c r="Q3440" t="s">
        <v>41</v>
      </c>
      <c r="R3440" t="s">
        <v>27</v>
      </c>
      <c r="S3440" s="3" t="str">
        <f t="shared" si="265"/>
        <v>November</v>
      </c>
      <c r="T3440" t="str">
        <f t="shared" si="266"/>
        <v>Q4</v>
      </c>
      <c r="U3440">
        <f t="shared" si="267"/>
        <v>2025</v>
      </c>
      <c r="V3440" s="4">
        <f t="shared" si="268"/>
        <v>0.44320712694877501</v>
      </c>
      <c r="W3440" t="str">
        <f t="shared" si="269"/>
        <v>Low</v>
      </c>
    </row>
    <row r="3441" spans="1:23" hidden="1" x14ac:dyDescent="0.3">
      <c r="A3441">
        <v>100372</v>
      </c>
      <c r="B3441" s="1">
        <v>45786</v>
      </c>
      <c r="C3441" t="s">
        <v>508</v>
      </c>
      <c r="D3441" t="s">
        <v>140</v>
      </c>
      <c r="E3441" t="s">
        <v>44</v>
      </c>
      <c r="F3441" t="s">
        <v>45</v>
      </c>
      <c r="G3441" t="s">
        <v>46</v>
      </c>
      <c r="H3441" t="s">
        <v>108</v>
      </c>
      <c r="I3441" t="s">
        <v>39</v>
      </c>
      <c r="J3441" t="s">
        <v>48</v>
      </c>
      <c r="K3441">
        <v>6</v>
      </c>
      <c r="L3441">
        <v>1613</v>
      </c>
      <c r="M3441">
        <v>0</v>
      </c>
      <c r="N3441">
        <v>9678</v>
      </c>
      <c r="O3441">
        <v>5400</v>
      </c>
      <c r="P3441">
        <v>4278</v>
      </c>
      <c r="Q3441" t="s">
        <v>26</v>
      </c>
      <c r="R3441" t="s">
        <v>73</v>
      </c>
      <c r="S3441" s="3" t="str">
        <f t="shared" si="265"/>
        <v>May</v>
      </c>
      <c r="T3441" t="str">
        <f t="shared" si="266"/>
        <v>Q2</v>
      </c>
      <c r="U3441">
        <f t="shared" si="267"/>
        <v>2025</v>
      </c>
      <c r="V3441" s="4">
        <f t="shared" si="268"/>
        <v>0.44203347799132053</v>
      </c>
      <c r="W3441" t="str">
        <f t="shared" si="269"/>
        <v>Low</v>
      </c>
    </row>
    <row r="3442" spans="1:23" hidden="1" x14ac:dyDescent="0.3">
      <c r="A3442">
        <v>101087</v>
      </c>
      <c r="B3442" s="1">
        <v>45942</v>
      </c>
      <c r="C3442" t="s">
        <v>1223</v>
      </c>
      <c r="D3442" t="s">
        <v>147</v>
      </c>
      <c r="E3442" t="s">
        <v>44</v>
      </c>
      <c r="F3442" t="s">
        <v>64</v>
      </c>
      <c r="G3442" t="s">
        <v>65</v>
      </c>
      <c r="H3442" t="s">
        <v>108</v>
      </c>
      <c r="I3442" t="s">
        <v>39</v>
      </c>
      <c r="J3442" t="s">
        <v>48</v>
      </c>
      <c r="K3442">
        <v>7</v>
      </c>
      <c r="L3442">
        <v>1453</v>
      </c>
      <c r="M3442">
        <v>5</v>
      </c>
      <c r="N3442">
        <v>9662.4500000000007</v>
      </c>
      <c r="O3442">
        <v>6300</v>
      </c>
      <c r="P3442">
        <v>3362.45</v>
      </c>
      <c r="Q3442" t="s">
        <v>55</v>
      </c>
      <c r="R3442" t="s">
        <v>27</v>
      </c>
      <c r="S3442" s="3" t="str">
        <f t="shared" si="265"/>
        <v>October</v>
      </c>
      <c r="T3442" t="str">
        <f t="shared" si="266"/>
        <v>Q4</v>
      </c>
      <c r="U3442">
        <f t="shared" si="267"/>
        <v>2025</v>
      </c>
      <c r="V3442" s="4">
        <f t="shared" si="268"/>
        <v>0.34799145144347443</v>
      </c>
      <c r="W3442" t="str">
        <f t="shared" si="269"/>
        <v>Low</v>
      </c>
    </row>
    <row r="3443" spans="1:23" hidden="1" x14ac:dyDescent="0.3">
      <c r="A3443">
        <v>104458</v>
      </c>
      <c r="B3443" s="1">
        <v>45803</v>
      </c>
      <c r="C3443" t="s">
        <v>4594</v>
      </c>
      <c r="D3443" t="s">
        <v>98</v>
      </c>
      <c r="E3443" t="s">
        <v>52</v>
      </c>
      <c r="F3443" t="s">
        <v>53</v>
      </c>
      <c r="G3443" t="s">
        <v>54</v>
      </c>
      <c r="H3443" t="s">
        <v>59</v>
      </c>
      <c r="I3443" t="s">
        <v>39</v>
      </c>
      <c r="J3443" t="s">
        <v>92</v>
      </c>
      <c r="K3443">
        <v>4</v>
      </c>
      <c r="L3443">
        <v>2415</v>
      </c>
      <c r="M3443">
        <v>0</v>
      </c>
      <c r="N3443">
        <v>9660</v>
      </c>
      <c r="O3443">
        <v>6400</v>
      </c>
      <c r="P3443">
        <v>3260</v>
      </c>
      <c r="Q3443" t="s">
        <v>49</v>
      </c>
      <c r="R3443" t="s">
        <v>27</v>
      </c>
      <c r="S3443" s="3" t="str">
        <f t="shared" si="265"/>
        <v>May</v>
      </c>
      <c r="T3443" t="str">
        <f t="shared" si="266"/>
        <v>Q2</v>
      </c>
      <c r="U3443">
        <f t="shared" si="267"/>
        <v>2025</v>
      </c>
      <c r="V3443" s="4">
        <f t="shared" si="268"/>
        <v>0.33747412008281574</v>
      </c>
      <c r="W3443" t="str">
        <f t="shared" si="269"/>
        <v>Low</v>
      </c>
    </row>
    <row r="3444" spans="1:23" hidden="1" x14ac:dyDescent="0.3">
      <c r="A3444">
        <v>103573</v>
      </c>
      <c r="B3444" s="1">
        <v>45962</v>
      </c>
      <c r="C3444" t="s">
        <v>3709</v>
      </c>
      <c r="D3444" t="s">
        <v>160</v>
      </c>
      <c r="E3444" t="s">
        <v>30</v>
      </c>
      <c r="F3444" t="s">
        <v>31</v>
      </c>
      <c r="G3444" t="s">
        <v>32</v>
      </c>
      <c r="H3444" t="s">
        <v>38</v>
      </c>
      <c r="I3444" t="s">
        <v>39</v>
      </c>
      <c r="J3444" t="s">
        <v>48</v>
      </c>
      <c r="K3444">
        <v>6</v>
      </c>
      <c r="L3444">
        <v>1607</v>
      </c>
      <c r="M3444">
        <v>0</v>
      </c>
      <c r="N3444">
        <v>9642</v>
      </c>
      <c r="O3444">
        <v>5400</v>
      </c>
      <c r="P3444">
        <v>4242</v>
      </c>
      <c r="Q3444" t="s">
        <v>66</v>
      </c>
      <c r="R3444" t="s">
        <v>27</v>
      </c>
      <c r="S3444" s="3" t="str">
        <f t="shared" si="265"/>
        <v>November</v>
      </c>
      <c r="T3444" t="str">
        <f t="shared" si="266"/>
        <v>Q4</v>
      </c>
      <c r="U3444">
        <f t="shared" si="267"/>
        <v>2025</v>
      </c>
      <c r="V3444" s="4">
        <f t="shared" si="268"/>
        <v>0.4399502177971375</v>
      </c>
      <c r="W3444" t="str">
        <f t="shared" si="269"/>
        <v>Low</v>
      </c>
    </row>
    <row r="3445" spans="1:23" hidden="1" x14ac:dyDescent="0.3">
      <c r="A3445">
        <v>101429</v>
      </c>
      <c r="B3445" s="1">
        <v>45976</v>
      </c>
      <c r="C3445" t="s">
        <v>1565</v>
      </c>
      <c r="D3445" t="s">
        <v>250</v>
      </c>
      <c r="E3445" t="s">
        <v>20</v>
      </c>
      <c r="F3445" t="s">
        <v>21</v>
      </c>
      <c r="G3445" t="s">
        <v>22</v>
      </c>
      <c r="H3445" t="s">
        <v>47</v>
      </c>
      <c r="I3445" t="s">
        <v>39</v>
      </c>
      <c r="J3445" t="s">
        <v>92</v>
      </c>
      <c r="K3445">
        <v>4</v>
      </c>
      <c r="L3445">
        <v>2828</v>
      </c>
      <c r="M3445">
        <v>15</v>
      </c>
      <c r="N3445">
        <v>9615.2000000000007</v>
      </c>
      <c r="O3445">
        <v>6400</v>
      </c>
      <c r="P3445">
        <v>3215.2</v>
      </c>
      <c r="Q3445" t="s">
        <v>55</v>
      </c>
      <c r="R3445" t="s">
        <v>73</v>
      </c>
      <c r="S3445" s="3" t="str">
        <f t="shared" si="265"/>
        <v>November</v>
      </c>
      <c r="T3445" t="str">
        <f t="shared" si="266"/>
        <v>Q4</v>
      </c>
      <c r="U3445">
        <f t="shared" si="267"/>
        <v>2025</v>
      </c>
      <c r="V3445" s="4">
        <f t="shared" si="268"/>
        <v>0.33438722023462847</v>
      </c>
      <c r="W3445" t="str">
        <f t="shared" si="269"/>
        <v>Low</v>
      </c>
    </row>
    <row r="3446" spans="1:23" hidden="1" x14ac:dyDescent="0.3">
      <c r="A3446">
        <v>100291</v>
      </c>
      <c r="B3446" s="1">
        <v>45762</v>
      </c>
      <c r="C3446" t="s">
        <v>427</v>
      </c>
      <c r="D3446" t="s">
        <v>96</v>
      </c>
      <c r="E3446" t="s">
        <v>52</v>
      </c>
      <c r="F3446" t="s">
        <v>53</v>
      </c>
      <c r="G3446" t="s">
        <v>54</v>
      </c>
      <c r="H3446" t="s">
        <v>108</v>
      </c>
      <c r="I3446" t="s">
        <v>60</v>
      </c>
      <c r="J3446" t="s">
        <v>61</v>
      </c>
      <c r="K3446">
        <v>1</v>
      </c>
      <c r="L3446">
        <v>12014</v>
      </c>
      <c r="M3446">
        <v>20</v>
      </c>
      <c r="N3446">
        <v>9611.2000000000007</v>
      </c>
      <c r="O3446">
        <v>9000</v>
      </c>
      <c r="P3446">
        <v>611.20000000000005</v>
      </c>
      <c r="Q3446" t="s">
        <v>26</v>
      </c>
      <c r="R3446" t="s">
        <v>27</v>
      </c>
      <c r="S3446" s="3" t="str">
        <f t="shared" si="265"/>
        <v>April</v>
      </c>
      <c r="T3446" t="str">
        <f t="shared" si="266"/>
        <v>Q2</v>
      </c>
      <c r="U3446">
        <f t="shared" si="267"/>
        <v>2025</v>
      </c>
      <c r="V3446" s="4">
        <f t="shared" si="268"/>
        <v>6.3592475445313795E-2</v>
      </c>
      <c r="W3446" t="str">
        <f t="shared" si="269"/>
        <v>Low</v>
      </c>
    </row>
    <row r="3447" spans="1:23" hidden="1" x14ac:dyDescent="0.3">
      <c r="A3447">
        <v>103460</v>
      </c>
      <c r="B3447" s="1">
        <v>45708</v>
      </c>
      <c r="C3447" t="s">
        <v>3596</v>
      </c>
      <c r="D3447" t="s">
        <v>85</v>
      </c>
      <c r="E3447" t="s">
        <v>20</v>
      </c>
      <c r="F3447" t="s">
        <v>21</v>
      </c>
      <c r="G3447" t="s">
        <v>22</v>
      </c>
      <c r="H3447" t="s">
        <v>23</v>
      </c>
      <c r="I3447" t="s">
        <v>39</v>
      </c>
      <c r="J3447" t="s">
        <v>48</v>
      </c>
      <c r="K3447">
        <v>6</v>
      </c>
      <c r="L3447">
        <v>1882</v>
      </c>
      <c r="M3447">
        <v>15</v>
      </c>
      <c r="N3447">
        <v>9598.2000000000007</v>
      </c>
      <c r="O3447">
        <v>5400</v>
      </c>
      <c r="P3447">
        <v>4198.2</v>
      </c>
      <c r="Q3447" t="s">
        <v>41</v>
      </c>
      <c r="R3447" t="s">
        <v>56</v>
      </c>
      <c r="S3447" s="3" t="str">
        <f t="shared" si="265"/>
        <v>February</v>
      </c>
      <c r="T3447" t="str">
        <f t="shared" si="266"/>
        <v>Q1</v>
      </c>
      <c r="U3447">
        <f t="shared" si="267"/>
        <v>2025</v>
      </c>
      <c r="V3447" s="4">
        <f t="shared" si="268"/>
        <v>0.43739451147090075</v>
      </c>
      <c r="W3447" t="str">
        <f t="shared" si="269"/>
        <v>Low</v>
      </c>
    </row>
    <row r="3448" spans="1:23" hidden="1" x14ac:dyDescent="0.3">
      <c r="A3448">
        <v>100221</v>
      </c>
      <c r="B3448" s="1">
        <v>45790</v>
      </c>
      <c r="C3448" t="s">
        <v>355</v>
      </c>
      <c r="D3448" t="s">
        <v>144</v>
      </c>
      <c r="E3448" t="s">
        <v>30</v>
      </c>
      <c r="F3448" t="s">
        <v>31</v>
      </c>
      <c r="G3448" t="s">
        <v>32</v>
      </c>
      <c r="H3448" t="s">
        <v>47</v>
      </c>
      <c r="I3448" t="s">
        <v>60</v>
      </c>
      <c r="J3448" t="s">
        <v>61</v>
      </c>
      <c r="K3448">
        <v>1</v>
      </c>
      <c r="L3448">
        <v>11994</v>
      </c>
      <c r="M3448">
        <v>20</v>
      </c>
      <c r="N3448">
        <v>9595.2000000000007</v>
      </c>
      <c r="O3448">
        <v>9000</v>
      </c>
      <c r="P3448">
        <v>595.20000000000005</v>
      </c>
      <c r="Q3448" t="s">
        <v>49</v>
      </c>
      <c r="R3448" t="s">
        <v>27</v>
      </c>
      <c r="S3448" s="3" t="str">
        <f t="shared" si="265"/>
        <v>May</v>
      </c>
      <c r="T3448" t="str">
        <f t="shared" si="266"/>
        <v>Q2</v>
      </c>
      <c r="U3448">
        <f t="shared" si="267"/>
        <v>2025</v>
      </c>
      <c r="V3448" s="4">
        <f t="shared" si="268"/>
        <v>6.2031015507753876E-2</v>
      </c>
      <c r="W3448" t="str">
        <f t="shared" si="269"/>
        <v>Low</v>
      </c>
    </row>
    <row r="3449" spans="1:23" hidden="1" x14ac:dyDescent="0.3">
      <c r="A3449">
        <v>102851</v>
      </c>
      <c r="B3449" s="1">
        <v>45858</v>
      </c>
      <c r="C3449" t="s">
        <v>2987</v>
      </c>
      <c r="D3449" t="s">
        <v>138</v>
      </c>
      <c r="E3449" t="s">
        <v>44</v>
      </c>
      <c r="F3449" t="s">
        <v>45</v>
      </c>
      <c r="G3449" t="s">
        <v>46</v>
      </c>
      <c r="H3449" t="s">
        <v>38</v>
      </c>
      <c r="I3449" t="s">
        <v>39</v>
      </c>
      <c r="J3449" t="s">
        <v>92</v>
      </c>
      <c r="K3449">
        <v>5</v>
      </c>
      <c r="L3449">
        <v>2132</v>
      </c>
      <c r="M3449">
        <v>10</v>
      </c>
      <c r="N3449">
        <v>9594</v>
      </c>
      <c r="O3449">
        <v>8000</v>
      </c>
      <c r="P3449">
        <v>1594</v>
      </c>
      <c r="Q3449" t="s">
        <v>41</v>
      </c>
      <c r="R3449" t="s">
        <v>73</v>
      </c>
      <c r="S3449" s="3" t="str">
        <f t="shared" si="265"/>
        <v>July</v>
      </c>
      <c r="T3449" t="str">
        <f t="shared" si="266"/>
        <v>Q3</v>
      </c>
      <c r="U3449">
        <f t="shared" si="267"/>
        <v>2025</v>
      </c>
      <c r="V3449" s="4">
        <f t="shared" si="268"/>
        <v>0.16614550760892224</v>
      </c>
      <c r="W3449" t="str">
        <f t="shared" si="269"/>
        <v>Low</v>
      </c>
    </row>
    <row r="3450" spans="1:23" hidden="1" x14ac:dyDescent="0.3">
      <c r="A3450">
        <v>101612</v>
      </c>
      <c r="B3450" s="1">
        <v>45834</v>
      </c>
      <c r="C3450" t="s">
        <v>1748</v>
      </c>
      <c r="D3450" t="s">
        <v>189</v>
      </c>
      <c r="E3450" t="s">
        <v>52</v>
      </c>
      <c r="F3450" t="s">
        <v>69</v>
      </c>
      <c r="G3450" t="s">
        <v>70</v>
      </c>
      <c r="H3450" t="s">
        <v>23</v>
      </c>
      <c r="I3450" t="s">
        <v>39</v>
      </c>
      <c r="J3450" t="s">
        <v>48</v>
      </c>
      <c r="K3450">
        <v>6</v>
      </c>
      <c r="L3450">
        <v>1683</v>
      </c>
      <c r="M3450">
        <v>5</v>
      </c>
      <c r="N3450">
        <v>9593.1</v>
      </c>
      <c r="O3450">
        <v>5400</v>
      </c>
      <c r="P3450">
        <v>4193.1000000000004</v>
      </c>
      <c r="Q3450" t="s">
        <v>26</v>
      </c>
      <c r="R3450" t="s">
        <v>73</v>
      </c>
      <c r="S3450" s="3" t="str">
        <f t="shared" si="265"/>
        <v>June</v>
      </c>
      <c r="T3450" t="str">
        <f t="shared" si="266"/>
        <v>Q2</v>
      </c>
      <c r="U3450">
        <f t="shared" si="267"/>
        <v>2025</v>
      </c>
      <c r="V3450" s="4">
        <f t="shared" si="268"/>
        <v>0.43709541232761051</v>
      </c>
      <c r="W3450" t="str">
        <f t="shared" si="269"/>
        <v>Low</v>
      </c>
    </row>
    <row r="3451" spans="1:23" hidden="1" x14ac:dyDescent="0.3">
      <c r="A3451">
        <v>104587</v>
      </c>
      <c r="B3451" s="1">
        <v>45694</v>
      </c>
      <c r="C3451" t="s">
        <v>4723</v>
      </c>
      <c r="D3451" t="s">
        <v>199</v>
      </c>
      <c r="E3451" t="s">
        <v>20</v>
      </c>
      <c r="F3451" t="s">
        <v>21</v>
      </c>
      <c r="G3451" t="s">
        <v>22</v>
      </c>
      <c r="H3451" t="s">
        <v>23</v>
      </c>
      <c r="I3451" t="s">
        <v>39</v>
      </c>
      <c r="J3451" t="s">
        <v>48</v>
      </c>
      <c r="K3451">
        <v>6</v>
      </c>
      <c r="L3451">
        <v>1683</v>
      </c>
      <c r="M3451">
        <v>5</v>
      </c>
      <c r="N3451">
        <v>9593.1</v>
      </c>
      <c r="O3451">
        <v>5400</v>
      </c>
      <c r="P3451">
        <v>4193.1000000000004</v>
      </c>
      <c r="Q3451" t="s">
        <v>41</v>
      </c>
      <c r="R3451" t="s">
        <v>27</v>
      </c>
      <c r="S3451" s="3" t="str">
        <f t="shared" si="265"/>
        <v>February</v>
      </c>
      <c r="T3451" t="str">
        <f t="shared" si="266"/>
        <v>Q1</v>
      </c>
      <c r="U3451">
        <f t="shared" si="267"/>
        <v>2025</v>
      </c>
      <c r="V3451" s="4">
        <f t="shared" si="268"/>
        <v>0.43709541232761051</v>
      </c>
      <c r="W3451" t="str">
        <f t="shared" si="269"/>
        <v>Low</v>
      </c>
    </row>
    <row r="3452" spans="1:23" hidden="1" x14ac:dyDescent="0.3">
      <c r="A3452">
        <v>104151</v>
      </c>
      <c r="B3452" s="1">
        <v>45820</v>
      </c>
      <c r="C3452" t="s">
        <v>4287</v>
      </c>
      <c r="D3452" t="s">
        <v>87</v>
      </c>
      <c r="E3452" t="s">
        <v>30</v>
      </c>
      <c r="F3452" t="s">
        <v>31</v>
      </c>
      <c r="G3452" t="s">
        <v>32</v>
      </c>
      <c r="H3452" t="s">
        <v>108</v>
      </c>
      <c r="I3452" t="s">
        <v>39</v>
      </c>
      <c r="J3452" t="s">
        <v>48</v>
      </c>
      <c r="K3452">
        <v>6</v>
      </c>
      <c r="L3452">
        <v>1682</v>
      </c>
      <c r="M3452">
        <v>5</v>
      </c>
      <c r="N3452">
        <v>9587.4</v>
      </c>
      <c r="O3452">
        <v>5400</v>
      </c>
      <c r="P3452">
        <v>4187.3999999999996</v>
      </c>
      <c r="Q3452" t="s">
        <v>41</v>
      </c>
      <c r="R3452" t="s">
        <v>27</v>
      </c>
      <c r="S3452" s="3" t="str">
        <f t="shared" si="265"/>
        <v>June</v>
      </c>
      <c r="T3452" t="str">
        <f t="shared" si="266"/>
        <v>Q2</v>
      </c>
      <c r="U3452">
        <f t="shared" si="267"/>
        <v>2025</v>
      </c>
      <c r="V3452" s="4">
        <f t="shared" si="268"/>
        <v>0.43676074848238311</v>
      </c>
      <c r="W3452" t="str">
        <f t="shared" si="269"/>
        <v>Low</v>
      </c>
    </row>
    <row r="3453" spans="1:23" hidden="1" x14ac:dyDescent="0.3">
      <c r="A3453">
        <v>104209</v>
      </c>
      <c r="B3453" s="1">
        <v>45710</v>
      </c>
      <c r="C3453" t="s">
        <v>4345</v>
      </c>
      <c r="D3453" t="s">
        <v>132</v>
      </c>
      <c r="E3453" t="s">
        <v>44</v>
      </c>
      <c r="F3453" t="s">
        <v>45</v>
      </c>
      <c r="G3453" t="s">
        <v>46</v>
      </c>
      <c r="H3453" t="s">
        <v>33</v>
      </c>
      <c r="I3453" t="s">
        <v>39</v>
      </c>
      <c r="J3453" t="s">
        <v>48</v>
      </c>
      <c r="K3453">
        <v>6</v>
      </c>
      <c r="L3453">
        <v>1879</v>
      </c>
      <c r="M3453">
        <v>15</v>
      </c>
      <c r="N3453">
        <v>9582.9</v>
      </c>
      <c r="O3453">
        <v>5400</v>
      </c>
      <c r="P3453">
        <v>4182.8999999999996</v>
      </c>
      <c r="Q3453" t="s">
        <v>26</v>
      </c>
      <c r="R3453" t="s">
        <v>27</v>
      </c>
      <c r="S3453" s="3" t="str">
        <f t="shared" si="265"/>
        <v>February</v>
      </c>
      <c r="T3453" t="str">
        <f t="shared" si="266"/>
        <v>Q1</v>
      </c>
      <c r="U3453">
        <f t="shared" si="267"/>
        <v>2025</v>
      </c>
      <c r="V3453" s="4">
        <f t="shared" si="268"/>
        <v>0.43649625896127475</v>
      </c>
      <c r="W3453" t="str">
        <f t="shared" si="269"/>
        <v>Low</v>
      </c>
    </row>
    <row r="3454" spans="1:23" hidden="1" x14ac:dyDescent="0.3">
      <c r="A3454">
        <v>102627</v>
      </c>
      <c r="B3454" s="1">
        <v>45879</v>
      </c>
      <c r="C3454" t="s">
        <v>2763</v>
      </c>
      <c r="D3454" t="s">
        <v>129</v>
      </c>
      <c r="E3454" t="s">
        <v>30</v>
      </c>
      <c r="F3454" t="s">
        <v>76</v>
      </c>
      <c r="G3454" t="s">
        <v>77</v>
      </c>
      <c r="H3454" t="s">
        <v>33</v>
      </c>
      <c r="I3454" t="s">
        <v>60</v>
      </c>
      <c r="J3454" t="s">
        <v>61</v>
      </c>
      <c r="K3454">
        <v>1</v>
      </c>
      <c r="L3454">
        <v>11961</v>
      </c>
      <c r="M3454">
        <v>20</v>
      </c>
      <c r="N3454">
        <v>9568.7999999999993</v>
      </c>
      <c r="O3454">
        <v>9000</v>
      </c>
      <c r="P3454">
        <v>568.79999999999995</v>
      </c>
      <c r="Q3454" t="s">
        <v>26</v>
      </c>
      <c r="R3454" t="s">
        <v>56</v>
      </c>
      <c r="S3454" s="3" t="str">
        <f t="shared" si="265"/>
        <v>August</v>
      </c>
      <c r="T3454" t="str">
        <f t="shared" si="266"/>
        <v>Q3</v>
      </c>
      <c r="U3454">
        <f t="shared" si="267"/>
        <v>2025</v>
      </c>
      <c r="V3454" s="4">
        <f t="shared" si="268"/>
        <v>5.9443190368698266E-2</v>
      </c>
      <c r="W3454" t="str">
        <f t="shared" si="269"/>
        <v>Low</v>
      </c>
    </row>
    <row r="3455" spans="1:23" hidden="1" x14ac:dyDescent="0.3">
      <c r="A3455">
        <v>102661</v>
      </c>
      <c r="B3455" s="1">
        <v>45988</v>
      </c>
      <c r="C3455" t="s">
        <v>2797</v>
      </c>
      <c r="D3455" t="s">
        <v>102</v>
      </c>
      <c r="E3455" t="s">
        <v>52</v>
      </c>
      <c r="F3455" t="s">
        <v>69</v>
      </c>
      <c r="G3455" t="s">
        <v>70</v>
      </c>
      <c r="H3455" t="s">
        <v>83</v>
      </c>
      <c r="I3455" t="s">
        <v>39</v>
      </c>
      <c r="J3455" t="s">
        <v>48</v>
      </c>
      <c r="K3455">
        <v>7</v>
      </c>
      <c r="L3455">
        <v>1605</v>
      </c>
      <c r="M3455">
        <v>15</v>
      </c>
      <c r="N3455">
        <v>9549.75</v>
      </c>
      <c r="O3455">
        <v>6300</v>
      </c>
      <c r="P3455">
        <v>3249.75</v>
      </c>
      <c r="Q3455" t="s">
        <v>49</v>
      </c>
      <c r="R3455" t="s">
        <v>27</v>
      </c>
      <c r="S3455" s="3" t="str">
        <f t="shared" si="265"/>
        <v>November</v>
      </c>
      <c r="T3455" t="str">
        <f t="shared" si="266"/>
        <v>Q4</v>
      </c>
      <c r="U3455">
        <f t="shared" si="267"/>
        <v>2025</v>
      </c>
      <c r="V3455" s="4">
        <f t="shared" si="268"/>
        <v>0.34029686641011547</v>
      </c>
      <c r="W3455" t="str">
        <f t="shared" si="269"/>
        <v>Low</v>
      </c>
    </row>
    <row r="3456" spans="1:23" hidden="1" x14ac:dyDescent="0.3">
      <c r="A3456">
        <v>104316</v>
      </c>
      <c r="B3456" s="1">
        <v>45760</v>
      </c>
      <c r="C3456" t="s">
        <v>4452</v>
      </c>
      <c r="D3456" t="s">
        <v>158</v>
      </c>
      <c r="E3456" t="s">
        <v>52</v>
      </c>
      <c r="F3456" t="s">
        <v>69</v>
      </c>
      <c r="G3456" t="s">
        <v>70</v>
      </c>
      <c r="H3456" t="s">
        <v>71</v>
      </c>
      <c r="I3456" t="s">
        <v>39</v>
      </c>
      <c r="J3456" t="s">
        <v>92</v>
      </c>
      <c r="K3456">
        <v>5</v>
      </c>
      <c r="L3456">
        <v>2374</v>
      </c>
      <c r="M3456">
        <v>20</v>
      </c>
      <c r="N3456">
        <v>9496</v>
      </c>
      <c r="O3456">
        <v>8000</v>
      </c>
      <c r="P3456">
        <v>1496</v>
      </c>
      <c r="Q3456" t="s">
        <v>26</v>
      </c>
      <c r="R3456" t="s">
        <v>27</v>
      </c>
      <c r="S3456" s="3" t="str">
        <f t="shared" si="265"/>
        <v>April</v>
      </c>
      <c r="T3456" t="str">
        <f t="shared" si="266"/>
        <v>Q2</v>
      </c>
      <c r="U3456">
        <f t="shared" si="267"/>
        <v>2025</v>
      </c>
      <c r="V3456" s="4">
        <f t="shared" si="268"/>
        <v>0.15754001684919966</v>
      </c>
      <c r="W3456" t="str">
        <f t="shared" si="269"/>
        <v>Low</v>
      </c>
    </row>
    <row r="3457" spans="1:23" hidden="1" x14ac:dyDescent="0.3">
      <c r="A3457">
        <v>101410</v>
      </c>
      <c r="B3457" s="1">
        <v>45943</v>
      </c>
      <c r="C3457" t="s">
        <v>1546</v>
      </c>
      <c r="D3457" t="s">
        <v>43</v>
      </c>
      <c r="E3457" t="s">
        <v>30</v>
      </c>
      <c r="F3457" t="s">
        <v>76</v>
      </c>
      <c r="G3457" t="s">
        <v>77</v>
      </c>
      <c r="H3457" t="s">
        <v>33</v>
      </c>
      <c r="I3457" t="s">
        <v>39</v>
      </c>
      <c r="J3457" t="s">
        <v>48</v>
      </c>
      <c r="K3457">
        <v>8</v>
      </c>
      <c r="L3457">
        <v>1186</v>
      </c>
      <c r="M3457">
        <v>0</v>
      </c>
      <c r="N3457">
        <v>9488</v>
      </c>
      <c r="O3457">
        <v>7200</v>
      </c>
      <c r="P3457">
        <v>2288</v>
      </c>
      <c r="Q3457" t="s">
        <v>66</v>
      </c>
      <c r="R3457" t="s">
        <v>27</v>
      </c>
      <c r="S3457" s="3" t="str">
        <f t="shared" si="265"/>
        <v>October</v>
      </c>
      <c r="T3457" t="str">
        <f t="shared" si="266"/>
        <v>Q4</v>
      </c>
      <c r="U3457">
        <f t="shared" si="267"/>
        <v>2025</v>
      </c>
      <c r="V3457" s="4">
        <f t="shared" si="268"/>
        <v>0.24114671163575041</v>
      </c>
      <c r="W3457" t="str">
        <f t="shared" si="269"/>
        <v>Low</v>
      </c>
    </row>
    <row r="3458" spans="1:23" hidden="1" x14ac:dyDescent="0.3">
      <c r="A3458">
        <v>101133</v>
      </c>
      <c r="B3458" s="1">
        <v>45850</v>
      </c>
      <c r="C3458" t="s">
        <v>1269</v>
      </c>
      <c r="D3458" t="s">
        <v>68</v>
      </c>
      <c r="E3458" t="s">
        <v>20</v>
      </c>
      <c r="F3458" t="s">
        <v>21</v>
      </c>
      <c r="G3458" t="s">
        <v>22</v>
      </c>
      <c r="H3458" t="s">
        <v>108</v>
      </c>
      <c r="I3458" t="s">
        <v>39</v>
      </c>
      <c r="J3458" t="s">
        <v>92</v>
      </c>
      <c r="K3458">
        <v>4</v>
      </c>
      <c r="L3458">
        <v>2959</v>
      </c>
      <c r="M3458">
        <v>20</v>
      </c>
      <c r="N3458">
        <v>9468.7999999999993</v>
      </c>
      <c r="O3458">
        <v>6400</v>
      </c>
      <c r="P3458">
        <v>3068.8</v>
      </c>
      <c r="Q3458" t="s">
        <v>26</v>
      </c>
      <c r="R3458" t="s">
        <v>27</v>
      </c>
      <c r="S3458" s="3" t="str">
        <f t="shared" ref="S3458:S3521" si="270">TEXT(B3458,"mmmm")</f>
        <v>July</v>
      </c>
      <c r="T3458" t="str">
        <f t="shared" ref="T3458:T3521" si="271">"Q"&amp;ROUNDUP(MONTH(B3458)/3,0)</f>
        <v>Q3</v>
      </c>
      <c r="U3458">
        <f t="shared" ref="U3458:U3521" si="272">YEAR(B3458)</f>
        <v>2025</v>
      </c>
      <c r="V3458" s="4">
        <f t="shared" ref="V3458:V3521" si="273">P3458/N3458</f>
        <v>0.32409597837107135</v>
      </c>
      <c r="W3458" t="str">
        <f t="shared" ref="W3458:W3521" si="274">IF(N3458&lt;10000,"Low",IF(N3458&lt;=50000,"Medium","High"))</f>
        <v>Low</v>
      </c>
    </row>
    <row r="3459" spans="1:23" hidden="1" x14ac:dyDescent="0.3">
      <c r="A3459">
        <v>103140</v>
      </c>
      <c r="B3459" s="1">
        <v>46014</v>
      </c>
      <c r="C3459" t="s">
        <v>3276</v>
      </c>
      <c r="D3459" t="s">
        <v>104</v>
      </c>
      <c r="E3459" t="s">
        <v>52</v>
      </c>
      <c r="F3459" t="s">
        <v>53</v>
      </c>
      <c r="G3459" t="s">
        <v>54</v>
      </c>
      <c r="H3459" t="s">
        <v>83</v>
      </c>
      <c r="I3459" t="s">
        <v>39</v>
      </c>
      <c r="J3459" t="s">
        <v>92</v>
      </c>
      <c r="K3459">
        <v>4</v>
      </c>
      <c r="L3459">
        <v>2628</v>
      </c>
      <c r="M3459">
        <v>10</v>
      </c>
      <c r="N3459">
        <v>9460.7999999999993</v>
      </c>
      <c r="O3459">
        <v>6400</v>
      </c>
      <c r="P3459">
        <v>3060.8</v>
      </c>
      <c r="Q3459" t="s">
        <v>26</v>
      </c>
      <c r="R3459" t="s">
        <v>56</v>
      </c>
      <c r="S3459" s="3" t="str">
        <f t="shared" si="270"/>
        <v>December</v>
      </c>
      <c r="T3459" t="str">
        <f t="shared" si="271"/>
        <v>Q4</v>
      </c>
      <c r="U3459">
        <f t="shared" si="272"/>
        <v>2025</v>
      </c>
      <c r="V3459" s="4">
        <f t="shared" si="273"/>
        <v>0.32352443767968886</v>
      </c>
      <c r="W3459" t="str">
        <f t="shared" si="274"/>
        <v>Low</v>
      </c>
    </row>
    <row r="3460" spans="1:23" hidden="1" x14ac:dyDescent="0.3">
      <c r="A3460">
        <v>102758</v>
      </c>
      <c r="B3460" s="1">
        <v>45980</v>
      </c>
      <c r="C3460" t="s">
        <v>2894</v>
      </c>
      <c r="D3460" t="s">
        <v>202</v>
      </c>
      <c r="E3460" t="s">
        <v>20</v>
      </c>
      <c r="F3460" t="s">
        <v>36</v>
      </c>
      <c r="G3460" t="s">
        <v>37</v>
      </c>
      <c r="H3460" t="s">
        <v>38</v>
      </c>
      <c r="I3460" t="s">
        <v>39</v>
      </c>
      <c r="J3460" t="s">
        <v>48</v>
      </c>
      <c r="K3460">
        <v>5</v>
      </c>
      <c r="L3460">
        <v>1892</v>
      </c>
      <c r="M3460">
        <v>0</v>
      </c>
      <c r="N3460">
        <v>9460</v>
      </c>
      <c r="O3460">
        <v>4500</v>
      </c>
      <c r="P3460">
        <v>4960</v>
      </c>
      <c r="Q3460" t="s">
        <v>26</v>
      </c>
      <c r="R3460" t="s">
        <v>27</v>
      </c>
      <c r="S3460" s="3" t="str">
        <f t="shared" si="270"/>
        <v>November</v>
      </c>
      <c r="T3460" t="str">
        <f t="shared" si="271"/>
        <v>Q4</v>
      </c>
      <c r="U3460">
        <f t="shared" si="272"/>
        <v>2025</v>
      </c>
      <c r="V3460" s="4">
        <f t="shared" si="273"/>
        <v>0.52431289640591972</v>
      </c>
      <c r="W3460" t="str">
        <f t="shared" si="274"/>
        <v>Low</v>
      </c>
    </row>
    <row r="3461" spans="1:23" hidden="1" x14ac:dyDescent="0.3">
      <c r="A3461">
        <v>101784</v>
      </c>
      <c r="B3461" s="1">
        <v>45681</v>
      </c>
      <c r="C3461" t="s">
        <v>1920</v>
      </c>
      <c r="D3461" t="s">
        <v>192</v>
      </c>
      <c r="E3461" t="s">
        <v>20</v>
      </c>
      <c r="F3461" t="s">
        <v>21</v>
      </c>
      <c r="G3461" t="s">
        <v>22</v>
      </c>
      <c r="H3461" t="s">
        <v>83</v>
      </c>
      <c r="I3461" t="s">
        <v>39</v>
      </c>
      <c r="J3461" t="s">
        <v>92</v>
      </c>
      <c r="K3461">
        <v>4</v>
      </c>
      <c r="L3461">
        <v>2782</v>
      </c>
      <c r="M3461">
        <v>15</v>
      </c>
      <c r="N3461">
        <v>9458.7999999999993</v>
      </c>
      <c r="O3461">
        <v>6400</v>
      </c>
      <c r="P3461">
        <v>3058.8</v>
      </c>
      <c r="Q3461" t="s">
        <v>49</v>
      </c>
      <c r="R3461" t="s">
        <v>27</v>
      </c>
      <c r="S3461" s="3" t="str">
        <f t="shared" si="270"/>
        <v>January</v>
      </c>
      <c r="T3461" t="str">
        <f t="shared" si="271"/>
        <v>Q1</v>
      </c>
      <c r="U3461">
        <f t="shared" si="272"/>
        <v>2025</v>
      </c>
      <c r="V3461" s="4">
        <f t="shared" si="273"/>
        <v>0.32338140144627231</v>
      </c>
      <c r="W3461" t="str">
        <f t="shared" si="274"/>
        <v>Low</v>
      </c>
    </row>
    <row r="3462" spans="1:23" hidden="1" x14ac:dyDescent="0.3">
      <c r="A3462">
        <v>103566</v>
      </c>
      <c r="B3462" s="1">
        <v>45684</v>
      </c>
      <c r="C3462" t="s">
        <v>3702</v>
      </c>
      <c r="D3462" t="s">
        <v>205</v>
      </c>
      <c r="E3462" t="s">
        <v>20</v>
      </c>
      <c r="F3462" t="s">
        <v>36</v>
      </c>
      <c r="G3462" t="s">
        <v>37</v>
      </c>
      <c r="H3462" t="s">
        <v>108</v>
      </c>
      <c r="I3462" t="s">
        <v>39</v>
      </c>
      <c r="J3462" t="s">
        <v>48</v>
      </c>
      <c r="K3462">
        <v>5</v>
      </c>
      <c r="L3462">
        <v>1891</v>
      </c>
      <c r="M3462">
        <v>0</v>
      </c>
      <c r="N3462">
        <v>9455</v>
      </c>
      <c r="O3462">
        <v>4500</v>
      </c>
      <c r="P3462">
        <v>4955</v>
      </c>
      <c r="Q3462" t="s">
        <v>55</v>
      </c>
      <c r="R3462" t="s">
        <v>56</v>
      </c>
      <c r="S3462" s="3" t="str">
        <f t="shared" si="270"/>
        <v>January</v>
      </c>
      <c r="T3462" t="str">
        <f t="shared" si="271"/>
        <v>Q1</v>
      </c>
      <c r="U3462">
        <f t="shared" si="272"/>
        <v>2025</v>
      </c>
      <c r="V3462" s="4">
        <f t="shared" si="273"/>
        <v>0.52406134320465358</v>
      </c>
      <c r="W3462" t="str">
        <f t="shared" si="274"/>
        <v>Low</v>
      </c>
    </row>
    <row r="3463" spans="1:23" hidden="1" x14ac:dyDescent="0.3">
      <c r="A3463">
        <v>100607</v>
      </c>
      <c r="B3463" s="1">
        <v>45727</v>
      </c>
      <c r="C3463" t="s">
        <v>743</v>
      </c>
      <c r="D3463" t="s">
        <v>202</v>
      </c>
      <c r="E3463" t="s">
        <v>52</v>
      </c>
      <c r="F3463" t="s">
        <v>53</v>
      </c>
      <c r="G3463" t="s">
        <v>54</v>
      </c>
      <c r="H3463" t="s">
        <v>59</v>
      </c>
      <c r="I3463" t="s">
        <v>39</v>
      </c>
      <c r="J3463" t="s">
        <v>48</v>
      </c>
      <c r="K3463">
        <v>5</v>
      </c>
      <c r="L3463">
        <v>1990</v>
      </c>
      <c r="M3463">
        <v>5</v>
      </c>
      <c r="N3463">
        <v>9452.5</v>
      </c>
      <c r="O3463">
        <v>4500</v>
      </c>
      <c r="P3463">
        <v>4952.5</v>
      </c>
      <c r="Q3463" t="s">
        <v>55</v>
      </c>
      <c r="R3463" t="s">
        <v>27</v>
      </c>
      <c r="S3463" s="3" t="str">
        <f t="shared" si="270"/>
        <v>March</v>
      </c>
      <c r="T3463" t="str">
        <f t="shared" si="271"/>
        <v>Q1</v>
      </c>
      <c r="U3463">
        <f t="shared" si="272"/>
        <v>2025</v>
      </c>
      <c r="V3463" s="4">
        <f t="shared" si="273"/>
        <v>0.52393546680772285</v>
      </c>
      <c r="W3463" t="str">
        <f t="shared" si="274"/>
        <v>Low</v>
      </c>
    </row>
    <row r="3464" spans="1:23" hidden="1" x14ac:dyDescent="0.3">
      <c r="A3464">
        <v>101066</v>
      </c>
      <c r="B3464" s="1">
        <v>45984</v>
      </c>
      <c r="C3464" t="s">
        <v>1202</v>
      </c>
      <c r="D3464" t="s">
        <v>118</v>
      </c>
      <c r="E3464" t="s">
        <v>30</v>
      </c>
      <c r="F3464" t="s">
        <v>76</v>
      </c>
      <c r="G3464" t="s">
        <v>77</v>
      </c>
      <c r="H3464" t="s">
        <v>108</v>
      </c>
      <c r="I3464" t="s">
        <v>39</v>
      </c>
      <c r="J3464" t="s">
        <v>48</v>
      </c>
      <c r="K3464">
        <v>8</v>
      </c>
      <c r="L3464">
        <v>1390</v>
      </c>
      <c r="M3464">
        <v>15</v>
      </c>
      <c r="N3464">
        <v>9452</v>
      </c>
      <c r="O3464">
        <v>7200</v>
      </c>
      <c r="P3464">
        <v>2252</v>
      </c>
      <c r="Q3464" t="s">
        <v>26</v>
      </c>
      <c r="R3464" t="s">
        <v>73</v>
      </c>
      <c r="S3464" s="3" t="str">
        <f t="shared" si="270"/>
        <v>November</v>
      </c>
      <c r="T3464" t="str">
        <f t="shared" si="271"/>
        <v>Q4</v>
      </c>
      <c r="U3464">
        <f t="shared" si="272"/>
        <v>2025</v>
      </c>
      <c r="V3464" s="4">
        <f t="shared" si="273"/>
        <v>0.23825645366060094</v>
      </c>
      <c r="W3464" t="str">
        <f t="shared" si="274"/>
        <v>Low</v>
      </c>
    </row>
    <row r="3465" spans="1:23" hidden="1" x14ac:dyDescent="0.3">
      <c r="A3465">
        <v>103614</v>
      </c>
      <c r="B3465" s="1">
        <v>45829</v>
      </c>
      <c r="C3465" t="s">
        <v>3750</v>
      </c>
      <c r="D3465" t="s">
        <v>299</v>
      </c>
      <c r="E3465" t="s">
        <v>20</v>
      </c>
      <c r="F3465" t="s">
        <v>36</v>
      </c>
      <c r="G3465" t="s">
        <v>37</v>
      </c>
      <c r="H3465" t="s">
        <v>47</v>
      </c>
      <c r="I3465" t="s">
        <v>60</v>
      </c>
      <c r="J3465" t="s">
        <v>61</v>
      </c>
      <c r="K3465">
        <v>1</v>
      </c>
      <c r="L3465">
        <v>11799</v>
      </c>
      <c r="M3465">
        <v>20</v>
      </c>
      <c r="N3465">
        <v>9439.2000000000007</v>
      </c>
      <c r="O3465">
        <v>9000</v>
      </c>
      <c r="P3465">
        <v>439.2</v>
      </c>
      <c r="Q3465" t="s">
        <v>49</v>
      </c>
      <c r="R3465" t="s">
        <v>73</v>
      </c>
      <c r="S3465" s="3" t="str">
        <f t="shared" si="270"/>
        <v>June</v>
      </c>
      <c r="T3465" t="str">
        <f t="shared" si="271"/>
        <v>Q2</v>
      </c>
      <c r="U3465">
        <f t="shared" si="272"/>
        <v>2025</v>
      </c>
      <c r="V3465" s="4">
        <f t="shared" si="273"/>
        <v>4.6529366895499615E-2</v>
      </c>
      <c r="W3465" t="str">
        <f t="shared" si="274"/>
        <v>Low</v>
      </c>
    </row>
    <row r="3466" spans="1:23" hidden="1" x14ac:dyDescent="0.3">
      <c r="A3466">
        <v>102878</v>
      </c>
      <c r="B3466" s="1">
        <v>45669</v>
      </c>
      <c r="C3466" t="s">
        <v>3014</v>
      </c>
      <c r="D3466" t="s">
        <v>102</v>
      </c>
      <c r="E3466" t="s">
        <v>52</v>
      </c>
      <c r="F3466" t="s">
        <v>69</v>
      </c>
      <c r="G3466" t="s">
        <v>70</v>
      </c>
      <c r="H3466" t="s">
        <v>71</v>
      </c>
      <c r="I3466" t="s">
        <v>39</v>
      </c>
      <c r="J3466" t="s">
        <v>48</v>
      </c>
      <c r="K3466">
        <v>6</v>
      </c>
      <c r="L3466">
        <v>1572</v>
      </c>
      <c r="M3466">
        <v>0</v>
      </c>
      <c r="N3466">
        <v>9432</v>
      </c>
      <c r="O3466">
        <v>5400</v>
      </c>
      <c r="P3466">
        <v>4032</v>
      </c>
      <c r="Q3466" t="s">
        <v>49</v>
      </c>
      <c r="R3466" t="s">
        <v>27</v>
      </c>
      <c r="S3466" s="3" t="str">
        <f t="shared" si="270"/>
        <v>January</v>
      </c>
      <c r="T3466" t="str">
        <f t="shared" si="271"/>
        <v>Q1</v>
      </c>
      <c r="U3466">
        <f t="shared" si="272"/>
        <v>2025</v>
      </c>
      <c r="V3466" s="4">
        <f t="shared" si="273"/>
        <v>0.42748091603053434</v>
      </c>
      <c r="W3466" t="str">
        <f t="shared" si="274"/>
        <v>Low</v>
      </c>
    </row>
    <row r="3467" spans="1:23" hidden="1" x14ac:dyDescent="0.3">
      <c r="A3467">
        <v>104869</v>
      </c>
      <c r="B3467" s="1">
        <v>45870</v>
      </c>
      <c r="C3467" t="s">
        <v>5005</v>
      </c>
      <c r="D3467" t="s">
        <v>43</v>
      </c>
      <c r="E3467" t="s">
        <v>44</v>
      </c>
      <c r="F3467" t="s">
        <v>64</v>
      </c>
      <c r="G3467" t="s">
        <v>65</v>
      </c>
      <c r="H3467" t="s">
        <v>83</v>
      </c>
      <c r="I3467" t="s">
        <v>39</v>
      </c>
      <c r="J3467" t="s">
        <v>92</v>
      </c>
      <c r="K3467">
        <v>5</v>
      </c>
      <c r="L3467">
        <v>2357</v>
      </c>
      <c r="M3467">
        <v>20</v>
      </c>
      <c r="N3467">
        <v>9428</v>
      </c>
      <c r="O3467">
        <v>8000</v>
      </c>
      <c r="P3467">
        <v>1428</v>
      </c>
      <c r="Q3467" t="s">
        <v>41</v>
      </c>
      <c r="R3467" t="s">
        <v>27</v>
      </c>
      <c r="S3467" s="3" t="str">
        <f t="shared" si="270"/>
        <v>August</v>
      </c>
      <c r="T3467" t="str">
        <f t="shared" si="271"/>
        <v>Q3</v>
      </c>
      <c r="U3467">
        <f t="shared" si="272"/>
        <v>2025</v>
      </c>
      <c r="V3467" s="4">
        <f t="shared" si="273"/>
        <v>0.15146372507424694</v>
      </c>
      <c r="W3467" t="str">
        <f t="shared" si="274"/>
        <v>Low</v>
      </c>
    </row>
    <row r="3468" spans="1:23" hidden="1" x14ac:dyDescent="0.3">
      <c r="A3468">
        <v>103228</v>
      </c>
      <c r="B3468" s="1">
        <v>45935</v>
      </c>
      <c r="C3468" t="s">
        <v>3364</v>
      </c>
      <c r="D3468" t="s">
        <v>125</v>
      </c>
      <c r="E3468" t="s">
        <v>44</v>
      </c>
      <c r="F3468" t="s">
        <v>45</v>
      </c>
      <c r="G3468" t="s">
        <v>46</v>
      </c>
      <c r="H3468" t="s">
        <v>38</v>
      </c>
      <c r="I3468" t="s">
        <v>39</v>
      </c>
      <c r="J3468" t="s">
        <v>48</v>
      </c>
      <c r="K3468">
        <v>8</v>
      </c>
      <c r="L3468">
        <v>1386</v>
      </c>
      <c r="M3468">
        <v>15</v>
      </c>
      <c r="N3468">
        <v>9424.7999999999993</v>
      </c>
      <c r="O3468">
        <v>7200</v>
      </c>
      <c r="P3468">
        <v>2224.8000000000002</v>
      </c>
      <c r="Q3468" t="s">
        <v>55</v>
      </c>
      <c r="R3468" t="s">
        <v>27</v>
      </c>
      <c r="S3468" s="3" t="str">
        <f t="shared" si="270"/>
        <v>October</v>
      </c>
      <c r="T3468" t="str">
        <f t="shared" si="271"/>
        <v>Q4</v>
      </c>
      <c r="U3468">
        <f t="shared" si="272"/>
        <v>2025</v>
      </c>
      <c r="V3468" s="4">
        <f t="shared" si="273"/>
        <v>0.23605805958747139</v>
      </c>
      <c r="W3468" t="str">
        <f t="shared" si="274"/>
        <v>Low</v>
      </c>
    </row>
    <row r="3469" spans="1:23" hidden="1" x14ac:dyDescent="0.3">
      <c r="A3469">
        <v>100042</v>
      </c>
      <c r="B3469" s="1">
        <v>45831</v>
      </c>
      <c r="C3469" t="s">
        <v>139</v>
      </c>
      <c r="D3469" t="s">
        <v>140</v>
      </c>
      <c r="E3469" t="s">
        <v>44</v>
      </c>
      <c r="F3469" t="s">
        <v>45</v>
      </c>
      <c r="G3469" t="s">
        <v>46</v>
      </c>
      <c r="H3469" t="s">
        <v>33</v>
      </c>
      <c r="I3469" t="s">
        <v>39</v>
      </c>
      <c r="J3469" t="s">
        <v>92</v>
      </c>
      <c r="K3469">
        <v>4</v>
      </c>
      <c r="L3469">
        <v>2354</v>
      </c>
      <c r="M3469">
        <v>0</v>
      </c>
      <c r="N3469">
        <v>9416</v>
      </c>
      <c r="O3469">
        <v>6400</v>
      </c>
      <c r="P3469">
        <v>3016</v>
      </c>
      <c r="Q3469" t="s">
        <v>66</v>
      </c>
      <c r="R3469" t="s">
        <v>56</v>
      </c>
      <c r="S3469" s="3" t="str">
        <f t="shared" si="270"/>
        <v>June</v>
      </c>
      <c r="T3469" t="str">
        <f t="shared" si="271"/>
        <v>Q2</v>
      </c>
      <c r="U3469">
        <f t="shared" si="272"/>
        <v>2025</v>
      </c>
      <c r="V3469" s="4">
        <f t="shared" si="273"/>
        <v>0.32030586236193714</v>
      </c>
      <c r="W3469" t="str">
        <f t="shared" si="274"/>
        <v>Low</v>
      </c>
    </row>
    <row r="3470" spans="1:23" hidden="1" x14ac:dyDescent="0.3">
      <c r="A3470">
        <v>102062</v>
      </c>
      <c r="B3470" s="1">
        <v>45884</v>
      </c>
      <c r="C3470" t="s">
        <v>2198</v>
      </c>
      <c r="D3470" t="s">
        <v>239</v>
      </c>
      <c r="E3470" t="s">
        <v>20</v>
      </c>
      <c r="F3470" t="s">
        <v>36</v>
      </c>
      <c r="G3470" t="s">
        <v>37</v>
      </c>
      <c r="H3470" t="s">
        <v>38</v>
      </c>
      <c r="I3470" t="s">
        <v>39</v>
      </c>
      <c r="J3470" t="s">
        <v>92</v>
      </c>
      <c r="K3470">
        <v>5</v>
      </c>
      <c r="L3470">
        <v>2354</v>
      </c>
      <c r="M3470">
        <v>20</v>
      </c>
      <c r="N3470">
        <v>9416</v>
      </c>
      <c r="O3470">
        <v>8000</v>
      </c>
      <c r="P3470">
        <v>1416</v>
      </c>
      <c r="Q3470" t="s">
        <v>49</v>
      </c>
      <c r="R3470" t="s">
        <v>27</v>
      </c>
      <c r="S3470" s="3" t="str">
        <f t="shared" si="270"/>
        <v>August</v>
      </c>
      <c r="T3470" t="str">
        <f t="shared" si="271"/>
        <v>Q3</v>
      </c>
      <c r="U3470">
        <f t="shared" si="272"/>
        <v>2025</v>
      </c>
      <c r="V3470" s="4">
        <f t="shared" si="273"/>
        <v>0.1503823279524214</v>
      </c>
      <c r="W3470" t="str">
        <f t="shared" si="274"/>
        <v>Low</v>
      </c>
    </row>
    <row r="3471" spans="1:23" hidden="1" x14ac:dyDescent="0.3">
      <c r="A3471">
        <v>102098</v>
      </c>
      <c r="B3471" s="1">
        <v>45761</v>
      </c>
      <c r="C3471" t="s">
        <v>2234</v>
      </c>
      <c r="D3471" t="s">
        <v>110</v>
      </c>
      <c r="E3471" t="s">
        <v>20</v>
      </c>
      <c r="F3471" t="s">
        <v>21</v>
      </c>
      <c r="G3471" t="s">
        <v>22</v>
      </c>
      <c r="H3471" t="s">
        <v>38</v>
      </c>
      <c r="I3471" t="s">
        <v>39</v>
      </c>
      <c r="J3471" t="s">
        <v>92</v>
      </c>
      <c r="K3471">
        <v>5</v>
      </c>
      <c r="L3471">
        <v>2092</v>
      </c>
      <c r="M3471">
        <v>10</v>
      </c>
      <c r="N3471">
        <v>9414</v>
      </c>
      <c r="O3471">
        <v>8000</v>
      </c>
      <c r="P3471">
        <v>1414</v>
      </c>
      <c r="Q3471" t="s">
        <v>41</v>
      </c>
      <c r="R3471" t="s">
        <v>27</v>
      </c>
      <c r="S3471" s="3" t="str">
        <f t="shared" si="270"/>
        <v>April</v>
      </c>
      <c r="T3471" t="str">
        <f t="shared" si="271"/>
        <v>Q2</v>
      </c>
      <c r="U3471">
        <f t="shared" si="272"/>
        <v>2025</v>
      </c>
      <c r="V3471" s="4">
        <f t="shared" si="273"/>
        <v>0.1502018270660718</v>
      </c>
      <c r="W3471" t="str">
        <f t="shared" si="274"/>
        <v>Low</v>
      </c>
    </row>
    <row r="3472" spans="1:23" hidden="1" x14ac:dyDescent="0.3">
      <c r="A3472">
        <v>100947</v>
      </c>
      <c r="B3472" s="1">
        <v>45964</v>
      </c>
      <c r="C3472" t="s">
        <v>1083</v>
      </c>
      <c r="D3472" t="s">
        <v>94</v>
      </c>
      <c r="E3472" t="s">
        <v>44</v>
      </c>
      <c r="F3472" t="s">
        <v>64</v>
      </c>
      <c r="G3472" t="s">
        <v>65</v>
      </c>
      <c r="H3472" t="s">
        <v>38</v>
      </c>
      <c r="I3472" t="s">
        <v>39</v>
      </c>
      <c r="J3472" t="s">
        <v>48</v>
      </c>
      <c r="K3472">
        <v>7</v>
      </c>
      <c r="L3472">
        <v>1493</v>
      </c>
      <c r="M3472">
        <v>10</v>
      </c>
      <c r="N3472">
        <v>9405.9</v>
      </c>
      <c r="O3472">
        <v>6300</v>
      </c>
      <c r="P3472">
        <v>3105.9</v>
      </c>
      <c r="Q3472" t="s">
        <v>55</v>
      </c>
      <c r="R3472" t="s">
        <v>56</v>
      </c>
      <c r="S3472" s="3" t="str">
        <f t="shared" si="270"/>
        <v>November</v>
      </c>
      <c r="T3472" t="str">
        <f t="shared" si="271"/>
        <v>Q4</v>
      </c>
      <c r="U3472">
        <f t="shared" si="272"/>
        <v>2025</v>
      </c>
      <c r="V3472" s="4">
        <f t="shared" si="273"/>
        <v>0.3302076356329538</v>
      </c>
      <c r="W3472" t="str">
        <f t="shared" si="274"/>
        <v>Low</v>
      </c>
    </row>
    <row r="3473" spans="1:23" hidden="1" x14ac:dyDescent="0.3">
      <c r="A3473">
        <v>102893</v>
      </c>
      <c r="B3473" s="1">
        <v>45940</v>
      </c>
      <c r="C3473" t="s">
        <v>3029</v>
      </c>
      <c r="D3473" t="s">
        <v>210</v>
      </c>
      <c r="E3473" t="s">
        <v>30</v>
      </c>
      <c r="F3473" t="s">
        <v>76</v>
      </c>
      <c r="G3473" t="s">
        <v>77</v>
      </c>
      <c r="H3473" t="s">
        <v>83</v>
      </c>
      <c r="I3473" t="s">
        <v>39</v>
      </c>
      <c r="J3473" t="s">
        <v>48</v>
      </c>
      <c r="K3473">
        <v>6</v>
      </c>
      <c r="L3473">
        <v>1650</v>
      </c>
      <c r="M3473">
        <v>5</v>
      </c>
      <c r="N3473">
        <v>9405</v>
      </c>
      <c r="O3473">
        <v>5400</v>
      </c>
      <c r="P3473">
        <v>4005</v>
      </c>
      <c r="Q3473" t="s">
        <v>55</v>
      </c>
      <c r="R3473" t="s">
        <v>27</v>
      </c>
      <c r="S3473" s="3" t="str">
        <f t="shared" si="270"/>
        <v>October</v>
      </c>
      <c r="T3473" t="str">
        <f t="shared" si="271"/>
        <v>Q4</v>
      </c>
      <c r="U3473">
        <f t="shared" si="272"/>
        <v>2025</v>
      </c>
      <c r="V3473" s="4">
        <f t="shared" si="273"/>
        <v>0.42583732057416268</v>
      </c>
      <c r="W3473" t="str">
        <f t="shared" si="274"/>
        <v>Low</v>
      </c>
    </row>
    <row r="3474" spans="1:23" hidden="1" x14ac:dyDescent="0.3">
      <c r="A3474">
        <v>100904</v>
      </c>
      <c r="B3474" s="1">
        <v>45677</v>
      </c>
      <c r="C3474" t="s">
        <v>1040</v>
      </c>
      <c r="D3474" t="s">
        <v>408</v>
      </c>
      <c r="E3474" t="s">
        <v>20</v>
      </c>
      <c r="F3474" t="s">
        <v>36</v>
      </c>
      <c r="G3474" t="s">
        <v>37</v>
      </c>
      <c r="H3474" t="s">
        <v>108</v>
      </c>
      <c r="I3474" t="s">
        <v>60</v>
      </c>
      <c r="J3474" t="s">
        <v>61</v>
      </c>
      <c r="K3474">
        <v>1</v>
      </c>
      <c r="L3474">
        <v>11749</v>
      </c>
      <c r="M3474">
        <v>20</v>
      </c>
      <c r="N3474">
        <v>9399.2000000000007</v>
      </c>
      <c r="O3474">
        <v>9000</v>
      </c>
      <c r="P3474">
        <v>399.2</v>
      </c>
      <c r="Q3474" t="s">
        <v>55</v>
      </c>
      <c r="R3474" t="s">
        <v>27</v>
      </c>
      <c r="S3474" s="3" t="str">
        <f t="shared" si="270"/>
        <v>January</v>
      </c>
      <c r="T3474" t="str">
        <f t="shared" si="271"/>
        <v>Q1</v>
      </c>
      <c r="U3474">
        <f t="shared" si="272"/>
        <v>2025</v>
      </c>
      <c r="V3474" s="4">
        <f t="shared" si="273"/>
        <v>4.2471699719125025E-2</v>
      </c>
      <c r="W3474" t="str">
        <f t="shared" si="274"/>
        <v>Low</v>
      </c>
    </row>
    <row r="3475" spans="1:23" hidden="1" x14ac:dyDescent="0.3">
      <c r="A3475">
        <v>102527</v>
      </c>
      <c r="B3475" s="1">
        <v>45803</v>
      </c>
      <c r="C3475" t="s">
        <v>2663</v>
      </c>
      <c r="D3475" t="s">
        <v>184</v>
      </c>
      <c r="E3475" t="s">
        <v>44</v>
      </c>
      <c r="F3475" t="s">
        <v>45</v>
      </c>
      <c r="G3475" t="s">
        <v>46</v>
      </c>
      <c r="H3475" t="s">
        <v>47</v>
      </c>
      <c r="I3475" t="s">
        <v>60</v>
      </c>
      <c r="J3475" t="s">
        <v>61</v>
      </c>
      <c r="K3475">
        <v>1</v>
      </c>
      <c r="L3475">
        <v>11729</v>
      </c>
      <c r="M3475">
        <v>20</v>
      </c>
      <c r="N3475">
        <v>9383.2000000000007</v>
      </c>
      <c r="O3475">
        <v>9000</v>
      </c>
      <c r="P3475">
        <v>383.2</v>
      </c>
      <c r="Q3475" t="s">
        <v>49</v>
      </c>
      <c r="R3475" t="s">
        <v>27</v>
      </c>
      <c r="S3475" s="3" t="str">
        <f t="shared" si="270"/>
        <v>May</v>
      </c>
      <c r="T3475" t="str">
        <f t="shared" si="271"/>
        <v>Q2</v>
      </c>
      <c r="U3475">
        <f t="shared" si="272"/>
        <v>2025</v>
      </c>
      <c r="V3475" s="4">
        <f t="shared" si="273"/>
        <v>4.0838946201722223E-2</v>
      </c>
      <c r="W3475" t="str">
        <f t="shared" si="274"/>
        <v>Low</v>
      </c>
    </row>
    <row r="3476" spans="1:23" hidden="1" x14ac:dyDescent="0.3">
      <c r="A3476">
        <v>104353</v>
      </c>
      <c r="B3476" s="1">
        <v>45845</v>
      </c>
      <c r="C3476" t="s">
        <v>4489</v>
      </c>
      <c r="D3476" t="s">
        <v>299</v>
      </c>
      <c r="E3476" t="s">
        <v>30</v>
      </c>
      <c r="F3476" t="s">
        <v>76</v>
      </c>
      <c r="G3476" t="s">
        <v>77</v>
      </c>
      <c r="H3476" t="s">
        <v>71</v>
      </c>
      <c r="I3476" t="s">
        <v>39</v>
      </c>
      <c r="J3476" t="s">
        <v>92</v>
      </c>
      <c r="K3476">
        <v>4</v>
      </c>
      <c r="L3476">
        <v>2602</v>
      </c>
      <c r="M3476">
        <v>10</v>
      </c>
      <c r="N3476">
        <v>9367.2000000000007</v>
      </c>
      <c r="O3476">
        <v>6400</v>
      </c>
      <c r="P3476">
        <v>2967.2</v>
      </c>
      <c r="Q3476" t="s">
        <v>49</v>
      </c>
      <c r="R3476" t="s">
        <v>73</v>
      </c>
      <c r="S3476" s="3" t="str">
        <f t="shared" si="270"/>
        <v>July</v>
      </c>
      <c r="T3476" t="str">
        <f t="shared" si="271"/>
        <v>Q3</v>
      </c>
      <c r="U3476">
        <f t="shared" si="272"/>
        <v>2025</v>
      </c>
      <c r="V3476" s="4">
        <f t="shared" si="273"/>
        <v>0.31676488171492012</v>
      </c>
      <c r="W3476" t="str">
        <f t="shared" si="274"/>
        <v>Low</v>
      </c>
    </row>
    <row r="3477" spans="1:23" hidden="1" x14ac:dyDescent="0.3">
      <c r="A3477">
        <v>101595</v>
      </c>
      <c r="B3477" s="1">
        <v>45938</v>
      </c>
      <c r="C3477" t="s">
        <v>1731</v>
      </c>
      <c r="D3477" t="s">
        <v>299</v>
      </c>
      <c r="E3477" t="s">
        <v>44</v>
      </c>
      <c r="F3477" t="s">
        <v>45</v>
      </c>
      <c r="G3477" t="s">
        <v>46</v>
      </c>
      <c r="H3477" t="s">
        <v>71</v>
      </c>
      <c r="I3477" t="s">
        <v>39</v>
      </c>
      <c r="J3477" t="s">
        <v>92</v>
      </c>
      <c r="K3477">
        <v>4</v>
      </c>
      <c r="L3477">
        <v>2751</v>
      </c>
      <c r="M3477">
        <v>15</v>
      </c>
      <c r="N3477">
        <v>9353.4</v>
      </c>
      <c r="O3477">
        <v>6400</v>
      </c>
      <c r="P3477">
        <v>2953.4</v>
      </c>
      <c r="Q3477" t="s">
        <v>55</v>
      </c>
      <c r="R3477" t="s">
        <v>73</v>
      </c>
      <c r="S3477" s="3" t="str">
        <f t="shared" si="270"/>
        <v>October</v>
      </c>
      <c r="T3477" t="str">
        <f t="shared" si="271"/>
        <v>Q4</v>
      </c>
      <c r="U3477">
        <f t="shared" si="272"/>
        <v>2025</v>
      </c>
      <c r="V3477" s="4">
        <f t="shared" si="273"/>
        <v>0.31575683708597946</v>
      </c>
      <c r="W3477" t="str">
        <f t="shared" si="274"/>
        <v>Low</v>
      </c>
    </row>
    <row r="3478" spans="1:23" hidden="1" x14ac:dyDescent="0.3">
      <c r="A3478">
        <v>104816</v>
      </c>
      <c r="B3478" s="1">
        <v>45752</v>
      </c>
      <c r="C3478" t="s">
        <v>4952</v>
      </c>
      <c r="D3478" t="s">
        <v>158</v>
      </c>
      <c r="E3478" t="s">
        <v>44</v>
      </c>
      <c r="F3478" t="s">
        <v>64</v>
      </c>
      <c r="G3478" t="s">
        <v>65</v>
      </c>
      <c r="H3478" t="s">
        <v>23</v>
      </c>
      <c r="I3478" t="s">
        <v>39</v>
      </c>
      <c r="J3478" t="s">
        <v>92</v>
      </c>
      <c r="K3478">
        <v>4</v>
      </c>
      <c r="L3478">
        <v>2338</v>
      </c>
      <c r="M3478">
        <v>0</v>
      </c>
      <c r="N3478">
        <v>9352</v>
      </c>
      <c r="O3478">
        <v>6400</v>
      </c>
      <c r="P3478">
        <v>2952</v>
      </c>
      <c r="Q3478" t="s">
        <v>49</v>
      </c>
      <c r="R3478" t="s">
        <v>73</v>
      </c>
      <c r="S3478" s="3" t="str">
        <f t="shared" si="270"/>
        <v>April</v>
      </c>
      <c r="T3478" t="str">
        <f t="shared" si="271"/>
        <v>Q2</v>
      </c>
      <c r="U3478">
        <f t="shared" si="272"/>
        <v>2025</v>
      </c>
      <c r="V3478" s="4">
        <f t="shared" si="273"/>
        <v>0.31565440547476475</v>
      </c>
      <c r="W3478" t="str">
        <f t="shared" si="274"/>
        <v>Low</v>
      </c>
    </row>
    <row r="3479" spans="1:23" hidden="1" x14ac:dyDescent="0.3">
      <c r="A3479">
        <v>101885</v>
      </c>
      <c r="B3479" s="1">
        <v>45775</v>
      </c>
      <c r="C3479" t="s">
        <v>2021</v>
      </c>
      <c r="D3479" t="s">
        <v>179</v>
      </c>
      <c r="E3479" t="s">
        <v>20</v>
      </c>
      <c r="F3479" t="s">
        <v>21</v>
      </c>
      <c r="G3479" t="s">
        <v>22</v>
      </c>
      <c r="H3479" t="s">
        <v>23</v>
      </c>
      <c r="I3479" t="s">
        <v>39</v>
      </c>
      <c r="J3479" t="s">
        <v>92</v>
      </c>
      <c r="K3479">
        <v>5</v>
      </c>
      <c r="L3479">
        <v>2200</v>
      </c>
      <c r="M3479">
        <v>15</v>
      </c>
      <c r="N3479">
        <v>9350</v>
      </c>
      <c r="O3479">
        <v>8000</v>
      </c>
      <c r="P3479">
        <v>1350</v>
      </c>
      <c r="Q3479" t="s">
        <v>66</v>
      </c>
      <c r="R3479" t="s">
        <v>27</v>
      </c>
      <c r="S3479" s="3" t="str">
        <f t="shared" si="270"/>
        <v>April</v>
      </c>
      <c r="T3479" t="str">
        <f t="shared" si="271"/>
        <v>Q2</v>
      </c>
      <c r="U3479">
        <f t="shared" si="272"/>
        <v>2025</v>
      </c>
      <c r="V3479" s="4">
        <f t="shared" si="273"/>
        <v>0.14438502673796791</v>
      </c>
      <c r="W3479" t="str">
        <f t="shared" si="274"/>
        <v>Low</v>
      </c>
    </row>
    <row r="3480" spans="1:23" hidden="1" x14ac:dyDescent="0.3">
      <c r="A3480">
        <v>103613</v>
      </c>
      <c r="B3480" s="1">
        <v>45813</v>
      </c>
      <c r="C3480" t="s">
        <v>3749</v>
      </c>
      <c r="D3480" t="s">
        <v>151</v>
      </c>
      <c r="E3480" t="s">
        <v>52</v>
      </c>
      <c r="F3480" t="s">
        <v>53</v>
      </c>
      <c r="G3480" t="s">
        <v>54</v>
      </c>
      <c r="H3480" t="s">
        <v>71</v>
      </c>
      <c r="I3480" t="s">
        <v>60</v>
      </c>
      <c r="J3480" t="s">
        <v>61</v>
      </c>
      <c r="K3480">
        <v>1</v>
      </c>
      <c r="L3480">
        <v>11680</v>
      </c>
      <c r="M3480">
        <v>20</v>
      </c>
      <c r="N3480">
        <v>9344</v>
      </c>
      <c r="O3480">
        <v>9000</v>
      </c>
      <c r="P3480">
        <v>344</v>
      </c>
      <c r="Q3480" t="s">
        <v>49</v>
      </c>
      <c r="R3480" t="s">
        <v>27</v>
      </c>
      <c r="S3480" s="3" t="str">
        <f t="shared" si="270"/>
        <v>June</v>
      </c>
      <c r="T3480" t="str">
        <f t="shared" si="271"/>
        <v>Q2</v>
      </c>
      <c r="U3480">
        <f t="shared" si="272"/>
        <v>2025</v>
      </c>
      <c r="V3480" s="4">
        <f t="shared" si="273"/>
        <v>3.6815068493150686E-2</v>
      </c>
      <c r="W3480" t="str">
        <f t="shared" si="274"/>
        <v>Low</v>
      </c>
    </row>
    <row r="3481" spans="1:23" hidden="1" x14ac:dyDescent="0.3">
      <c r="A3481">
        <v>103543</v>
      </c>
      <c r="B3481" s="1">
        <v>45804</v>
      </c>
      <c r="C3481" t="s">
        <v>3679</v>
      </c>
      <c r="D3481" t="s">
        <v>140</v>
      </c>
      <c r="E3481" t="s">
        <v>30</v>
      </c>
      <c r="F3481" t="s">
        <v>76</v>
      </c>
      <c r="G3481" t="s">
        <v>77</v>
      </c>
      <c r="H3481" t="s">
        <v>83</v>
      </c>
      <c r="I3481" t="s">
        <v>39</v>
      </c>
      <c r="J3481" t="s">
        <v>92</v>
      </c>
      <c r="K3481">
        <v>5</v>
      </c>
      <c r="L3481">
        <v>2336</v>
      </c>
      <c r="M3481">
        <v>20</v>
      </c>
      <c r="N3481">
        <v>9344</v>
      </c>
      <c r="O3481">
        <v>8000</v>
      </c>
      <c r="P3481">
        <v>1344</v>
      </c>
      <c r="Q3481" t="s">
        <v>26</v>
      </c>
      <c r="R3481" t="s">
        <v>56</v>
      </c>
      <c r="S3481" s="3" t="str">
        <f t="shared" si="270"/>
        <v>May</v>
      </c>
      <c r="T3481" t="str">
        <f t="shared" si="271"/>
        <v>Q2</v>
      </c>
      <c r="U3481">
        <f t="shared" si="272"/>
        <v>2025</v>
      </c>
      <c r="V3481" s="4">
        <f t="shared" si="273"/>
        <v>0.14383561643835616</v>
      </c>
      <c r="W3481" t="str">
        <f t="shared" si="274"/>
        <v>Low</v>
      </c>
    </row>
    <row r="3482" spans="1:23" hidden="1" x14ac:dyDescent="0.3">
      <c r="A3482">
        <v>104404</v>
      </c>
      <c r="B3482" s="1">
        <v>45982</v>
      </c>
      <c r="C3482" t="s">
        <v>4540</v>
      </c>
      <c r="D3482" t="s">
        <v>58</v>
      </c>
      <c r="E3482" t="s">
        <v>20</v>
      </c>
      <c r="F3482" t="s">
        <v>36</v>
      </c>
      <c r="G3482" t="s">
        <v>37</v>
      </c>
      <c r="H3482" t="s">
        <v>83</v>
      </c>
      <c r="I3482" t="s">
        <v>39</v>
      </c>
      <c r="J3482" t="s">
        <v>48</v>
      </c>
      <c r="K3482">
        <v>6</v>
      </c>
      <c r="L3482">
        <v>1945</v>
      </c>
      <c r="M3482">
        <v>20</v>
      </c>
      <c r="N3482">
        <v>9336</v>
      </c>
      <c r="O3482">
        <v>5400</v>
      </c>
      <c r="P3482">
        <v>3936</v>
      </c>
      <c r="Q3482" t="s">
        <v>66</v>
      </c>
      <c r="R3482" t="s">
        <v>27</v>
      </c>
      <c r="S3482" s="3" t="str">
        <f t="shared" si="270"/>
        <v>November</v>
      </c>
      <c r="T3482" t="str">
        <f t="shared" si="271"/>
        <v>Q4</v>
      </c>
      <c r="U3482">
        <f t="shared" si="272"/>
        <v>2025</v>
      </c>
      <c r="V3482" s="4">
        <f t="shared" si="273"/>
        <v>0.42159383033419023</v>
      </c>
      <c r="W3482" t="str">
        <f t="shared" si="274"/>
        <v>Low</v>
      </c>
    </row>
    <row r="3483" spans="1:23" hidden="1" x14ac:dyDescent="0.3">
      <c r="A3483">
        <v>100938</v>
      </c>
      <c r="B3483" s="1">
        <v>45915</v>
      </c>
      <c r="C3483" t="s">
        <v>1074</v>
      </c>
      <c r="D3483" t="s">
        <v>226</v>
      </c>
      <c r="E3483" t="s">
        <v>20</v>
      </c>
      <c r="F3483" t="s">
        <v>36</v>
      </c>
      <c r="G3483" t="s">
        <v>37</v>
      </c>
      <c r="H3483" t="s">
        <v>108</v>
      </c>
      <c r="I3483" t="s">
        <v>39</v>
      </c>
      <c r="J3483" t="s">
        <v>92</v>
      </c>
      <c r="K3483">
        <v>4</v>
      </c>
      <c r="L3483">
        <v>2911</v>
      </c>
      <c r="M3483">
        <v>20</v>
      </c>
      <c r="N3483">
        <v>9315.2000000000007</v>
      </c>
      <c r="O3483">
        <v>6400</v>
      </c>
      <c r="P3483">
        <v>2915.2</v>
      </c>
      <c r="Q3483" t="s">
        <v>41</v>
      </c>
      <c r="R3483" t="s">
        <v>27</v>
      </c>
      <c r="S3483" s="3" t="str">
        <f t="shared" si="270"/>
        <v>September</v>
      </c>
      <c r="T3483" t="str">
        <f t="shared" si="271"/>
        <v>Q3</v>
      </c>
      <c r="U3483">
        <f t="shared" si="272"/>
        <v>2025</v>
      </c>
      <c r="V3483" s="4">
        <f t="shared" si="273"/>
        <v>0.31295087598763305</v>
      </c>
      <c r="W3483" t="str">
        <f t="shared" si="274"/>
        <v>Low</v>
      </c>
    </row>
    <row r="3484" spans="1:23" hidden="1" x14ac:dyDescent="0.3">
      <c r="A3484">
        <v>102028</v>
      </c>
      <c r="B3484" s="1">
        <v>45829</v>
      </c>
      <c r="C3484" t="s">
        <v>2164</v>
      </c>
      <c r="D3484" t="s">
        <v>87</v>
      </c>
      <c r="E3484" t="s">
        <v>44</v>
      </c>
      <c r="F3484" t="s">
        <v>64</v>
      </c>
      <c r="G3484" t="s">
        <v>65</v>
      </c>
      <c r="H3484" t="s">
        <v>71</v>
      </c>
      <c r="I3484" t="s">
        <v>39</v>
      </c>
      <c r="J3484" t="s">
        <v>92</v>
      </c>
      <c r="K3484">
        <v>5</v>
      </c>
      <c r="L3484">
        <v>2063</v>
      </c>
      <c r="M3484">
        <v>10</v>
      </c>
      <c r="N3484">
        <v>9283.5</v>
      </c>
      <c r="O3484">
        <v>8000</v>
      </c>
      <c r="P3484">
        <v>1283.5</v>
      </c>
      <c r="Q3484" t="s">
        <v>66</v>
      </c>
      <c r="R3484" t="s">
        <v>27</v>
      </c>
      <c r="S3484" s="3" t="str">
        <f t="shared" si="270"/>
        <v>June</v>
      </c>
      <c r="T3484" t="str">
        <f t="shared" si="271"/>
        <v>Q2</v>
      </c>
      <c r="U3484">
        <f t="shared" si="272"/>
        <v>2025</v>
      </c>
      <c r="V3484" s="4">
        <f t="shared" si="273"/>
        <v>0.13825604567242958</v>
      </c>
      <c r="W3484" t="str">
        <f t="shared" si="274"/>
        <v>Low</v>
      </c>
    </row>
    <row r="3485" spans="1:23" hidden="1" x14ac:dyDescent="0.3">
      <c r="A3485">
        <v>103571</v>
      </c>
      <c r="B3485" s="1">
        <v>45866</v>
      </c>
      <c r="C3485" t="s">
        <v>3707</v>
      </c>
      <c r="D3485" t="s">
        <v>35</v>
      </c>
      <c r="E3485" t="s">
        <v>52</v>
      </c>
      <c r="F3485" t="s">
        <v>53</v>
      </c>
      <c r="G3485" t="s">
        <v>54</v>
      </c>
      <c r="H3485" t="s">
        <v>71</v>
      </c>
      <c r="I3485" t="s">
        <v>39</v>
      </c>
      <c r="J3485" t="s">
        <v>92</v>
      </c>
      <c r="K3485">
        <v>4</v>
      </c>
      <c r="L3485">
        <v>2441</v>
      </c>
      <c r="M3485">
        <v>5</v>
      </c>
      <c r="N3485">
        <v>9275.7999999999993</v>
      </c>
      <c r="O3485">
        <v>6400</v>
      </c>
      <c r="P3485">
        <v>2875.8</v>
      </c>
      <c r="Q3485" t="s">
        <v>49</v>
      </c>
      <c r="R3485" t="s">
        <v>73</v>
      </c>
      <c r="S3485" s="3" t="str">
        <f t="shared" si="270"/>
        <v>July</v>
      </c>
      <c r="T3485" t="str">
        <f t="shared" si="271"/>
        <v>Q3</v>
      </c>
      <c r="U3485">
        <f t="shared" si="272"/>
        <v>2025</v>
      </c>
      <c r="V3485" s="4">
        <f t="shared" si="273"/>
        <v>0.31003255783867706</v>
      </c>
      <c r="W3485" t="str">
        <f t="shared" si="274"/>
        <v>Low</v>
      </c>
    </row>
    <row r="3486" spans="1:23" hidden="1" x14ac:dyDescent="0.3">
      <c r="A3486">
        <v>102792</v>
      </c>
      <c r="B3486" s="1">
        <v>45670</v>
      </c>
      <c r="C3486" t="s">
        <v>2928</v>
      </c>
      <c r="D3486" t="s">
        <v>207</v>
      </c>
      <c r="E3486" t="s">
        <v>52</v>
      </c>
      <c r="F3486" t="s">
        <v>53</v>
      </c>
      <c r="G3486" t="s">
        <v>54</v>
      </c>
      <c r="H3486" t="s">
        <v>23</v>
      </c>
      <c r="I3486" t="s">
        <v>60</v>
      </c>
      <c r="J3486" t="s">
        <v>61</v>
      </c>
      <c r="K3486">
        <v>1</v>
      </c>
      <c r="L3486">
        <v>11591</v>
      </c>
      <c r="M3486">
        <v>20</v>
      </c>
      <c r="N3486">
        <v>9272.7999999999993</v>
      </c>
      <c r="O3486">
        <v>9000</v>
      </c>
      <c r="P3486">
        <v>272.8</v>
      </c>
      <c r="Q3486" t="s">
        <v>49</v>
      </c>
      <c r="R3486" t="s">
        <v>73</v>
      </c>
      <c r="S3486" s="3" t="str">
        <f t="shared" si="270"/>
        <v>January</v>
      </c>
      <c r="T3486" t="str">
        <f t="shared" si="271"/>
        <v>Q1</v>
      </c>
      <c r="U3486">
        <f t="shared" si="272"/>
        <v>2025</v>
      </c>
      <c r="V3486" s="4">
        <f t="shared" si="273"/>
        <v>2.9419377102924686E-2</v>
      </c>
      <c r="W3486" t="str">
        <f t="shared" si="274"/>
        <v>Low</v>
      </c>
    </row>
    <row r="3487" spans="1:23" hidden="1" x14ac:dyDescent="0.3">
      <c r="A3487">
        <v>104657</v>
      </c>
      <c r="B3487" s="1">
        <v>45885</v>
      </c>
      <c r="C3487" t="s">
        <v>4793</v>
      </c>
      <c r="D3487" t="s">
        <v>106</v>
      </c>
      <c r="E3487" t="s">
        <v>52</v>
      </c>
      <c r="F3487" t="s">
        <v>69</v>
      </c>
      <c r="G3487" t="s">
        <v>70</v>
      </c>
      <c r="H3487" t="s">
        <v>71</v>
      </c>
      <c r="I3487" t="s">
        <v>39</v>
      </c>
      <c r="J3487" t="s">
        <v>92</v>
      </c>
      <c r="K3487">
        <v>4</v>
      </c>
      <c r="L3487">
        <v>2572</v>
      </c>
      <c r="M3487">
        <v>10</v>
      </c>
      <c r="N3487">
        <v>9259.2000000000007</v>
      </c>
      <c r="O3487">
        <v>6400</v>
      </c>
      <c r="P3487">
        <v>2859.2</v>
      </c>
      <c r="Q3487" t="s">
        <v>26</v>
      </c>
      <c r="R3487" t="s">
        <v>73</v>
      </c>
      <c r="S3487" s="3" t="str">
        <f t="shared" si="270"/>
        <v>August</v>
      </c>
      <c r="T3487" t="str">
        <f t="shared" si="271"/>
        <v>Q3</v>
      </c>
      <c r="U3487">
        <f t="shared" si="272"/>
        <v>2025</v>
      </c>
      <c r="V3487" s="4">
        <f t="shared" si="273"/>
        <v>0.30879557629168825</v>
      </c>
      <c r="W3487" t="str">
        <f t="shared" si="274"/>
        <v>Low</v>
      </c>
    </row>
    <row r="3488" spans="1:23" hidden="1" x14ac:dyDescent="0.3">
      <c r="A3488">
        <v>102136</v>
      </c>
      <c r="B3488" s="1">
        <v>45876</v>
      </c>
      <c r="C3488" t="s">
        <v>2272</v>
      </c>
      <c r="D3488" t="s">
        <v>75</v>
      </c>
      <c r="E3488" t="s">
        <v>44</v>
      </c>
      <c r="F3488" t="s">
        <v>45</v>
      </c>
      <c r="G3488" t="s">
        <v>46</v>
      </c>
      <c r="H3488" t="s">
        <v>83</v>
      </c>
      <c r="I3488" t="s">
        <v>39</v>
      </c>
      <c r="J3488" t="s">
        <v>48</v>
      </c>
      <c r="K3488">
        <v>6</v>
      </c>
      <c r="L3488">
        <v>1815</v>
      </c>
      <c r="M3488">
        <v>15</v>
      </c>
      <c r="N3488">
        <v>9256.5</v>
      </c>
      <c r="O3488">
        <v>5400</v>
      </c>
      <c r="P3488">
        <v>3856.5</v>
      </c>
      <c r="Q3488" t="s">
        <v>49</v>
      </c>
      <c r="R3488" t="s">
        <v>73</v>
      </c>
      <c r="S3488" s="3" t="str">
        <f t="shared" si="270"/>
        <v>August</v>
      </c>
      <c r="T3488" t="str">
        <f t="shared" si="271"/>
        <v>Q3</v>
      </c>
      <c r="U3488">
        <f t="shared" si="272"/>
        <v>2025</v>
      </c>
      <c r="V3488" s="4">
        <f t="shared" si="273"/>
        <v>0.41662615459406904</v>
      </c>
      <c r="W3488" t="str">
        <f t="shared" si="274"/>
        <v>Low</v>
      </c>
    </row>
    <row r="3489" spans="1:23" hidden="1" x14ac:dyDescent="0.3">
      <c r="A3489">
        <v>104210</v>
      </c>
      <c r="B3489" s="1">
        <v>45770</v>
      </c>
      <c r="C3489" t="s">
        <v>4346</v>
      </c>
      <c r="D3489" t="s">
        <v>114</v>
      </c>
      <c r="E3489" t="s">
        <v>20</v>
      </c>
      <c r="F3489" t="s">
        <v>36</v>
      </c>
      <c r="G3489" t="s">
        <v>37</v>
      </c>
      <c r="H3489" t="s">
        <v>71</v>
      </c>
      <c r="I3489" t="s">
        <v>39</v>
      </c>
      <c r="J3489" t="s">
        <v>92</v>
      </c>
      <c r="K3489">
        <v>5</v>
      </c>
      <c r="L3489">
        <v>2174</v>
      </c>
      <c r="M3489">
        <v>15</v>
      </c>
      <c r="N3489">
        <v>9239.5</v>
      </c>
      <c r="O3489">
        <v>8000</v>
      </c>
      <c r="P3489">
        <v>1239.5</v>
      </c>
      <c r="Q3489" t="s">
        <v>49</v>
      </c>
      <c r="R3489" t="s">
        <v>27</v>
      </c>
      <c r="S3489" s="3" t="str">
        <f t="shared" si="270"/>
        <v>April</v>
      </c>
      <c r="T3489" t="str">
        <f t="shared" si="271"/>
        <v>Q2</v>
      </c>
      <c r="U3489">
        <f t="shared" si="272"/>
        <v>2025</v>
      </c>
      <c r="V3489" s="4">
        <f t="shared" si="273"/>
        <v>0.13415228096758483</v>
      </c>
      <c r="W3489" t="str">
        <f t="shared" si="274"/>
        <v>Low</v>
      </c>
    </row>
    <row r="3490" spans="1:23" hidden="1" x14ac:dyDescent="0.3">
      <c r="A3490">
        <v>100057</v>
      </c>
      <c r="B3490" s="1">
        <v>45860</v>
      </c>
      <c r="C3490" t="s">
        <v>163</v>
      </c>
      <c r="D3490" t="s">
        <v>85</v>
      </c>
      <c r="E3490" t="s">
        <v>52</v>
      </c>
      <c r="F3490" t="s">
        <v>53</v>
      </c>
      <c r="G3490" t="s">
        <v>54</v>
      </c>
      <c r="H3490" t="s">
        <v>59</v>
      </c>
      <c r="I3490" t="s">
        <v>39</v>
      </c>
      <c r="J3490" t="s">
        <v>92</v>
      </c>
      <c r="K3490">
        <v>4</v>
      </c>
      <c r="L3490">
        <v>2714</v>
      </c>
      <c r="M3490">
        <v>15</v>
      </c>
      <c r="N3490">
        <v>9227.6</v>
      </c>
      <c r="O3490">
        <v>6400</v>
      </c>
      <c r="P3490">
        <v>2827.6</v>
      </c>
      <c r="Q3490" t="s">
        <v>49</v>
      </c>
      <c r="R3490" t="s">
        <v>27</v>
      </c>
      <c r="S3490" s="3" t="str">
        <f t="shared" si="270"/>
        <v>July</v>
      </c>
      <c r="T3490" t="str">
        <f t="shared" si="271"/>
        <v>Q3</v>
      </c>
      <c r="U3490">
        <f t="shared" si="272"/>
        <v>2025</v>
      </c>
      <c r="V3490" s="4">
        <f t="shared" si="273"/>
        <v>0.30642854046555984</v>
      </c>
      <c r="W3490" t="str">
        <f t="shared" si="274"/>
        <v>Low</v>
      </c>
    </row>
    <row r="3491" spans="1:23" hidden="1" x14ac:dyDescent="0.3">
      <c r="A3491">
        <v>103802</v>
      </c>
      <c r="B3491" s="1">
        <v>45698</v>
      </c>
      <c r="C3491" t="s">
        <v>3938</v>
      </c>
      <c r="D3491" t="s">
        <v>142</v>
      </c>
      <c r="E3491" t="s">
        <v>30</v>
      </c>
      <c r="F3491" t="s">
        <v>31</v>
      </c>
      <c r="G3491" t="s">
        <v>32</v>
      </c>
      <c r="H3491" t="s">
        <v>71</v>
      </c>
      <c r="I3491" t="s">
        <v>39</v>
      </c>
      <c r="J3491" t="s">
        <v>48</v>
      </c>
      <c r="K3491">
        <v>6</v>
      </c>
      <c r="L3491">
        <v>1534</v>
      </c>
      <c r="M3491">
        <v>0</v>
      </c>
      <c r="N3491">
        <v>9204</v>
      </c>
      <c r="O3491">
        <v>5400</v>
      </c>
      <c r="P3491">
        <v>3804</v>
      </c>
      <c r="Q3491" t="s">
        <v>41</v>
      </c>
      <c r="R3491" t="s">
        <v>27</v>
      </c>
      <c r="S3491" s="3" t="str">
        <f t="shared" si="270"/>
        <v>February</v>
      </c>
      <c r="T3491" t="str">
        <f t="shared" si="271"/>
        <v>Q1</v>
      </c>
      <c r="U3491">
        <f t="shared" si="272"/>
        <v>2025</v>
      </c>
      <c r="V3491" s="4">
        <f t="shared" si="273"/>
        <v>0.41329856584093871</v>
      </c>
      <c r="W3491" t="str">
        <f t="shared" si="274"/>
        <v>Low</v>
      </c>
    </row>
    <row r="3492" spans="1:23" hidden="1" x14ac:dyDescent="0.3">
      <c r="A3492">
        <v>102815</v>
      </c>
      <c r="B3492" s="1">
        <v>45849</v>
      </c>
      <c r="C3492" t="s">
        <v>2951</v>
      </c>
      <c r="D3492" t="s">
        <v>94</v>
      </c>
      <c r="E3492" t="s">
        <v>44</v>
      </c>
      <c r="F3492" t="s">
        <v>64</v>
      </c>
      <c r="G3492" t="s">
        <v>65</v>
      </c>
      <c r="H3492" t="s">
        <v>38</v>
      </c>
      <c r="I3492" t="s">
        <v>39</v>
      </c>
      <c r="J3492" t="s">
        <v>48</v>
      </c>
      <c r="K3492">
        <v>6</v>
      </c>
      <c r="L3492">
        <v>1613</v>
      </c>
      <c r="M3492">
        <v>5</v>
      </c>
      <c r="N3492">
        <v>9194.1</v>
      </c>
      <c r="O3492">
        <v>5400</v>
      </c>
      <c r="P3492">
        <v>3794.1</v>
      </c>
      <c r="Q3492" t="s">
        <v>41</v>
      </c>
      <c r="R3492" t="s">
        <v>27</v>
      </c>
      <c r="S3492" s="3" t="str">
        <f t="shared" si="270"/>
        <v>July</v>
      </c>
      <c r="T3492" t="str">
        <f t="shared" si="271"/>
        <v>Q3</v>
      </c>
      <c r="U3492">
        <f t="shared" si="272"/>
        <v>2025</v>
      </c>
      <c r="V3492" s="4">
        <f t="shared" si="273"/>
        <v>0.41266681893823209</v>
      </c>
      <c r="W3492" t="str">
        <f t="shared" si="274"/>
        <v>Low</v>
      </c>
    </row>
    <row r="3493" spans="1:23" hidden="1" x14ac:dyDescent="0.3">
      <c r="A3493">
        <v>104071</v>
      </c>
      <c r="B3493" s="1">
        <v>45731</v>
      </c>
      <c r="C3493" t="s">
        <v>4207</v>
      </c>
      <c r="D3493" t="s">
        <v>43</v>
      </c>
      <c r="E3493" t="s">
        <v>52</v>
      </c>
      <c r="F3493" t="s">
        <v>69</v>
      </c>
      <c r="G3493" t="s">
        <v>70</v>
      </c>
      <c r="H3493" t="s">
        <v>47</v>
      </c>
      <c r="I3493" t="s">
        <v>39</v>
      </c>
      <c r="J3493" t="s">
        <v>48</v>
      </c>
      <c r="K3493">
        <v>5</v>
      </c>
      <c r="L3493">
        <v>1838</v>
      </c>
      <c r="M3493">
        <v>0</v>
      </c>
      <c r="N3493">
        <v>9190</v>
      </c>
      <c r="O3493">
        <v>4500</v>
      </c>
      <c r="P3493">
        <v>4690</v>
      </c>
      <c r="Q3493" t="s">
        <v>55</v>
      </c>
      <c r="R3493" t="s">
        <v>56</v>
      </c>
      <c r="S3493" s="3" t="str">
        <f t="shared" si="270"/>
        <v>March</v>
      </c>
      <c r="T3493" t="str">
        <f t="shared" si="271"/>
        <v>Q1</v>
      </c>
      <c r="U3493">
        <f t="shared" si="272"/>
        <v>2025</v>
      </c>
      <c r="V3493" s="4">
        <f t="shared" si="273"/>
        <v>0.51033732317736669</v>
      </c>
      <c r="W3493" t="str">
        <f t="shared" si="274"/>
        <v>Low</v>
      </c>
    </row>
    <row r="3494" spans="1:23" hidden="1" x14ac:dyDescent="0.3">
      <c r="A3494">
        <v>102715</v>
      </c>
      <c r="B3494" s="1">
        <v>45690</v>
      </c>
      <c r="C3494" t="s">
        <v>2851</v>
      </c>
      <c r="D3494" t="s">
        <v>375</v>
      </c>
      <c r="E3494" t="s">
        <v>44</v>
      </c>
      <c r="F3494" t="s">
        <v>64</v>
      </c>
      <c r="G3494" t="s">
        <v>65</v>
      </c>
      <c r="H3494" t="s">
        <v>23</v>
      </c>
      <c r="I3494" t="s">
        <v>39</v>
      </c>
      <c r="J3494" t="s">
        <v>48</v>
      </c>
      <c r="K3494">
        <v>6</v>
      </c>
      <c r="L3494">
        <v>1909</v>
      </c>
      <c r="M3494">
        <v>20</v>
      </c>
      <c r="N3494">
        <v>9163.2000000000007</v>
      </c>
      <c r="O3494">
        <v>5400</v>
      </c>
      <c r="P3494">
        <v>3763.2</v>
      </c>
      <c r="Q3494" t="s">
        <v>55</v>
      </c>
      <c r="R3494" t="s">
        <v>56</v>
      </c>
      <c r="S3494" s="3" t="str">
        <f t="shared" si="270"/>
        <v>February</v>
      </c>
      <c r="T3494" t="str">
        <f t="shared" si="271"/>
        <v>Q1</v>
      </c>
      <c r="U3494">
        <f t="shared" si="272"/>
        <v>2025</v>
      </c>
      <c r="V3494" s="4">
        <f t="shared" si="273"/>
        <v>0.41068622315348347</v>
      </c>
      <c r="W3494" t="str">
        <f t="shared" si="274"/>
        <v>Low</v>
      </c>
    </row>
    <row r="3495" spans="1:23" hidden="1" x14ac:dyDescent="0.3">
      <c r="A3495">
        <v>101588</v>
      </c>
      <c r="B3495" s="1">
        <v>45732</v>
      </c>
      <c r="C3495" t="s">
        <v>1724</v>
      </c>
      <c r="D3495" t="s">
        <v>322</v>
      </c>
      <c r="E3495" t="s">
        <v>44</v>
      </c>
      <c r="F3495" t="s">
        <v>45</v>
      </c>
      <c r="G3495" t="s">
        <v>46</v>
      </c>
      <c r="H3495" t="s">
        <v>83</v>
      </c>
      <c r="I3495" t="s">
        <v>39</v>
      </c>
      <c r="J3495" t="s">
        <v>48</v>
      </c>
      <c r="K3495">
        <v>6</v>
      </c>
      <c r="L3495">
        <v>1607</v>
      </c>
      <c r="M3495">
        <v>5</v>
      </c>
      <c r="N3495">
        <v>9159.9</v>
      </c>
      <c r="O3495">
        <v>5400</v>
      </c>
      <c r="P3495">
        <v>3759.9</v>
      </c>
      <c r="Q3495" t="s">
        <v>26</v>
      </c>
      <c r="R3495" t="s">
        <v>27</v>
      </c>
      <c r="S3495" s="3" t="str">
        <f t="shared" si="270"/>
        <v>March</v>
      </c>
      <c r="T3495" t="str">
        <f t="shared" si="271"/>
        <v>Q1</v>
      </c>
      <c r="U3495">
        <f t="shared" si="272"/>
        <v>2025</v>
      </c>
      <c r="V3495" s="4">
        <f t="shared" si="273"/>
        <v>0.41047391347067108</v>
      </c>
      <c r="W3495" t="str">
        <f t="shared" si="274"/>
        <v>Low</v>
      </c>
    </row>
    <row r="3496" spans="1:23" hidden="1" x14ac:dyDescent="0.3">
      <c r="A3496">
        <v>104971</v>
      </c>
      <c r="B3496" s="1">
        <v>45704</v>
      </c>
      <c r="C3496" t="s">
        <v>5107</v>
      </c>
      <c r="D3496" t="s">
        <v>160</v>
      </c>
      <c r="E3496" t="s">
        <v>20</v>
      </c>
      <c r="F3496" t="s">
        <v>36</v>
      </c>
      <c r="G3496" t="s">
        <v>37</v>
      </c>
      <c r="H3496" t="s">
        <v>23</v>
      </c>
      <c r="I3496" t="s">
        <v>39</v>
      </c>
      <c r="J3496" t="s">
        <v>92</v>
      </c>
      <c r="K3496">
        <v>4</v>
      </c>
      <c r="L3496">
        <v>2859</v>
      </c>
      <c r="M3496">
        <v>20</v>
      </c>
      <c r="N3496">
        <v>9148.7999999999993</v>
      </c>
      <c r="O3496">
        <v>6400</v>
      </c>
      <c r="P3496">
        <v>2748.8</v>
      </c>
      <c r="Q3496" t="s">
        <v>26</v>
      </c>
      <c r="R3496" t="s">
        <v>56</v>
      </c>
      <c r="S3496" s="3" t="str">
        <f t="shared" si="270"/>
        <v>February</v>
      </c>
      <c r="T3496" t="str">
        <f t="shared" si="271"/>
        <v>Q1</v>
      </c>
      <c r="U3496">
        <f t="shared" si="272"/>
        <v>2025</v>
      </c>
      <c r="V3496" s="4">
        <f t="shared" si="273"/>
        <v>0.3004547044421127</v>
      </c>
      <c r="W3496" t="str">
        <f t="shared" si="274"/>
        <v>Low</v>
      </c>
    </row>
    <row r="3497" spans="1:23" hidden="1" x14ac:dyDescent="0.3">
      <c r="A3497">
        <v>100558</v>
      </c>
      <c r="B3497" s="1">
        <v>45980</v>
      </c>
      <c r="C3497" t="s">
        <v>694</v>
      </c>
      <c r="D3497" t="s">
        <v>175</v>
      </c>
      <c r="E3497" t="s">
        <v>20</v>
      </c>
      <c r="F3497" t="s">
        <v>36</v>
      </c>
      <c r="G3497" t="s">
        <v>37</v>
      </c>
      <c r="H3497" t="s">
        <v>59</v>
      </c>
      <c r="I3497" t="s">
        <v>39</v>
      </c>
      <c r="J3497" t="s">
        <v>48</v>
      </c>
      <c r="K3497">
        <v>8</v>
      </c>
      <c r="L3497">
        <v>1269</v>
      </c>
      <c r="M3497">
        <v>10</v>
      </c>
      <c r="N3497">
        <v>9136.7999999999993</v>
      </c>
      <c r="O3497">
        <v>7200</v>
      </c>
      <c r="P3497">
        <v>1936.8</v>
      </c>
      <c r="Q3497" t="s">
        <v>41</v>
      </c>
      <c r="R3497" t="s">
        <v>73</v>
      </c>
      <c r="S3497" s="3" t="str">
        <f t="shared" si="270"/>
        <v>November</v>
      </c>
      <c r="T3497" t="str">
        <f t="shared" si="271"/>
        <v>Q4</v>
      </c>
      <c r="U3497">
        <f t="shared" si="272"/>
        <v>2025</v>
      </c>
      <c r="V3497" s="4">
        <f t="shared" si="273"/>
        <v>0.2119779353821907</v>
      </c>
      <c r="W3497" t="str">
        <f t="shared" si="274"/>
        <v>Low</v>
      </c>
    </row>
    <row r="3498" spans="1:23" hidden="1" x14ac:dyDescent="0.3">
      <c r="A3498">
        <v>103869</v>
      </c>
      <c r="B3498" s="1">
        <v>45983</v>
      </c>
      <c r="C3498" t="s">
        <v>4005</v>
      </c>
      <c r="D3498" t="s">
        <v>192</v>
      </c>
      <c r="E3498" t="s">
        <v>44</v>
      </c>
      <c r="F3498" t="s">
        <v>45</v>
      </c>
      <c r="G3498" t="s">
        <v>46</v>
      </c>
      <c r="H3498" t="s">
        <v>108</v>
      </c>
      <c r="I3498" t="s">
        <v>39</v>
      </c>
      <c r="J3498" t="s">
        <v>92</v>
      </c>
      <c r="K3498">
        <v>4</v>
      </c>
      <c r="L3498">
        <v>2531</v>
      </c>
      <c r="M3498">
        <v>10</v>
      </c>
      <c r="N3498">
        <v>9111.6</v>
      </c>
      <c r="O3498">
        <v>6400</v>
      </c>
      <c r="P3498">
        <v>2711.6</v>
      </c>
      <c r="Q3498" t="s">
        <v>26</v>
      </c>
      <c r="R3498" t="s">
        <v>27</v>
      </c>
      <c r="S3498" s="3" t="str">
        <f t="shared" si="270"/>
        <v>November</v>
      </c>
      <c r="T3498" t="str">
        <f t="shared" si="271"/>
        <v>Q4</v>
      </c>
      <c r="U3498">
        <f t="shared" si="272"/>
        <v>2025</v>
      </c>
      <c r="V3498" s="4">
        <f t="shared" si="273"/>
        <v>0.29759866543746433</v>
      </c>
      <c r="W3498" t="str">
        <f t="shared" si="274"/>
        <v>Low</v>
      </c>
    </row>
    <row r="3499" spans="1:23" hidden="1" x14ac:dyDescent="0.3">
      <c r="A3499">
        <v>100329</v>
      </c>
      <c r="B3499" s="1">
        <v>45758</v>
      </c>
      <c r="C3499" t="s">
        <v>465</v>
      </c>
      <c r="D3499" t="s">
        <v>75</v>
      </c>
      <c r="E3499" t="s">
        <v>30</v>
      </c>
      <c r="F3499" t="s">
        <v>31</v>
      </c>
      <c r="G3499" t="s">
        <v>32</v>
      </c>
      <c r="H3499" t="s">
        <v>38</v>
      </c>
      <c r="I3499" t="s">
        <v>39</v>
      </c>
      <c r="J3499" t="s">
        <v>92</v>
      </c>
      <c r="K3499">
        <v>4</v>
      </c>
      <c r="L3499">
        <v>2275</v>
      </c>
      <c r="M3499">
        <v>0</v>
      </c>
      <c r="N3499">
        <v>9100</v>
      </c>
      <c r="O3499">
        <v>6400</v>
      </c>
      <c r="P3499">
        <v>2700</v>
      </c>
      <c r="Q3499" t="s">
        <v>41</v>
      </c>
      <c r="R3499" t="s">
        <v>27</v>
      </c>
      <c r="S3499" s="3" t="str">
        <f t="shared" si="270"/>
        <v>April</v>
      </c>
      <c r="T3499" t="str">
        <f t="shared" si="271"/>
        <v>Q2</v>
      </c>
      <c r="U3499">
        <f t="shared" si="272"/>
        <v>2025</v>
      </c>
      <c r="V3499" s="4">
        <f t="shared" si="273"/>
        <v>0.2967032967032967</v>
      </c>
      <c r="W3499" t="str">
        <f t="shared" si="274"/>
        <v>Low</v>
      </c>
    </row>
    <row r="3500" spans="1:23" hidden="1" x14ac:dyDescent="0.3">
      <c r="A3500">
        <v>103716</v>
      </c>
      <c r="B3500" s="1">
        <v>45955</v>
      </c>
      <c r="C3500" t="s">
        <v>3852</v>
      </c>
      <c r="D3500" t="s">
        <v>114</v>
      </c>
      <c r="E3500" t="s">
        <v>30</v>
      </c>
      <c r="F3500" t="s">
        <v>76</v>
      </c>
      <c r="G3500" t="s">
        <v>77</v>
      </c>
      <c r="H3500" t="s">
        <v>108</v>
      </c>
      <c r="I3500" t="s">
        <v>39</v>
      </c>
      <c r="J3500" t="s">
        <v>92</v>
      </c>
      <c r="K3500">
        <v>4</v>
      </c>
      <c r="L3500">
        <v>2843</v>
      </c>
      <c r="M3500">
        <v>20</v>
      </c>
      <c r="N3500">
        <v>9097.6</v>
      </c>
      <c r="O3500">
        <v>6400</v>
      </c>
      <c r="P3500">
        <v>2697.6</v>
      </c>
      <c r="Q3500" t="s">
        <v>26</v>
      </c>
      <c r="R3500" t="s">
        <v>27</v>
      </c>
      <c r="S3500" s="3" t="str">
        <f t="shared" si="270"/>
        <v>October</v>
      </c>
      <c r="T3500" t="str">
        <f t="shared" si="271"/>
        <v>Q4</v>
      </c>
      <c r="U3500">
        <f t="shared" si="272"/>
        <v>2025</v>
      </c>
      <c r="V3500" s="4">
        <f t="shared" si="273"/>
        <v>0.29651776292648607</v>
      </c>
      <c r="W3500" t="str">
        <f t="shared" si="274"/>
        <v>Low</v>
      </c>
    </row>
    <row r="3501" spans="1:23" hidden="1" x14ac:dyDescent="0.3">
      <c r="A3501">
        <v>102529</v>
      </c>
      <c r="B3501" s="1">
        <v>45824</v>
      </c>
      <c r="C3501" t="s">
        <v>2665</v>
      </c>
      <c r="D3501" t="s">
        <v>166</v>
      </c>
      <c r="E3501" t="s">
        <v>52</v>
      </c>
      <c r="F3501" t="s">
        <v>53</v>
      </c>
      <c r="G3501" t="s">
        <v>54</v>
      </c>
      <c r="H3501" t="s">
        <v>38</v>
      </c>
      <c r="I3501" t="s">
        <v>39</v>
      </c>
      <c r="J3501" t="s">
        <v>92</v>
      </c>
      <c r="K3501">
        <v>5</v>
      </c>
      <c r="L3501">
        <v>2259</v>
      </c>
      <c r="M3501">
        <v>20</v>
      </c>
      <c r="N3501">
        <v>9036</v>
      </c>
      <c r="O3501">
        <v>8000</v>
      </c>
      <c r="P3501">
        <v>1036</v>
      </c>
      <c r="Q3501" t="s">
        <v>66</v>
      </c>
      <c r="R3501" t="s">
        <v>27</v>
      </c>
      <c r="S3501" s="3" t="str">
        <f t="shared" si="270"/>
        <v>June</v>
      </c>
      <c r="T3501" t="str">
        <f t="shared" si="271"/>
        <v>Q2</v>
      </c>
      <c r="U3501">
        <f t="shared" si="272"/>
        <v>2025</v>
      </c>
      <c r="V3501" s="4">
        <f t="shared" si="273"/>
        <v>0.11465250110668437</v>
      </c>
      <c r="W3501" t="str">
        <f t="shared" si="274"/>
        <v>Low</v>
      </c>
    </row>
    <row r="3502" spans="1:23" hidden="1" x14ac:dyDescent="0.3">
      <c r="A3502">
        <v>101433</v>
      </c>
      <c r="B3502" s="1">
        <v>45866</v>
      </c>
      <c r="C3502" t="s">
        <v>1569</v>
      </c>
      <c r="D3502" t="s">
        <v>408</v>
      </c>
      <c r="E3502" t="s">
        <v>52</v>
      </c>
      <c r="F3502" t="s">
        <v>53</v>
      </c>
      <c r="G3502" t="s">
        <v>54</v>
      </c>
      <c r="H3502" t="s">
        <v>108</v>
      </c>
      <c r="I3502" t="s">
        <v>39</v>
      </c>
      <c r="J3502" t="s">
        <v>92</v>
      </c>
      <c r="K3502">
        <v>5</v>
      </c>
      <c r="L3502">
        <v>2000</v>
      </c>
      <c r="M3502">
        <v>10</v>
      </c>
      <c r="N3502">
        <v>9000</v>
      </c>
      <c r="O3502">
        <v>8000</v>
      </c>
      <c r="P3502">
        <v>1000</v>
      </c>
      <c r="Q3502" t="s">
        <v>41</v>
      </c>
      <c r="R3502" t="s">
        <v>56</v>
      </c>
      <c r="S3502" s="3" t="str">
        <f t="shared" si="270"/>
        <v>July</v>
      </c>
      <c r="T3502" t="str">
        <f t="shared" si="271"/>
        <v>Q3</v>
      </c>
      <c r="U3502">
        <f t="shared" si="272"/>
        <v>2025</v>
      </c>
      <c r="V3502" s="4">
        <f t="shared" si="273"/>
        <v>0.1111111111111111</v>
      </c>
      <c r="W3502" t="str">
        <f t="shared" si="274"/>
        <v>Low</v>
      </c>
    </row>
    <row r="3503" spans="1:23" hidden="1" x14ac:dyDescent="0.3">
      <c r="A3503">
        <v>101568</v>
      </c>
      <c r="B3503" s="1">
        <v>45736</v>
      </c>
      <c r="C3503" t="s">
        <v>1704</v>
      </c>
      <c r="D3503" t="s">
        <v>151</v>
      </c>
      <c r="E3503" t="s">
        <v>30</v>
      </c>
      <c r="F3503" t="s">
        <v>31</v>
      </c>
      <c r="G3503" t="s">
        <v>32</v>
      </c>
      <c r="H3503" t="s">
        <v>108</v>
      </c>
      <c r="I3503" t="s">
        <v>39</v>
      </c>
      <c r="J3503" t="s">
        <v>48</v>
      </c>
      <c r="K3503">
        <v>6</v>
      </c>
      <c r="L3503">
        <v>1495</v>
      </c>
      <c r="M3503">
        <v>0</v>
      </c>
      <c r="N3503">
        <v>8970</v>
      </c>
      <c r="O3503">
        <v>5400</v>
      </c>
      <c r="P3503">
        <v>3570</v>
      </c>
      <c r="Q3503" t="s">
        <v>26</v>
      </c>
      <c r="R3503" t="s">
        <v>27</v>
      </c>
      <c r="S3503" s="3" t="str">
        <f t="shared" si="270"/>
        <v>March</v>
      </c>
      <c r="T3503" t="str">
        <f t="shared" si="271"/>
        <v>Q1</v>
      </c>
      <c r="U3503">
        <f t="shared" si="272"/>
        <v>2025</v>
      </c>
      <c r="V3503" s="4">
        <f t="shared" si="273"/>
        <v>0.39799331103678931</v>
      </c>
      <c r="W3503" t="str">
        <f t="shared" si="274"/>
        <v>Low</v>
      </c>
    </row>
    <row r="3504" spans="1:23" hidden="1" x14ac:dyDescent="0.3">
      <c r="A3504">
        <v>100183</v>
      </c>
      <c r="B3504" s="1">
        <v>45730</v>
      </c>
      <c r="C3504" t="s">
        <v>315</v>
      </c>
      <c r="D3504" t="s">
        <v>98</v>
      </c>
      <c r="E3504" t="s">
        <v>20</v>
      </c>
      <c r="F3504" t="s">
        <v>36</v>
      </c>
      <c r="G3504" t="s">
        <v>37</v>
      </c>
      <c r="H3504" t="s">
        <v>59</v>
      </c>
      <c r="I3504" t="s">
        <v>39</v>
      </c>
      <c r="J3504" t="s">
        <v>92</v>
      </c>
      <c r="K3504">
        <v>4</v>
      </c>
      <c r="L3504">
        <v>2360</v>
      </c>
      <c r="M3504">
        <v>5</v>
      </c>
      <c r="N3504">
        <v>8968</v>
      </c>
      <c r="O3504">
        <v>6400</v>
      </c>
      <c r="P3504">
        <v>2568</v>
      </c>
      <c r="Q3504" t="s">
        <v>66</v>
      </c>
      <c r="R3504" t="s">
        <v>27</v>
      </c>
      <c r="S3504" s="3" t="str">
        <f t="shared" si="270"/>
        <v>March</v>
      </c>
      <c r="T3504" t="str">
        <f t="shared" si="271"/>
        <v>Q1</v>
      </c>
      <c r="U3504">
        <f t="shared" si="272"/>
        <v>2025</v>
      </c>
      <c r="V3504" s="4">
        <f t="shared" si="273"/>
        <v>0.28635147190008919</v>
      </c>
      <c r="W3504" t="str">
        <f t="shared" si="274"/>
        <v>Low</v>
      </c>
    </row>
    <row r="3505" spans="1:23" hidden="1" x14ac:dyDescent="0.3">
      <c r="A3505">
        <v>104723</v>
      </c>
      <c r="B3505" s="1">
        <v>45751</v>
      </c>
      <c r="C3505" t="s">
        <v>4859</v>
      </c>
      <c r="D3505" t="s">
        <v>19</v>
      </c>
      <c r="E3505" t="s">
        <v>20</v>
      </c>
      <c r="F3505" t="s">
        <v>21</v>
      </c>
      <c r="G3505" t="s">
        <v>22</v>
      </c>
      <c r="H3505" t="s">
        <v>23</v>
      </c>
      <c r="I3505" t="s">
        <v>39</v>
      </c>
      <c r="J3505" t="s">
        <v>48</v>
      </c>
      <c r="K3505">
        <v>6</v>
      </c>
      <c r="L3505">
        <v>1493</v>
      </c>
      <c r="M3505">
        <v>0</v>
      </c>
      <c r="N3505">
        <v>8958</v>
      </c>
      <c r="O3505">
        <v>5400</v>
      </c>
      <c r="P3505">
        <v>3558</v>
      </c>
      <c r="Q3505" t="s">
        <v>26</v>
      </c>
      <c r="R3505" t="s">
        <v>27</v>
      </c>
      <c r="S3505" s="3" t="str">
        <f t="shared" si="270"/>
        <v>April</v>
      </c>
      <c r="T3505" t="str">
        <f t="shared" si="271"/>
        <v>Q2</v>
      </c>
      <c r="U3505">
        <f t="shared" si="272"/>
        <v>2025</v>
      </c>
      <c r="V3505" s="4">
        <f t="shared" si="273"/>
        <v>0.39718687206965841</v>
      </c>
      <c r="W3505" t="str">
        <f t="shared" si="274"/>
        <v>Low</v>
      </c>
    </row>
    <row r="3506" spans="1:23" hidden="1" x14ac:dyDescent="0.3">
      <c r="A3506">
        <v>101731</v>
      </c>
      <c r="B3506" s="1">
        <v>45801</v>
      </c>
      <c r="C3506" t="s">
        <v>1867</v>
      </c>
      <c r="D3506" t="s">
        <v>90</v>
      </c>
      <c r="E3506" t="s">
        <v>30</v>
      </c>
      <c r="F3506" t="s">
        <v>31</v>
      </c>
      <c r="G3506" t="s">
        <v>32</v>
      </c>
      <c r="H3506" t="s">
        <v>59</v>
      </c>
      <c r="I3506" t="s">
        <v>39</v>
      </c>
      <c r="J3506" t="s">
        <v>48</v>
      </c>
      <c r="K3506">
        <v>6</v>
      </c>
      <c r="L3506">
        <v>1861</v>
      </c>
      <c r="M3506">
        <v>20</v>
      </c>
      <c r="N3506">
        <v>8932.7999999999993</v>
      </c>
      <c r="O3506">
        <v>5400</v>
      </c>
      <c r="P3506">
        <v>3532.8</v>
      </c>
      <c r="Q3506" t="s">
        <v>66</v>
      </c>
      <c r="R3506" t="s">
        <v>56</v>
      </c>
      <c r="S3506" s="3" t="str">
        <f t="shared" si="270"/>
        <v>May</v>
      </c>
      <c r="T3506" t="str">
        <f t="shared" si="271"/>
        <v>Q2</v>
      </c>
      <c r="U3506">
        <f t="shared" si="272"/>
        <v>2025</v>
      </c>
      <c r="V3506" s="4">
        <f t="shared" si="273"/>
        <v>0.39548629768941435</v>
      </c>
      <c r="W3506" t="str">
        <f t="shared" si="274"/>
        <v>Low</v>
      </c>
    </row>
    <row r="3507" spans="1:23" hidden="1" x14ac:dyDescent="0.3">
      <c r="A3507">
        <v>100700</v>
      </c>
      <c r="B3507" s="1">
        <v>45918</v>
      </c>
      <c r="C3507" t="s">
        <v>836</v>
      </c>
      <c r="D3507" t="s">
        <v>132</v>
      </c>
      <c r="E3507" t="s">
        <v>52</v>
      </c>
      <c r="F3507" t="s">
        <v>69</v>
      </c>
      <c r="G3507" t="s">
        <v>70</v>
      </c>
      <c r="H3507" t="s">
        <v>33</v>
      </c>
      <c r="I3507" t="s">
        <v>39</v>
      </c>
      <c r="J3507" t="s">
        <v>48</v>
      </c>
      <c r="K3507">
        <v>6</v>
      </c>
      <c r="L3507">
        <v>1744</v>
      </c>
      <c r="M3507">
        <v>15</v>
      </c>
      <c r="N3507">
        <v>8894.4</v>
      </c>
      <c r="O3507">
        <v>5400</v>
      </c>
      <c r="P3507">
        <v>3494.4</v>
      </c>
      <c r="Q3507" t="s">
        <v>41</v>
      </c>
      <c r="R3507" t="s">
        <v>56</v>
      </c>
      <c r="S3507" s="3" t="str">
        <f t="shared" si="270"/>
        <v>September</v>
      </c>
      <c r="T3507" t="str">
        <f t="shared" si="271"/>
        <v>Q3</v>
      </c>
      <c r="U3507">
        <f t="shared" si="272"/>
        <v>2025</v>
      </c>
      <c r="V3507" s="4">
        <f t="shared" si="273"/>
        <v>0.39287641662169459</v>
      </c>
      <c r="W3507" t="str">
        <f t="shared" si="274"/>
        <v>Low</v>
      </c>
    </row>
    <row r="3508" spans="1:23" hidden="1" x14ac:dyDescent="0.3">
      <c r="A3508">
        <v>101993</v>
      </c>
      <c r="B3508" s="1">
        <v>45856</v>
      </c>
      <c r="C3508" t="s">
        <v>2129</v>
      </c>
      <c r="D3508" t="s">
        <v>85</v>
      </c>
      <c r="E3508" t="s">
        <v>20</v>
      </c>
      <c r="F3508" t="s">
        <v>21</v>
      </c>
      <c r="G3508" t="s">
        <v>22</v>
      </c>
      <c r="H3508" t="s">
        <v>23</v>
      </c>
      <c r="I3508" t="s">
        <v>24</v>
      </c>
      <c r="J3508" t="s">
        <v>25</v>
      </c>
      <c r="K3508">
        <v>1</v>
      </c>
      <c r="L3508">
        <v>8894</v>
      </c>
      <c r="M3508">
        <v>0</v>
      </c>
      <c r="N3508">
        <v>8894</v>
      </c>
      <c r="O3508">
        <v>6000</v>
      </c>
      <c r="P3508">
        <v>2894</v>
      </c>
      <c r="Q3508" t="s">
        <v>55</v>
      </c>
      <c r="R3508" t="s">
        <v>27</v>
      </c>
      <c r="S3508" s="3" t="str">
        <f t="shared" si="270"/>
        <v>July</v>
      </c>
      <c r="T3508" t="str">
        <f t="shared" si="271"/>
        <v>Q3</v>
      </c>
      <c r="U3508">
        <f t="shared" si="272"/>
        <v>2025</v>
      </c>
      <c r="V3508" s="4">
        <f t="shared" si="273"/>
        <v>0.32538790195637507</v>
      </c>
      <c r="W3508" t="str">
        <f t="shared" si="274"/>
        <v>Low</v>
      </c>
    </row>
    <row r="3509" spans="1:23" hidden="1" x14ac:dyDescent="0.3">
      <c r="A3509">
        <v>101492</v>
      </c>
      <c r="B3509" s="1">
        <v>45705</v>
      </c>
      <c r="C3509" t="s">
        <v>1628</v>
      </c>
      <c r="D3509" t="s">
        <v>82</v>
      </c>
      <c r="E3509" t="s">
        <v>30</v>
      </c>
      <c r="F3509" t="s">
        <v>31</v>
      </c>
      <c r="G3509" t="s">
        <v>32</v>
      </c>
      <c r="H3509" t="s">
        <v>33</v>
      </c>
      <c r="I3509" t="s">
        <v>24</v>
      </c>
      <c r="J3509" t="s">
        <v>25</v>
      </c>
      <c r="K3509">
        <v>1</v>
      </c>
      <c r="L3509">
        <v>8893</v>
      </c>
      <c r="M3509">
        <v>0</v>
      </c>
      <c r="N3509">
        <v>8893</v>
      </c>
      <c r="O3509">
        <v>6000</v>
      </c>
      <c r="P3509">
        <v>2893</v>
      </c>
      <c r="Q3509" t="s">
        <v>41</v>
      </c>
      <c r="R3509" t="s">
        <v>27</v>
      </c>
      <c r="S3509" s="3" t="str">
        <f t="shared" si="270"/>
        <v>February</v>
      </c>
      <c r="T3509" t="str">
        <f t="shared" si="271"/>
        <v>Q1</v>
      </c>
      <c r="U3509">
        <f t="shared" si="272"/>
        <v>2025</v>
      </c>
      <c r="V3509" s="4">
        <f t="shared" si="273"/>
        <v>0.32531204318002921</v>
      </c>
      <c r="W3509" t="str">
        <f t="shared" si="274"/>
        <v>Low</v>
      </c>
    </row>
    <row r="3510" spans="1:23" hidden="1" x14ac:dyDescent="0.3">
      <c r="A3510">
        <v>101212</v>
      </c>
      <c r="B3510" s="1">
        <v>45709</v>
      </c>
      <c r="C3510" t="s">
        <v>1348</v>
      </c>
      <c r="D3510" t="s">
        <v>100</v>
      </c>
      <c r="E3510" t="s">
        <v>30</v>
      </c>
      <c r="F3510" t="s">
        <v>76</v>
      </c>
      <c r="G3510" t="s">
        <v>77</v>
      </c>
      <c r="H3510" t="s">
        <v>83</v>
      </c>
      <c r="I3510" t="s">
        <v>39</v>
      </c>
      <c r="J3510" t="s">
        <v>92</v>
      </c>
      <c r="K3510">
        <v>5</v>
      </c>
      <c r="L3510">
        <v>2091</v>
      </c>
      <c r="M3510">
        <v>15</v>
      </c>
      <c r="N3510">
        <v>8886.75</v>
      </c>
      <c r="O3510">
        <v>8000</v>
      </c>
      <c r="P3510">
        <v>886.75</v>
      </c>
      <c r="Q3510" t="s">
        <v>26</v>
      </c>
      <c r="R3510" t="s">
        <v>27</v>
      </c>
      <c r="S3510" s="3" t="str">
        <f t="shared" si="270"/>
        <v>February</v>
      </c>
      <c r="T3510" t="str">
        <f t="shared" si="271"/>
        <v>Q1</v>
      </c>
      <c r="U3510">
        <f t="shared" si="272"/>
        <v>2025</v>
      </c>
      <c r="V3510" s="4">
        <f t="shared" si="273"/>
        <v>9.9783385377106362E-2</v>
      </c>
      <c r="W3510" t="str">
        <f t="shared" si="274"/>
        <v>Low</v>
      </c>
    </row>
    <row r="3511" spans="1:23" hidden="1" x14ac:dyDescent="0.3">
      <c r="A3511">
        <v>104741</v>
      </c>
      <c r="B3511" s="1">
        <v>45910</v>
      </c>
      <c r="C3511" t="s">
        <v>4877</v>
      </c>
      <c r="D3511" t="s">
        <v>82</v>
      </c>
      <c r="E3511" t="s">
        <v>30</v>
      </c>
      <c r="F3511" t="s">
        <v>31</v>
      </c>
      <c r="G3511" t="s">
        <v>32</v>
      </c>
      <c r="H3511" t="s">
        <v>71</v>
      </c>
      <c r="I3511" t="s">
        <v>39</v>
      </c>
      <c r="J3511" t="s">
        <v>92</v>
      </c>
      <c r="K3511">
        <v>3</v>
      </c>
      <c r="L3511">
        <v>2962</v>
      </c>
      <c r="M3511">
        <v>0</v>
      </c>
      <c r="N3511">
        <v>8886</v>
      </c>
      <c r="O3511">
        <v>4800</v>
      </c>
      <c r="P3511">
        <v>4086</v>
      </c>
      <c r="Q3511" t="s">
        <v>49</v>
      </c>
      <c r="R3511" t="s">
        <v>27</v>
      </c>
      <c r="S3511" s="3" t="str">
        <f t="shared" si="270"/>
        <v>September</v>
      </c>
      <c r="T3511" t="str">
        <f t="shared" si="271"/>
        <v>Q3</v>
      </c>
      <c r="U3511">
        <f t="shared" si="272"/>
        <v>2025</v>
      </c>
      <c r="V3511" s="4">
        <f t="shared" si="273"/>
        <v>0.4598244429439568</v>
      </c>
      <c r="W3511" t="str">
        <f t="shared" si="274"/>
        <v>Low</v>
      </c>
    </row>
    <row r="3512" spans="1:23" hidden="1" x14ac:dyDescent="0.3">
      <c r="A3512">
        <v>102305</v>
      </c>
      <c r="B3512" s="1">
        <v>45985</v>
      </c>
      <c r="C3512" t="s">
        <v>2441</v>
      </c>
      <c r="D3512" t="s">
        <v>228</v>
      </c>
      <c r="E3512" t="s">
        <v>52</v>
      </c>
      <c r="F3512" t="s">
        <v>69</v>
      </c>
      <c r="G3512" t="s">
        <v>70</v>
      </c>
      <c r="H3512" t="s">
        <v>23</v>
      </c>
      <c r="I3512" t="s">
        <v>39</v>
      </c>
      <c r="J3512" t="s">
        <v>92</v>
      </c>
      <c r="K3512">
        <v>4</v>
      </c>
      <c r="L3512">
        <v>2334</v>
      </c>
      <c r="M3512">
        <v>5</v>
      </c>
      <c r="N3512">
        <v>8869.2000000000007</v>
      </c>
      <c r="O3512">
        <v>6400</v>
      </c>
      <c r="P3512">
        <v>2469.1999999999998</v>
      </c>
      <c r="Q3512" t="s">
        <v>66</v>
      </c>
      <c r="R3512" t="s">
        <v>27</v>
      </c>
      <c r="S3512" s="3" t="str">
        <f t="shared" si="270"/>
        <v>November</v>
      </c>
      <c r="T3512" t="str">
        <f t="shared" si="271"/>
        <v>Q4</v>
      </c>
      <c r="U3512">
        <f t="shared" si="272"/>
        <v>2025</v>
      </c>
      <c r="V3512" s="4">
        <f t="shared" si="273"/>
        <v>0.27840165967618269</v>
      </c>
      <c r="W3512" t="str">
        <f t="shared" si="274"/>
        <v>Low</v>
      </c>
    </row>
    <row r="3513" spans="1:23" hidden="1" x14ac:dyDescent="0.3">
      <c r="A3513">
        <v>104449</v>
      </c>
      <c r="B3513" s="1">
        <v>45965</v>
      </c>
      <c r="C3513" t="s">
        <v>4585</v>
      </c>
      <c r="D3513" t="s">
        <v>408</v>
      </c>
      <c r="E3513" t="s">
        <v>52</v>
      </c>
      <c r="F3513" t="s">
        <v>53</v>
      </c>
      <c r="G3513" t="s">
        <v>54</v>
      </c>
      <c r="H3513" t="s">
        <v>83</v>
      </c>
      <c r="I3513" t="s">
        <v>39</v>
      </c>
      <c r="J3513" t="s">
        <v>92</v>
      </c>
      <c r="K3513">
        <v>5</v>
      </c>
      <c r="L3513">
        <v>2084</v>
      </c>
      <c r="M3513">
        <v>15</v>
      </c>
      <c r="N3513">
        <v>8857</v>
      </c>
      <c r="O3513">
        <v>8000</v>
      </c>
      <c r="P3513">
        <v>857</v>
      </c>
      <c r="Q3513" t="s">
        <v>41</v>
      </c>
      <c r="R3513" t="s">
        <v>27</v>
      </c>
      <c r="S3513" s="3" t="str">
        <f t="shared" si="270"/>
        <v>November</v>
      </c>
      <c r="T3513" t="str">
        <f t="shared" si="271"/>
        <v>Q4</v>
      </c>
      <c r="U3513">
        <f t="shared" si="272"/>
        <v>2025</v>
      </c>
      <c r="V3513" s="4">
        <f t="shared" si="273"/>
        <v>9.6759625155244444E-2</v>
      </c>
      <c r="W3513" t="str">
        <f t="shared" si="274"/>
        <v>Low</v>
      </c>
    </row>
    <row r="3514" spans="1:23" hidden="1" x14ac:dyDescent="0.3">
      <c r="A3514">
        <v>100377</v>
      </c>
      <c r="B3514" s="1">
        <v>45887</v>
      </c>
      <c r="C3514" t="s">
        <v>513</v>
      </c>
      <c r="D3514" t="s">
        <v>94</v>
      </c>
      <c r="E3514" t="s">
        <v>44</v>
      </c>
      <c r="F3514" t="s">
        <v>45</v>
      </c>
      <c r="G3514" t="s">
        <v>46</v>
      </c>
      <c r="H3514" t="s">
        <v>59</v>
      </c>
      <c r="I3514" t="s">
        <v>39</v>
      </c>
      <c r="J3514" t="s">
        <v>48</v>
      </c>
      <c r="K3514">
        <v>6</v>
      </c>
      <c r="L3514">
        <v>1736</v>
      </c>
      <c r="M3514">
        <v>15</v>
      </c>
      <c r="N3514">
        <v>8853.6</v>
      </c>
      <c r="O3514">
        <v>5400</v>
      </c>
      <c r="P3514">
        <v>3453.6</v>
      </c>
      <c r="Q3514" t="s">
        <v>66</v>
      </c>
      <c r="R3514" t="s">
        <v>27</v>
      </c>
      <c r="S3514" s="3" t="str">
        <f t="shared" si="270"/>
        <v>August</v>
      </c>
      <c r="T3514" t="str">
        <f t="shared" si="271"/>
        <v>Q3</v>
      </c>
      <c r="U3514">
        <f t="shared" si="272"/>
        <v>2025</v>
      </c>
      <c r="V3514" s="4">
        <f t="shared" si="273"/>
        <v>0.39007861208999728</v>
      </c>
      <c r="W3514" t="str">
        <f t="shared" si="274"/>
        <v>Low</v>
      </c>
    </row>
    <row r="3515" spans="1:23" hidden="1" x14ac:dyDescent="0.3">
      <c r="A3515">
        <v>103090</v>
      </c>
      <c r="B3515" s="1">
        <v>45979</v>
      </c>
      <c r="C3515" t="s">
        <v>3226</v>
      </c>
      <c r="D3515" t="s">
        <v>299</v>
      </c>
      <c r="E3515" t="s">
        <v>52</v>
      </c>
      <c r="F3515" t="s">
        <v>53</v>
      </c>
      <c r="G3515" t="s">
        <v>54</v>
      </c>
      <c r="H3515" t="s">
        <v>38</v>
      </c>
      <c r="I3515" t="s">
        <v>39</v>
      </c>
      <c r="J3515" t="s">
        <v>40</v>
      </c>
      <c r="K3515">
        <v>9</v>
      </c>
      <c r="L3515">
        <v>1092</v>
      </c>
      <c r="M3515">
        <v>10</v>
      </c>
      <c r="N3515">
        <v>8845.2000000000007</v>
      </c>
      <c r="O3515">
        <v>3600</v>
      </c>
      <c r="P3515">
        <v>5245.2</v>
      </c>
      <c r="Q3515" t="s">
        <v>55</v>
      </c>
      <c r="R3515" t="s">
        <v>27</v>
      </c>
      <c r="S3515" s="3" t="str">
        <f t="shared" si="270"/>
        <v>November</v>
      </c>
      <c r="T3515" t="str">
        <f t="shared" si="271"/>
        <v>Q4</v>
      </c>
      <c r="U3515">
        <f t="shared" si="272"/>
        <v>2025</v>
      </c>
      <c r="V3515" s="4">
        <f t="shared" si="273"/>
        <v>0.59299959299959293</v>
      </c>
      <c r="W3515" t="str">
        <f t="shared" si="274"/>
        <v>Low</v>
      </c>
    </row>
    <row r="3516" spans="1:23" hidden="1" x14ac:dyDescent="0.3">
      <c r="A3516">
        <v>101265</v>
      </c>
      <c r="B3516" s="1">
        <v>45797</v>
      </c>
      <c r="C3516" t="s">
        <v>1401</v>
      </c>
      <c r="D3516" t="s">
        <v>125</v>
      </c>
      <c r="E3516" t="s">
        <v>52</v>
      </c>
      <c r="F3516" t="s">
        <v>53</v>
      </c>
      <c r="G3516" t="s">
        <v>54</v>
      </c>
      <c r="H3516" t="s">
        <v>38</v>
      </c>
      <c r="I3516" t="s">
        <v>24</v>
      </c>
      <c r="J3516" t="s">
        <v>25</v>
      </c>
      <c r="K3516">
        <v>1</v>
      </c>
      <c r="L3516">
        <v>8842</v>
      </c>
      <c r="M3516">
        <v>0</v>
      </c>
      <c r="N3516">
        <v>8842</v>
      </c>
      <c r="O3516">
        <v>6000</v>
      </c>
      <c r="P3516">
        <v>2842</v>
      </c>
      <c r="Q3516" t="s">
        <v>49</v>
      </c>
      <c r="R3516" t="s">
        <v>27</v>
      </c>
      <c r="S3516" s="3" t="str">
        <f t="shared" si="270"/>
        <v>May</v>
      </c>
      <c r="T3516" t="str">
        <f t="shared" si="271"/>
        <v>Q2</v>
      </c>
      <c r="U3516">
        <f t="shared" si="272"/>
        <v>2025</v>
      </c>
      <c r="V3516" s="4">
        <f t="shared" si="273"/>
        <v>0.32142049310110837</v>
      </c>
      <c r="W3516" t="str">
        <f t="shared" si="274"/>
        <v>Low</v>
      </c>
    </row>
    <row r="3517" spans="1:23" hidden="1" x14ac:dyDescent="0.3">
      <c r="A3517">
        <v>104202</v>
      </c>
      <c r="B3517" s="1">
        <v>45748</v>
      </c>
      <c r="C3517" t="s">
        <v>4338</v>
      </c>
      <c r="D3517" t="s">
        <v>87</v>
      </c>
      <c r="E3517" t="s">
        <v>52</v>
      </c>
      <c r="F3517" t="s">
        <v>69</v>
      </c>
      <c r="G3517" t="s">
        <v>70</v>
      </c>
      <c r="H3517" t="s">
        <v>38</v>
      </c>
      <c r="I3517" t="s">
        <v>39</v>
      </c>
      <c r="J3517" t="s">
        <v>48</v>
      </c>
      <c r="K3517">
        <v>6</v>
      </c>
      <c r="L3517">
        <v>1551</v>
      </c>
      <c r="M3517">
        <v>5</v>
      </c>
      <c r="N3517">
        <v>8840.7000000000007</v>
      </c>
      <c r="O3517">
        <v>5400</v>
      </c>
      <c r="P3517">
        <v>3440.7</v>
      </c>
      <c r="Q3517" t="s">
        <v>66</v>
      </c>
      <c r="R3517" t="s">
        <v>27</v>
      </c>
      <c r="S3517" s="3" t="str">
        <f t="shared" si="270"/>
        <v>April</v>
      </c>
      <c r="T3517" t="str">
        <f t="shared" si="271"/>
        <v>Q2</v>
      </c>
      <c r="U3517">
        <f t="shared" si="272"/>
        <v>2025</v>
      </c>
      <c r="V3517" s="4">
        <f t="shared" si="273"/>
        <v>0.38918863890868366</v>
      </c>
      <c r="W3517" t="str">
        <f t="shared" si="274"/>
        <v>Low</v>
      </c>
    </row>
    <row r="3518" spans="1:23" hidden="1" x14ac:dyDescent="0.3">
      <c r="A3518">
        <v>100515</v>
      </c>
      <c r="B3518" s="1">
        <v>45814</v>
      </c>
      <c r="C3518" t="s">
        <v>651</v>
      </c>
      <c r="D3518" t="s">
        <v>127</v>
      </c>
      <c r="E3518" t="s">
        <v>52</v>
      </c>
      <c r="F3518" t="s">
        <v>69</v>
      </c>
      <c r="G3518" t="s">
        <v>70</v>
      </c>
      <c r="H3518" t="s">
        <v>71</v>
      </c>
      <c r="I3518" t="s">
        <v>39</v>
      </c>
      <c r="J3518" t="s">
        <v>92</v>
      </c>
      <c r="K3518">
        <v>4</v>
      </c>
      <c r="L3518">
        <v>2593</v>
      </c>
      <c r="M3518">
        <v>15</v>
      </c>
      <c r="N3518">
        <v>8816.2000000000007</v>
      </c>
      <c r="O3518">
        <v>6400</v>
      </c>
      <c r="P3518">
        <v>2416.1999999999998</v>
      </c>
      <c r="Q3518" t="s">
        <v>66</v>
      </c>
      <c r="R3518" t="s">
        <v>27</v>
      </c>
      <c r="S3518" s="3" t="str">
        <f t="shared" si="270"/>
        <v>June</v>
      </c>
      <c r="T3518" t="str">
        <f t="shared" si="271"/>
        <v>Q2</v>
      </c>
      <c r="U3518">
        <f t="shared" si="272"/>
        <v>2025</v>
      </c>
      <c r="V3518" s="4">
        <f t="shared" si="273"/>
        <v>0.2740636555432045</v>
      </c>
      <c r="W3518" t="str">
        <f t="shared" si="274"/>
        <v>Low</v>
      </c>
    </row>
    <row r="3519" spans="1:23" hidden="1" x14ac:dyDescent="0.3">
      <c r="A3519">
        <v>104311</v>
      </c>
      <c r="B3519" s="1">
        <v>46007</v>
      </c>
      <c r="C3519" t="s">
        <v>4447</v>
      </c>
      <c r="D3519" t="s">
        <v>98</v>
      </c>
      <c r="E3519" t="s">
        <v>44</v>
      </c>
      <c r="F3519" t="s">
        <v>45</v>
      </c>
      <c r="G3519" t="s">
        <v>46</v>
      </c>
      <c r="H3519" t="s">
        <v>83</v>
      </c>
      <c r="I3519" t="s">
        <v>39</v>
      </c>
      <c r="J3519" t="s">
        <v>48</v>
      </c>
      <c r="K3519">
        <v>6</v>
      </c>
      <c r="L3519">
        <v>1833</v>
      </c>
      <c r="M3519">
        <v>20</v>
      </c>
      <c r="N3519">
        <v>8798.4</v>
      </c>
      <c r="O3519">
        <v>5400</v>
      </c>
      <c r="P3519">
        <v>3398.4</v>
      </c>
      <c r="Q3519" t="s">
        <v>55</v>
      </c>
      <c r="R3519" t="s">
        <v>73</v>
      </c>
      <c r="S3519" s="3" t="str">
        <f t="shared" si="270"/>
        <v>December</v>
      </c>
      <c r="T3519" t="str">
        <f t="shared" si="271"/>
        <v>Q4</v>
      </c>
      <c r="U3519">
        <f t="shared" si="272"/>
        <v>2025</v>
      </c>
      <c r="V3519" s="4">
        <f t="shared" si="273"/>
        <v>0.38625204582651396</v>
      </c>
      <c r="W3519" t="str">
        <f t="shared" si="274"/>
        <v>Low</v>
      </c>
    </row>
    <row r="3520" spans="1:23" hidden="1" x14ac:dyDescent="0.3">
      <c r="A3520">
        <v>102874</v>
      </c>
      <c r="B3520" s="1">
        <v>45740</v>
      </c>
      <c r="C3520" t="s">
        <v>3010</v>
      </c>
      <c r="D3520" t="s">
        <v>75</v>
      </c>
      <c r="E3520" t="s">
        <v>20</v>
      </c>
      <c r="F3520" t="s">
        <v>21</v>
      </c>
      <c r="G3520" t="s">
        <v>22</v>
      </c>
      <c r="H3520" t="s">
        <v>47</v>
      </c>
      <c r="I3520" t="s">
        <v>39</v>
      </c>
      <c r="J3520" t="s">
        <v>92</v>
      </c>
      <c r="K3520">
        <v>4</v>
      </c>
      <c r="L3520">
        <v>2438</v>
      </c>
      <c r="M3520">
        <v>10</v>
      </c>
      <c r="N3520">
        <v>8776.7999999999993</v>
      </c>
      <c r="O3520">
        <v>6400</v>
      </c>
      <c r="P3520">
        <v>2376.8000000000002</v>
      </c>
      <c r="Q3520" t="s">
        <v>26</v>
      </c>
      <c r="R3520" t="s">
        <v>56</v>
      </c>
      <c r="S3520" s="3" t="str">
        <f t="shared" si="270"/>
        <v>March</v>
      </c>
      <c r="T3520" t="str">
        <f t="shared" si="271"/>
        <v>Q1</v>
      </c>
      <c r="U3520">
        <f t="shared" si="272"/>
        <v>2025</v>
      </c>
      <c r="V3520" s="4">
        <f t="shared" si="273"/>
        <v>0.27080484914775321</v>
      </c>
      <c r="W3520" t="str">
        <f t="shared" si="274"/>
        <v>Low</v>
      </c>
    </row>
    <row r="3521" spans="1:23" hidden="1" x14ac:dyDescent="0.3">
      <c r="A3521">
        <v>101301</v>
      </c>
      <c r="B3521" s="1">
        <v>45901</v>
      </c>
      <c r="C3521" t="s">
        <v>1437</v>
      </c>
      <c r="D3521" t="s">
        <v>75</v>
      </c>
      <c r="E3521" t="s">
        <v>20</v>
      </c>
      <c r="F3521" t="s">
        <v>36</v>
      </c>
      <c r="G3521" t="s">
        <v>37</v>
      </c>
      <c r="H3521" t="s">
        <v>33</v>
      </c>
      <c r="I3521" t="s">
        <v>39</v>
      </c>
      <c r="J3521" t="s">
        <v>48</v>
      </c>
      <c r="K3521">
        <v>5</v>
      </c>
      <c r="L3521">
        <v>1846</v>
      </c>
      <c r="M3521">
        <v>5</v>
      </c>
      <c r="N3521">
        <v>8768.5</v>
      </c>
      <c r="O3521">
        <v>4500</v>
      </c>
      <c r="P3521">
        <v>4268.5</v>
      </c>
      <c r="Q3521" t="s">
        <v>66</v>
      </c>
      <c r="R3521" t="s">
        <v>73</v>
      </c>
      <c r="S3521" s="3" t="str">
        <f t="shared" si="270"/>
        <v>September</v>
      </c>
      <c r="T3521" t="str">
        <f t="shared" si="271"/>
        <v>Q3</v>
      </c>
      <c r="U3521">
        <f t="shared" si="272"/>
        <v>2025</v>
      </c>
      <c r="V3521" s="4">
        <f t="shared" si="273"/>
        <v>0.4867993385413697</v>
      </c>
      <c r="W3521" t="str">
        <f t="shared" si="274"/>
        <v>Low</v>
      </c>
    </row>
    <row r="3522" spans="1:23" hidden="1" x14ac:dyDescent="0.3">
      <c r="A3522">
        <v>104651</v>
      </c>
      <c r="B3522" s="1">
        <v>45943</v>
      </c>
      <c r="C3522" t="s">
        <v>4787</v>
      </c>
      <c r="D3522" t="s">
        <v>226</v>
      </c>
      <c r="E3522" t="s">
        <v>44</v>
      </c>
      <c r="F3522" t="s">
        <v>64</v>
      </c>
      <c r="G3522" t="s">
        <v>65</v>
      </c>
      <c r="H3522" t="s">
        <v>83</v>
      </c>
      <c r="I3522" t="s">
        <v>39</v>
      </c>
      <c r="J3522" t="s">
        <v>48</v>
      </c>
      <c r="K3522">
        <v>6</v>
      </c>
      <c r="L3522">
        <v>1538</v>
      </c>
      <c r="M3522">
        <v>5</v>
      </c>
      <c r="N3522">
        <v>8766.6</v>
      </c>
      <c r="O3522">
        <v>5400</v>
      </c>
      <c r="P3522">
        <v>3366.6</v>
      </c>
      <c r="Q3522" t="s">
        <v>49</v>
      </c>
      <c r="R3522" t="s">
        <v>56</v>
      </c>
      <c r="S3522" s="3" t="str">
        <f t="shared" ref="S3522:S3585" si="275">TEXT(B3522,"mmmm")</f>
        <v>October</v>
      </c>
      <c r="T3522" t="str">
        <f t="shared" ref="T3522:T3585" si="276">"Q"&amp;ROUNDUP(MONTH(B3522)/3,0)</f>
        <v>Q4</v>
      </c>
      <c r="U3522">
        <f t="shared" ref="U3522:U3585" si="277">YEAR(B3522)</f>
        <v>2025</v>
      </c>
      <c r="V3522" s="4">
        <f t="shared" ref="V3522:V3585" si="278">P3522/N3522</f>
        <v>0.38402573403600027</v>
      </c>
      <c r="W3522" t="str">
        <f t="shared" ref="W3522:W3585" si="279">IF(N3522&lt;10000,"Low",IF(N3522&lt;=50000,"Medium","High"))</f>
        <v>Low</v>
      </c>
    </row>
    <row r="3523" spans="1:23" hidden="1" x14ac:dyDescent="0.3">
      <c r="A3523">
        <v>103777</v>
      </c>
      <c r="B3523" s="1">
        <v>45975</v>
      </c>
      <c r="C3523" t="s">
        <v>3913</v>
      </c>
      <c r="D3523" t="s">
        <v>122</v>
      </c>
      <c r="E3523" t="s">
        <v>20</v>
      </c>
      <c r="F3523" t="s">
        <v>36</v>
      </c>
      <c r="G3523" t="s">
        <v>37</v>
      </c>
      <c r="H3523" t="s">
        <v>47</v>
      </c>
      <c r="I3523" t="s">
        <v>39</v>
      </c>
      <c r="J3523" t="s">
        <v>48</v>
      </c>
      <c r="K3523">
        <v>6</v>
      </c>
      <c r="L3523">
        <v>1456</v>
      </c>
      <c r="M3523">
        <v>0</v>
      </c>
      <c r="N3523">
        <v>8736</v>
      </c>
      <c r="O3523">
        <v>5400</v>
      </c>
      <c r="P3523">
        <v>3336</v>
      </c>
      <c r="Q3523" t="s">
        <v>49</v>
      </c>
      <c r="R3523" t="s">
        <v>27</v>
      </c>
      <c r="S3523" s="3" t="str">
        <f t="shared" si="275"/>
        <v>November</v>
      </c>
      <c r="T3523" t="str">
        <f t="shared" si="276"/>
        <v>Q4</v>
      </c>
      <c r="U3523">
        <f t="shared" si="277"/>
        <v>2025</v>
      </c>
      <c r="V3523" s="4">
        <f t="shared" si="278"/>
        <v>0.38186813186813184</v>
      </c>
      <c r="W3523" t="str">
        <f t="shared" si="279"/>
        <v>Low</v>
      </c>
    </row>
    <row r="3524" spans="1:23" hidden="1" x14ac:dyDescent="0.3">
      <c r="A3524">
        <v>100324</v>
      </c>
      <c r="B3524" s="1">
        <v>45758</v>
      </c>
      <c r="C3524" t="s">
        <v>460</v>
      </c>
      <c r="D3524" t="s">
        <v>85</v>
      </c>
      <c r="E3524" t="s">
        <v>20</v>
      </c>
      <c r="F3524" t="s">
        <v>36</v>
      </c>
      <c r="G3524" t="s">
        <v>37</v>
      </c>
      <c r="H3524" t="s">
        <v>59</v>
      </c>
      <c r="I3524" t="s">
        <v>39</v>
      </c>
      <c r="J3524" t="s">
        <v>92</v>
      </c>
      <c r="K3524">
        <v>4</v>
      </c>
      <c r="L3524">
        <v>2556</v>
      </c>
      <c r="M3524">
        <v>15</v>
      </c>
      <c r="N3524">
        <v>8690.4</v>
      </c>
      <c r="O3524">
        <v>6400</v>
      </c>
      <c r="P3524">
        <v>2290.4</v>
      </c>
      <c r="Q3524" t="s">
        <v>66</v>
      </c>
      <c r="R3524" t="s">
        <v>73</v>
      </c>
      <c r="S3524" s="3" t="str">
        <f t="shared" si="275"/>
        <v>April</v>
      </c>
      <c r="T3524" t="str">
        <f t="shared" si="276"/>
        <v>Q2</v>
      </c>
      <c r="U3524">
        <f t="shared" si="277"/>
        <v>2025</v>
      </c>
      <c r="V3524" s="4">
        <f t="shared" si="278"/>
        <v>0.26355518733314925</v>
      </c>
      <c r="W3524" t="str">
        <f t="shared" si="279"/>
        <v>Low</v>
      </c>
    </row>
    <row r="3525" spans="1:23" hidden="1" x14ac:dyDescent="0.3">
      <c r="A3525">
        <v>103035</v>
      </c>
      <c r="B3525" s="1">
        <v>45683</v>
      </c>
      <c r="C3525" t="s">
        <v>3171</v>
      </c>
      <c r="D3525" t="s">
        <v>114</v>
      </c>
      <c r="E3525" t="s">
        <v>20</v>
      </c>
      <c r="F3525" t="s">
        <v>36</v>
      </c>
      <c r="G3525" t="s">
        <v>37</v>
      </c>
      <c r="H3525" t="s">
        <v>108</v>
      </c>
      <c r="I3525" t="s">
        <v>39</v>
      </c>
      <c r="J3525" t="s">
        <v>92</v>
      </c>
      <c r="K3525">
        <v>3</v>
      </c>
      <c r="L3525">
        <v>2896</v>
      </c>
      <c r="M3525">
        <v>0</v>
      </c>
      <c r="N3525">
        <v>8688</v>
      </c>
      <c r="O3525">
        <v>4800</v>
      </c>
      <c r="P3525">
        <v>3888</v>
      </c>
      <c r="Q3525" t="s">
        <v>49</v>
      </c>
      <c r="R3525" t="s">
        <v>56</v>
      </c>
      <c r="S3525" s="3" t="str">
        <f t="shared" si="275"/>
        <v>January</v>
      </c>
      <c r="T3525" t="str">
        <f t="shared" si="276"/>
        <v>Q1</v>
      </c>
      <c r="U3525">
        <f t="shared" si="277"/>
        <v>2025</v>
      </c>
      <c r="V3525" s="4">
        <f t="shared" si="278"/>
        <v>0.44751381215469616</v>
      </c>
      <c r="W3525" t="str">
        <f t="shared" si="279"/>
        <v>Low</v>
      </c>
    </row>
    <row r="3526" spans="1:23" hidden="1" x14ac:dyDescent="0.3">
      <c r="A3526">
        <v>100389</v>
      </c>
      <c r="B3526" s="1">
        <v>46001</v>
      </c>
      <c r="C3526" t="s">
        <v>525</v>
      </c>
      <c r="D3526" t="s">
        <v>342</v>
      </c>
      <c r="E3526" t="s">
        <v>44</v>
      </c>
      <c r="F3526" t="s">
        <v>64</v>
      </c>
      <c r="G3526" t="s">
        <v>65</v>
      </c>
      <c r="H3526" t="s">
        <v>33</v>
      </c>
      <c r="I3526" t="s">
        <v>39</v>
      </c>
      <c r="J3526" t="s">
        <v>92</v>
      </c>
      <c r="K3526">
        <v>4</v>
      </c>
      <c r="L3526">
        <v>2172</v>
      </c>
      <c r="M3526">
        <v>0</v>
      </c>
      <c r="N3526">
        <v>8688</v>
      </c>
      <c r="O3526">
        <v>6400</v>
      </c>
      <c r="P3526">
        <v>2288</v>
      </c>
      <c r="Q3526" t="s">
        <v>41</v>
      </c>
      <c r="R3526" t="s">
        <v>27</v>
      </c>
      <c r="S3526" s="3" t="str">
        <f t="shared" si="275"/>
        <v>December</v>
      </c>
      <c r="T3526" t="str">
        <f t="shared" si="276"/>
        <v>Q4</v>
      </c>
      <c r="U3526">
        <f t="shared" si="277"/>
        <v>2025</v>
      </c>
      <c r="V3526" s="4">
        <f t="shared" si="278"/>
        <v>0.26335174953959484</v>
      </c>
      <c r="W3526" t="str">
        <f t="shared" si="279"/>
        <v>Low</v>
      </c>
    </row>
    <row r="3527" spans="1:23" hidden="1" x14ac:dyDescent="0.3">
      <c r="A3527">
        <v>100665</v>
      </c>
      <c r="B3527" s="1">
        <v>45735</v>
      </c>
      <c r="C3527" t="s">
        <v>801</v>
      </c>
      <c r="D3527" t="s">
        <v>207</v>
      </c>
      <c r="E3527" t="s">
        <v>30</v>
      </c>
      <c r="F3527" t="s">
        <v>76</v>
      </c>
      <c r="G3527" t="s">
        <v>77</v>
      </c>
      <c r="H3527" t="s">
        <v>47</v>
      </c>
      <c r="I3527" t="s">
        <v>39</v>
      </c>
      <c r="J3527" t="s">
        <v>92</v>
      </c>
      <c r="K3527">
        <v>4</v>
      </c>
      <c r="L3527">
        <v>2411</v>
      </c>
      <c r="M3527">
        <v>10</v>
      </c>
      <c r="N3527">
        <v>8679.6</v>
      </c>
      <c r="O3527">
        <v>6400</v>
      </c>
      <c r="P3527">
        <v>2279.6</v>
      </c>
      <c r="Q3527" t="s">
        <v>41</v>
      </c>
      <c r="R3527" t="s">
        <v>27</v>
      </c>
      <c r="S3527" s="3" t="str">
        <f t="shared" si="275"/>
        <v>March</v>
      </c>
      <c r="T3527" t="str">
        <f t="shared" si="276"/>
        <v>Q1</v>
      </c>
      <c r="U3527">
        <f t="shared" si="277"/>
        <v>2025</v>
      </c>
      <c r="V3527" s="4">
        <f t="shared" si="278"/>
        <v>0.26263883128254756</v>
      </c>
      <c r="W3527" t="str">
        <f t="shared" si="279"/>
        <v>Low</v>
      </c>
    </row>
    <row r="3528" spans="1:23" hidden="1" x14ac:dyDescent="0.3">
      <c r="A3528">
        <v>103725</v>
      </c>
      <c r="B3528" s="1">
        <v>45720</v>
      </c>
      <c r="C3528" t="s">
        <v>3861</v>
      </c>
      <c r="D3528" t="s">
        <v>82</v>
      </c>
      <c r="E3528" t="s">
        <v>20</v>
      </c>
      <c r="F3528" t="s">
        <v>36</v>
      </c>
      <c r="G3528" t="s">
        <v>37</v>
      </c>
      <c r="H3528" t="s">
        <v>71</v>
      </c>
      <c r="I3528" t="s">
        <v>39</v>
      </c>
      <c r="J3528" t="s">
        <v>92</v>
      </c>
      <c r="K3528">
        <v>3</v>
      </c>
      <c r="L3528">
        <v>2885</v>
      </c>
      <c r="M3528">
        <v>0</v>
      </c>
      <c r="N3528">
        <v>8655</v>
      </c>
      <c r="O3528">
        <v>4800</v>
      </c>
      <c r="P3528">
        <v>3855</v>
      </c>
      <c r="Q3528" t="s">
        <v>41</v>
      </c>
      <c r="R3528" t="s">
        <v>73</v>
      </c>
      <c r="S3528" s="3" t="str">
        <f t="shared" si="275"/>
        <v>March</v>
      </c>
      <c r="T3528" t="str">
        <f t="shared" si="276"/>
        <v>Q1</v>
      </c>
      <c r="U3528">
        <f t="shared" si="277"/>
        <v>2025</v>
      </c>
      <c r="V3528" s="4">
        <f t="shared" si="278"/>
        <v>0.44540727902946275</v>
      </c>
      <c r="W3528" t="str">
        <f t="shared" si="279"/>
        <v>Low</v>
      </c>
    </row>
    <row r="3529" spans="1:23" hidden="1" x14ac:dyDescent="0.3">
      <c r="A3529">
        <v>100263</v>
      </c>
      <c r="B3529" s="1">
        <v>45940</v>
      </c>
      <c r="C3529" t="s">
        <v>398</v>
      </c>
      <c r="D3529" t="s">
        <v>375</v>
      </c>
      <c r="E3529" t="s">
        <v>30</v>
      </c>
      <c r="F3529" t="s">
        <v>31</v>
      </c>
      <c r="G3529" t="s">
        <v>32</v>
      </c>
      <c r="H3529" t="s">
        <v>47</v>
      </c>
      <c r="I3529" t="s">
        <v>39</v>
      </c>
      <c r="J3529" t="s">
        <v>92</v>
      </c>
      <c r="K3529">
        <v>4</v>
      </c>
      <c r="L3529">
        <v>2543</v>
      </c>
      <c r="M3529">
        <v>15</v>
      </c>
      <c r="N3529">
        <v>8646.2000000000007</v>
      </c>
      <c r="O3529">
        <v>6400</v>
      </c>
      <c r="P3529">
        <v>2246.1999999999998</v>
      </c>
      <c r="Q3529" t="s">
        <v>26</v>
      </c>
      <c r="R3529" t="s">
        <v>27</v>
      </c>
      <c r="S3529" s="3" t="str">
        <f t="shared" si="275"/>
        <v>October</v>
      </c>
      <c r="T3529" t="str">
        <f t="shared" si="276"/>
        <v>Q4</v>
      </c>
      <c r="U3529">
        <f t="shared" si="277"/>
        <v>2025</v>
      </c>
      <c r="V3529" s="4">
        <f t="shared" si="278"/>
        <v>0.25979042816497416</v>
      </c>
      <c r="W3529" t="str">
        <f t="shared" si="279"/>
        <v>Low</v>
      </c>
    </row>
    <row r="3530" spans="1:23" hidden="1" x14ac:dyDescent="0.3">
      <c r="A3530">
        <v>102664</v>
      </c>
      <c r="B3530" s="1">
        <v>45799</v>
      </c>
      <c r="C3530" t="s">
        <v>2800</v>
      </c>
      <c r="D3530" t="s">
        <v>80</v>
      </c>
      <c r="E3530" t="s">
        <v>52</v>
      </c>
      <c r="F3530" t="s">
        <v>69</v>
      </c>
      <c r="G3530" t="s">
        <v>70</v>
      </c>
      <c r="H3530" t="s">
        <v>23</v>
      </c>
      <c r="I3530" t="s">
        <v>39</v>
      </c>
      <c r="J3530" t="s">
        <v>92</v>
      </c>
      <c r="K3530">
        <v>4</v>
      </c>
      <c r="L3530">
        <v>2158</v>
      </c>
      <c r="M3530">
        <v>0</v>
      </c>
      <c r="N3530">
        <v>8632</v>
      </c>
      <c r="O3530">
        <v>6400</v>
      </c>
      <c r="P3530">
        <v>2232</v>
      </c>
      <c r="Q3530" t="s">
        <v>26</v>
      </c>
      <c r="R3530" t="s">
        <v>27</v>
      </c>
      <c r="S3530" s="3" t="str">
        <f t="shared" si="275"/>
        <v>May</v>
      </c>
      <c r="T3530" t="str">
        <f t="shared" si="276"/>
        <v>Q2</v>
      </c>
      <c r="U3530">
        <f t="shared" si="277"/>
        <v>2025</v>
      </c>
      <c r="V3530" s="4">
        <f t="shared" si="278"/>
        <v>0.25857275254865614</v>
      </c>
      <c r="W3530" t="str">
        <f t="shared" si="279"/>
        <v>Low</v>
      </c>
    </row>
    <row r="3531" spans="1:23" hidden="1" x14ac:dyDescent="0.3">
      <c r="A3531">
        <v>104853</v>
      </c>
      <c r="B3531" s="1">
        <v>45714</v>
      </c>
      <c r="C3531" t="s">
        <v>4989</v>
      </c>
      <c r="D3531" t="s">
        <v>142</v>
      </c>
      <c r="E3531" t="s">
        <v>44</v>
      </c>
      <c r="F3531" t="s">
        <v>45</v>
      </c>
      <c r="G3531" t="s">
        <v>46</v>
      </c>
      <c r="H3531" t="s">
        <v>23</v>
      </c>
      <c r="I3531" t="s">
        <v>39</v>
      </c>
      <c r="J3531" t="s">
        <v>92</v>
      </c>
      <c r="K3531">
        <v>4</v>
      </c>
      <c r="L3531">
        <v>2536</v>
      </c>
      <c r="M3531">
        <v>15</v>
      </c>
      <c r="N3531">
        <v>8622.4</v>
      </c>
      <c r="O3531">
        <v>6400</v>
      </c>
      <c r="P3531">
        <v>2222.4</v>
      </c>
      <c r="Q3531" t="s">
        <v>49</v>
      </c>
      <c r="R3531" t="s">
        <v>27</v>
      </c>
      <c r="S3531" s="3" t="str">
        <f t="shared" si="275"/>
        <v>February</v>
      </c>
      <c r="T3531" t="str">
        <f t="shared" si="276"/>
        <v>Q1</v>
      </c>
      <c r="U3531">
        <f t="shared" si="277"/>
        <v>2025</v>
      </c>
      <c r="V3531" s="4">
        <f t="shared" si="278"/>
        <v>0.25774726294303213</v>
      </c>
      <c r="W3531" t="str">
        <f t="shared" si="279"/>
        <v>Low</v>
      </c>
    </row>
    <row r="3532" spans="1:23" hidden="1" x14ac:dyDescent="0.3">
      <c r="A3532">
        <v>104107</v>
      </c>
      <c r="B3532" s="1">
        <v>45901</v>
      </c>
      <c r="C3532" t="s">
        <v>4243</v>
      </c>
      <c r="D3532" t="s">
        <v>242</v>
      </c>
      <c r="E3532" t="s">
        <v>52</v>
      </c>
      <c r="F3532" t="s">
        <v>69</v>
      </c>
      <c r="G3532" t="s">
        <v>70</v>
      </c>
      <c r="H3532" t="s">
        <v>83</v>
      </c>
      <c r="I3532" t="s">
        <v>24</v>
      </c>
      <c r="J3532" t="s">
        <v>25</v>
      </c>
      <c r="K3532">
        <v>1</v>
      </c>
      <c r="L3532">
        <v>8619</v>
      </c>
      <c r="M3532">
        <v>0</v>
      </c>
      <c r="N3532">
        <v>8619</v>
      </c>
      <c r="O3532">
        <v>6000</v>
      </c>
      <c r="P3532">
        <v>2619</v>
      </c>
      <c r="Q3532" t="s">
        <v>66</v>
      </c>
      <c r="R3532" t="s">
        <v>73</v>
      </c>
      <c r="S3532" s="3" t="str">
        <f t="shared" si="275"/>
        <v>September</v>
      </c>
      <c r="T3532" t="str">
        <f t="shared" si="276"/>
        <v>Q3</v>
      </c>
      <c r="U3532">
        <f t="shared" si="277"/>
        <v>2025</v>
      </c>
      <c r="V3532" s="4">
        <f t="shared" si="278"/>
        <v>0.30386355725722242</v>
      </c>
      <c r="W3532" t="str">
        <f t="shared" si="279"/>
        <v>Low</v>
      </c>
    </row>
    <row r="3533" spans="1:23" hidden="1" x14ac:dyDescent="0.3">
      <c r="A3533">
        <v>100225</v>
      </c>
      <c r="B3533" s="1">
        <v>45692</v>
      </c>
      <c r="C3533" t="s">
        <v>359</v>
      </c>
      <c r="D3533" t="s">
        <v>98</v>
      </c>
      <c r="E3533" t="s">
        <v>20</v>
      </c>
      <c r="F3533" t="s">
        <v>36</v>
      </c>
      <c r="G3533" t="s">
        <v>37</v>
      </c>
      <c r="H3533" t="s">
        <v>38</v>
      </c>
      <c r="I3533" t="s">
        <v>39</v>
      </c>
      <c r="J3533" t="s">
        <v>92</v>
      </c>
      <c r="K3533">
        <v>3</v>
      </c>
      <c r="L3533">
        <v>2871</v>
      </c>
      <c r="M3533">
        <v>0</v>
      </c>
      <c r="N3533">
        <v>8613</v>
      </c>
      <c r="O3533">
        <v>4800</v>
      </c>
      <c r="P3533">
        <v>3813</v>
      </c>
      <c r="Q3533" t="s">
        <v>41</v>
      </c>
      <c r="R3533" t="s">
        <v>73</v>
      </c>
      <c r="S3533" s="3" t="str">
        <f t="shared" si="275"/>
        <v>February</v>
      </c>
      <c r="T3533" t="str">
        <f t="shared" si="276"/>
        <v>Q1</v>
      </c>
      <c r="U3533">
        <f t="shared" si="277"/>
        <v>2025</v>
      </c>
      <c r="V3533" s="4">
        <f t="shared" si="278"/>
        <v>0.44270289097875304</v>
      </c>
      <c r="W3533" t="str">
        <f t="shared" si="279"/>
        <v>Low</v>
      </c>
    </row>
    <row r="3534" spans="1:23" hidden="1" x14ac:dyDescent="0.3">
      <c r="A3534">
        <v>101102</v>
      </c>
      <c r="B3534" s="1">
        <v>45783</v>
      </c>
      <c r="C3534" t="s">
        <v>1238</v>
      </c>
      <c r="D3534" t="s">
        <v>219</v>
      </c>
      <c r="E3534" t="s">
        <v>30</v>
      </c>
      <c r="F3534" t="s">
        <v>76</v>
      </c>
      <c r="G3534" t="s">
        <v>77</v>
      </c>
      <c r="H3534" t="s">
        <v>38</v>
      </c>
      <c r="I3534" t="s">
        <v>39</v>
      </c>
      <c r="J3534" t="s">
        <v>48</v>
      </c>
      <c r="K3534">
        <v>6</v>
      </c>
      <c r="L3534">
        <v>1687</v>
      </c>
      <c r="M3534">
        <v>15</v>
      </c>
      <c r="N3534">
        <v>8603.7000000000007</v>
      </c>
      <c r="O3534">
        <v>5400</v>
      </c>
      <c r="P3534">
        <v>3203.7</v>
      </c>
      <c r="Q3534" t="s">
        <v>26</v>
      </c>
      <c r="R3534" t="s">
        <v>27</v>
      </c>
      <c r="S3534" s="3" t="str">
        <f t="shared" si="275"/>
        <v>May</v>
      </c>
      <c r="T3534" t="str">
        <f t="shared" si="276"/>
        <v>Q2</v>
      </c>
      <c r="U3534">
        <f t="shared" si="277"/>
        <v>2025</v>
      </c>
      <c r="V3534" s="4">
        <f t="shared" si="278"/>
        <v>0.37236305310505941</v>
      </c>
      <c r="W3534" t="str">
        <f t="shared" si="279"/>
        <v>Low</v>
      </c>
    </row>
    <row r="3535" spans="1:23" hidden="1" x14ac:dyDescent="0.3">
      <c r="A3535">
        <v>101094</v>
      </c>
      <c r="B3535" s="1">
        <v>45725</v>
      </c>
      <c r="C3535" t="s">
        <v>1230</v>
      </c>
      <c r="D3535" t="s">
        <v>87</v>
      </c>
      <c r="E3535" t="s">
        <v>44</v>
      </c>
      <c r="F3535" t="s">
        <v>64</v>
      </c>
      <c r="G3535" t="s">
        <v>65</v>
      </c>
      <c r="H3535" t="s">
        <v>83</v>
      </c>
      <c r="I3535" t="s">
        <v>39</v>
      </c>
      <c r="J3535" t="s">
        <v>48</v>
      </c>
      <c r="K3535">
        <v>6</v>
      </c>
      <c r="L3535">
        <v>1792</v>
      </c>
      <c r="M3535">
        <v>20</v>
      </c>
      <c r="N3535">
        <v>8601.6</v>
      </c>
      <c r="O3535">
        <v>5400</v>
      </c>
      <c r="P3535">
        <v>3201.6</v>
      </c>
      <c r="Q3535" t="s">
        <v>49</v>
      </c>
      <c r="R3535" t="s">
        <v>27</v>
      </c>
      <c r="S3535" s="3" t="str">
        <f t="shared" si="275"/>
        <v>March</v>
      </c>
      <c r="T3535" t="str">
        <f t="shared" si="276"/>
        <v>Q1</v>
      </c>
      <c r="U3535">
        <f t="shared" si="277"/>
        <v>2025</v>
      </c>
      <c r="V3535" s="4">
        <f t="shared" si="278"/>
        <v>0.3722098214285714</v>
      </c>
      <c r="W3535" t="str">
        <f t="shared" si="279"/>
        <v>Low</v>
      </c>
    </row>
    <row r="3536" spans="1:23" hidden="1" x14ac:dyDescent="0.3">
      <c r="A3536">
        <v>102093</v>
      </c>
      <c r="B3536" s="1">
        <v>45947</v>
      </c>
      <c r="C3536" t="s">
        <v>2229</v>
      </c>
      <c r="D3536" t="s">
        <v>104</v>
      </c>
      <c r="E3536" t="s">
        <v>30</v>
      </c>
      <c r="F3536" t="s">
        <v>31</v>
      </c>
      <c r="G3536" t="s">
        <v>32</v>
      </c>
      <c r="H3536" t="s">
        <v>59</v>
      </c>
      <c r="I3536" t="s">
        <v>39</v>
      </c>
      <c r="J3536" t="s">
        <v>48</v>
      </c>
      <c r="K3536">
        <v>5</v>
      </c>
      <c r="L3536">
        <v>1718</v>
      </c>
      <c r="M3536">
        <v>0</v>
      </c>
      <c r="N3536">
        <v>8590</v>
      </c>
      <c r="O3536">
        <v>4500</v>
      </c>
      <c r="P3536">
        <v>4090</v>
      </c>
      <c r="Q3536" t="s">
        <v>66</v>
      </c>
      <c r="R3536" t="s">
        <v>56</v>
      </c>
      <c r="S3536" s="3" t="str">
        <f t="shared" si="275"/>
        <v>October</v>
      </c>
      <c r="T3536" t="str">
        <f t="shared" si="276"/>
        <v>Q4</v>
      </c>
      <c r="U3536">
        <f t="shared" si="277"/>
        <v>2025</v>
      </c>
      <c r="V3536" s="4">
        <f t="shared" si="278"/>
        <v>0.47613504074505236</v>
      </c>
      <c r="W3536" t="str">
        <f t="shared" si="279"/>
        <v>Low</v>
      </c>
    </row>
    <row r="3537" spans="1:23" hidden="1" x14ac:dyDescent="0.3">
      <c r="A3537">
        <v>102620</v>
      </c>
      <c r="B3537" s="1">
        <v>45736</v>
      </c>
      <c r="C3537" t="s">
        <v>2756</v>
      </c>
      <c r="D3537" t="s">
        <v>322</v>
      </c>
      <c r="E3537" t="s">
        <v>52</v>
      </c>
      <c r="F3537" t="s">
        <v>69</v>
      </c>
      <c r="G3537" t="s">
        <v>70</v>
      </c>
      <c r="H3537" t="s">
        <v>71</v>
      </c>
      <c r="I3537" t="s">
        <v>24</v>
      </c>
      <c r="J3537" t="s">
        <v>25</v>
      </c>
      <c r="K3537">
        <v>1</v>
      </c>
      <c r="L3537">
        <v>8556</v>
      </c>
      <c r="M3537">
        <v>0</v>
      </c>
      <c r="N3537">
        <v>8556</v>
      </c>
      <c r="O3537">
        <v>6000</v>
      </c>
      <c r="P3537">
        <v>2556</v>
      </c>
      <c r="Q3537" t="s">
        <v>26</v>
      </c>
      <c r="R3537" t="s">
        <v>27</v>
      </c>
      <c r="S3537" s="3" t="str">
        <f t="shared" si="275"/>
        <v>March</v>
      </c>
      <c r="T3537" t="str">
        <f t="shared" si="276"/>
        <v>Q1</v>
      </c>
      <c r="U3537">
        <f t="shared" si="277"/>
        <v>2025</v>
      </c>
      <c r="V3537" s="4">
        <f t="shared" si="278"/>
        <v>0.29873772791023845</v>
      </c>
      <c r="W3537" t="str">
        <f t="shared" si="279"/>
        <v>Low</v>
      </c>
    </row>
    <row r="3538" spans="1:23" hidden="1" x14ac:dyDescent="0.3">
      <c r="A3538">
        <v>100674</v>
      </c>
      <c r="B3538" s="1">
        <v>45998</v>
      </c>
      <c r="C3538" t="s">
        <v>810</v>
      </c>
      <c r="D3538" t="s">
        <v>239</v>
      </c>
      <c r="E3538" t="s">
        <v>30</v>
      </c>
      <c r="F3538" t="s">
        <v>31</v>
      </c>
      <c r="G3538" t="s">
        <v>32</v>
      </c>
      <c r="H3538" t="s">
        <v>38</v>
      </c>
      <c r="I3538" t="s">
        <v>24</v>
      </c>
      <c r="J3538" t="s">
        <v>25</v>
      </c>
      <c r="K3538">
        <v>1</v>
      </c>
      <c r="L3538">
        <v>8549</v>
      </c>
      <c r="M3538">
        <v>0</v>
      </c>
      <c r="N3538">
        <v>8549</v>
      </c>
      <c r="O3538">
        <v>6000</v>
      </c>
      <c r="P3538">
        <v>2549</v>
      </c>
      <c r="Q3538" t="s">
        <v>26</v>
      </c>
      <c r="R3538" t="s">
        <v>27</v>
      </c>
      <c r="S3538" s="3" t="str">
        <f t="shared" si="275"/>
        <v>December</v>
      </c>
      <c r="T3538" t="str">
        <f t="shared" si="276"/>
        <v>Q4</v>
      </c>
      <c r="U3538">
        <f t="shared" si="277"/>
        <v>2025</v>
      </c>
      <c r="V3538" s="4">
        <f t="shared" si="278"/>
        <v>0.29816352789799977</v>
      </c>
      <c r="W3538" t="str">
        <f t="shared" si="279"/>
        <v>Low</v>
      </c>
    </row>
    <row r="3539" spans="1:23" hidden="1" x14ac:dyDescent="0.3">
      <c r="A3539">
        <v>101645</v>
      </c>
      <c r="B3539" s="1">
        <v>45943</v>
      </c>
      <c r="C3539" t="s">
        <v>1781</v>
      </c>
      <c r="D3539" t="s">
        <v>63</v>
      </c>
      <c r="E3539" t="s">
        <v>30</v>
      </c>
      <c r="F3539" t="s">
        <v>31</v>
      </c>
      <c r="G3539" t="s">
        <v>32</v>
      </c>
      <c r="H3539" t="s">
        <v>83</v>
      </c>
      <c r="I3539" t="s">
        <v>39</v>
      </c>
      <c r="J3539" t="s">
        <v>40</v>
      </c>
      <c r="K3539">
        <v>10</v>
      </c>
      <c r="L3539">
        <v>897</v>
      </c>
      <c r="M3539">
        <v>5</v>
      </c>
      <c r="N3539">
        <v>8521.5</v>
      </c>
      <c r="O3539">
        <v>4000</v>
      </c>
      <c r="P3539">
        <v>4521.5</v>
      </c>
      <c r="Q3539" t="s">
        <v>66</v>
      </c>
      <c r="R3539" t="s">
        <v>27</v>
      </c>
      <c r="S3539" s="3" t="str">
        <f t="shared" si="275"/>
        <v>October</v>
      </c>
      <c r="T3539" t="str">
        <f t="shared" si="276"/>
        <v>Q4</v>
      </c>
      <c r="U3539">
        <f t="shared" si="277"/>
        <v>2025</v>
      </c>
      <c r="V3539" s="4">
        <f t="shared" si="278"/>
        <v>0.53059907293316899</v>
      </c>
      <c r="W3539" t="str">
        <f t="shared" si="279"/>
        <v>Low</v>
      </c>
    </row>
    <row r="3540" spans="1:23" hidden="1" x14ac:dyDescent="0.3">
      <c r="A3540">
        <v>100540</v>
      </c>
      <c r="B3540" s="1">
        <v>45870</v>
      </c>
      <c r="C3540" t="s">
        <v>676</v>
      </c>
      <c r="D3540" t="s">
        <v>242</v>
      </c>
      <c r="E3540" t="s">
        <v>30</v>
      </c>
      <c r="F3540" t="s">
        <v>76</v>
      </c>
      <c r="G3540" t="s">
        <v>77</v>
      </c>
      <c r="H3540" t="s">
        <v>38</v>
      </c>
      <c r="I3540" t="s">
        <v>39</v>
      </c>
      <c r="J3540" t="s">
        <v>48</v>
      </c>
      <c r="K3540">
        <v>5</v>
      </c>
      <c r="L3540">
        <v>1701</v>
      </c>
      <c r="M3540">
        <v>0</v>
      </c>
      <c r="N3540">
        <v>8505</v>
      </c>
      <c r="O3540">
        <v>4500</v>
      </c>
      <c r="P3540">
        <v>4005</v>
      </c>
      <c r="Q3540" t="s">
        <v>41</v>
      </c>
      <c r="R3540" t="s">
        <v>56</v>
      </c>
      <c r="S3540" s="3" t="str">
        <f t="shared" si="275"/>
        <v>August</v>
      </c>
      <c r="T3540" t="str">
        <f t="shared" si="276"/>
        <v>Q3</v>
      </c>
      <c r="U3540">
        <f t="shared" si="277"/>
        <v>2025</v>
      </c>
      <c r="V3540" s="4">
        <f t="shared" si="278"/>
        <v>0.47089947089947087</v>
      </c>
      <c r="W3540" t="str">
        <f t="shared" si="279"/>
        <v>Low</v>
      </c>
    </row>
    <row r="3541" spans="1:23" hidden="1" x14ac:dyDescent="0.3">
      <c r="A3541">
        <v>104791</v>
      </c>
      <c r="B3541" s="1">
        <v>45889</v>
      </c>
      <c r="C3541" t="s">
        <v>4927</v>
      </c>
      <c r="D3541" t="s">
        <v>194</v>
      </c>
      <c r="E3541" t="s">
        <v>30</v>
      </c>
      <c r="F3541" t="s">
        <v>76</v>
      </c>
      <c r="G3541" t="s">
        <v>77</v>
      </c>
      <c r="H3541" t="s">
        <v>23</v>
      </c>
      <c r="I3541" t="s">
        <v>24</v>
      </c>
      <c r="J3541" t="s">
        <v>25</v>
      </c>
      <c r="K3541">
        <v>1</v>
      </c>
      <c r="L3541">
        <v>8496</v>
      </c>
      <c r="M3541">
        <v>0</v>
      </c>
      <c r="N3541">
        <v>8496</v>
      </c>
      <c r="O3541">
        <v>6000</v>
      </c>
      <c r="P3541">
        <v>2496</v>
      </c>
      <c r="Q3541" t="s">
        <v>26</v>
      </c>
      <c r="R3541" t="s">
        <v>27</v>
      </c>
      <c r="S3541" s="3" t="str">
        <f t="shared" si="275"/>
        <v>August</v>
      </c>
      <c r="T3541" t="str">
        <f t="shared" si="276"/>
        <v>Q3</v>
      </c>
      <c r="U3541">
        <f t="shared" si="277"/>
        <v>2025</v>
      </c>
      <c r="V3541" s="4">
        <f t="shared" si="278"/>
        <v>0.29378531073446329</v>
      </c>
      <c r="W3541" t="str">
        <f t="shared" si="279"/>
        <v>Low</v>
      </c>
    </row>
    <row r="3542" spans="1:23" hidden="1" x14ac:dyDescent="0.3">
      <c r="A3542">
        <v>104261</v>
      </c>
      <c r="B3542" s="1">
        <v>45720</v>
      </c>
      <c r="C3542" t="s">
        <v>4397</v>
      </c>
      <c r="D3542" t="s">
        <v>114</v>
      </c>
      <c r="E3542" t="s">
        <v>52</v>
      </c>
      <c r="F3542" t="s">
        <v>69</v>
      </c>
      <c r="G3542" t="s">
        <v>70</v>
      </c>
      <c r="H3542" t="s">
        <v>23</v>
      </c>
      <c r="I3542" t="s">
        <v>39</v>
      </c>
      <c r="J3542" t="s">
        <v>92</v>
      </c>
      <c r="K3542">
        <v>3</v>
      </c>
      <c r="L3542">
        <v>2981</v>
      </c>
      <c r="M3542">
        <v>5</v>
      </c>
      <c r="N3542">
        <v>8495.85</v>
      </c>
      <c r="O3542">
        <v>4800</v>
      </c>
      <c r="P3542">
        <v>3695.85</v>
      </c>
      <c r="Q3542" t="s">
        <v>66</v>
      </c>
      <c r="R3542" t="s">
        <v>73</v>
      </c>
      <c r="S3542" s="3" t="str">
        <f t="shared" si="275"/>
        <v>March</v>
      </c>
      <c r="T3542" t="str">
        <f t="shared" si="276"/>
        <v>Q1</v>
      </c>
      <c r="U3542">
        <f t="shared" si="277"/>
        <v>2025</v>
      </c>
      <c r="V3542" s="4">
        <f t="shared" si="278"/>
        <v>0.43501827362771234</v>
      </c>
      <c r="W3542" t="str">
        <f t="shared" si="279"/>
        <v>Low</v>
      </c>
    </row>
    <row r="3543" spans="1:23" hidden="1" x14ac:dyDescent="0.3">
      <c r="A3543">
        <v>100141</v>
      </c>
      <c r="B3543" s="1">
        <v>45775</v>
      </c>
      <c r="C3543" t="s">
        <v>271</v>
      </c>
      <c r="D3543" t="s">
        <v>184</v>
      </c>
      <c r="E3543" t="s">
        <v>20</v>
      </c>
      <c r="F3543" t="s">
        <v>21</v>
      </c>
      <c r="G3543" t="s">
        <v>22</v>
      </c>
      <c r="H3543" t="s">
        <v>71</v>
      </c>
      <c r="I3543" t="s">
        <v>24</v>
      </c>
      <c r="J3543" t="s">
        <v>25</v>
      </c>
      <c r="K3543">
        <v>1</v>
      </c>
      <c r="L3543">
        <v>8493</v>
      </c>
      <c r="M3543">
        <v>0</v>
      </c>
      <c r="N3543">
        <v>8493</v>
      </c>
      <c r="O3543">
        <v>6000</v>
      </c>
      <c r="P3543">
        <v>2493</v>
      </c>
      <c r="Q3543" t="s">
        <v>55</v>
      </c>
      <c r="R3543" t="s">
        <v>27</v>
      </c>
      <c r="S3543" s="3" t="str">
        <f t="shared" si="275"/>
        <v>April</v>
      </c>
      <c r="T3543" t="str">
        <f t="shared" si="276"/>
        <v>Q2</v>
      </c>
      <c r="U3543">
        <f t="shared" si="277"/>
        <v>2025</v>
      </c>
      <c r="V3543" s="4">
        <f t="shared" si="278"/>
        <v>0.29353585305545743</v>
      </c>
      <c r="W3543" t="str">
        <f t="shared" si="279"/>
        <v>Low</v>
      </c>
    </row>
    <row r="3544" spans="1:23" hidden="1" x14ac:dyDescent="0.3">
      <c r="A3544">
        <v>102778</v>
      </c>
      <c r="B3544" s="1">
        <v>45858</v>
      </c>
      <c r="C3544" t="s">
        <v>2914</v>
      </c>
      <c r="D3544" t="s">
        <v>175</v>
      </c>
      <c r="E3544" t="s">
        <v>52</v>
      </c>
      <c r="F3544" t="s">
        <v>69</v>
      </c>
      <c r="G3544" t="s">
        <v>70</v>
      </c>
      <c r="H3544" t="s">
        <v>23</v>
      </c>
      <c r="I3544" t="s">
        <v>24</v>
      </c>
      <c r="J3544" t="s">
        <v>25</v>
      </c>
      <c r="K3544">
        <v>1</v>
      </c>
      <c r="L3544">
        <v>8490</v>
      </c>
      <c r="M3544">
        <v>0</v>
      </c>
      <c r="N3544">
        <v>8490</v>
      </c>
      <c r="O3544">
        <v>6000</v>
      </c>
      <c r="P3544">
        <v>2490</v>
      </c>
      <c r="Q3544" t="s">
        <v>49</v>
      </c>
      <c r="R3544" t="s">
        <v>73</v>
      </c>
      <c r="S3544" s="3" t="str">
        <f t="shared" si="275"/>
        <v>July</v>
      </c>
      <c r="T3544" t="str">
        <f t="shared" si="276"/>
        <v>Q3</v>
      </c>
      <c r="U3544">
        <f t="shared" si="277"/>
        <v>2025</v>
      </c>
      <c r="V3544" s="4">
        <f t="shared" si="278"/>
        <v>0.29328621908127206</v>
      </c>
      <c r="W3544" t="str">
        <f t="shared" si="279"/>
        <v>Low</v>
      </c>
    </row>
    <row r="3545" spans="1:23" hidden="1" x14ac:dyDescent="0.3">
      <c r="A3545">
        <v>101601</v>
      </c>
      <c r="B3545" s="1">
        <v>45901</v>
      </c>
      <c r="C3545" t="s">
        <v>1737</v>
      </c>
      <c r="D3545" t="s">
        <v>160</v>
      </c>
      <c r="E3545" t="s">
        <v>44</v>
      </c>
      <c r="F3545" t="s">
        <v>45</v>
      </c>
      <c r="G3545" t="s">
        <v>46</v>
      </c>
      <c r="H3545" t="s">
        <v>38</v>
      </c>
      <c r="I3545" t="s">
        <v>39</v>
      </c>
      <c r="J3545" t="s">
        <v>92</v>
      </c>
      <c r="K3545">
        <v>4</v>
      </c>
      <c r="L3545">
        <v>2119</v>
      </c>
      <c r="M3545">
        <v>0</v>
      </c>
      <c r="N3545">
        <v>8476</v>
      </c>
      <c r="O3545">
        <v>6400</v>
      </c>
      <c r="P3545">
        <v>2076</v>
      </c>
      <c r="Q3545" t="s">
        <v>49</v>
      </c>
      <c r="R3545" t="s">
        <v>56</v>
      </c>
      <c r="S3545" s="3" t="str">
        <f t="shared" si="275"/>
        <v>September</v>
      </c>
      <c r="T3545" t="str">
        <f t="shared" si="276"/>
        <v>Q3</v>
      </c>
      <c r="U3545">
        <f t="shared" si="277"/>
        <v>2025</v>
      </c>
      <c r="V3545" s="4">
        <f t="shared" si="278"/>
        <v>0.24492685228881547</v>
      </c>
      <c r="W3545" t="str">
        <f t="shared" si="279"/>
        <v>Low</v>
      </c>
    </row>
    <row r="3546" spans="1:23" hidden="1" x14ac:dyDescent="0.3">
      <c r="A3546">
        <v>102667</v>
      </c>
      <c r="B3546" s="1">
        <v>45719</v>
      </c>
      <c r="C3546" t="s">
        <v>2803</v>
      </c>
      <c r="D3546" t="s">
        <v>257</v>
      </c>
      <c r="E3546" t="s">
        <v>30</v>
      </c>
      <c r="F3546" t="s">
        <v>76</v>
      </c>
      <c r="G3546" t="s">
        <v>77</v>
      </c>
      <c r="H3546" t="s">
        <v>59</v>
      </c>
      <c r="I3546" t="s">
        <v>39</v>
      </c>
      <c r="J3546" t="s">
        <v>92</v>
      </c>
      <c r="K3546">
        <v>3</v>
      </c>
      <c r="L3546">
        <v>2824</v>
      </c>
      <c r="M3546">
        <v>0</v>
      </c>
      <c r="N3546">
        <v>8472</v>
      </c>
      <c r="O3546">
        <v>4800</v>
      </c>
      <c r="P3546">
        <v>3672</v>
      </c>
      <c r="Q3546" t="s">
        <v>66</v>
      </c>
      <c r="R3546" t="s">
        <v>27</v>
      </c>
      <c r="S3546" s="3" t="str">
        <f t="shared" si="275"/>
        <v>March</v>
      </c>
      <c r="T3546" t="str">
        <f t="shared" si="276"/>
        <v>Q1</v>
      </c>
      <c r="U3546">
        <f t="shared" si="277"/>
        <v>2025</v>
      </c>
      <c r="V3546" s="4">
        <f t="shared" si="278"/>
        <v>0.43342776203966005</v>
      </c>
      <c r="W3546" t="str">
        <f t="shared" si="279"/>
        <v>Low</v>
      </c>
    </row>
    <row r="3547" spans="1:23" hidden="1" x14ac:dyDescent="0.3">
      <c r="A3547">
        <v>103960</v>
      </c>
      <c r="B3547" s="1">
        <v>45800</v>
      </c>
      <c r="C3547" t="s">
        <v>4096</v>
      </c>
      <c r="D3547" t="s">
        <v>186</v>
      </c>
      <c r="E3547" t="s">
        <v>30</v>
      </c>
      <c r="F3547" t="s">
        <v>31</v>
      </c>
      <c r="G3547" t="s">
        <v>32</v>
      </c>
      <c r="H3547" t="s">
        <v>59</v>
      </c>
      <c r="I3547" t="s">
        <v>39</v>
      </c>
      <c r="J3547" t="s">
        <v>92</v>
      </c>
      <c r="K3547">
        <v>4</v>
      </c>
      <c r="L3547">
        <v>2353</v>
      </c>
      <c r="M3547">
        <v>10</v>
      </c>
      <c r="N3547">
        <v>8470.7999999999993</v>
      </c>
      <c r="O3547">
        <v>6400</v>
      </c>
      <c r="P3547">
        <v>2070.8000000000002</v>
      </c>
      <c r="Q3547" t="s">
        <v>26</v>
      </c>
      <c r="R3547" t="s">
        <v>27</v>
      </c>
      <c r="S3547" s="3" t="str">
        <f t="shared" si="275"/>
        <v>May</v>
      </c>
      <c r="T3547" t="str">
        <f t="shared" si="276"/>
        <v>Q2</v>
      </c>
      <c r="U3547">
        <f t="shared" si="277"/>
        <v>2025</v>
      </c>
      <c r="V3547" s="4">
        <f t="shared" si="278"/>
        <v>0.24446333286112296</v>
      </c>
      <c r="W3547" t="str">
        <f t="shared" si="279"/>
        <v>Low</v>
      </c>
    </row>
    <row r="3548" spans="1:23" hidden="1" x14ac:dyDescent="0.3">
      <c r="A3548">
        <v>102744</v>
      </c>
      <c r="B3548" s="1">
        <v>45670</v>
      </c>
      <c r="C3548" t="s">
        <v>2880</v>
      </c>
      <c r="D3548" t="s">
        <v>87</v>
      </c>
      <c r="E3548" t="s">
        <v>20</v>
      </c>
      <c r="F3548" t="s">
        <v>36</v>
      </c>
      <c r="G3548" t="s">
        <v>37</v>
      </c>
      <c r="H3548" t="s">
        <v>23</v>
      </c>
      <c r="I3548" t="s">
        <v>39</v>
      </c>
      <c r="J3548" t="s">
        <v>92</v>
      </c>
      <c r="K3548">
        <v>4</v>
      </c>
      <c r="L3548">
        <v>2352</v>
      </c>
      <c r="M3548">
        <v>10</v>
      </c>
      <c r="N3548">
        <v>8467.2000000000007</v>
      </c>
      <c r="O3548">
        <v>6400</v>
      </c>
      <c r="P3548">
        <v>2067.1999999999998</v>
      </c>
      <c r="Q3548" t="s">
        <v>55</v>
      </c>
      <c r="R3548" t="s">
        <v>27</v>
      </c>
      <c r="S3548" s="3" t="str">
        <f t="shared" si="275"/>
        <v>January</v>
      </c>
      <c r="T3548" t="str">
        <f t="shared" si="276"/>
        <v>Q1</v>
      </c>
      <c r="U3548">
        <f t="shared" si="277"/>
        <v>2025</v>
      </c>
      <c r="V3548" s="4">
        <f t="shared" si="278"/>
        <v>0.24414210128495839</v>
      </c>
      <c r="W3548" t="str">
        <f t="shared" si="279"/>
        <v>Low</v>
      </c>
    </row>
    <row r="3549" spans="1:23" hidden="1" x14ac:dyDescent="0.3">
      <c r="A3549">
        <v>102720</v>
      </c>
      <c r="B3549" s="1">
        <v>45760</v>
      </c>
      <c r="C3549" t="s">
        <v>2856</v>
      </c>
      <c r="D3549" t="s">
        <v>98</v>
      </c>
      <c r="E3549" t="s">
        <v>44</v>
      </c>
      <c r="F3549" t="s">
        <v>64</v>
      </c>
      <c r="G3549" t="s">
        <v>65</v>
      </c>
      <c r="H3549" t="s">
        <v>38</v>
      </c>
      <c r="I3549" t="s">
        <v>39</v>
      </c>
      <c r="J3549" t="s">
        <v>48</v>
      </c>
      <c r="K3549">
        <v>6</v>
      </c>
      <c r="L3549">
        <v>1485</v>
      </c>
      <c r="M3549">
        <v>5</v>
      </c>
      <c r="N3549">
        <v>8464.5</v>
      </c>
      <c r="O3549">
        <v>5400</v>
      </c>
      <c r="P3549">
        <v>3064.5</v>
      </c>
      <c r="Q3549" t="s">
        <v>55</v>
      </c>
      <c r="R3549" t="s">
        <v>27</v>
      </c>
      <c r="S3549" s="3" t="str">
        <f t="shared" si="275"/>
        <v>April</v>
      </c>
      <c r="T3549" t="str">
        <f t="shared" si="276"/>
        <v>Q2</v>
      </c>
      <c r="U3549">
        <f t="shared" si="277"/>
        <v>2025</v>
      </c>
      <c r="V3549" s="4">
        <f t="shared" si="278"/>
        <v>0.36204146730462522</v>
      </c>
      <c r="W3549" t="str">
        <f t="shared" si="279"/>
        <v>Low</v>
      </c>
    </row>
    <row r="3550" spans="1:23" hidden="1" x14ac:dyDescent="0.3">
      <c r="A3550">
        <v>103943</v>
      </c>
      <c r="B3550" s="1">
        <v>45661</v>
      </c>
      <c r="C3550" t="s">
        <v>4079</v>
      </c>
      <c r="D3550" t="s">
        <v>342</v>
      </c>
      <c r="E3550" t="s">
        <v>44</v>
      </c>
      <c r="F3550" t="s">
        <v>45</v>
      </c>
      <c r="G3550" t="s">
        <v>46</v>
      </c>
      <c r="H3550" t="s">
        <v>23</v>
      </c>
      <c r="I3550" t="s">
        <v>39</v>
      </c>
      <c r="J3550" t="s">
        <v>48</v>
      </c>
      <c r="K3550">
        <v>5</v>
      </c>
      <c r="L3550">
        <v>1880</v>
      </c>
      <c r="M3550">
        <v>10</v>
      </c>
      <c r="N3550">
        <v>8460</v>
      </c>
      <c r="O3550">
        <v>4500</v>
      </c>
      <c r="P3550">
        <v>3960</v>
      </c>
      <c r="Q3550" t="s">
        <v>55</v>
      </c>
      <c r="R3550" t="s">
        <v>27</v>
      </c>
      <c r="S3550" s="3" t="str">
        <f t="shared" si="275"/>
        <v>January</v>
      </c>
      <c r="T3550" t="str">
        <f t="shared" si="276"/>
        <v>Q1</v>
      </c>
      <c r="U3550">
        <f t="shared" si="277"/>
        <v>2025</v>
      </c>
      <c r="V3550" s="4">
        <f t="shared" si="278"/>
        <v>0.46808510638297873</v>
      </c>
      <c r="W3550" t="str">
        <f t="shared" si="279"/>
        <v>Low</v>
      </c>
    </row>
    <row r="3551" spans="1:23" hidden="1" x14ac:dyDescent="0.3">
      <c r="A3551">
        <v>101702</v>
      </c>
      <c r="B3551" s="1">
        <v>46006</v>
      </c>
      <c r="C3551" t="s">
        <v>1838</v>
      </c>
      <c r="D3551" t="s">
        <v>29</v>
      </c>
      <c r="E3551" t="s">
        <v>52</v>
      </c>
      <c r="F3551" t="s">
        <v>69</v>
      </c>
      <c r="G3551" t="s">
        <v>70</v>
      </c>
      <c r="H3551" t="s">
        <v>33</v>
      </c>
      <c r="I3551" t="s">
        <v>24</v>
      </c>
      <c r="J3551" t="s">
        <v>25</v>
      </c>
      <c r="K3551">
        <v>1</v>
      </c>
      <c r="L3551">
        <v>8435</v>
      </c>
      <c r="M3551">
        <v>0</v>
      </c>
      <c r="N3551">
        <v>8435</v>
      </c>
      <c r="O3551">
        <v>6000</v>
      </c>
      <c r="P3551">
        <v>2435</v>
      </c>
      <c r="Q3551" t="s">
        <v>26</v>
      </c>
      <c r="R3551" t="s">
        <v>27</v>
      </c>
      <c r="S3551" s="3" t="str">
        <f t="shared" si="275"/>
        <v>December</v>
      </c>
      <c r="T3551" t="str">
        <f t="shared" si="276"/>
        <v>Q4</v>
      </c>
      <c r="U3551">
        <f t="shared" si="277"/>
        <v>2025</v>
      </c>
      <c r="V3551" s="4">
        <f t="shared" si="278"/>
        <v>0.28867812685240068</v>
      </c>
      <c r="W3551" t="str">
        <f t="shared" si="279"/>
        <v>Low</v>
      </c>
    </row>
    <row r="3552" spans="1:23" hidden="1" x14ac:dyDescent="0.3">
      <c r="A3552">
        <v>101549</v>
      </c>
      <c r="B3552" s="1">
        <v>45935</v>
      </c>
      <c r="C3552" t="s">
        <v>1685</v>
      </c>
      <c r="D3552" t="s">
        <v>85</v>
      </c>
      <c r="E3552" t="s">
        <v>20</v>
      </c>
      <c r="F3552" t="s">
        <v>21</v>
      </c>
      <c r="G3552" t="s">
        <v>22</v>
      </c>
      <c r="H3552" t="s">
        <v>59</v>
      </c>
      <c r="I3552" t="s">
        <v>39</v>
      </c>
      <c r="J3552" t="s">
        <v>92</v>
      </c>
      <c r="K3552">
        <v>3</v>
      </c>
      <c r="L3552">
        <v>2958</v>
      </c>
      <c r="M3552">
        <v>5</v>
      </c>
      <c r="N3552">
        <v>8430.2999999999993</v>
      </c>
      <c r="O3552">
        <v>4800</v>
      </c>
      <c r="P3552">
        <v>3630.3</v>
      </c>
      <c r="Q3552" t="s">
        <v>49</v>
      </c>
      <c r="R3552" t="s">
        <v>27</v>
      </c>
      <c r="S3552" s="3" t="str">
        <f t="shared" si="275"/>
        <v>October</v>
      </c>
      <c r="T3552" t="str">
        <f t="shared" si="276"/>
        <v>Q4</v>
      </c>
      <c r="U3552">
        <f t="shared" si="277"/>
        <v>2025</v>
      </c>
      <c r="V3552" s="4">
        <f t="shared" si="278"/>
        <v>0.43062524465321522</v>
      </c>
      <c r="W3552" t="str">
        <f t="shared" si="279"/>
        <v>Low</v>
      </c>
    </row>
    <row r="3553" spans="1:23" hidden="1" x14ac:dyDescent="0.3">
      <c r="A3553">
        <v>102360</v>
      </c>
      <c r="B3553" s="1">
        <v>45793</v>
      </c>
      <c r="C3553" t="s">
        <v>2496</v>
      </c>
      <c r="D3553" t="s">
        <v>322</v>
      </c>
      <c r="E3553" t="s">
        <v>52</v>
      </c>
      <c r="F3553" t="s">
        <v>69</v>
      </c>
      <c r="G3553" t="s">
        <v>70</v>
      </c>
      <c r="H3553" t="s">
        <v>71</v>
      </c>
      <c r="I3553" t="s">
        <v>24</v>
      </c>
      <c r="J3553" t="s">
        <v>25</v>
      </c>
      <c r="K3553">
        <v>1</v>
      </c>
      <c r="L3553">
        <v>8423</v>
      </c>
      <c r="M3553">
        <v>0</v>
      </c>
      <c r="N3553">
        <v>8423</v>
      </c>
      <c r="O3553">
        <v>6000</v>
      </c>
      <c r="P3553">
        <v>2423</v>
      </c>
      <c r="Q3553" t="s">
        <v>26</v>
      </c>
      <c r="R3553" t="s">
        <v>27</v>
      </c>
      <c r="S3553" s="3" t="str">
        <f t="shared" si="275"/>
        <v>May</v>
      </c>
      <c r="T3553" t="str">
        <f t="shared" si="276"/>
        <v>Q2</v>
      </c>
      <c r="U3553">
        <f t="shared" si="277"/>
        <v>2025</v>
      </c>
      <c r="V3553" s="4">
        <f t="shared" si="278"/>
        <v>0.28766472753175826</v>
      </c>
      <c r="W3553" t="str">
        <f t="shared" si="279"/>
        <v>Low</v>
      </c>
    </row>
    <row r="3554" spans="1:23" hidden="1" x14ac:dyDescent="0.3">
      <c r="A3554">
        <v>102171</v>
      </c>
      <c r="B3554" s="1">
        <v>45823</v>
      </c>
      <c r="C3554" t="s">
        <v>2307</v>
      </c>
      <c r="D3554" t="s">
        <v>58</v>
      </c>
      <c r="E3554" t="s">
        <v>52</v>
      </c>
      <c r="F3554" t="s">
        <v>53</v>
      </c>
      <c r="G3554" t="s">
        <v>54</v>
      </c>
      <c r="H3554" t="s">
        <v>59</v>
      </c>
      <c r="I3554" t="s">
        <v>24</v>
      </c>
      <c r="J3554" t="s">
        <v>25</v>
      </c>
      <c r="K3554">
        <v>1</v>
      </c>
      <c r="L3554">
        <v>8857</v>
      </c>
      <c r="M3554">
        <v>5</v>
      </c>
      <c r="N3554">
        <v>8414.15</v>
      </c>
      <c r="O3554">
        <v>6000</v>
      </c>
      <c r="P3554">
        <v>2414.15</v>
      </c>
      <c r="Q3554" t="s">
        <v>41</v>
      </c>
      <c r="R3554" t="s">
        <v>27</v>
      </c>
      <c r="S3554" s="3" t="str">
        <f t="shared" si="275"/>
        <v>June</v>
      </c>
      <c r="T3554" t="str">
        <f t="shared" si="276"/>
        <v>Q2</v>
      </c>
      <c r="U3554">
        <f t="shared" si="277"/>
        <v>2025</v>
      </c>
      <c r="V3554" s="4">
        <f t="shared" si="278"/>
        <v>0.28691549354361406</v>
      </c>
      <c r="W3554" t="str">
        <f t="shared" si="279"/>
        <v>Low</v>
      </c>
    </row>
    <row r="3555" spans="1:23" hidden="1" x14ac:dyDescent="0.3">
      <c r="A3555">
        <v>100709</v>
      </c>
      <c r="B3555" s="1">
        <v>45879</v>
      </c>
      <c r="C3555" t="s">
        <v>845</v>
      </c>
      <c r="D3555" t="s">
        <v>281</v>
      </c>
      <c r="E3555" t="s">
        <v>20</v>
      </c>
      <c r="F3555" t="s">
        <v>21</v>
      </c>
      <c r="G3555" t="s">
        <v>22</v>
      </c>
      <c r="H3555" t="s">
        <v>59</v>
      </c>
      <c r="I3555" t="s">
        <v>24</v>
      </c>
      <c r="J3555" t="s">
        <v>25</v>
      </c>
      <c r="K3555">
        <v>1</v>
      </c>
      <c r="L3555">
        <v>8412</v>
      </c>
      <c r="M3555">
        <v>0</v>
      </c>
      <c r="N3555">
        <v>8412</v>
      </c>
      <c r="O3555">
        <v>6000</v>
      </c>
      <c r="P3555">
        <v>2412</v>
      </c>
      <c r="Q3555" t="s">
        <v>41</v>
      </c>
      <c r="R3555" t="s">
        <v>27</v>
      </c>
      <c r="S3555" s="3" t="str">
        <f t="shared" si="275"/>
        <v>August</v>
      </c>
      <c r="T3555" t="str">
        <f t="shared" si="276"/>
        <v>Q3</v>
      </c>
      <c r="U3555">
        <f t="shared" si="277"/>
        <v>2025</v>
      </c>
      <c r="V3555" s="4">
        <f t="shared" si="278"/>
        <v>0.28673323823109842</v>
      </c>
      <c r="W3555" t="str">
        <f t="shared" si="279"/>
        <v>Low</v>
      </c>
    </row>
    <row r="3556" spans="1:23" hidden="1" x14ac:dyDescent="0.3">
      <c r="A3556">
        <v>103213</v>
      </c>
      <c r="B3556" s="1">
        <v>45906</v>
      </c>
      <c r="C3556" t="s">
        <v>3349</v>
      </c>
      <c r="D3556" t="s">
        <v>149</v>
      </c>
      <c r="E3556" t="s">
        <v>30</v>
      </c>
      <c r="F3556" t="s">
        <v>76</v>
      </c>
      <c r="G3556" t="s">
        <v>77</v>
      </c>
      <c r="H3556" t="s">
        <v>59</v>
      </c>
      <c r="I3556" t="s">
        <v>24</v>
      </c>
      <c r="J3556" t="s">
        <v>25</v>
      </c>
      <c r="K3556">
        <v>1</v>
      </c>
      <c r="L3556">
        <v>8409</v>
      </c>
      <c r="M3556">
        <v>0</v>
      </c>
      <c r="N3556">
        <v>8409</v>
      </c>
      <c r="O3556">
        <v>6000</v>
      </c>
      <c r="P3556">
        <v>2409</v>
      </c>
      <c r="Q3556" t="s">
        <v>55</v>
      </c>
      <c r="R3556" t="s">
        <v>27</v>
      </c>
      <c r="S3556" s="3" t="str">
        <f t="shared" si="275"/>
        <v>September</v>
      </c>
      <c r="T3556" t="str">
        <f t="shared" si="276"/>
        <v>Q3</v>
      </c>
      <c r="U3556">
        <f t="shared" si="277"/>
        <v>2025</v>
      </c>
      <c r="V3556" s="4">
        <f t="shared" si="278"/>
        <v>0.2864787727434891</v>
      </c>
      <c r="W3556" t="str">
        <f t="shared" si="279"/>
        <v>Low</v>
      </c>
    </row>
    <row r="3557" spans="1:23" hidden="1" x14ac:dyDescent="0.3">
      <c r="A3557">
        <v>101718</v>
      </c>
      <c r="B3557" s="1">
        <v>45783</v>
      </c>
      <c r="C3557" t="s">
        <v>1854</v>
      </c>
      <c r="D3557" t="s">
        <v>122</v>
      </c>
      <c r="E3557" t="s">
        <v>44</v>
      </c>
      <c r="F3557" t="s">
        <v>64</v>
      </c>
      <c r="G3557" t="s">
        <v>65</v>
      </c>
      <c r="H3557" t="s">
        <v>71</v>
      </c>
      <c r="I3557" t="s">
        <v>39</v>
      </c>
      <c r="J3557" t="s">
        <v>92</v>
      </c>
      <c r="K3557">
        <v>3</v>
      </c>
      <c r="L3557">
        <v>2942</v>
      </c>
      <c r="M3557">
        <v>5</v>
      </c>
      <c r="N3557">
        <v>8384.7000000000007</v>
      </c>
      <c r="O3557">
        <v>4800</v>
      </c>
      <c r="P3557">
        <v>3584.7</v>
      </c>
      <c r="Q3557" t="s">
        <v>49</v>
      </c>
      <c r="R3557" t="s">
        <v>27</v>
      </c>
      <c r="S3557" s="3" t="str">
        <f t="shared" si="275"/>
        <v>May</v>
      </c>
      <c r="T3557" t="str">
        <f t="shared" si="276"/>
        <v>Q2</v>
      </c>
      <c r="U3557">
        <f t="shared" si="277"/>
        <v>2025</v>
      </c>
      <c r="V3557" s="4">
        <f t="shared" si="278"/>
        <v>0.42752871301298789</v>
      </c>
      <c r="W3557" t="str">
        <f t="shared" si="279"/>
        <v>Low</v>
      </c>
    </row>
    <row r="3558" spans="1:23" hidden="1" x14ac:dyDescent="0.3">
      <c r="A3558">
        <v>101768</v>
      </c>
      <c r="B3558" s="1">
        <v>45817</v>
      </c>
      <c r="C3558" t="s">
        <v>1904</v>
      </c>
      <c r="D3558" t="s">
        <v>43</v>
      </c>
      <c r="E3558" t="s">
        <v>30</v>
      </c>
      <c r="F3558" t="s">
        <v>76</v>
      </c>
      <c r="G3558" t="s">
        <v>77</v>
      </c>
      <c r="H3558" t="s">
        <v>108</v>
      </c>
      <c r="I3558" t="s">
        <v>24</v>
      </c>
      <c r="J3558" t="s">
        <v>25</v>
      </c>
      <c r="K3558">
        <v>1</v>
      </c>
      <c r="L3558">
        <v>8825</v>
      </c>
      <c r="M3558">
        <v>5</v>
      </c>
      <c r="N3558">
        <v>8383.75</v>
      </c>
      <c r="O3558">
        <v>6000</v>
      </c>
      <c r="P3558">
        <v>2383.75</v>
      </c>
      <c r="Q3558" t="s">
        <v>26</v>
      </c>
      <c r="R3558" t="s">
        <v>27</v>
      </c>
      <c r="S3558" s="3" t="str">
        <f t="shared" si="275"/>
        <v>June</v>
      </c>
      <c r="T3558" t="str">
        <f t="shared" si="276"/>
        <v>Q2</v>
      </c>
      <c r="U3558">
        <f t="shared" si="277"/>
        <v>2025</v>
      </c>
      <c r="V3558" s="4">
        <f t="shared" si="278"/>
        <v>0.28432980468167585</v>
      </c>
      <c r="W3558" t="str">
        <f t="shared" si="279"/>
        <v>Low</v>
      </c>
    </row>
    <row r="3559" spans="1:23" hidden="1" x14ac:dyDescent="0.3">
      <c r="A3559">
        <v>104004</v>
      </c>
      <c r="B3559" s="1">
        <v>45715</v>
      </c>
      <c r="C3559" t="s">
        <v>4140</v>
      </c>
      <c r="D3559" t="s">
        <v>147</v>
      </c>
      <c r="E3559" t="s">
        <v>52</v>
      </c>
      <c r="F3559" t="s">
        <v>69</v>
      </c>
      <c r="G3559" t="s">
        <v>70</v>
      </c>
      <c r="H3559" t="s">
        <v>38</v>
      </c>
      <c r="I3559" t="s">
        <v>24</v>
      </c>
      <c r="J3559" t="s">
        <v>25</v>
      </c>
      <c r="K3559">
        <v>1</v>
      </c>
      <c r="L3559">
        <v>8821</v>
      </c>
      <c r="M3559">
        <v>5</v>
      </c>
      <c r="N3559">
        <v>8379.9500000000007</v>
      </c>
      <c r="O3559">
        <v>6000</v>
      </c>
      <c r="P3559">
        <v>2379.9499999999998</v>
      </c>
      <c r="Q3559" t="s">
        <v>41</v>
      </c>
      <c r="R3559" t="s">
        <v>27</v>
      </c>
      <c r="S3559" s="3" t="str">
        <f t="shared" si="275"/>
        <v>February</v>
      </c>
      <c r="T3559" t="str">
        <f t="shared" si="276"/>
        <v>Q1</v>
      </c>
      <c r="U3559">
        <f t="shared" si="277"/>
        <v>2025</v>
      </c>
      <c r="V3559" s="4">
        <f t="shared" si="278"/>
        <v>0.28400527449447782</v>
      </c>
      <c r="W3559" t="str">
        <f t="shared" si="279"/>
        <v>Low</v>
      </c>
    </row>
    <row r="3560" spans="1:23" hidden="1" x14ac:dyDescent="0.3">
      <c r="A3560">
        <v>100023</v>
      </c>
      <c r="B3560" s="1">
        <v>45658</v>
      </c>
      <c r="C3560" t="s">
        <v>107</v>
      </c>
      <c r="D3560" t="s">
        <v>68</v>
      </c>
      <c r="E3560" t="s">
        <v>20</v>
      </c>
      <c r="F3560" t="s">
        <v>36</v>
      </c>
      <c r="G3560" t="s">
        <v>37</v>
      </c>
      <c r="H3560" t="s">
        <v>108</v>
      </c>
      <c r="I3560" t="s">
        <v>24</v>
      </c>
      <c r="J3560" t="s">
        <v>25</v>
      </c>
      <c r="K3560">
        <v>1</v>
      </c>
      <c r="L3560">
        <v>8379</v>
      </c>
      <c r="M3560">
        <v>0</v>
      </c>
      <c r="N3560">
        <v>8379</v>
      </c>
      <c r="O3560">
        <v>6000</v>
      </c>
      <c r="P3560">
        <v>2379</v>
      </c>
      <c r="Q3560" t="s">
        <v>26</v>
      </c>
      <c r="R3560" t="s">
        <v>27</v>
      </c>
      <c r="S3560" s="3" t="str">
        <f t="shared" si="275"/>
        <v>January</v>
      </c>
      <c r="T3560" t="str">
        <f t="shared" si="276"/>
        <v>Q1</v>
      </c>
      <c r="U3560">
        <f t="shared" si="277"/>
        <v>2025</v>
      </c>
      <c r="V3560" s="4">
        <f t="shared" si="278"/>
        <v>0.28392409595417112</v>
      </c>
      <c r="W3560" t="str">
        <f t="shared" si="279"/>
        <v>Low</v>
      </c>
    </row>
    <row r="3561" spans="1:23" hidden="1" x14ac:dyDescent="0.3">
      <c r="A3561">
        <v>104429</v>
      </c>
      <c r="B3561" s="1">
        <v>45715</v>
      </c>
      <c r="C3561" t="s">
        <v>4565</v>
      </c>
      <c r="D3561" t="s">
        <v>189</v>
      </c>
      <c r="E3561" t="s">
        <v>44</v>
      </c>
      <c r="F3561" t="s">
        <v>64</v>
      </c>
      <c r="G3561" t="s">
        <v>65</v>
      </c>
      <c r="H3561" t="s">
        <v>71</v>
      </c>
      <c r="I3561" t="s">
        <v>39</v>
      </c>
      <c r="J3561" t="s">
        <v>48</v>
      </c>
      <c r="K3561">
        <v>6</v>
      </c>
      <c r="L3561">
        <v>1551</v>
      </c>
      <c r="M3561">
        <v>10</v>
      </c>
      <c r="N3561">
        <v>8375.4</v>
      </c>
      <c r="O3561">
        <v>5400</v>
      </c>
      <c r="P3561">
        <v>2975.4</v>
      </c>
      <c r="Q3561" t="s">
        <v>26</v>
      </c>
      <c r="R3561" t="s">
        <v>27</v>
      </c>
      <c r="S3561" s="3" t="str">
        <f t="shared" si="275"/>
        <v>February</v>
      </c>
      <c r="T3561" t="str">
        <f t="shared" si="276"/>
        <v>Q1</v>
      </c>
      <c r="U3561">
        <f t="shared" si="277"/>
        <v>2025</v>
      </c>
      <c r="V3561" s="4">
        <f t="shared" si="278"/>
        <v>0.35525467440361058</v>
      </c>
      <c r="W3561" t="str">
        <f t="shared" si="279"/>
        <v>Low</v>
      </c>
    </row>
    <row r="3562" spans="1:23" hidden="1" x14ac:dyDescent="0.3">
      <c r="A3562">
        <v>100793</v>
      </c>
      <c r="B3562" s="1">
        <v>45677</v>
      </c>
      <c r="C3562" t="s">
        <v>929</v>
      </c>
      <c r="D3562" t="s">
        <v>147</v>
      </c>
      <c r="E3562" t="s">
        <v>30</v>
      </c>
      <c r="F3562" t="s">
        <v>76</v>
      </c>
      <c r="G3562" t="s">
        <v>77</v>
      </c>
      <c r="H3562" t="s">
        <v>33</v>
      </c>
      <c r="I3562" t="s">
        <v>24</v>
      </c>
      <c r="J3562" t="s">
        <v>25</v>
      </c>
      <c r="K3562">
        <v>1</v>
      </c>
      <c r="L3562">
        <v>8815</v>
      </c>
      <c r="M3562">
        <v>5</v>
      </c>
      <c r="N3562">
        <v>8374.25</v>
      </c>
      <c r="O3562">
        <v>6000</v>
      </c>
      <c r="P3562">
        <v>2374.25</v>
      </c>
      <c r="Q3562" t="s">
        <v>55</v>
      </c>
      <c r="R3562" t="s">
        <v>27</v>
      </c>
      <c r="S3562" s="3" t="str">
        <f t="shared" si="275"/>
        <v>January</v>
      </c>
      <c r="T3562" t="str">
        <f t="shared" si="276"/>
        <v>Q1</v>
      </c>
      <c r="U3562">
        <f t="shared" si="277"/>
        <v>2025</v>
      </c>
      <c r="V3562" s="4">
        <f t="shared" si="278"/>
        <v>0.2835179269785354</v>
      </c>
      <c r="W3562" t="str">
        <f t="shared" si="279"/>
        <v>Low</v>
      </c>
    </row>
    <row r="3563" spans="1:23" hidden="1" x14ac:dyDescent="0.3">
      <c r="A3563">
        <v>103194</v>
      </c>
      <c r="B3563" s="1">
        <v>45952</v>
      </c>
      <c r="C3563" t="s">
        <v>3330</v>
      </c>
      <c r="D3563" t="s">
        <v>87</v>
      </c>
      <c r="E3563" t="s">
        <v>44</v>
      </c>
      <c r="F3563" t="s">
        <v>45</v>
      </c>
      <c r="G3563" t="s">
        <v>46</v>
      </c>
      <c r="H3563" t="s">
        <v>33</v>
      </c>
      <c r="I3563" t="s">
        <v>39</v>
      </c>
      <c r="J3563" t="s">
        <v>48</v>
      </c>
      <c r="K3563">
        <v>7</v>
      </c>
      <c r="L3563">
        <v>1258</v>
      </c>
      <c r="M3563">
        <v>5</v>
      </c>
      <c r="N3563">
        <v>8365.7000000000007</v>
      </c>
      <c r="O3563">
        <v>6300</v>
      </c>
      <c r="P3563">
        <v>2065.6999999999998</v>
      </c>
      <c r="Q3563" t="s">
        <v>41</v>
      </c>
      <c r="R3563" t="s">
        <v>27</v>
      </c>
      <c r="S3563" s="3" t="str">
        <f t="shared" si="275"/>
        <v>October</v>
      </c>
      <c r="T3563" t="str">
        <f t="shared" si="276"/>
        <v>Q4</v>
      </c>
      <c r="U3563">
        <f t="shared" si="277"/>
        <v>2025</v>
      </c>
      <c r="V3563" s="4">
        <f t="shared" si="278"/>
        <v>0.24692494351937072</v>
      </c>
      <c r="W3563" t="str">
        <f t="shared" si="279"/>
        <v>Low</v>
      </c>
    </row>
    <row r="3564" spans="1:23" hidden="1" x14ac:dyDescent="0.3">
      <c r="A3564">
        <v>102506</v>
      </c>
      <c r="B3564" s="1">
        <v>45784</v>
      </c>
      <c r="C3564" t="s">
        <v>2642</v>
      </c>
      <c r="D3564" t="s">
        <v>132</v>
      </c>
      <c r="E3564" t="s">
        <v>30</v>
      </c>
      <c r="F3564" t="s">
        <v>76</v>
      </c>
      <c r="G3564" t="s">
        <v>77</v>
      </c>
      <c r="H3564" t="s">
        <v>33</v>
      </c>
      <c r="I3564" t="s">
        <v>39</v>
      </c>
      <c r="J3564" t="s">
        <v>92</v>
      </c>
      <c r="K3564">
        <v>3</v>
      </c>
      <c r="L3564">
        <v>2935</v>
      </c>
      <c r="M3564">
        <v>5</v>
      </c>
      <c r="N3564">
        <v>8364.75</v>
      </c>
      <c r="O3564">
        <v>4800</v>
      </c>
      <c r="P3564">
        <v>3564.75</v>
      </c>
      <c r="Q3564" t="s">
        <v>55</v>
      </c>
      <c r="R3564" t="s">
        <v>73</v>
      </c>
      <c r="S3564" s="3" t="str">
        <f t="shared" si="275"/>
        <v>May</v>
      </c>
      <c r="T3564" t="str">
        <f t="shared" si="276"/>
        <v>Q2</v>
      </c>
      <c r="U3564">
        <f t="shared" si="277"/>
        <v>2025</v>
      </c>
      <c r="V3564" s="4">
        <f t="shared" si="278"/>
        <v>0.42616336411727784</v>
      </c>
      <c r="W3564" t="str">
        <f t="shared" si="279"/>
        <v>Low</v>
      </c>
    </row>
    <row r="3565" spans="1:23" hidden="1" x14ac:dyDescent="0.3">
      <c r="A3565">
        <v>103471</v>
      </c>
      <c r="B3565" s="1">
        <v>45740</v>
      </c>
      <c r="C3565" t="s">
        <v>3607</v>
      </c>
      <c r="D3565" t="s">
        <v>281</v>
      </c>
      <c r="E3565" t="s">
        <v>52</v>
      </c>
      <c r="F3565" t="s">
        <v>69</v>
      </c>
      <c r="G3565" t="s">
        <v>70</v>
      </c>
      <c r="H3565" t="s">
        <v>47</v>
      </c>
      <c r="I3565" t="s">
        <v>39</v>
      </c>
      <c r="J3565" t="s">
        <v>92</v>
      </c>
      <c r="K3565">
        <v>4</v>
      </c>
      <c r="L3565">
        <v>2088</v>
      </c>
      <c r="M3565">
        <v>0</v>
      </c>
      <c r="N3565">
        <v>8352</v>
      </c>
      <c r="O3565">
        <v>6400</v>
      </c>
      <c r="P3565">
        <v>1952</v>
      </c>
      <c r="Q3565" t="s">
        <v>41</v>
      </c>
      <c r="R3565" t="s">
        <v>73</v>
      </c>
      <c r="S3565" s="3" t="str">
        <f t="shared" si="275"/>
        <v>March</v>
      </c>
      <c r="T3565" t="str">
        <f t="shared" si="276"/>
        <v>Q1</v>
      </c>
      <c r="U3565">
        <f t="shared" si="277"/>
        <v>2025</v>
      </c>
      <c r="V3565" s="4">
        <f t="shared" si="278"/>
        <v>0.23371647509578544</v>
      </c>
      <c r="W3565" t="str">
        <f t="shared" si="279"/>
        <v>Low</v>
      </c>
    </row>
    <row r="3566" spans="1:23" hidden="1" x14ac:dyDescent="0.3">
      <c r="A3566">
        <v>101338</v>
      </c>
      <c r="B3566" s="1">
        <v>45919</v>
      </c>
      <c r="C3566" t="s">
        <v>1474</v>
      </c>
      <c r="D3566" t="s">
        <v>177</v>
      </c>
      <c r="E3566" t="s">
        <v>20</v>
      </c>
      <c r="F3566" t="s">
        <v>21</v>
      </c>
      <c r="G3566" t="s">
        <v>22</v>
      </c>
      <c r="H3566" t="s">
        <v>71</v>
      </c>
      <c r="I3566" t="s">
        <v>24</v>
      </c>
      <c r="J3566" t="s">
        <v>25</v>
      </c>
      <c r="K3566">
        <v>1</v>
      </c>
      <c r="L3566">
        <v>8772</v>
      </c>
      <c r="M3566">
        <v>5</v>
      </c>
      <c r="N3566">
        <v>8333.4</v>
      </c>
      <c r="O3566">
        <v>6000</v>
      </c>
      <c r="P3566">
        <v>2333.4</v>
      </c>
      <c r="Q3566" t="s">
        <v>55</v>
      </c>
      <c r="R3566" t="s">
        <v>27</v>
      </c>
      <c r="S3566" s="3" t="str">
        <f t="shared" si="275"/>
        <v>September</v>
      </c>
      <c r="T3566" t="str">
        <f t="shared" si="276"/>
        <v>Q3</v>
      </c>
      <c r="U3566">
        <f t="shared" si="277"/>
        <v>2025</v>
      </c>
      <c r="V3566" s="4">
        <f t="shared" si="278"/>
        <v>0.28000575995392041</v>
      </c>
      <c r="W3566" t="str">
        <f t="shared" si="279"/>
        <v>Low</v>
      </c>
    </row>
    <row r="3567" spans="1:23" hidden="1" x14ac:dyDescent="0.3">
      <c r="A3567">
        <v>100364</v>
      </c>
      <c r="B3567" s="1">
        <v>45799</v>
      </c>
      <c r="C3567" t="s">
        <v>500</v>
      </c>
      <c r="D3567" t="s">
        <v>189</v>
      </c>
      <c r="E3567" t="s">
        <v>52</v>
      </c>
      <c r="F3567" t="s">
        <v>69</v>
      </c>
      <c r="G3567" t="s">
        <v>70</v>
      </c>
      <c r="H3567" t="s">
        <v>59</v>
      </c>
      <c r="I3567" t="s">
        <v>39</v>
      </c>
      <c r="J3567" t="s">
        <v>92</v>
      </c>
      <c r="K3567">
        <v>5</v>
      </c>
      <c r="L3567">
        <v>2080</v>
      </c>
      <c r="M3567">
        <v>20</v>
      </c>
      <c r="N3567">
        <v>8320</v>
      </c>
      <c r="O3567">
        <v>8000</v>
      </c>
      <c r="P3567">
        <v>320</v>
      </c>
      <c r="Q3567" t="s">
        <v>55</v>
      </c>
      <c r="R3567" t="s">
        <v>73</v>
      </c>
      <c r="S3567" s="3" t="str">
        <f t="shared" si="275"/>
        <v>May</v>
      </c>
      <c r="T3567" t="str">
        <f t="shared" si="276"/>
        <v>Q2</v>
      </c>
      <c r="U3567">
        <f t="shared" si="277"/>
        <v>2025</v>
      </c>
      <c r="V3567" s="4">
        <f t="shared" si="278"/>
        <v>3.8461538461538464E-2</v>
      </c>
      <c r="W3567" t="str">
        <f t="shared" si="279"/>
        <v>Low</v>
      </c>
    </row>
    <row r="3568" spans="1:23" hidden="1" x14ac:dyDescent="0.3">
      <c r="A3568">
        <v>101672</v>
      </c>
      <c r="B3568" s="1">
        <v>45752</v>
      </c>
      <c r="C3568" t="s">
        <v>1808</v>
      </c>
      <c r="D3568" t="s">
        <v>63</v>
      </c>
      <c r="E3568" t="s">
        <v>52</v>
      </c>
      <c r="F3568" t="s">
        <v>53</v>
      </c>
      <c r="G3568" t="s">
        <v>54</v>
      </c>
      <c r="H3568" t="s">
        <v>33</v>
      </c>
      <c r="I3568" t="s">
        <v>39</v>
      </c>
      <c r="J3568" t="s">
        <v>48</v>
      </c>
      <c r="K3568">
        <v>6</v>
      </c>
      <c r="L3568">
        <v>1630</v>
      </c>
      <c r="M3568">
        <v>15</v>
      </c>
      <c r="N3568">
        <v>8313</v>
      </c>
      <c r="O3568">
        <v>5400</v>
      </c>
      <c r="P3568">
        <v>2913</v>
      </c>
      <c r="Q3568" t="s">
        <v>66</v>
      </c>
      <c r="R3568" t="s">
        <v>27</v>
      </c>
      <c r="S3568" s="3" t="str">
        <f t="shared" si="275"/>
        <v>April</v>
      </c>
      <c r="T3568" t="str">
        <f t="shared" si="276"/>
        <v>Q2</v>
      </c>
      <c r="U3568">
        <f t="shared" si="277"/>
        <v>2025</v>
      </c>
      <c r="V3568" s="4">
        <f t="shared" si="278"/>
        <v>0.3504150126308192</v>
      </c>
      <c r="W3568" t="str">
        <f t="shared" si="279"/>
        <v>Low</v>
      </c>
    </row>
    <row r="3569" spans="1:23" hidden="1" x14ac:dyDescent="0.3">
      <c r="A3569">
        <v>104972</v>
      </c>
      <c r="B3569" s="1">
        <v>45676</v>
      </c>
      <c r="C3569" t="s">
        <v>5108</v>
      </c>
      <c r="D3569" t="s">
        <v>177</v>
      </c>
      <c r="E3569" t="s">
        <v>44</v>
      </c>
      <c r="F3569" t="s">
        <v>64</v>
      </c>
      <c r="G3569" t="s">
        <v>65</v>
      </c>
      <c r="H3569" t="s">
        <v>71</v>
      </c>
      <c r="I3569" t="s">
        <v>39</v>
      </c>
      <c r="J3569" t="s">
        <v>92</v>
      </c>
      <c r="K3569">
        <v>3</v>
      </c>
      <c r="L3569">
        <v>2765</v>
      </c>
      <c r="M3569">
        <v>0</v>
      </c>
      <c r="N3569">
        <v>8295</v>
      </c>
      <c r="O3569">
        <v>4800</v>
      </c>
      <c r="P3569">
        <v>3495</v>
      </c>
      <c r="Q3569" t="s">
        <v>41</v>
      </c>
      <c r="R3569" t="s">
        <v>27</v>
      </c>
      <c r="S3569" s="3" t="str">
        <f t="shared" si="275"/>
        <v>January</v>
      </c>
      <c r="T3569" t="str">
        <f t="shared" si="276"/>
        <v>Q1</v>
      </c>
      <c r="U3569">
        <f t="shared" si="277"/>
        <v>2025</v>
      </c>
      <c r="V3569" s="4">
        <f t="shared" si="278"/>
        <v>0.42133815551537068</v>
      </c>
      <c r="W3569" t="str">
        <f t="shared" si="279"/>
        <v>Low</v>
      </c>
    </row>
    <row r="3570" spans="1:23" hidden="1" x14ac:dyDescent="0.3">
      <c r="A3570">
        <v>104919</v>
      </c>
      <c r="B3570" s="1">
        <v>45789</v>
      </c>
      <c r="C3570" t="s">
        <v>5055</v>
      </c>
      <c r="D3570" t="s">
        <v>80</v>
      </c>
      <c r="E3570" t="s">
        <v>20</v>
      </c>
      <c r="F3570" t="s">
        <v>21</v>
      </c>
      <c r="G3570" t="s">
        <v>22</v>
      </c>
      <c r="H3570" t="s">
        <v>23</v>
      </c>
      <c r="I3570" t="s">
        <v>24</v>
      </c>
      <c r="J3570" t="s">
        <v>25</v>
      </c>
      <c r="K3570">
        <v>1</v>
      </c>
      <c r="L3570">
        <v>8284</v>
      </c>
      <c r="M3570">
        <v>0</v>
      </c>
      <c r="N3570">
        <v>8284</v>
      </c>
      <c r="O3570">
        <v>6000</v>
      </c>
      <c r="P3570">
        <v>2284</v>
      </c>
      <c r="Q3570" t="s">
        <v>26</v>
      </c>
      <c r="R3570" t="s">
        <v>27</v>
      </c>
      <c r="S3570" s="3" t="str">
        <f t="shared" si="275"/>
        <v>May</v>
      </c>
      <c r="T3570" t="str">
        <f t="shared" si="276"/>
        <v>Q2</v>
      </c>
      <c r="U3570">
        <f t="shared" si="277"/>
        <v>2025</v>
      </c>
      <c r="V3570" s="4">
        <f t="shared" si="278"/>
        <v>0.27571221632061804</v>
      </c>
      <c r="W3570" t="str">
        <f t="shared" si="279"/>
        <v>Low</v>
      </c>
    </row>
    <row r="3571" spans="1:23" hidden="1" x14ac:dyDescent="0.3">
      <c r="A3571">
        <v>100422</v>
      </c>
      <c r="B3571" s="1">
        <v>45795</v>
      </c>
      <c r="C3571" t="s">
        <v>558</v>
      </c>
      <c r="D3571" t="s">
        <v>213</v>
      </c>
      <c r="E3571" t="s">
        <v>30</v>
      </c>
      <c r="F3571" t="s">
        <v>76</v>
      </c>
      <c r="G3571" t="s">
        <v>77</v>
      </c>
      <c r="H3571" t="s">
        <v>108</v>
      </c>
      <c r="I3571" t="s">
        <v>39</v>
      </c>
      <c r="J3571" t="s">
        <v>92</v>
      </c>
      <c r="K3571">
        <v>5</v>
      </c>
      <c r="L3571">
        <v>2071</v>
      </c>
      <c r="M3571">
        <v>20</v>
      </c>
      <c r="N3571">
        <v>8284</v>
      </c>
      <c r="O3571">
        <v>8000</v>
      </c>
      <c r="P3571">
        <v>284</v>
      </c>
      <c r="Q3571" t="s">
        <v>41</v>
      </c>
      <c r="R3571" t="s">
        <v>56</v>
      </c>
      <c r="S3571" s="3" t="str">
        <f t="shared" si="275"/>
        <v>May</v>
      </c>
      <c r="T3571" t="str">
        <f t="shared" si="276"/>
        <v>Q2</v>
      </c>
      <c r="U3571">
        <f t="shared" si="277"/>
        <v>2025</v>
      </c>
      <c r="V3571" s="4">
        <f t="shared" si="278"/>
        <v>3.4282955094157415E-2</v>
      </c>
      <c r="W3571" t="str">
        <f t="shared" si="279"/>
        <v>Low</v>
      </c>
    </row>
    <row r="3572" spans="1:23" hidden="1" x14ac:dyDescent="0.3">
      <c r="A3572">
        <v>100863</v>
      </c>
      <c r="B3572" s="1">
        <v>45834</v>
      </c>
      <c r="C3572" t="s">
        <v>999</v>
      </c>
      <c r="D3572" t="s">
        <v>114</v>
      </c>
      <c r="E3572" t="s">
        <v>20</v>
      </c>
      <c r="F3572" t="s">
        <v>21</v>
      </c>
      <c r="G3572" t="s">
        <v>22</v>
      </c>
      <c r="H3572" t="s">
        <v>108</v>
      </c>
      <c r="I3572" t="s">
        <v>24</v>
      </c>
      <c r="J3572" t="s">
        <v>25</v>
      </c>
      <c r="K3572">
        <v>1</v>
      </c>
      <c r="L3572">
        <v>8278</v>
      </c>
      <c r="M3572">
        <v>0</v>
      </c>
      <c r="N3572">
        <v>8278</v>
      </c>
      <c r="O3572">
        <v>6000</v>
      </c>
      <c r="P3572">
        <v>2278</v>
      </c>
      <c r="Q3572" t="s">
        <v>41</v>
      </c>
      <c r="R3572" t="s">
        <v>73</v>
      </c>
      <c r="S3572" s="3" t="str">
        <f t="shared" si="275"/>
        <v>June</v>
      </c>
      <c r="T3572" t="str">
        <f t="shared" si="276"/>
        <v>Q2</v>
      </c>
      <c r="U3572">
        <f t="shared" si="277"/>
        <v>2025</v>
      </c>
      <c r="V3572" s="4">
        <f t="shared" si="278"/>
        <v>0.275187243295482</v>
      </c>
      <c r="W3572" t="str">
        <f t="shared" si="279"/>
        <v>Low</v>
      </c>
    </row>
    <row r="3573" spans="1:23" hidden="1" x14ac:dyDescent="0.3">
      <c r="A3573">
        <v>101844</v>
      </c>
      <c r="B3573" s="1">
        <v>45682</v>
      </c>
      <c r="C3573" t="s">
        <v>1980</v>
      </c>
      <c r="D3573" t="s">
        <v>144</v>
      </c>
      <c r="E3573" t="s">
        <v>20</v>
      </c>
      <c r="F3573" t="s">
        <v>21</v>
      </c>
      <c r="G3573" t="s">
        <v>22</v>
      </c>
      <c r="H3573" t="s">
        <v>33</v>
      </c>
      <c r="I3573" t="s">
        <v>39</v>
      </c>
      <c r="J3573" t="s">
        <v>48</v>
      </c>
      <c r="K3573">
        <v>6</v>
      </c>
      <c r="L3573">
        <v>1724</v>
      </c>
      <c r="M3573">
        <v>20</v>
      </c>
      <c r="N3573">
        <v>8275.2000000000007</v>
      </c>
      <c r="O3573">
        <v>5400</v>
      </c>
      <c r="P3573">
        <v>2875.2</v>
      </c>
      <c r="Q3573" t="s">
        <v>26</v>
      </c>
      <c r="R3573" t="s">
        <v>27</v>
      </c>
      <c r="S3573" s="3" t="str">
        <f t="shared" si="275"/>
        <v>January</v>
      </c>
      <c r="T3573" t="str">
        <f t="shared" si="276"/>
        <v>Q1</v>
      </c>
      <c r="U3573">
        <f t="shared" si="277"/>
        <v>2025</v>
      </c>
      <c r="V3573" s="4">
        <f t="shared" si="278"/>
        <v>0.34744779582366586</v>
      </c>
      <c r="W3573" t="str">
        <f t="shared" si="279"/>
        <v>Low</v>
      </c>
    </row>
    <row r="3574" spans="1:23" hidden="1" x14ac:dyDescent="0.3">
      <c r="A3574">
        <v>100767</v>
      </c>
      <c r="B3574" s="1">
        <v>45664</v>
      </c>
      <c r="C3574" t="s">
        <v>903</v>
      </c>
      <c r="D3574" t="s">
        <v>104</v>
      </c>
      <c r="E3574" t="s">
        <v>20</v>
      </c>
      <c r="F3574" t="s">
        <v>21</v>
      </c>
      <c r="G3574" t="s">
        <v>22</v>
      </c>
      <c r="H3574" t="s">
        <v>47</v>
      </c>
      <c r="I3574" t="s">
        <v>39</v>
      </c>
      <c r="J3574" t="s">
        <v>92</v>
      </c>
      <c r="K3574">
        <v>3</v>
      </c>
      <c r="L3574">
        <v>2756</v>
      </c>
      <c r="M3574">
        <v>0</v>
      </c>
      <c r="N3574">
        <v>8268</v>
      </c>
      <c r="O3574">
        <v>4800</v>
      </c>
      <c r="P3574">
        <v>3468</v>
      </c>
      <c r="Q3574" t="s">
        <v>26</v>
      </c>
      <c r="R3574" t="s">
        <v>27</v>
      </c>
      <c r="S3574" s="3" t="str">
        <f t="shared" si="275"/>
        <v>January</v>
      </c>
      <c r="T3574" t="str">
        <f t="shared" si="276"/>
        <v>Q1</v>
      </c>
      <c r="U3574">
        <f t="shared" si="277"/>
        <v>2025</v>
      </c>
      <c r="V3574" s="4">
        <f t="shared" si="278"/>
        <v>0.41944847605224966</v>
      </c>
      <c r="W3574" t="str">
        <f t="shared" si="279"/>
        <v>Low</v>
      </c>
    </row>
    <row r="3575" spans="1:23" hidden="1" x14ac:dyDescent="0.3">
      <c r="A3575">
        <v>100311</v>
      </c>
      <c r="B3575" s="1">
        <v>45872</v>
      </c>
      <c r="C3575" t="s">
        <v>447</v>
      </c>
      <c r="D3575" t="s">
        <v>250</v>
      </c>
      <c r="E3575" t="s">
        <v>52</v>
      </c>
      <c r="F3575" t="s">
        <v>69</v>
      </c>
      <c r="G3575" t="s">
        <v>70</v>
      </c>
      <c r="H3575" t="s">
        <v>59</v>
      </c>
      <c r="I3575" t="s">
        <v>39</v>
      </c>
      <c r="J3575" t="s">
        <v>48</v>
      </c>
      <c r="K3575">
        <v>6</v>
      </c>
      <c r="L3575">
        <v>1531</v>
      </c>
      <c r="M3575">
        <v>10</v>
      </c>
      <c r="N3575">
        <v>8267.4</v>
      </c>
      <c r="O3575">
        <v>5400</v>
      </c>
      <c r="P3575">
        <v>2867.4</v>
      </c>
      <c r="Q3575" t="s">
        <v>66</v>
      </c>
      <c r="R3575" t="s">
        <v>27</v>
      </c>
      <c r="S3575" s="3" t="str">
        <f t="shared" si="275"/>
        <v>August</v>
      </c>
      <c r="T3575" t="str">
        <f t="shared" si="276"/>
        <v>Q3</v>
      </c>
      <c r="U3575">
        <f t="shared" si="277"/>
        <v>2025</v>
      </c>
      <c r="V3575" s="4">
        <f t="shared" si="278"/>
        <v>0.34683213585891576</v>
      </c>
      <c r="W3575" t="str">
        <f t="shared" si="279"/>
        <v>Low</v>
      </c>
    </row>
    <row r="3576" spans="1:23" hidden="1" x14ac:dyDescent="0.3">
      <c r="A3576">
        <v>104625</v>
      </c>
      <c r="B3576" s="1">
        <v>45982</v>
      </c>
      <c r="C3576" t="s">
        <v>4761</v>
      </c>
      <c r="D3576" t="s">
        <v>210</v>
      </c>
      <c r="E3576" t="s">
        <v>30</v>
      </c>
      <c r="F3576" t="s">
        <v>31</v>
      </c>
      <c r="G3576" t="s">
        <v>32</v>
      </c>
      <c r="H3576" t="s">
        <v>47</v>
      </c>
      <c r="I3576" t="s">
        <v>39</v>
      </c>
      <c r="J3576" t="s">
        <v>48</v>
      </c>
      <c r="K3576">
        <v>7</v>
      </c>
      <c r="L3576">
        <v>1181</v>
      </c>
      <c r="M3576">
        <v>0</v>
      </c>
      <c r="N3576">
        <v>8267</v>
      </c>
      <c r="O3576">
        <v>6300</v>
      </c>
      <c r="P3576">
        <v>1967</v>
      </c>
      <c r="Q3576" t="s">
        <v>66</v>
      </c>
      <c r="R3576" t="s">
        <v>27</v>
      </c>
      <c r="S3576" s="3" t="str">
        <f t="shared" si="275"/>
        <v>November</v>
      </c>
      <c r="T3576" t="str">
        <f t="shared" si="276"/>
        <v>Q4</v>
      </c>
      <c r="U3576">
        <f t="shared" si="277"/>
        <v>2025</v>
      </c>
      <c r="V3576" s="4">
        <f t="shared" si="278"/>
        <v>0.23793395427603725</v>
      </c>
      <c r="W3576" t="str">
        <f t="shared" si="279"/>
        <v>Low</v>
      </c>
    </row>
    <row r="3577" spans="1:23" hidden="1" x14ac:dyDescent="0.3">
      <c r="A3577">
        <v>104094</v>
      </c>
      <c r="B3577" s="1">
        <v>45870</v>
      </c>
      <c r="C3577" t="s">
        <v>4230</v>
      </c>
      <c r="D3577" t="s">
        <v>125</v>
      </c>
      <c r="E3577" t="s">
        <v>30</v>
      </c>
      <c r="F3577" t="s">
        <v>76</v>
      </c>
      <c r="G3577" t="s">
        <v>77</v>
      </c>
      <c r="H3577" t="s">
        <v>38</v>
      </c>
      <c r="I3577" t="s">
        <v>39</v>
      </c>
      <c r="J3577" t="s">
        <v>92</v>
      </c>
      <c r="K3577">
        <v>4</v>
      </c>
      <c r="L3577">
        <v>2582</v>
      </c>
      <c r="M3577">
        <v>20</v>
      </c>
      <c r="N3577">
        <v>8262.4</v>
      </c>
      <c r="O3577">
        <v>6400</v>
      </c>
      <c r="P3577">
        <v>1862.4</v>
      </c>
      <c r="Q3577" t="s">
        <v>49</v>
      </c>
      <c r="R3577" t="s">
        <v>27</v>
      </c>
      <c r="S3577" s="3" t="str">
        <f t="shared" si="275"/>
        <v>August</v>
      </c>
      <c r="T3577" t="str">
        <f t="shared" si="276"/>
        <v>Q3</v>
      </c>
      <c r="U3577">
        <f t="shared" si="277"/>
        <v>2025</v>
      </c>
      <c r="V3577" s="4">
        <f t="shared" si="278"/>
        <v>0.2254066615027111</v>
      </c>
      <c r="W3577" t="str">
        <f t="shared" si="279"/>
        <v>Low</v>
      </c>
    </row>
    <row r="3578" spans="1:23" hidden="1" x14ac:dyDescent="0.3">
      <c r="A3578">
        <v>102389</v>
      </c>
      <c r="B3578" s="1">
        <v>45803</v>
      </c>
      <c r="C3578" t="s">
        <v>2525</v>
      </c>
      <c r="D3578" t="s">
        <v>186</v>
      </c>
      <c r="E3578" t="s">
        <v>20</v>
      </c>
      <c r="F3578" t="s">
        <v>36</v>
      </c>
      <c r="G3578" t="s">
        <v>37</v>
      </c>
      <c r="H3578" t="s">
        <v>38</v>
      </c>
      <c r="I3578" t="s">
        <v>39</v>
      </c>
      <c r="J3578" t="s">
        <v>92</v>
      </c>
      <c r="K3578">
        <v>3</v>
      </c>
      <c r="L3578">
        <v>2752</v>
      </c>
      <c r="M3578">
        <v>0</v>
      </c>
      <c r="N3578">
        <v>8256</v>
      </c>
      <c r="O3578">
        <v>4800</v>
      </c>
      <c r="P3578">
        <v>3456</v>
      </c>
      <c r="Q3578" t="s">
        <v>49</v>
      </c>
      <c r="R3578" t="s">
        <v>73</v>
      </c>
      <c r="S3578" s="3" t="str">
        <f t="shared" si="275"/>
        <v>May</v>
      </c>
      <c r="T3578" t="str">
        <f t="shared" si="276"/>
        <v>Q2</v>
      </c>
      <c r="U3578">
        <f t="shared" si="277"/>
        <v>2025</v>
      </c>
      <c r="V3578" s="4">
        <f t="shared" si="278"/>
        <v>0.41860465116279072</v>
      </c>
      <c r="W3578" t="str">
        <f t="shared" si="279"/>
        <v>Low</v>
      </c>
    </row>
    <row r="3579" spans="1:23" hidden="1" x14ac:dyDescent="0.3">
      <c r="A3579">
        <v>100246</v>
      </c>
      <c r="B3579" s="1">
        <v>45695</v>
      </c>
      <c r="C3579" t="s">
        <v>381</v>
      </c>
      <c r="D3579" t="s">
        <v>140</v>
      </c>
      <c r="E3579" t="s">
        <v>20</v>
      </c>
      <c r="F3579" t="s">
        <v>36</v>
      </c>
      <c r="G3579" t="s">
        <v>37</v>
      </c>
      <c r="H3579" t="s">
        <v>47</v>
      </c>
      <c r="I3579" t="s">
        <v>39</v>
      </c>
      <c r="J3579" t="s">
        <v>48</v>
      </c>
      <c r="K3579">
        <v>5</v>
      </c>
      <c r="L3579">
        <v>1650</v>
      </c>
      <c r="M3579">
        <v>0</v>
      </c>
      <c r="N3579">
        <v>8250</v>
      </c>
      <c r="O3579">
        <v>4500</v>
      </c>
      <c r="P3579">
        <v>3750</v>
      </c>
      <c r="Q3579" t="s">
        <v>55</v>
      </c>
      <c r="R3579" t="s">
        <v>27</v>
      </c>
      <c r="S3579" s="3" t="str">
        <f t="shared" si="275"/>
        <v>February</v>
      </c>
      <c r="T3579" t="str">
        <f t="shared" si="276"/>
        <v>Q1</v>
      </c>
      <c r="U3579">
        <f t="shared" si="277"/>
        <v>2025</v>
      </c>
      <c r="V3579" s="4">
        <f t="shared" si="278"/>
        <v>0.45454545454545453</v>
      </c>
      <c r="W3579" t="str">
        <f t="shared" si="279"/>
        <v>Low</v>
      </c>
    </row>
    <row r="3580" spans="1:23" hidden="1" x14ac:dyDescent="0.3">
      <c r="A3580">
        <v>100659</v>
      </c>
      <c r="B3580" s="1">
        <v>45751</v>
      </c>
      <c r="C3580" t="s">
        <v>795</v>
      </c>
      <c r="D3580" t="s">
        <v>132</v>
      </c>
      <c r="E3580" t="s">
        <v>20</v>
      </c>
      <c r="F3580" t="s">
        <v>36</v>
      </c>
      <c r="G3580" t="s">
        <v>37</v>
      </c>
      <c r="H3580" t="s">
        <v>59</v>
      </c>
      <c r="I3580" t="s">
        <v>24</v>
      </c>
      <c r="J3580" t="s">
        <v>25</v>
      </c>
      <c r="K3580">
        <v>1</v>
      </c>
      <c r="L3580">
        <v>8672</v>
      </c>
      <c r="M3580">
        <v>5</v>
      </c>
      <c r="N3580">
        <v>8238.4</v>
      </c>
      <c r="O3580">
        <v>6000</v>
      </c>
      <c r="P3580">
        <v>2238.4</v>
      </c>
      <c r="Q3580" t="s">
        <v>49</v>
      </c>
      <c r="R3580" t="s">
        <v>27</v>
      </c>
      <c r="S3580" s="3" t="str">
        <f t="shared" si="275"/>
        <v>April</v>
      </c>
      <c r="T3580" t="str">
        <f t="shared" si="276"/>
        <v>Q2</v>
      </c>
      <c r="U3580">
        <f t="shared" si="277"/>
        <v>2025</v>
      </c>
      <c r="V3580" s="4">
        <f t="shared" si="278"/>
        <v>0.27170324334822299</v>
      </c>
      <c r="W3580" t="str">
        <f t="shared" si="279"/>
        <v>Low</v>
      </c>
    </row>
    <row r="3581" spans="1:23" hidden="1" x14ac:dyDescent="0.3">
      <c r="A3581">
        <v>101401</v>
      </c>
      <c r="B3581" s="1">
        <v>45877</v>
      </c>
      <c r="C3581" t="s">
        <v>1537</v>
      </c>
      <c r="D3581" t="s">
        <v>177</v>
      </c>
      <c r="E3581" t="s">
        <v>52</v>
      </c>
      <c r="F3581" t="s">
        <v>53</v>
      </c>
      <c r="G3581" t="s">
        <v>54</v>
      </c>
      <c r="H3581" t="s">
        <v>38</v>
      </c>
      <c r="I3581" t="s">
        <v>39</v>
      </c>
      <c r="J3581" t="s">
        <v>92</v>
      </c>
      <c r="K3581">
        <v>3</v>
      </c>
      <c r="L3581">
        <v>2888</v>
      </c>
      <c r="M3581">
        <v>5</v>
      </c>
      <c r="N3581">
        <v>8230.7999999999993</v>
      </c>
      <c r="O3581">
        <v>4800</v>
      </c>
      <c r="P3581">
        <v>3430.8</v>
      </c>
      <c r="Q3581" t="s">
        <v>26</v>
      </c>
      <c r="R3581" t="s">
        <v>27</v>
      </c>
      <c r="S3581" s="3" t="str">
        <f t="shared" si="275"/>
        <v>August</v>
      </c>
      <c r="T3581" t="str">
        <f t="shared" si="276"/>
        <v>Q3</v>
      </c>
      <c r="U3581">
        <f t="shared" si="277"/>
        <v>2025</v>
      </c>
      <c r="V3581" s="4">
        <f t="shared" si="278"/>
        <v>0.41682461000145798</v>
      </c>
      <c r="W3581" t="str">
        <f t="shared" si="279"/>
        <v>Low</v>
      </c>
    </row>
    <row r="3582" spans="1:23" hidden="1" x14ac:dyDescent="0.3">
      <c r="A3582">
        <v>100684</v>
      </c>
      <c r="B3582" s="1">
        <v>46001</v>
      </c>
      <c r="C3582" t="s">
        <v>820</v>
      </c>
      <c r="D3582" t="s">
        <v>118</v>
      </c>
      <c r="E3582" t="s">
        <v>30</v>
      </c>
      <c r="F3582" t="s">
        <v>31</v>
      </c>
      <c r="G3582" t="s">
        <v>32</v>
      </c>
      <c r="H3582" t="s">
        <v>23</v>
      </c>
      <c r="I3582" t="s">
        <v>24</v>
      </c>
      <c r="J3582" t="s">
        <v>25</v>
      </c>
      <c r="K3582">
        <v>1</v>
      </c>
      <c r="L3582">
        <v>8229</v>
      </c>
      <c r="M3582">
        <v>0</v>
      </c>
      <c r="N3582">
        <v>8229</v>
      </c>
      <c r="O3582">
        <v>6000</v>
      </c>
      <c r="P3582">
        <v>2229</v>
      </c>
      <c r="Q3582" t="s">
        <v>26</v>
      </c>
      <c r="R3582" t="s">
        <v>56</v>
      </c>
      <c r="S3582" s="3" t="str">
        <f t="shared" si="275"/>
        <v>December</v>
      </c>
      <c r="T3582" t="str">
        <f t="shared" si="276"/>
        <v>Q4</v>
      </c>
      <c r="U3582">
        <f t="shared" si="277"/>
        <v>2025</v>
      </c>
      <c r="V3582" s="4">
        <f t="shared" si="278"/>
        <v>0.27087130878600074</v>
      </c>
      <c r="W3582" t="str">
        <f t="shared" si="279"/>
        <v>Low</v>
      </c>
    </row>
    <row r="3583" spans="1:23" hidden="1" x14ac:dyDescent="0.3">
      <c r="A3583">
        <v>101969</v>
      </c>
      <c r="B3583" s="1">
        <v>45905</v>
      </c>
      <c r="C3583" t="s">
        <v>2105</v>
      </c>
      <c r="D3583" t="s">
        <v>85</v>
      </c>
      <c r="E3583" t="s">
        <v>52</v>
      </c>
      <c r="F3583" t="s">
        <v>53</v>
      </c>
      <c r="G3583" t="s">
        <v>54</v>
      </c>
      <c r="H3583" t="s">
        <v>33</v>
      </c>
      <c r="I3583" t="s">
        <v>39</v>
      </c>
      <c r="J3583" t="s">
        <v>92</v>
      </c>
      <c r="K3583">
        <v>4</v>
      </c>
      <c r="L3583">
        <v>2057</v>
      </c>
      <c r="M3583">
        <v>0</v>
      </c>
      <c r="N3583">
        <v>8228</v>
      </c>
      <c r="O3583">
        <v>6400</v>
      </c>
      <c r="P3583">
        <v>1828</v>
      </c>
      <c r="Q3583" t="s">
        <v>49</v>
      </c>
      <c r="R3583" t="s">
        <v>56</v>
      </c>
      <c r="S3583" s="3" t="str">
        <f t="shared" si="275"/>
        <v>September</v>
      </c>
      <c r="T3583" t="str">
        <f t="shared" si="276"/>
        <v>Q3</v>
      </c>
      <c r="U3583">
        <f t="shared" si="277"/>
        <v>2025</v>
      </c>
      <c r="V3583" s="4">
        <f t="shared" si="278"/>
        <v>0.22216820612542537</v>
      </c>
      <c r="W3583" t="str">
        <f t="shared" si="279"/>
        <v>Low</v>
      </c>
    </row>
    <row r="3584" spans="1:23" hidden="1" x14ac:dyDescent="0.3">
      <c r="A3584">
        <v>104466</v>
      </c>
      <c r="B3584" s="1">
        <v>45702</v>
      </c>
      <c r="C3584" t="s">
        <v>4602</v>
      </c>
      <c r="D3584" t="s">
        <v>134</v>
      </c>
      <c r="E3584" t="s">
        <v>20</v>
      </c>
      <c r="F3584" t="s">
        <v>21</v>
      </c>
      <c r="G3584" t="s">
        <v>22</v>
      </c>
      <c r="H3584" t="s">
        <v>108</v>
      </c>
      <c r="I3584" t="s">
        <v>39</v>
      </c>
      <c r="J3584" t="s">
        <v>48</v>
      </c>
      <c r="K3584">
        <v>6</v>
      </c>
      <c r="L3584">
        <v>1612</v>
      </c>
      <c r="M3584">
        <v>15</v>
      </c>
      <c r="N3584">
        <v>8221.2000000000007</v>
      </c>
      <c r="O3584">
        <v>5400</v>
      </c>
      <c r="P3584">
        <v>2821.2</v>
      </c>
      <c r="Q3584" t="s">
        <v>49</v>
      </c>
      <c r="R3584" t="s">
        <v>27</v>
      </c>
      <c r="S3584" s="3" t="str">
        <f t="shared" si="275"/>
        <v>February</v>
      </c>
      <c r="T3584" t="str">
        <f t="shared" si="276"/>
        <v>Q1</v>
      </c>
      <c r="U3584">
        <f t="shared" si="277"/>
        <v>2025</v>
      </c>
      <c r="V3584" s="4">
        <f t="shared" si="278"/>
        <v>0.34316158225076626</v>
      </c>
      <c r="W3584" t="str">
        <f t="shared" si="279"/>
        <v>Low</v>
      </c>
    </row>
    <row r="3585" spans="1:23" hidden="1" x14ac:dyDescent="0.3">
      <c r="A3585">
        <v>104786</v>
      </c>
      <c r="B3585" s="1">
        <v>45850</v>
      </c>
      <c r="C3585" t="s">
        <v>4922</v>
      </c>
      <c r="D3585" t="s">
        <v>158</v>
      </c>
      <c r="E3585" t="s">
        <v>44</v>
      </c>
      <c r="F3585" t="s">
        <v>64</v>
      </c>
      <c r="G3585" t="s">
        <v>65</v>
      </c>
      <c r="H3585" t="s">
        <v>108</v>
      </c>
      <c r="I3585" t="s">
        <v>39</v>
      </c>
      <c r="J3585" t="s">
        <v>92</v>
      </c>
      <c r="K3585">
        <v>3</v>
      </c>
      <c r="L3585">
        <v>2739</v>
      </c>
      <c r="M3585">
        <v>0</v>
      </c>
      <c r="N3585">
        <v>8217</v>
      </c>
      <c r="O3585">
        <v>4800</v>
      </c>
      <c r="P3585">
        <v>3417</v>
      </c>
      <c r="Q3585" t="s">
        <v>26</v>
      </c>
      <c r="R3585" t="s">
        <v>73</v>
      </c>
      <c r="S3585" s="3" t="str">
        <f t="shared" si="275"/>
        <v>July</v>
      </c>
      <c r="T3585" t="str">
        <f t="shared" si="276"/>
        <v>Q3</v>
      </c>
      <c r="U3585">
        <f t="shared" si="277"/>
        <v>2025</v>
      </c>
      <c r="V3585" s="4">
        <f t="shared" si="278"/>
        <v>0.41584519897772909</v>
      </c>
      <c r="W3585" t="str">
        <f t="shared" si="279"/>
        <v>Low</v>
      </c>
    </row>
    <row r="3586" spans="1:23" hidden="1" x14ac:dyDescent="0.3">
      <c r="A3586">
        <v>100951</v>
      </c>
      <c r="B3586" s="1">
        <v>45704</v>
      </c>
      <c r="C3586" t="s">
        <v>1087</v>
      </c>
      <c r="D3586" t="s">
        <v>149</v>
      </c>
      <c r="E3586" t="s">
        <v>30</v>
      </c>
      <c r="F3586" t="s">
        <v>31</v>
      </c>
      <c r="G3586" t="s">
        <v>32</v>
      </c>
      <c r="H3586" t="s">
        <v>38</v>
      </c>
      <c r="I3586" t="s">
        <v>39</v>
      </c>
      <c r="J3586" t="s">
        <v>92</v>
      </c>
      <c r="K3586">
        <v>4</v>
      </c>
      <c r="L3586">
        <v>2053</v>
      </c>
      <c r="M3586">
        <v>0</v>
      </c>
      <c r="N3586">
        <v>8212</v>
      </c>
      <c r="O3586">
        <v>6400</v>
      </c>
      <c r="P3586">
        <v>1812</v>
      </c>
      <c r="Q3586" t="s">
        <v>66</v>
      </c>
      <c r="R3586" t="s">
        <v>27</v>
      </c>
      <c r="S3586" s="3" t="str">
        <f t="shared" ref="S3586:S3649" si="280">TEXT(B3586,"mmmm")</f>
        <v>February</v>
      </c>
      <c r="T3586" t="str">
        <f t="shared" ref="T3586:T3649" si="281">"Q"&amp;ROUNDUP(MONTH(B3586)/3,0)</f>
        <v>Q1</v>
      </c>
      <c r="U3586">
        <f t="shared" ref="U3586:U3649" si="282">YEAR(B3586)</f>
        <v>2025</v>
      </c>
      <c r="V3586" s="4">
        <f t="shared" ref="V3586:V3649" si="283">P3586/N3586</f>
        <v>0.2206527033609352</v>
      </c>
      <c r="W3586" t="str">
        <f t="shared" ref="W3586:W3649" si="284">IF(N3586&lt;10000,"Low",IF(N3586&lt;=50000,"Medium","High"))</f>
        <v>Low</v>
      </c>
    </row>
    <row r="3587" spans="1:23" hidden="1" x14ac:dyDescent="0.3">
      <c r="A3587">
        <v>104763</v>
      </c>
      <c r="B3587" s="1">
        <v>45854</v>
      </c>
      <c r="C3587" t="s">
        <v>4899</v>
      </c>
      <c r="D3587" t="s">
        <v>87</v>
      </c>
      <c r="E3587" t="s">
        <v>52</v>
      </c>
      <c r="F3587" t="s">
        <v>53</v>
      </c>
      <c r="G3587" t="s">
        <v>54</v>
      </c>
      <c r="H3587" t="s">
        <v>71</v>
      </c>
      <c r="I3587" t="s">
        <v>24</v>
      </c>
      <c r="J3587" t="s">
        <v>25</v>
      </c>
      <c r="K3587">
        <v>1</v>
      </c>
      <c r="L3587">
        <v>8643</v>
      </c>
      <c r="M3587">
        <v>5</v>
      </c>
      <c r="N3587">
        <v>8210.85</v>
      </c>
      <c r="O3587">
        <v>6000</v>
      </c>
      <c r="P3587">
        <v>2210.85</v>
      </c>
      <c r="Q3587" t="s">
        <v>66</v>
      </c>
      <c r="R3587" t="s">
        <v>27</v>
      </c>
      <c r="S3587" s="3" t="str">
        <f t="shared" si="280"/>
        <v>July</v>
      </c>
      <c r="T3587" t="str">
        <f t="shared" si="281"/>
        <v>Q3</v>
      </c>
      <c r="U3587">
        <f t="shared" si="282"/>
        <v>2025</v>
      </c>
      <c r="V3587" s="4">
        <f t="shared" si="283"/>
        <v>0.26925957726666544</v>
      </c>
      <c r="W3587" t="str">
        <f t="shared" si="284"/>
        <v>Low</v>
      </c>
    </row>
    <row r="3588" spans="1:23" hidden="1" x14ac:dyDescent="0.3">
      <c r="A3588">
        <v>101950</v>
      </c>
      <c r="B3588" s="1">
        <v>45926</v>
      </c>
      <c r="C3588" t="s">
        <v>2086</v>
      </c>
      <c r="D3588" t="s">
        <v>122</v>
      </c>
      <c r="E3588" t="s">
        <v>44</v>
      </c>
      <c r="F3588" t="s">
        <v>45</v>
      </c>
      <c r="G3588" t="s">
        <v>46</v>
      </c>
      <c r="H3588" t="s">
        <v>71</v>
      </c>
      <c r="I3588" t="s">
        <v>39</v>
      </c>
      <c r="J3588" t="s">
        <v>48</v>
      </c>
      <c r="K3588">
        <v>6</v>
      </c>
      <c r="L3588">
        <v>1609</v>
      </c>
      <c r="M3588">
        <v>15</v>
      </c>
      <c r="N3588">
        <v>8205.9</v>
      </c>
      <c r="O3588">
        <v>5400</v>
      </c>
      <c r="P3588">
        <v>2805.9</v>
      </c>
      <c r="Q3588" t="s">
        <v>66</v>
      </c>
      <c r="R3588" t="s">
        <v>27</v>
      </c>
      <c r="S3588" s="3" t="str">
        <f t="shared" si="280"/>
        <v>September</v>
      </c>
      <c r="T3588" t="str">
        <f t="shared" si="281"/>
        <v>Q3</v>
      </c>
      <c r="U3588">
        <f t="shared" si="282"/>
        <v>2025</v>
      </c>
      <c r="V3588" s="4">
        <f t="shared" si="283"/>
        <v>0.34193689906043218</v>
      </c>
      <c r="W3588" t="str">
        <f t="shared" si="284"/>
        <v>Low</v>
      </c>
    </row>
    <row r="3589" spans="1:23" hidden="1" x14ac:dyDescent="0.3">
      <c r="A3589">
        <v>102979</v>
      </c>
      <c r="B3589" s="1">
        <v>46000</v>
      </c>
      <c r="C3589" t="s">
        <v>3115</v>
      </c>
      <c r="D3589" t="s">
        <v>142</v>
      </c>
      <c r="E3589" t="s">
        <v>44</v>
      </c>
      <c r="F3589" t="s">
        <v>64</v>
      </c>
      <c r="G3589" t="s">
        <v>65</v>
      </c>
      <c r="H3589" t="s">
        <v>33</v>
      </c>
      <c r="I3589" t="s">
        <v>39</v>
      </c>
      <c r="J3589" t="s">
        <v>48</v>
      </c>
      <c r="K3589">
        <v>6</v>
      </c>
      <c r="L3589">
        <v>1438</v>
      </c>
      <c r="M3589">
        <v>5</v>
      </c>
      <c r="N3589">
        <v>8196.6</v>
      </c>
      <c r="O3589">
        <v>5400</v>
      </c>
      <c r="P3589">
        <v>2796.6</v>
      </c>
      <c r="Q3589" t="s">
        <v>66</v>
      </c>
      <c r="R3589" t="s">
        <v>73</v>
      </c>
      <c r="S3589" s="3" t="str">
        <f t="shared" si="280"/>
        <v>December</v>
      </c>
      <c r="T3589" t="str">
        <f t="shared" si="281"/>
        <v>Q4</v>
      </c>
      <c r="U3589">
        <f t="shared" si="282"/>
        <v>2025</v>
      </c>
      <c r="V3589" s="4">
        <f t="shared" si="283"/>
        <v>0.34119024961569427</v>
      </c>
      <c r="W3589" t="str">
        <f t="shared" si="284"/>
        <v>Low</v>
      </c>
    </row>
    <row r="3590" spans="1:23" hidden="1" x14ac:dyDescent="0.3">
      <c r="A3590">
        <v>102279</v>
      </c>
      <c r="B3590" s="1">
        <v>45731</v>
      </c>
      <c r="C3590" t="s">
        <v>2415</v>
      </c>
      <c r="D3590" t="s">
        <v>219</v>
      </c>
      <c r="E3590" t="s">
        <v>30</v>
      </c>
      <c r="F3590" t="s">
        <v>31</v>
      </c>
      <c r="G3590" t="s">
        <v>32</v>
      </c>
      <c r="H3590" t="s">
        <v>33</v>
      </c>
      <c r="I3590" t="s">
        <v>39</v>
      </c>
      <c r="J3590" t="s">
        <v>48</v>
      </c>
      <c r="K3590">
        <v>5</v>
      </c>
      <c r="L3590">
        <v>1927</v>
      </c>
      <c r="M3590">
        <v>15</v>
      </c>
      <c r="N3590">
        <v>8189.75</v>
      </c>
      <c r="O3590">
        <v>4500</v>
      </c>
      <c r="P3590">
        <v>3689.75</v>
      </c>
      <c r="Q3590" t="s">
        <v>49</v>
      </c>
      <c r="R3590" t="s">
        <v>27</v>
      </c>
      <c r="S3590" s="3" t="str">
        <f t="shared" si="280"/>
        <v>March</v>
      </c>
      <c r="T3590" t="str">
        <f t="shared" si="281"/>
        <v>Q1</v>
      </c>
      <c r="U3590">
        <f t="shared" si="282"/>
        <v>2025</v>
      </c>
      <c r="V3590" s="4">
        <f t="shared" si="283"/>
        <v>0.45053267804267527</v>
      </c>
      <c r="W3590" t="str">
        <f t="shared" si="284"/>
        <v>Low</v>
      </c>
    </row>
    <row r="3591" spans="1:23" hidden="1" x14ac:dyDescent="0.3">
      <c r="A3591">
        <v>102875</v>
      </c>
      <c r="B3591" s="1">
        <v>45982</v>
      </c>
      <c r="C3591" t="s">
        <v>3011</v>
      </c>
      <c r="D3591" t="s">
        <v>160</v>
      </c>
      <c r="E3591" t="s">
        <v>30</v>
      </c>
      <c r="F3591" t="s">
        <v>31</v>
      </c>
      <c r="G3591" t="s">
        <v>32</v>
      </c>
      <c r="H3591" t="s">
        <v>83</v>
      </c>
      <c r="I3591" t="s">
        <v>39</v>
      </c>
      <c r="J3591" t="s">
        <v>92</v>
      </c>
      <c r="K3591">
        <v>4</v>
      </c>
      <c r="L3591">
        <v>2559</v>
      </c>
      <c r="M3591">
        <v>20</v>
      </c>
      <c r="N3591">
        <v>8188.8</v>
      </c>
      <c r="O3591">
        <v>6400</v>
      </c>
      <c r="P3591">
        <v>1788.8</v>
      </c>
      <c r="Q3591" t="s">
        <v>55</v>
      </c>
      <c r="R3591" t="s">
        <v>27</v>
      </c>
      <c r="S3591" s="3" t="str">
        <f t="shared" si="280"/>
        <v>November</v>
      </c>
      <c r="T3591" t="str">
        <f t="shared" si="281"/>
        <v>Q4</v>
      </c>
      <c r="U3591">
        <f t="shared" si="282"/>
        <v>2025</v>
      </c>
      <c r="V3591" s="4">
        <f t="shared" si="283"/>
        <v>0.2184447049628761</v>
      </c>
      <c r="W3591" t="str">
        <f t="shared" si="284"/>
        <v>Low</v>
      </c>
    </row>
    <row r="3592" spans="1:23" hidden="1" x14ac:dyDescent="0.3">
      <c r="A3592">
        <v>103304</v>
      </c>
      <c r="B3592" s="1">
        <v>45875</v>
      </c>
      <c r="C3592" t="s">
        <v>3440</v>
      </c>
      <c r="D3592" t="s">
        <v>281</v>
      </c>
      <c r="E3592" t="s">
        <v>52</v>
      </c>
      <c r="F3592" t="s">
        <v>53</v>
      </c>
      <c r="G3592" t="s">
        <v>54</v>
      </c>
      <c r="H3592" t="s">
        <v>47</v>
      </c>
      <c r="I3592" t="s">
        <v>39</v>
      </c>
      <c r="J3592" t="s">
        <v>48</v>
      </c>
      <c r="K3592">
        <v>6</v>
      </c>
      <c r="L3592">
        <v>1603</v>
      </c>
      <c r="M3592">
        <v>15</v>
      </c>
      <c r="N3592">
        <v>8175.3</v>
      </c>
      <c r="O3592">
        <v>5400</v>
      </c>
      <c r="P3592">
        <v>2775.3</v>
      </c>
      <c r="Q3592" t="s">
        <v>55</v>
      </c>
      <c r="R3592" t="s">
        <v>27</v>
      </c>
      <c r="S3592" s="3" t="str">
        <f t="shared" si="280"/>
        <v>August</v>
      </c>
      <c r="T3592" t="str">
        <f t="shared" si="281"/>
        <v>Q3</v>
      </c>
      <c r="U3592">
        <f t="shared" si="282"/>
        <v>2025</v>
      </c>
      <c r="V3592" s="4">
        <f t="shared" si="283"/>
        <v>0.33947378077868706</v>
      </c>
      <c r="W3592" t="str">
        <f t="shared" si="284"/>
        <v>Low</v>
      </c>
    </row>
    <row r="3593" spans="1:23" hidden="1" x14ac:dyDescent="0.3">
      <c r="A3593">
        <v>104434</v>
      </c>
      <c r="B3593" s="1">
        <v>45760</v>
      </c>
      <c r="C3593" t="s">
        <v>4570</v>
      </c>
      <c r="D3593" t="s">
        <v>192</v>
      </c>
      <c r="E3593" t="s">
        <v>44</v>
      </c>
      <c r="F3593" t="s">
        <v>45</v>
      </c>
      <c r="G3593" t="s">
        <v>46</v>
      </c>
      <c r="H3593" t="s">
        <v>38</v>
      </c>
      <c r="I3593" t="s">
        <v>39</v>
      </c>
      <c r="J3593" t="s">
        <v>92</v>
      </c>
      <c r="K3593">
        <v>3</v>
      </c>
      <c r="L3593">
        <v>2723</v>
      </c>
      <c r="M3593">
        <v>0</v>
      </c>
      <c r="N3593">
        <v>8169</v>
      </c>
      <c r="O3593">
        <v>4800</v>
      </c>
      <c r="P3593">
        <v>3369</v>
      </c>
      <c r="Q3593" t="s">
        <v>26</v>
      </c>
      <c r="R3593" t="s">
        <v>27</v>
      </c>
      <c r="S3593" s="3" t="str">
        <f t="shared" si="280"/>
        <v>April</v>
      </c>
      <c r="T3593" t="str">
        <f t="shared" si="281"/>
        <v>Q2</v>
      </c>
      <c r="U3593">
        <f t="shared" si="282"/>
        <v>2025</v>
      </c>
      <c r="V3593" s="4">
        <f t="shared" si="283"/>
        <v>0.41241278002203452</v>
      </c>
      <c r="W3593" t="str">
        <f t="shared" si="284"/>
        <v>Low</v>
      </c>
    </row>
    <row r="3594" spans="1:23" hidden="1" x14ac:dyDescent="0.3">
      <c r="A3594">
        <v>101884</v>
      </c>
      <c r="B3594" s="1">
        <v>45721</v>
      </c>
      <c r="C3594" t="s">
        <v>2020</v>
      </c>
      <c r="D3594" t="s">
        <v>142</v>
      </c>
      <c r="E3594" t="s">
        <v>52</v>
      </c>
      <c r="F3594" t="s">
        <v>53</v>
      </c>
      <c r="G3594" t="s">
        <v>54</v>
      </c>
      <c r="H3594" t="s">
        <v>23</v>
      </c>
      <c r="I3594" t="s">
        <v>39</v>
      </c>
      <c r="J3594" t="s">
        <v>92</v>
      </c>
      <c r="K3594">
        <v>4</v>
      </c>
      <c r="L3594">
        <v>2400</v>
      </c>
      <c r="M3594">
        <v>15</v>
      </c>
      <c r="N3594">
        <v>8160</v>
      </c>
      <c r="O3594">
        <v>6400</v>
      </c>
      <c r="P3594">
        <v>1760</v>
      </c>
      <c r="Q3594" t="s">
        <v>49</v>
      </c>
      <c r="R3594" t="s">
        <v>56</v>
      </c>
      <c r="S3594" s="3" t="str">
        <f t="shared" si="280"/>
        <v>March</v>
      </c>
      <c r="T3594" t="str">
        <f t="shared" si="281"/>
        <v>Q1</v>
      </c>
      <c r="U3594">
        <f t="shared" si="282"/>
        <v>2025</v>
      </c>
      <c r="V3594" s="4">
        <f t="shared" si="283"/>
        <v>0.21568627450980393</v>
      </c>
      <c r="W3594" t="str">
        <f t="shared" si="284"/>
        <v>Low</v>
      </c>
    </row>
    <row r="3595" spans="1:23" hidden="1" x14ac:dyDescent="0.3">
      <c r="A3595">
        <v>102497</v>
      </c>
      <c r="B3595" s="1">
        <v>45853</v>
      </c>
      <c r="C3595" t="s">
        <v>2633</v>
      </c>
      <c r="D3595" t="s">
        <v>43</v>
      </c>
      <c r="E3595" t="s">
        <v>30</v>
      </c>
      <c r="F3595" t="s">
        <v>31</v>
      </c>
      <c r="G3595" t="s">
        <v>32</v>
      </c>
      <c r="H3595" t="s">
        <v>23</v>
      </c>
      <c r="I3595" t="s">
        <v>39</v>
      </c>
      <c r="J3595" t="s">
        <v>92</v>
      </c>
      <c r="K3595">
        <v>3</v>
      </c>
      <c r="L3595">
        <v>2855</v>
      </c>
      <c r="M3595">
        <v>5</v>
      </c>
      <c r="N3595">
        <v>8136.75</v>
      </c>
      <c r="O3595">
        <v>4800</v>
      </c>
      <c r="P3595">
        <v>3336.75</v>
      </c>
      <c r="Q3595" t="s">
        <v>41</v>
      </c>
      <c r="R3595" t="s">
        <v>27</v>
      </c>
      <c r="S3595" s="3" t="str">
        <f t="shared" si="280"/>
        <v>July</v>
      </c>
      <c r="T3595" t="str">
        <f t="shared" si="281"/>
        <v>Q3</v>
      </c>
      <c r="U3595">
        <f t="shared" si="282"/>
        <v>2025</v>
      </c>
      <c r="V3595" s="4">
        <f t="shared" si="283"/>
        <v>0.41008387869849755</v>
      </c>
      <c r="W3595" t="str">
        <f t="shared" si="284"/>
        <v>Low</v>
      </c>
    </row>
    <row r="3596" spans="1:23" hidden="1" x14ac:dyDescent="0.3">
      <c r="A3596">
        <v>100962</v>
      </c>
      <c r="B3596" s="1">
        <v>45940</v>
      </c>
      <c r="C3596" t="s">
        <v>1098</v>
      </c>
      <c r="D3596" t="s">
        <v>226</v>
      </c>
      <c r="E3596" t="s">
        <v>30</v>
      </c>
      <c r="F3596" t="s">
        <v>31</v>
      </c>
      <c r="G3596" t="s">
        <v>32</v>
      </c>
      <c r="H3596" t="s">
        <v>59</v>
      </c>
      <c r="I3596" t="s">
        <v>39</v>
      </c>
      <c r="J3596" t="s">
        <v>48</v>
      </c>
      <c r="K3596">
        <v>6</v>
      </c>
      <c r="L3596">
        <v>1425</v>
      </c>
      <c r="M3596">
        <v>5</v>
      </c>
      <c r="N3596">
        <v>8122.5</v>
      </c>
      <c r="O3596">
        <v>5400</v>
      </c>
      <c r="P3596">
        <v>2722.5</v>
      </c>
      <c r="Q3596" t="s">
        <v>49</v>
      </c>
      <c r="R3596" t="s">
        <v>27</v>
      </c>
      <c r="S3596" s="3" t="str">
        <f t="shared" si="280"/>
        <v>October</v>
      </c>
      <c r="T3596" t="str">
        <f t="shared" si="281"/>
        <v>Q4</v>
      </c>
      <c r="U3596">
        <f t="shared" si="282"/>
        <v>2025</v>
      </c>
      <c r="V3596" s="4">
        <f t="shared" si="283"/>
        <v>0.33518005540166207</v>
      </c>
      <c r="W3596" t="str">
        <f t="shared" si="284"/>
        <v>Low</v>
      </c>
    </row>
    <row r="3597" spans="1:23" hidden="1" x14ac:dyDescent="0.3">
      <c r="A3597">
        <v>104093</v>
      </c>
      <c r="B3597" s="1">
        <v>45712</v>
      </c>
      <c r="C3597" t="s">
        <v>4229</v>
      </c>
      <c r="D3597" t="s">
        <v>207</v>
      </c>
      <c r="E3597" t="s">
        <v>20</v>
      </c>
      <c r="F3597" t="s">
        <v>36</v>
      </c>
      <c r="G3597" t="s">
        <v>37</v>
      </c>
      <c r="H3597" t="s">
        <v>47</v>
      </c>
      <c r="I3597" t="s">
        <v>39</v>
      </c>
      <c r="J3597" t="s">
        <v>92</v>
      </c>
      <c r="K3597">
        <v>4</v>
      </c>
      <c r="L3597">
        <v>2536</v>
      </c>
      <c r="M3597">
        <v>20</v>
      </c>
      <c r="N3597">
        <v>8115.2</v>
      </c>
      <c r="O3597">
        <v>6400</v>
      </c>
      <c r="P3597">
        <v>1715.2</v>
      </c>
      <c r="Q3597" t="s">
        <v>26</v>
      </c>
      <c r="R3597" t="s">
        <v>27</v>
      </c>
      <c r="S3597" s="3" t="str">
        <f t="shared" si="280"/>
        <v>February</v>
      </c>
      <c r="T3597" t="str">
        <f t="shared" si="281"/>
        <v>Q1</v>
      </c>
      <c r="U3597">
        <f t="shared" si="282"/>
        <v>2025</v>
      </c>
      <c r="V3597" s="4">
        <f t="shared" si="283"/>
        <v>0.21135646687697163</v>
      </c>
      <c r="W3597" t="str">
        <f t="shared" si="284"/>
        <v>Low</v>
      </c>
    </row>
    <row r="3598" spans="1:23" hidden="1" x14ac:dyDescent="0.3">
      <c r="A3598">
        <v>104647</v>
      </c>
      <c r="B3598" s="1">
        <v>45758</v>
      </c>
      <c r="C3598" t="s">
        <v>4783</v>
      </c>
      <c r="D3598" t="s">
        <v>250</v>
      </c>
      <c r="E3598" t="s">
        <v>44</v>
      </c>
      <c r="F3598" t="s">
        <v>64</v>
      </c>
      <c r="G3598" t="s">
        <v>65</v>
      </c>
      <c r="H3598" t="s">
        <v>47</v>
      </c>
      <c r="I3598" t="s">
        <v>24</v>
      </c>
      <c r="J3598" t="s">
        <v>25</v>
      </c>
      <c r="K3598">
        <v>1</v>
      </c>
      <c r="L3598">
        <v>8115</v>
      </c>
      <c r="M3598">
        <v>0</v>
      </c>
      <c r="N3598">
        <v>8115</v>
      </c>
      <c r="O3598">
        <v>6000</v>
      </c>
      <c r="P3598">
        <v>2115</v>
      </c>
      <c r="Q3598" t="s">
        <v>26</v>
      </c>
      <c r="R3598" t="s">
        <v>73</v>
      </c>
      <c r="S3598" s="3" t="str">
        <f t="shared" si="280"/>
        <v>April</v>
      </c>
      <c r="T3598" t="str">
        <f t="shared" si="281"/>
        <v>Q2</v>
      </c>
      <c r="U3598">
        <f t="shared" si="282"/>
        <v>2025</v>
      </c>
      <c r="V3598" s="4">
        <f t="shared" si="283"/>
        <v>0.26062846580406657</v>
      </c>
      <c r="W3598" t="str">
        <f t="shared" si="284"/>
        <v>Low</v>
      </c>
    </row>
    <row r="3599" spans="1:23" hidden="1" x14ac:dyDescent="0.3">
      <c r="A3599">
        <v>104551</v>
      </c>
      <c r="B3599" s="1">
        <v>45733</v>
      </c>
      <c r="C3599" t="s">
        <v>4687</v>
      </c>
      <c r="D3599" t="s">
        <v>43</v>
      </c>
      <c r="E3599" t="s">
        <v>52</v>
      </c>
      <c r="F3599" t="s">
        <v>53</v>
      </c>
      <c r="G3599" t="s">
        <v>54</v>
      </c>
      <c r="H3599" t="s">
        <v>38</v>
      </c>
      <c r="I3599" t="s">
        <v>24</v>
      </c>
      <c r="J3599" t="s">
        <v>25</v>
      </c>
      <c r="K3599">
        <v>1</v>
      </c>
      <c r="L3599">
        <v>8525</v>
      </c>
      <c r="M3599">
        <v>5</v>
      </c>
      <c r="N3599">
        <v>8098.75</v>
      </c>
      <c r="O3599">
        <v>6000</v>
      </c>
      <c r="P3599">
        <v>2098.75</v>
      </c>
      <c r="Q3599" t="s">
        <v>49</v>
      </c>
      <c r="R3599" t="s">
        <v>27</v>
      </c>
      <c r="S3599" s="3" t="str">
        <f t="shared" si="280"/>
        <v>March</v>
      </c>
      <c r="T3599" t="str">
        <f t="shared" si="281"/>
        <v>Q1</v>
      </c>
      <c r="U3599">
        <f t="shared" si="282"/>
        <v>2025</v>
      </c>
      <c r="V3599" s="4">
        <f t="shared" si="283"/>
        <v>0.25914492977311315</v>
      </c>
      <c r="W3599" t="str">
        <f t="shared" si="284"/>
        <v>Low</v>
      </c>
    </row>
    <row r="3600" spans="1:23" hidden="1" x14ac:dyDescent="0.3">
      <c r="A3600">
        <v>102659</v>
      </c>
      <c r="B3600" s="1">
        <v>45803</v>
      </c>
      <c r="C3600" t="s">
        <v>2795</v>
      </c>
      <c r="D3600" t="s">
        <v>106</v>
      </c>
      <c r="E3600" t="s">
        <v>20</v>
      </c>
      <c r="F3600" t="s">
        <v>21</v>
      </c>
      <c r="G3600" t="s">
        <v>22</v>
      </c>
      <c r="H3600" t="s">
        <v>108</v>
      </c>
      <c r="I3600" t="s">
        <v>39</v>
      </c>
      <c r="J3600" t="s">
        <v>48</v>
      </c>
      <c r="K3600">
        <v>5</v>
      </c>
      <c r="L3600">
        <v>1905</v>
      </c>
      <c r="M3600">
        <v>15</v>
      </c>
      <c r="N3600">
        <v>8096.25</v>
      </c>
      <c r="O3600">
        <v>4500</v>
      </c>
      <c r="P3600">
        <v>3596.25</v>
      </c>
      <c r="Q3600" t="s">
        <v>49</v>
      </c>
      <c r="R3600" t="s">
        <v>27</v>
      </c>
      <c r="S3600" s="3" t="str">
        <f t="shared" si="280"/>
        <v>May</v>
      </c>
      <c r="T3600" t="str">
        <f t="shared" si="281"/>
        <v>Q2</v>
      </c>
      <c r="U3600">
        <f t="shared" si="282"/>
        <v>2025</v>
      </c>
      <c r="V3600" s="4">
        <f t="shared" si="283"/>
        <v>0.44418712366836499</v>
      </c>
      <c r="W3600" t="str">
        <f t="shared" si="284"/>
        <v>Low</v>
      </c>
    </row>
    <row r="3601" spans="1:23" hidden="1" x14ac:dyDescent="0.3">
      <c r="A3601">
        <v>101294</v>
      </c>
      <c r="B3601" s="1">
        <v>45778</v>
      </c>
      <c r="C3601" t="s">
        <v>1430</v>
      </c>
      <c r="D3601" t="s">
        <v>408</v>
      </c>
      <c r="E3601" t="s">
        <v>30</v>
      </c>
      <c r="F3601" t="s">
        <v>76</v>
      </c>
      <c r="G3601" t="s">
        <v>77</v>
      </c>
      <c r="H3601" t="s">
        <v>47</v>
      </c>
      <c r="I3601" t="s">
        <v>24</v>
      </c>
      <c r="J3601" t="s">
        <v>25</v>
      </c>
      <c r="K3601">
        <v>1</v>
      </c>
      <c r="L3601">
        <v>8991</v>
      </c>
      <c r="M3601">
        <v>10</v>
      </c>
      <c r="N3601">
        <v>8091.9</v>
      </c>
      <c r="O3601">
        <v>6000</v>
      </c>
      <c r="P3601">
        <v>2091.9</v>
      </c>
      <c r="Q3601" t="s">
        <v>26</v>
      </c>
      <c r="R3601" t="s">
        <v>27</v>
      </c>
      <c r="S3601" s="3" t="str">
        <f t="shared" si="280"/>
        <v>May</v>
      </c>
      <c r="T3601" t="str">
        <f t="shared" si="281"/>
        <v>Q2</v>
      </c>
      <c r="U3601">
        <f t="shared" si="282"/>
        <v>2025</v>
      </c>
      <c r="V3601" s="4">
        <f t="shared" si="283"/>
        <v>0.25851777703629558</v>
      </c>
      <c r="W3601" t="str">
        <f t="shared" si="284"/>
        <v>Low</v>
      </c>
    </row>
    <row r="3602" spans="1:23" hidden="1" x14ac:dyDescent="0.3">
      <c r="A3602">
        <v>104204</v>
      </c>
      <c r="B3602" s="1">
        <v>45740</v>
      </c>
      <c r="C3602" t="s">
        <v>4340</v>
      </c>
      <c r="D3602" t="s">
        <v>125</v>
      </c>
      <c r="E3602" t="s">
        <v>44</v>
      </c>
      <c r="F3602" t="s">
        <v>64</v>
      </c>
      <c r="G3602" t="s">
        <v>65</v>
      </c>
      <c r="H3602" t="s">
        <v>38</v>
      </c>
      <c r="I3602" t="s">
        <v>39</v>
      </c>
      <c r="J3602" t="s">
        <v>48</v>
      </c>
      <c r="K3602">
        <v>5</v>
      </c>
      <c r="L3602">
        <v>1702</v>
      </c>
      <c r="M3602">
        <v>5</v>
      </c>
      <c r="N3602">
        <v>8084.5</v>
      </c>
      <c r="O3602">
        <v>4500</v>
      </c>
      <c r="P3602">
        <v>3584.5</v>
      </c>
      <c r="Q3602" t="s">
        <v>66</v>
      </c>
      <c r="R3602" t="s">
        <v>27</v>
      </c>
      <c r="S3602" s="3" t="str">
        <f t="shared" si="280"/>
        <v>March</v>
      </c>
      <c r="T3602" t="str">
        <f t="shared" si="281"/>
        <v>Q1</v>
      </c>
      <c r="U3602">
        <f t="shared" si="282"/>
        <v>2025</v>
      </c>
      <c r="V3602" s="4">
        <f t="shared" si="283"/>
        <v>0.44337930607953491</v>
      </c>
      <c r="W3602" t="str">
        <f t="shared" si="284"/>
        <v>Low</v>
      </c>
    </row>
    <row r="3603" spans="1:23" hidden="1" x14ac:dyDescent="0.3">
      <c r="A3603">
        <v>101145</v>
      </c>
      <c r="B3603" s="1">
        <v>45862</v>
      </c>
      <c r="C3603" t="s">
        <v>1281</v>
      </c>
      <c r="D3603" t="s">
        <v>239</v>
      </c>
      <c r="E3603" t="s">
        <v>30</v>
      </c>
      <c r="F3603" t="s">
        <v>76</v>
      </c>
      <c r="G3603" t="s">
        <v>77</v>
      </c>
      <c r="H3603" t="s">
        <v>47</v>
      </c>
      <c r="I3603" t="s">
        <v>39</v>
      </c>
      <c r="J3603" t="s">
        <v>92</v>
      </c>
      <c r="K3603">
        <v>4</v>
      </c>
      <c r="L3603">
        <v>2377</v>
      </c>
      <c r="M3603">
        <v>15</v>
      </c>
      <c r="N3603">
        <v>8081.8</v>
      </c>
      <c r="O3603">
        <v>6400</v>
      </c>
      <c r="P3603">
        <v>1681.8</v>
      </c>
      <c r="Q3603" t="s">
        <v>55</v>
      </c>
      <c r="R3603" t="s">
        <v>27</v>
      </c>
      <c r="S3603" s="3" t="str">
        <f t="shared" si="280"/>
        <v>July</v>
      </c>
      <c r="T3603" t="str">
        <f t="shared" si="281"/>
        <v>Q3</v>
      </c>
      <c r="U3603">
        <f t="shared" si="282"/>
        <v>2025</v>
      </c>
      <c r="V3603" s="4">
        <f t="shared" si="283"/>
        <v>0.20809720606795515</v>
      </c>
      <c r="W3603" t="str">
        <f t="shared" si="284"/>
        <v>Low</v>
      </c>
    </row>
    <row r="3604" spans="1:23" hidden="1" x14ac:dyDescent="0.3">
      <c r="A3604">
        <v>100715</v>
      </c>
      <c r="B3604" s="1">
        <v>45695</v>
      </c>
      <c r="C3604" t="s">
        <v>851</v>
      </c>
      <c r="D3604" t="s">
        <v>102</v>
      </c>
      <c r="E3604" t="s">
        <v>30</v>
      </c>
      <c r="F3604" t="s">
        <v>31</v>
      </c>
      <c r="G3604" t="s">
        <v>32</v>
      </c>
      <c r="H3604" t="s">
        <v>71</v>
      </c>
      <c r="I3604" t="s">
        <v>24</v>
      </c>
      <c r="J3604" t="s">
        <v>25</v>
      </c>
      <c r="K3604">
        <v>1</v>
      </c>
      <c r="L3604">
        <v>8077</v>
      </c>
      <c r="M3604">
        <v>0</v>
      </c>
      <c r="N3604">
        <v>8077</v>
      </c>
      <c r="O3604">
        <v>6000</v>
      </c>
      <c r="P3604">
        <v>2077</v>
      </c>
      <c r="Q3604" t="s">
        <v>66</v>
      </c>
      <c r="R3604" t="s">
        <v>73</v>
      </c>
      <c r="S3604" s="3" t="str">
        <f t="shared" si="280"/>
        <v>February</v>
      </c>
      <c r="T3604" t="str">
        <f t="shared" si="281"/>
        <v>Q1</v>
      </c>
      <c r="U3604">
        <f t="shared" si="282"/>
        <v>2025</v>
      </c>
      <c r="V3604" s="4">
        <f t="shared" si="283"/>
        <v>0.25714993190541041</v>
      </c>
      <c r="W3604" t="str">
        <f t="shared" si="284"/>
        <v>Low</v>
      </c>
    </row>
    <row r="3605" spans="1:23" hidden="1" x14ac:dyDescent="0.3">
      <c r="A3605">
        <v>104595</v>
      </c>
      <c r="B3605" s="1">
        <v>45678</v>
      </c>
      <c r="C3605" t="s">
        <v>4731</v>
      </c>
      <c r="D3605" t="s">
        <v>110</v>
      </c>
      <c r="E3605" t="s">
        <v>52</v>
      </c>
      <c r="F3605" t="s">
        <v>69</v>
      </c>
      <c r="G3605" t="s">
        <v>70</v>
      </c>
      <c r="H3605" t="s">
        <v>83</v>
      </c>
      <c r="I3605" t="s">
        <v>24</v>
      </c>
      <c r="J3605" t="s">
        <v>25</v>
      </c>
      <c r="K3605">
        <v>1</v>
      </c>
      <c r="L3605">
        <v>8964</v>
      </c>
      <c r="M3605">
        <v>10</v>
      </c>
      <c r="N3605">
        <v>8067.6</v>
      </c>
      <c r="O3605">
        <v>6000</v>
      </c>
      <c r="P3605">
        <v>2067.6</v>
      </c>
      <c r="Q3605" t="s">
        <v>26</v>
      </c>
      <c r="R3605" t="s">
        <v>73</v>
      </c>
      <c r="S3605" s="3" t="str">
        <f t="shared" si="280"/>
        <v>January</v>
      </c>
      <c r="T3605" t="str">
        <f t="shared" si="281"/>
        <v>Q1</v>
      </c>
      <c r="U3605">
        <f t="shared" si="282"/>
        <v>2025</v>
      </c>
      <c r="V3605" s="4">
        <f t="shared" si="283"/>
        <v>0.25628439684664583</v>
      </c>
      <c r="W3605" t="str">
        <f t="shared" si="284"/>
        <v>Low</v>
      </c>
    </row>
    <row r="3606" spans="1:23" hidden="1" x14ac:dyDescent="0.3">
      <c r="A3606">
        <v>102078</v>
      </c>
      <c r="B3606" s="1">
        <v>45748</v>
      </c>
      <c r="C3606" t="s">
        <v>2214</v>
      </c>
      <c r="D3606" t="s">
        <v>194</v>
      </c>
      <c r="E3606" t="s">
        <v>44</v>
      </c>
      <c r="F3606" t="s">
        <v>45</v>
      </c>
      <c r="G3606" t="s">
        <v>46</v>
      </c>
      <c r="H3606" t="s">
        <v>71</v>
      </c>
      <c r="I3606" t="s">
        <v>24</v>
      </c>
      <c r="J3606" t="s">
        <v>25</v>
      </c>
      <c r="K3606">
        <v>1</v>
      </c>
      <c r="L3606">
        <v>8962</v>
      </c>
      <c r="M3606">
        <v>10</v>
      </c>
      <c r="N3606">
        <v>8065.8</v>
      </c>
      <c r="O3606">
        <v>6000</v>
      </c>
      <c r="P3606">
        <v>2065.8000000000002</v>
      </c>
      <c r="Q3606" t="s">
        <v>49</v>
      </c>
      <c r="R3606" t="s">
        <v>56</v>
      </c>
      <c r="S3606" s="3" t="str">
        <f t="shared" si="280"/>
        <v>April</v>
      </c>
      <c r="T3606" t="str">
        <f t="shared" si="281"/>
        <v>Q2</v>
      </c>
      <c r="U3606">
        <f t="shared" si="282"/>
        <v>2025</v>
      </c>
      <c r="V3606" s="4">
        <f t="shared" si="283"/>
        <v>0.25611842594658935</v>
      </c>
      <c r="W3606" t="str">
        <f t="shared" si="284"/>
        <v>Low</v>
      </c>
    </row>
    <row r="3607" spans="1:23" hidden="1" x14ac:dyDescent="0.3">
      <c r="A3607">
        <v>101185</v>
      </c>
      <c r="B3607" s="1">
        <v>45842</v>
      </c>
      <c r="C3607" t="s">
        <v>1321</v>
      </c>
      <c r="D3607" t="s">
        <v>202</v>
      </c>
      <c r="E3607" t="s">
        <v>20</v>
      </c>
      <c r="F3607" t="s">
        <v>21</v>
      </c>
      <c r="G3607" t="s">
        <v>22</v>
      </c>
      <c r="H3607" t="s">
        <v>23</v>
      </c>
      <c r="I3607" t="s">
        <v>39</v>
      </c>
      <c r="J3607" t="s">
        <v>92</v>
      </c>
      <c r="K3607">
        <v>4</v>
      </c>
      <c r="L3607">
        <v>2121</v>
      </c>
      <c r="M3607">
        <v>5</v>
      </c>
      <c r="N3607">
        <v>8059.8</v>
      </c>
      <c r="O3607">
        <v>6400</v>
      </c>
      <c r="P3607">
        <v>1659.8</v>
      </c>
      <c r="Q3607" t="s">
        <v>26</v>
      </c>
      <c r="R3607" t="s">
        <v>27</v>
      </c>
      <c r="S3607" s="3" t="str">
        <f t="shared" si="280"/>
        <v>July</v>
      </c>
      <c r="T3607" t="str">
        <f t="shared" si="281"/>
        <v>Q3</v>
      </c>
      <c r="U3607">
        <f t="shared" si="282"/>
        <v>2025</v>
      </c>
      <c r="V3607" s="4">
        <f t="shared" si="283"/>
        <v>0.20593563115710067</v>
      </c>
      <c r="W3607" t="str">
        <f t="shared" si="284"/>
        <v>Low</v>
      </c>
    </row>
    <row r="3608" spans="1:23" hidden="1" x14ac:dyDescent="0.3">
      <c r="A3608">
        <v>101852</v>
      </c>
      <c r="B3608" s="1">
        <v>45946</v>
      </c>
      <c r="C3608" t="s">
        <v>1988</v>
      </c>
      <c r="D3608" t="s">
        <v>177</v>
      </c>
      <c r="E3608" t="s">
        <v>52</v>
      </c>
      <c r="F3608" t="s">
        <v>53</v>
      </c>
      <c r="G3608" t="s">
        <v>54</v>
      </c>
      <c r="H3608" t="s">
        <v>38</v>
      </c>
      <c r="I3608" t="s">
        <v>39</v>
      </c>
      <c r="J3608" t="s">
        <v>92</v>
      </c>
      <c r="K3608">
        <v>3</v>
      </c>
      <c r="L3608">
        <v>2982</v>
      </c>
      <c r="M3608">
        <v>10</v>
      </c>
      <c r="N3608">
        <v>8051.4</v>
      </c>
      <c r="O3608">
        <v>4800</v>
      </c>
      <c r="P3608">
        <v>3251.4</v>
      </c>
      <c r="Q3608" t="s">
        <v>41</v>
      </c>
      <c r="R3608" t="s">
        <v>27</v>
      </c>
      <c r="S3608" s="3" t="str">
        <f t="shared" si="280"/>
        <v>October</v>
      </c>
      <c r="T3608" t="str">
        <f t="shared" si="281"/>
        <v>Q4</v>
      </c>
      <c r="U3608">
        <f t="shared" si="282"/>
        <v>2025</v>
      </c>
      <c r="V3608" s="4">
        <f t="shared" si="283"/>
        <v>0.40383038974588276</v>
      </c>
      <c r="W3608" t="str">
        <f t="shared" si="284"/>
        <v>Low</v>
      </c>
    </row>
    <row r="3609" spans="1:23" hidden="1" x14ac:dyDescent="0.3">
      <c r="A3609">
        <v>103178</v>
      </c>
      <c r="B3609" s="1">
        <v>45892</v>
      </c>
      <c r="C3609" t="s">
        <v>3314</v>
      </c>
      <c r="D3609" t="s">
        <v>110</v>
      </c>
      <c r="E3609" t="s">
        <v>30</v>
      </c>
      <c r="F3609" t="s">
        <v>31</v>
      </c>
      <c r="G3609" t="s">
        <v>32</v>
      </c>
      <c r="H3609" t="s">
        <v>38</v>
      </c>
      <c r="I3609" t="s">
        <v>39</v>
      </c>
      <c r="J3609" t="s">
        <v>92</v>
      </c>
      <c r="K3609">
        <v>3</v>
      </c>
      <c r="L3609">
        <v>2982</v>
      </c>
      <c r="M3609">
        <v>10</v>
      </c>
      <c r="N3609">
        <v>8051.4</v>
      </c>
      <c r="O3609">
        <v>4800</v>
      </c>
      <c r="P3609">
        <v>3251.4</v>
      </c>
      <c r="Q3609" t="s">
        <v>66</v>
      </c>
      <c r="R3609" t="s">
        <v>27</v>
      </c>
      <c r="S3609" s="3" t="str">
        <f t="shared" si="280"/>
        <v>August</v>
      </c>
      <c r="T3609" t="str">
        <f t="shared" si="281"/>
        <v>Q3</v>
      </c>
      <c r="U3609">
        <f t="shared" si="282"/>
        <v>2025</v>
      </c>
      <c r="V3609" s="4">
        <f t="shared" si="283"/>
        <v>0.40383038974588276</v>
      </c>
      <c r="W3609" t="str">
        <f t="shared" si="284"/>
        <v>Low</v>
      </c>
    </row>
    <row r="3610" spans="1:23" hidden="1" x14ac:dyDescent="0.3">
      <c r="A3610">
        <v>104373</v>
      </c>
      <c r="B3610" s="1">
        <v>45736</v>
      </c>
      <c r="C3610" t="s">
        <v>4509</v>
      </c>
      <c r="D3610" t="s">
        <v>110</v>
      </c>
      <c r="E3610" t="s">
        <v>52</v>
      </c>
      <c r="F3610" t="s">
        <v>53</v>
      </c>
      <c r="G3610" t="s">
        <v>54</v>
      </c>
      <c r="H3610" t="s">
        <v>108</v>
      </c>
      <c r="I3610" t="s">
        <v>24</v>
      </c>
      <c r="J3610" t="s">
        <v>25</v>
      </c>
      <c r="K3610">
        <v>1</v>
      </c>
      <c r="L3610">
        <v>8943</v>
      </c>
      <c r="M3610">
        <v>10</v>
      </c>
      <c r="N3610">
        <v>8048.7</v>
      </c>
      <c r="O3610">
        <v>6000</v>
      </c>
      <c r="P3610">
        <v>2048.6999999999998</v>
      </c>
      <c r="Q3610" t="s">
        <v>41</v>
      </c>
      <c r="R3610" t="s">
        <v>73</v>
      </c>
      <c r="S3610" s="3" t="str">
        <f t="shared" si="280"/>
        <v>March</v>
      </c>
      <c r="T3610" t="str">
        <f t="shared" si="281"/>
        <v>Q1</v>
      </c>
      <c r="U3610">
        <f t="shared" si="282"/>
        <v>2025</v>
      </c>
      <c r="V3610" s="4">
        <f t="shared" si="283"/>
        <v>0.25453799992545378</v>
      </c>
      <c r="W3610" t="str">
        <f t="shared" si="284"/>
        <v>Low</v>
      </c>
    </row>
    <row r="3611" spans="1:23" hidden="1" x14ac:dyDescent="0.3">
      <c r="A3611">
        <v>102570</v>
      </c>
      <c r="B3611" s="1">
        <v>45984</v>
      </c>
      <c r="C3611" t="s">
        <v>2706</v>
      </c>
      <c r="D3611" t="s">
        <v>114</v>
      </c>
      <c r="E3611" t="s">
        <v>20</v>
      </c>
      <c r="F3611" t="s">
        <v>36</v>
      </c>
      <c r="G3611" t="s">
        <v>37</v>
      </c>
      <c r="H3611" t="s">
        <v>71</v>
      </c>
      <c r="I3611" t="s">
        <v>39</v>
      </c>
      <c r="J3611" t="s">
        <v>48</v>
      </c>
      <c r="K3611">
        <v>5</v>
      </c>
      <c r="L3611">
        <v>1787</v>
      </c>
      <c r="M3611">
        <v>10</v>
      </c>
      <c r="N3611">
        <v>8041.5</v>
      </c>
      <c r="O3611">
        <v>4500</v>
      </c>
      <c r="P3611">
        <v>3541.5</v>
      </c>
      <c r="Q3611" t="s">
        <v>55</v>
      </c>
      <c r="R3611" t="s">
        <v>27</v>
      </c>
      <c r="S3611" s="3" t="str">
        <f t="shared" si="280"/>
        <v>November</v>
      </c>
      <c r="T3611" t="str">
        <f t="shared" si="281"/>
        <v>Q4</v>
      </c>
      <c r="U3611">
        <f t="shared" si="282"/>
        <v>2025</v>
      </c>
      <c r="V3611" s="4">
        <f t="shared" si="283"/>
        <v>0.44040290990486847</v>
      </c>
      <c r="W3611" t="str">
        <f t="shared" si="284"/>
        <v>Low</v>
      </c>
    </row>
    <row r="3612" spans="1:23" hidden="1" x14ac:dyDescent="0.3">
      <c r="A3612">
        <v>104528</v>
      </c>
      <c r="B3612" s="1">
        <v>45820</v>
      </c>
      <c r="C3612" t="s">
        <v>4664</v>
      </c>
      <c r="D3612" t="s">
        <v>68</v>
      </c>
      <c r="E3612" t="s">
        <v>30</v>
      </c>
      <c r="F3612" t="s">
        <v>31</v>
      </c>
      <c r="G3612" t="s">
        <v>32</v>
      </c>
      <c r="H3612" t="s">
        <v>23</v>
      </c>
      <c r="I3612" t="s">
        <v>39</v>
      </c>
      <c r="J3612" t="s">
        <v>92</v>
      </c>
      <c r="K3612">
        <v>4</v>
      </c>
      <c r="L3612">
        <v>2363</v>
      </c>
      <c r="M3612">
        <v>15</v>
      </c>
      <c r="N3612">
        <v>8034.2</v>
      </c>
      <c r="O3612">
        <v>6400</v>
      </c>
      <c r="P3612">
        <v>1634.2</v>
      </c>
      <c r="Q3612" t="s">
        <v>66</v>
      </c>
      <c r="R3612" t="s">
        <v>56</v>
      </c>
      <c r="S3612" s="3" t="str">
        <f t="shared" si="280"/>
        <v>June</v>
      </c>
      <c r="T3612" t="str">
        <f t="shared" si="281"/>
        <v>Q2</v>
      </c>
      <c r="U3612">
        <f t="shared" si="282"/>
        <v>2025</v>
      </c>
      <c r="V3612" s="4">
        <f t="shared" si="283"/>
        <v>0.20340544173657615</v>
      </c>
      <c r="W3612" t="str">
        <f t="shared" si="284"/>
        <v>Low</v>
      </c>
    </row>
    <row r="3613" spans="1:23" hidden="1" x14ac:dyDescent="0.3">
      <c r="A3613">
        <v>101003</v>
      </c>
      <c r="B3613" s="1">
        <v>45833</v>
      </c>
      <c r="C3613" t="s">
        <v>1139</v>
      </c>
      <c r="D3613" t="s">
        <v>19</v>
      </c>
      <c r="E3613" t="s">
        <v>30</v>
      </c>
      <c r="F3613" t="s">
        <v>31</v>
      </c>
      <c r="G3613" t="s">
        <v>32</v>
      </c>
      <c r="H3613" t="s">
        <v>108</v>
      </c>
      <c r="I3613" t="s">
        <v>24</v>
      </c>
      <c r="J3613" t="s">
        <v>25</v>
      </c>
      <c r="K3613">
        <v>1</v>
      </c>
      <c r="L3613">
        <v>8024</v>
      </c>
      <c r="M3613">
        <v>0</v>
      </c>
      <c r="N3613">
        <v>8024</v>
      </c>
      <c r="O3613">
        <v>6000</v>
      </c>
      <c r="P3613">
        <v>2024</v>
      </c>
      <c r="Q3613" t="s">
        <v>41</v>
      </c>
      <c r="R3613" t="s">
        <v>73</v>
      </c>
      <c r="S3613" s="3" t="str">
        <f t="shared" si="280"/>
        <v>June</v>
      </c>
      <c r="T3613" t="str">
        <f t="shared" si="281"/>
        <v>Q2</v>
      </c>
      <c r="U3613">
        <f t="shared" si="282"/>
        <v>2025</v>
      </c>
      <c r="V3613" s="4">
        <f t="shared" si="283"/>
        <v>0.25224327018943171</v>
      </c>
      <c r="W3613" t="str">
        <f t="shared" si="284"/>
        <v>Low</v>
      </c>
    </row>
    <row r="3614" spans="1:23" hidden="1" x14ac:dyDescent="0.3">
      <c r="A3614">
        <v>100738</v>
      </c>
      <c r="B3614" s="1">
        <v>45825</v>
      </c>
      <c r="C3614" t="s">
        <v>874</v>
      </c>
      <c r="D3614" t="s">
        <v>134</v>
      </c>
      <c r="E3614" t="s">
        <v>44</v>
      </c>
      <c r="F3614" t="s">
        <v>64</v>
      </c>
      <c r="G3614" t="s">
        <v>65</v>
      </c>
      <c r="H3614" t="s">
        <v>108</v>
      </c>
      <c r="I3614" t="s">
        <v>39</v>
      </c>
      <c r="J3614" t="s">
        <v>48</v>
      </c>
      <c r="K3614">
        <v>5</v>
      </c>
      <c r="L3614">
        <v>1781</v>
      </c>
      <c r="M3614">
        <v>10</v>
      </c>
      <c r="N3614">
        <v>8014.5</v>
      </c>
      <c r="O3614">
        <v>4500</v>
      </c>
      <c r="P3614">
        <v>3514.5</v>
      </c>
      <c r="Q3614" t="s">
        <v>26</v>
      </c>
      <c r="R3614" t="s">
        <v>27</v>
      </c>
      <c r="S3614" s="3" t="str">
        <f t="shared" si="280"/>
        <v>June</v>
      </c>
      <c r="T3614" t="str">
        <f t="shared" si="281"/>
        <v>Q2</v>
      </c>
      <c r="U3614">
        <f t="shared" si="282"/>
        <v>2025</v>
      </c>
      <c r="V3614" s="4">
        <f t="shared" si="283"/>
        <v>0.43851768669286917</v>
      </c>
      <c r="W3614" t="str">
        <f t="shared" si="284"/>
        <v>Low</v>
      </c>
    </row>
    <row r="3615" spans="1:23" hidden="1" x14ac:dyDescent="0.3">
      <c r="A3615">
        <v>101594</v>
      </c>
      <c r="B3615" s="1">
        <v>45984</v>
      </c>
      <c r="C3615" t="s">
        <v>1730</v>
      </c>
      <c r="D3615" t="s">
        <v>210</v>
      </c>
      <c r="E3615" t="s">
        <v>52</v>
      </c>
      <c r="F3615" t="s">
        <v>69</v>
      </c>
      <c r="G3615" t="s">
        <v>70</v>
      </c>
      <c r="H3615" t="s">
        <v>83</v>
      </c>
      <c r="I3615" t="s">
        <v>39</v>
      </c>
      <c r="J3615" t="s">
        <v>48</v>
      </c>
      <c r="K3615">
        <v>7</v>
      </c>
      <c r="L3615">
        <v>1204</v>
      </c>
      <c r="M3615">
        <v>5</v>
      </c>
      <c r="N3615">
        <v>8006.6</v>
      </c>
      <c r="O3615">
        <v>6300</v>
      </c>
      <c r="P3615">
        <v>1706.6</v>
      </c>
      <c r="Q3615" t="s">
        <v>66</v>
      </c>
      <c r="R3615" t="s">
        <v>56</v>
      </c>
      <c r="S3615" s="3" t="str">
        <f t="shared" si="280"/>
        <v>November</v>
      </c>
      <c r="T3615" t="str">
        <f t="shared" si="281"/>
        <v>Q4</v>
      </c>
      <c r="U3615">
        <f t="shared" si="282"/>
        <v>2025</v>
      </c>
      <c r="V3615" s="4">
        <f t="shared" si="283"/>
        <v>0.21314915194964151</v>
      </c>
      <c r="W3615" t="str">
        <f t="shared" si="284"/>
        <v>Low</v>
      </c>
    </row>
    <row r="3616" spans="1:23" hidden="1" x14ac:dyDescent="0.3">
      <c r="A3616">
        <v>100420</v>
      </c>
      <c r="B3616" s="1">
        <v>45880</v>
      </c>
      <c r="C3616" t="s">
        <v>556</v>
      </c>
      <c r="D3616" t="s">
        <v>160</v>
      </c>
      <c r="E3616" t="s">
        <v>30</v>
      </c>
      <c r="F3616" t="s">
        <v>31</v>
      </c>
      <c r="G3616" t="s">
        <v>32</v>
      </c>
      <c r="H3616" t="s">
        <v>38</v>
      </c>
      <c r="I3616" t="s">
        <v>24</v>
      </c>
      <c r="J3616" t="s">
        <v>25</v>
      </c>
      <c r="K3616">
        <v>1</v>
      </c>
      <c r="L3616">
        <v>8427</v>
      </c>
      <c r="M3616">
        <v>5</v>
      </c>
      <c r="N3616">
        <v>8005.65</v>
      </c>
      <c r="O3616">
        <v>6000</v>
      </c>
      <c r="P3616">
        <v>2005.65</v>
      </c>
      <c r="Q3616" t="s">
        <v>49</v>
      </c>
      <c r="R3616" t="s">
        <v>27</v>
      </c>
      <c r="S3616" s="3" t="str">
        <f t="shared" si="280"/>
        <v>August</v>
      </c>
      <c r="T3616" t="str">
        <f t="shared" si="281"/>
        <v>Q3</v>
      </c>
      <c r="U3616">
        <f t="shared" si="282"/>
        <v>2025</v>
      </c>
      <c r="V3616" s="4">
        <f t="shared" si="283"/>
        <v>0.25052931367221903</v>
      </c>
      <c r="W3616" t="str">
        <f t="shared" si="284"/>
        <v>Low</v>
      </c>
    </row>
    <row r="3617" spans="1:23" hidden="1" x14ac:dyDescent="0.3">
      <c r="A3617">
        <v>100935</v>
      </c>
      <c r="B3617" s="1">
        <v>45999</v>
      </c>
      <c r="C3617" t="s">
        <v>1071</v>
      </c>
      <c r="D3617" t="s">
        <v>129</v>
      </c>
      <c r="E3617" t="s">
        <v>52</v>
      </c>
      <c r="F3617" t="s">
        <v>69</v>
      </c>
      <c r="G3617" t="s">
        <v>70</v>
      </c>
      <c r="H3617" t="s">
        <v>47</v>
      </c>
      <c r="I3617" t="s">
        <v>24</v>
      </c>
      <c r="J3617" t="s">
        <v>25</v>
      </c>
      <c r="K3617">
        <v>1</v>
      </c>
      <c r="L3617">
        <v>8415</v>
      </c>
      <c r="M3617">
        <v>5</v>
      </c>
      <c r="N3617">
        <v>7994.25</v>
      </c>
      <c r="O3617">
        <v>6000</v>
      </c>
      <c r="P3617">
        <v>1994.25</v>
      </c>
      <c r="Q3617" t="s">
        <v>66</v>
      </c>
      <c r="R3617" t="s">
        <v>73</v>
      </c>
      <c r="S3617" s="3" t="str">
        <f t="shared" si="280"/>
        <v>December</v>
      </c>
      <c r="T3617" t="str">
        <f t="shared" si="281"/>
        <v>Q4</v>
      </c>
      <c r="U3617">
        <f t="shared" si="282"/>
        <v>2025</v>
      </c>
      <c r="V3617" s="4">
        <f t="shared" si="283"/>
        <v>0.24946054977014728</v>
      </c>
      <c r="W3617" t="str">
        <f t="shared" si="284"/>
        <v>Low</v>
      </c>
    </row>
    <row r="3618" spans="1:23" hidden="1" x14ac:dyDescent="0.3">
      <c r="A3618">
        <v>100773</v>
      </c>
      <c r="B3618" s="1">
        <v>45742</v>
      </c>
      <c r="C3618" t="s">
        <v>909</v>
      </c>
      <c r="D3618" t="s">
        <v>202</v>
      </c>
      <c r="E3618" t="s">
        <v>30</v>
      </c>
      <c r="F3618" t="s">
        <v>76</v>
      </c>
      <c r="G3618" t="s">
        <v>77</v>
      </c>
      <c r="H3618" t="s">
        <v>108</v>
      </c>
      <c r="I3618" t="s">
        <v>24</v>
      </c>
      <c r="J3618" t="s">
        <v>25</v>
      </c>
      <c r="K3618">
        <v>1</v>
      </c>
      <c r="L3618">
        <v>8408</v>
      </c>
      <c r="M3618">
        <v>5</v>
      </c>
      <c r="N3618">
        <v>7987.6</v>
      </c>
      <c r="O3618">
        <v>6000</v>
      </c>
      <c r="P3618">
        <v>1987.6</v>
      </c>
      <c r="Q3618" t="s">
        <v>66</v>
      </c>
      <c r="R3618" t="s">
        <v>27</v>
      </c>
      <c r="S3618" s="3" t="str">
        <f t="shared" si="280"/>
        <v>March</v>
      </c>
      <c r="T3618" t="str">
        <f t="shared" si="281"/>
        <v>Q1</v>
      </c>
      <c r="U3618">
        <f t="shared" si="282"/>
        <v>2025</v>
      </c>
      <c r="V3618" s="4">
        <f t="shared" si="283"/>
        <v>0.24883569532775801</v>
      </c>
      <c r="W3618" t="str">
        <f t="shared" si="284"/>
        <v>Low</v>
      </c>
    </row>
    <row r="3619" spans="1:23" hidden="1" x14ac:dyDescent="0.3">
      <c r="A3619">
        <v>103075</v>
      </c>
      <c r="B3619" s="1">
        <v>45892</v>
      </c>
      <c r="C3619" t="s">
        <v>3211</v>
      </c>
      <c r="D3619" t="s">
        <v>322</v>
      </c>
      <c r="E3619" t="s">
        <v>44</v>
      </c>
      <c r="F3619" t="s">
        <v>45</v>
      </c>
      <c r="G3619" t="s">
        <v>46</v>
      </c>
      <c r="H3619" t="s">
        <v>59</v>
      </c>
      <c r="I3619" t="s">
        <v>39</v>
      </c>
      <c r="J3619" t="s">
        <v>92</v>
      </c>
      <c r="K3619">
        <v>3</v>
      </c>
      <c r="L3619">
        <v>2955</v>
      </c>
      <c r="M3619">
        <v>10</v>
      </c>
      <c r="N3619">
        <v>7978.5</v>
      </c>
      <c r="O3619">
        <v>4800</v>
      </c>
      <c r="P3619">
        <v>3178.5</v>
      </c>
      <c r="Q3619" t="s">
        <v>26</v>
      </c>
      <c r="R3619" t="s">
        <v>27</v>
      </c>
      <c r="S3619" s="3" t="str">
        <f t="shared" si="280"/>
        <v>August</v>
      </c>
      <c r="T3619" t="str">
        <f t="shared" si="281"/>
        <v>Q3</v>
      </c>
      <c r="U3619">
        <f t="shared" si="282"/>
        <v>2025</v>
      </c>
      <c r="V3619" s="4">
        <f t="shared" si="283"/>
        <v>0.39838315472833241</v>
      </c>
      <c r="W3619" t="str">
        <f t="shared" si="284"/>
        <v>Low</v>
      </c>
    </row>
    <row r="3620" spans="1:23" hidden="1" x14ac:dyDescent="0.3">
      <c r="A3620">
        <v>101154</v>
      </c>
      <c r="B3620" s="1">
        <v>45998</v>
      </c>
      <c r="C3620" t="s">
        <v>1290</v>
      </c>
      <c r="D3620" t="s">
        <v>106</v>
      </c>
      <c r="E3620" t="s">
        <v>30</v>
      </c>
      <c r="F3620" t="s">
        <v>76</v>
      </c>
      <c r="G3620" t="s">
        <v>77</v>
      </c>
      <c r="H3620" t="s">
        <v>108</v>
      </c>
      <c r="I3620" t="s">
        <v>24</v>
      </c>
      <c r="J3620" t="s">
        <v>25</v>
      </c>
      <c r="K3620">
        <v>1</v>
      </c>
      <c r="L3620">
        <v>8843</v>
      </c>
      <c r="M3620">
        <v>10</v>
      </c>
      <c r="N3620">
        <v>7958.7</v>
      </c>
      <c r="O3620">
        <v>6000</v>
      </c>
      <c r="P3620">
        <v>1958.7</v>
      </c>
      <c r="Q3620" t="s">
        <v>66</v>
      </c>
      <c r="R3620" t="s">
        <v>27</v>
      </c>
      <c r="S3620" s="3" t="str">
        <f t="shared" si="280"/>
        <v>December</v>
      </c>
      <c r="T3620" t="str">
        <f t="shared" si="281"/>
        <v>Q4</v>
      </c>
      <c r="U3620">
        <f t="shared" si="282"/>
        <v>2025</v>
      </c>
      <c r="V3620" s="4">
        <f t="shared" si="283"/>
        <v>0.24610803271891138</v>
      </c>
      <c r="W3620" t="str">
        <f t="shared" si="284"/>
        <v>Low</v>
      </c>
    </row>
    <row r="3621" spans="1:23" hidden="1" x14ac:dyDescent="0.3">
      <c r="A3621">
        <v>102076</v>
      </c>
      <c r="B3621" s="1">
        <v>45999</v>
      </c>
      <c r="C3621" t="s">
        <v>2212</v>
      </c>
      <c r="D3621" t="s">
        <v>100</v>
      </c>
      <c r="E3621" t="s">
        <v>20</v>
      </c>
      <c r="F3621" t="s">
        <v>36</v>
      </c>
      <c r="G3621" t="s">
        <v>37</v>
      </c>
      <c r="H3621" t="s">
        <v>83</v>
      </c>
      <c r="I3621" t="s">
        <v>39</v>
      </c>
      <c r="J3621" t="s">
        <v>92</v>
      </c>
      <c r="K3621">
        <v>4</v>
      </c>
      <c r="L3621">
        <v>2089</v>
      </c>
      <c r="M3621">
        <v>5</v>
      </c>
      <c r="N3621">
        <v>7938.2</v>
      </c>
      <c r="O3621">
        <v>6400</v>
      </c>
      <c r="P3621">
        <v>1538.2</v>
      </c>
      <c r="Q3621" t="s">
        <v>26</v>
      </c>
      <c r="R3621" t="s">
        <v>27</v>
      </c>
      <c r="S3621" s="3" t="str">
        <f t="shared" si="280"/>
        <v>December</v>
      </c>
      <c r="T3621" t="str">
        <f t="shared" si="281"/>
        <v>Q4</v>
      </c>
      <c r="U3621">
        <f t="shared" si="282"/>
        <v>2025</v>
      </c>
      <c r="V3621" s="4">
        <f t="shared" si="283"/>
        <v>0.1937718878335139</v>
      </c>
      <c r="W3621" t="str">
        <f t="shared" si="284"/>
        <v>Low</v>
      </c>
    </row>
    <row r="3622" spans="1:23" hidden="1" x14ac:dyDescent="0.3">
      <c r="A3622">
        <v>103429</v>
      </c>
      <c r="B3622" s="1">
        <v>45966</v>
      </c>
      <c r="C3622" t="s">
        <v>3565</v>
      </c>
      <c r="D3622" t="s">
        <v>100</v>
      </c>
      <c r="E3622" t="s">
        <v>44</v>
      </c>
      <c r="F3622" t="s">
        <v>64</v>
      </c>
      <c r="G3622" t="s">
        <v>65</v>
      </c>
      <c r="H3622" t="s">
        <v>59</v>
      </c>
      <c r="I3622" t="s">
        <v>39</v>
      </c>
      <c r="J3622" t="s">
        <v>48</v>
      </c>
      <c r="K3622">
        <v>5</v>
      </c>
      <c r="L3622">
        <v>1586</v>
      </c>
      <c r="M3622">
        <v>0</v>
      </c>
      <c r="N3622">
        <v>7930</v>
      </c>
      <c r="O3622">
        <v>4500</v>
      </c>
      <c r="P3622">
        <v>3430</v>
      </c>
      <c r="Q3622" t="s">
        <v>26</v>
      </c>
      <c r="R3622" t="s">
        <v>27</v>
      </c>
      <c r="S3622" s="3" t="str">
        <f t="shared" si="280"/>
        <v>November</v>
      </c>
      <c r="T3622" t="str">
        <f t="shared" si="281"/>
        <v>Q4</v>
      </c>
      <c r="U3622">
        <f t="shared" si="282"/>
        <v>2025</v>
      </c>
      <c r="V3622" s="4">
        <f t="shared" si="283"/>
        <v>0.43253467843631777</v>
      </c>
      <c r="W3622" t="str">
        <f t="shared" si="284"/>
        <v>Low</v>
      </c>
    </row>
    <row r="3623" spans="1:23" hidden="1" x14ac:dyDescent="0.3">
      <c r="A3623">
        <v>101913</v>
      </c>
      <c r="B3623" s="1">
        <v>45810</v>
      </c>
      <c r="C3623" t="s">
        <v>2049</v>
      </c>
      <c r="D3623" t="s">
        <v>257</v>
      </c>
      <c r="E3623" t="s">
        <v>20</v>
      </c>
      <c r="F3623" t="s">
        <v>36</v>
      </c>
      <c r="G3623" t="s">
        <v>37</v>
      </c>
      <c r="H3623" t="s">
        <v>83</v>
      </c>
      <c r="I3623" t="s">
        <v>39</v>
      </c>
      <c r="J3623" t="s">
        <v>92</v>
      </c>
      <c r="K3623">
        <v>4</v>
      </c>
      <c r="L3623">
        <v>2085</v>
      </c>
      <c r="M3623">
        <v>5</v>
      </c>
      <c r="N3623">
        <v>7923</v>
      </c>
      <c r="O3623">
        <v>6400</v>
      </c>
      <c r="P3623">
        <v>1523</v>
      </c>
      <c r="Q3623" t="s">
        <v>49</v>
      </c>
      <c r="R3623" t="s">
        <v>27</v>
      </c>
      <c r="S3623" s="3" t="str">
        <f t="shared" si="280"/>
        <v>June</v>
      </c>
      <c r="T3623" t="str">
        <f t="shared" si="281"/>
        <v>Q2</v>
      </c>
      <c r="U3623">
        <f t="shared" si="282"/>
        <v>2025</v>
      </c>
      <c r="V3623" s="4">
        <f t="shared" si="283"/>
        <v>0.19222516723463334</v>
      </c>
      <c r="W3623" t="str">
        <f t="shared" si="284"/>
        <v>Low</v>
      </c>
    </row>
    <row r="3624" spans="1:23" hidden="1" x14ac:dyDescent="0.3">
      <c r="A3624">
        <v>103688</v>
      </c>
      <c r="B3624" s="1">
        <v>45998</v>
      </c>
      <c r="C3624" t="s">
        <v>3824</v>
      </c>
      <c r="D3624" t="s">
        <v>166</v>
      </c>
      <c r="E3624" t="s">
        <v>44</v>
      </c>
      <c r="F3624" t="s">
        <v>64</v>
      </c>
      <c r="G3624" t="s">
        <v>65</v>
      </c>
      <c r="H3624" t="s">
        <v>33</v>
      </c>
      <c r="I3624" t="s">
        <v>39</v>
      </c>
      <c r="J3624" t="s">
        <v>92</v>
      </c>
      <c r="K3624">
        <v>3</v>
      </c>
      <c r="L3624">
        <v>2779</v>
      </c>
      <c r="M3624">
        <v>5</v>
      </c>
      <c r="N3624">
        <v>7920.15</v>
      </c>
      <c r="O3624">
        <v>4800</v>
      </c>
      <c r="P3624">
        <v>3120.15</v>
      </c>
      <c r="Q3624" t="s">
        <v>26</v>
      </c>
      <c r="R3624" t="s">
        <v>27</v>
      </c>
      <c r="S3624" s="3" t="str">
        <f t="shared" si="280"/>
        <v>December</v>
      </c>
      <c r="T3624" t="str">
        <f t="shared" si="281"/>
        <v>Q4</v>
      </c>
      <c r="U3624">
        <f t="shared" si="282"/>
        <v>2025</v>
      </c>
      <c r="V3624" s="4">
        <f t="shared" si="283"/>
        <v>0.39395087214257307</v>
      </c>
      <c r="W3624" t="str">
        <f t="shared" si="284"/>
        <v>Low</v>
      </c>
    </row>
    <row r="3625" spans="1:23" hidden="1" x14ac:dyDescent="0.3">
      <c r="A3625">
        <v>103584</v>
      </c>
      <c r="B3625" s="1">
        <v>45708</v>
      </c>
      <c r="C3625" t="s">
        <v>3720</v>
      </c>
      <c r="D3625" t="s">
        <v>63</v>
      </c>
      <c r="E3625" t="s">
        <v>20</v>
      </c>
      <c r="F3625" t="s">
        <v>36</v>
      </c>
      <c r="G3625" t="s">
        <v>37</v>
      </c>
      <c r="H3625" t="s">
        <v>23</v>
      </c>
      <c r="I3625" t="s">
        <v>24</v>
      </c>
      <c r="J3625" t="s">
        <v>25</v>
      </c>
      <c r="K3625">
        <v>1</v>
      </c>
      <c r="L3625">
        <v>8796</v>
      </c>
      <c r="M3625">
        <v>10</v>
      </c>
      <c r="N3625">
        <v>7916.4</v>
      </c>
      <c r="O3625">
        <v>6000</v>
      </c>
      <c r="P3625">
        <v>1916.4</v>
      </c>
      <c r="Q3625" t="s">
        <v>41</v>
      </c>
      <c r="R3625" t="s">
        <v>27</v>
      </c>
      <c r="S3625" s="3" t="str">
        <f t="shared" si="280"/>
        <v>February</v>
      </c>
      <c r="T3625" t="str">
        <f t="shared" si="281"/>
        <v>Q1</v>
      </c>
      <c r="U3625">
        <f t="shared" si="282"/>
        <v>2025</v>
      </c>
      <c r="V3625" s="4">
        <f t="shared" si="283"/>
        <v>0.24207973321206611</v>
      </c>
      <c r="W3625" t="str">
        <f t="shared" si="284"/>
        <v>Low</v>
      </c>
    </row>
    <row r="3626" spans="1:23" hidden="1" x14ac:dyDescent="0.3">
      <c r="A3626">
        <v>104190</v>
      </c>
      <c r="B3626" s="1">
        <v>45842</v>
      </c>
      <c r="C3626" t="s">
        <v>4326</v>
      </c>
      <c r="D3626" t="s">
        <v>210</v>
      </c>
      <c r="E3626" t="s">
        <v>20</v>
      </c>
      <c r="F3626" t="s">
        <v>36</v>
      </c>
      <c r="G3626" t="s">
        <v>37</v>
      </c>
      <c r="H3626" t="s">
        <v>47</v>
      </c>
      <c r="I3626" t="s">
        <v>39</v>
      </c>
      <c r="J3626" t="s">
        <v>92</v>
      </c>
      <c r="K3626">
        <v>3</v>
      </c>
      <c r="L3626">
        <v>2932</v>
      </c>
      <c r="M3626">
        <v>10</v>
      </c>
      <c r="N3626">
        <v>7916.4</v>
      </c>
      <c r="O3626">
        <v>4800</v>
      </c>
      <c r="P3626">
        <v>3116.4</v>
      </c>
      <c r="Q3626" t="s">
        <v>41</v>
      </c>
      <c r="R3626" t="s">
        <v>27</v>
      </c>
      <c r="S3626" s="3" t="str">
        <f t="shared" si="280"/>
        <v>July</v>
      </c>
      <c r="T3626" t="str">
        <f t="shared" si="281"/>
        <v>Q3</v>
      </c>
      <c r="U3626">
        <f t="shared" si="282"/>
        <v>2025</v>
      </c>
      <c r="V3626" s="4">
        <f t="shared" si="283"/>
        <v>0.3936637865696529</v>
      </c>
      <c r="W3626" t="str">
        <f t="shared" si="284"/>
        <v>Low</v>
      </c>
    </row>
    <row r="3627" spans="1:23" hidden="1" x14ac:dyDescent="0.3">
      <c r="A3627">
        <v>101458</v>
      </c>
      <c r="B3627" s="1">
        <v>45815</v>
      </c>
      <c r="C3627" t="s">
        <v>1594</v>
      </c>
      <c r="D3627" t="s">
        <v>134</v>
      </c>
      <c r="E3627" t="s">
        <v>44</v>
      </c>
      <c r="F3627" t="s">
        <v>64</v>
      </c>
      <c r="G3627" t="s">
        <v>65</v>
      </c>
      <c r="H3627" t="s">
        <v>83</v>
      </c>
      <c r="I3627" t="s">
        <v>39</v>
      </c>
      <c r="J3627" t="s">
        <v>48</v>
      </c>
      <c r="K3627">
        <v>6</v>
      </c>
      <c r="L3627">
        <v>1552</v>
      </c>
      <c r="M3627">
        <v>15</v>
      </c>
      <c r="N3627">
        <v>7915.2</v>
      </c>
      <c r="O3627">
        <v>5400</v>
      </c>
      <c r="P3627">
        <v>2515.1999999999998</v>
      </c>
      <c r="Q3627" t="s">
        <v>55</v>
      </c>
      <c r="R3627" t="s">
        <v>27</v>
      </c>
      <c r="S3627" s="3" t="str">
        <f t="shared" si="280"/>
        <v>June</v>
      </c>
      <c r="T3627" t="str">
        <f t="shared" si="281"/>
        <v>Q2</v>
      </c>
      <c r="U3627">
        <f t="shared" si="282"/>
        <v>2025</v>
      </c>
      <c r="V3627" s="4">
        <f t="shared" si="283"/>
        <v>0.31776834445118252</v>
      </c>
      <c r="W3627" t="str">
        <f t="shared" si="284"/>
        <v>Low</v>
      </c>
    </row>
    <row r="3628" spans="1:23" hidden="1" x14ac:dyDescent="0.3">
      <c r="A3628">
        <v>102566</v>
      </c>
      <c r="B3628" s="1">
        <v>45663</v>
      </c>
      <c r="C3628" t="s">
        <v>2702</v>
      </c>
      <c r="D3628" t="s">
        <v>129</v>
      </c>
      <c r="E3628" t="s">
        <v>44</v>
      </c>
      <c r="F3628" t="s">
        <v>45</v>
      </c>
      <c r="G3628" t="s">
        <v>46</v>
      </c>
      <c r="H3628" t="s">
        <v>33</v>
      </c>
      <c r="I3628" t="s">
        <v>39</v>
      </c>
      <c r="J3628" t="s">
        <v>48</v>
      </c>
      <c r="K3628">
        <v>6</v>
      </c>
      <c r="L3628">
        <v>1649</v>
      </c>
      <c r="M3628">
        <v>20</v>
      </c>
      <c r="N3628">
        <v>7915.2</v>
      </c>
      <c r="O3628">
        <v>5400</v>
      </c>
      <c r="P3628">
        <v>2515.1999999999998</v>
      </c>
      <c r="Q3628" t="s">
        <v>26</v>
      </c>
      <c r="R3628" t="s">
        <v>73</v>
      </c>
      <c r="S3628" s="3" t="str">
        <f t="shared" si="280"/>
        <v>January</v>
      </c>
      <c r="T3628" t="str">
        <f t="shared" si="281"/>
        <v>Q1</v>
      </c>
      <c r="U3628">
        <f t="shared" si="282"/>
        <v>2025</v>
      </c>
      <c r="V3628" s="4">
        <f t="shared" si="283"/>
        <v>0.31776834445118252</v>
      </c>
      <c r="W3628" t="str">
        <f t="shared" si="284"/>
        <v>Low</v>
      </c>
    </row>
    <row r="3629" spans="1:23" hidden="1" x14ac:dyDescent="0.3">
      <c r="A3629">
        <v>101349</v>
      </c>
      <c r="B3629" s="1">
        <v>45828</v>
      </c>
      <c r="C3629" t="s">
        <v>1485</v>
      </c>
      <c r="D3629" t="s">
        <v>138</v>
      </c>
      <c r="E3629" t="s">
        <v>30</v>
      </c>
      <c r="F3629" t="s">
        <v>76</v>
      </c>
      <c r="G3629" t="s">
        <v>77</v>
      </c>
      <c r="H3629" t="s">
        <v>108</v>
      </c>
      <c r="I3629" t="s">
        <v>24</v>
      </c>
      <c r="J3629" t="s">
        <v>25</v>
      </c>
      <c r="K3629">
        <v>1</v>
      </c>
      <c r="L3629">
        <v>8323</v>
      </c>
      <c r="M3629">
        <v>5</v>
      </c>
      <c r="N3629">
        <v>7906.85</v>
      </c>
      <c r="O3629">
        <v>6000</v>
      </c>
      <c r="P3629">
        <v>1906.85</v>
      </c>
      <c r="Q3629" t="s">
        <v>26</v>
      </c>
      <c r="R3629" t="s">
        <v>56</v>
      </c>
      <c r="S3629" s="3" t="str">
        <f t="shared" si="280"/>
        <v>June</v>
      </c>
      <c r="T3629" t="str">
        <f t="shared" si="281"/>
        <v>Q2</v>
      </c>
      <c r="U3629">
        <f t="shared" si="282"/>
        <v>2025</v>
      </c>
      <c r="V3629" s="4">
        <f t="shared" si="283"/>
        <v>0.24116430689844878</v>
      </c>
      <c r="W3629" t="str">
        <f t="shared" si="284"/>
        <v>Low</v>
      </c>
    </row>
    <row r="3630" spans="1:23" hidden="1" x14ac:dyDescent="0.3">
      <c r="A3630">
        <v>100678</v>
      </c>
      <c r="B3630" s="1">
        <v>46006</v>
      </c>
      <c r="C3630" t="s">
        <v>814</v>
      </c>
      <c r="D3630" t="s">
        <v>140</v>
      </c>
      <c r="E3630" t="s">
        <v>44</v>
      </c>
      <c r="F3630" t="s">
        <v>64</v>
      </c>
      <c r="G3630" t="s">
        <v>65</v>
      </c>
      <c r="H3630" t="s">
        <v>59</v>
      </c>
      <c r="I3630" t="s">
        <v>24</v>
      </c>
      <c r="J3630" t="s">
        <v>25</v>
      </c>
      <c r="K3630">
        <v>1</v>
      </c>
      <c r="L3630">
        <v>8322</v>
      </c>
      <c r="M3630">
        <v>5</v>
      </c>
      <c r="N3630">
        <v>7905.9</v>
      </c>
      <c r="O3630">
        <v>6000</v>
      </c>
      <c r="P3630">
        <v>1905.9</v>
      </c>
      <c r="Q3630" t="s">
        <v>55</v>
      </c>
      <c r="R3630" t="s">
        <v>56</v>
      </c>
      <c r="S3630" s="3" t="str">
        <f t="shared" si="280"/>
        <v>December</v>
      </c>
      <c r="T3630" t="str">
        <f t="shared" si="281"/>
        <v>Q4</v>
      </c>
      <c r="U3630">
        <f t="shared" si="282"/>
        <v>2025</v>
      </c>
      <c r="V3630" s="4">
        <f t="shared" si="283"/>
        <v>0.24107312260463706</v>
      </c>
      <c r="W3630" t="str">
        <f t="shared" si="284"/>
        <v>Low</v>
      </c>
    </row>
    <row r="3631" spans="1:23" hidden="1" x14ac:dyDescent="0.3">
      <c r="A3631">
        <v>101299</v>
      </c>
      <c r="B3631" s="1">
        <v>45789</v>
      </c>
      <c r="C3631" t="s">
        <v>1435</v>
      </c>
      <c r="D3631" t="s">
        <v>158</v>
      </c>
      <c r="E3631" t="s">
        <v>52</v>
      </c>
      <c r="F3631" t="s">
        <v>69</v>
      </c>
      <c r="G3631" t="s">
        <v>70</v>
      </c>
      <c r="H3631" t="s">
        <v>59</v>
      </c>
      <c r="I3631" t="s">
        <v>24</v>
      </c>
      <c r="J3631" t="s">
        <v>25</v>
      </c>
      <c r="K3631">
        <v>1</v>
      </c>
      <c r="L3631">
        <v>8290</v>
      </c>
      <c r="M3631">
        <v>5</v>
      </c>
      <c r="N3631">
        <v>7875.5</v>
      </c>
      <c r="O3631">
        <v>6000</v>
      </c>
      <c r="P3631">
        <v>1875.5</v>
      </c>
      <c r="Q3631" t="s">
        <v>41</v>
      </c>
      <c r="R3631" t="s">
        <v>56</v>
      </c>
      <c r="S3631" s="3" t="str">
        <f t="shared" si="280"/>
        <v>May</v>
      </c>
      <c r="T3631" t="str">
        <f t="shared" si="281"/>
        <v>Q2</v>
      </c>
      <c r="U3631">
        <f t="shared" si="282"/>
        <v>2025</v>
      </c>
      <c r="V3631" s="4">
        <f t="shared" si="283"/>
        <v>0.23814360992952829</v>
      </c>
      <c r="W3631" t="str">
        <f t="shared" si="284"/>
        <v>Low</v>
      </c>
    </row>
    <row r="3632" spans="1:23" hidden="1" x14ac:dyDescent="0.3">
      <c r="A3632">
        <v>100542</v>
      </c>
      <c r="B3632" s="1">
        <v>46002</v>
      </c>
      <c r="C3632" t="s">
        <v>678</v>
      </c>
      <c r="D3632" t="s">
        <v>147</v>
      </c>
      <c r="E3632" t="s">
        <v>44</v>
      </c>
      <c r="F3632" t="s">
        <v>45</v>
      </c>
      <c r="G3632" t="s">
        <v>46</v>
      </c>
      <c r="H3632" t="s">
        <v>38</v>
      </c>
      <c r="I3632" t="s">
        <v>39</v>
      </c>
      <c r="J3632" t="s">
        <v>92</v>
      </c>
      <c r="K3632">
        <v>4</v>
      </c>
      <c r="L3632">
        <v>2316</v>
      </c>
      <c r="M3632">
        <v>15</v>
      </c>
      <c r="N3632">
        <v>7874.4</v>
      </c>
      <c r="O3632">
        <v>6400</v>
      </c>
      <c r="P3632">
        <v>1474.4</v>
      </c>
      <c r="Q3632" t="s">
        <v>49</v>
      </c>
      <c r="R3632" t="s">
        <v>73</v>
      </c>
      <c r="S3632" s="3" t="str">
        <f t="shared" si="280"/>
        <v>December</v>
      </c>
      <c r="T3632" t="str">
        <f t="shared" si="281"/>
        <v>Q4</v>
      </c>
      <c r="U3632">
        <f t="shared" si="282"/>
        <v>2025</v>
      </c>
      <c r="V3632" s="4">
        <f t="shared" si="283"/>
        <v>0.18723966270446005</v>
      </c>
      <c r="W3632" t="str">
        <f t="shared" si="284"/>
        <v>Low</v>
      </c>
    </row>
    <row r="3633" spans="1:23" hidden="1" x14ac:dyDescent="0.3">
      <c r="A3633">
        <v>104765</v>
      </c>
      <c r="B3633" s="1">
        <v>45766</v>
      </c>
      <c r="C3633" t="s">
        <v>4901</v>
      </c>
      <c r="D3633" t="s">
        <v>98</v>
      </c>
      <c r="E3633" t="s">
        <v>30</v>
      </c>
      <c r="F3633" t="s">
        <v>31</v>
      </c>
      <c r="G3633" t="s">
        <v>32</v>
      </c>
      <c r="H3633" t="s">
        <v>38</v>
      </c>
      <c r="I3633" t="s">
        <v>39</v>
      </c>
      <c r="J3633" t="s">
        <v>48</v>
      </c>
      <c r="K3633">
        <v>6</v>
      </c>
      <c r="L3633">
        <v>1456</v>
      </c>
      <c r="M3633">
        <v>10</v>
      </c>
      <c r="N3633">
        <v>7862.4</v>
      </c>
      <c r="O3633">
        <v>5400</v>
      </c>
      <c r="P3633">
        <v>2462.4</v>
      </c>
      <c r="Q3633" t="s">
        <v>66</v>
      </c>
      <c r="R3633" t="s">
        <v>27</v>
      </c>
      <c r="S3633" s="3" t="str">
        <f t="shared" si="280"/>
        <v>April</v>
      </c>
      <c r="T3633" t="str">
        <f t="shared" si="281"/>
        <v>Q2</v>
      </c>
      <c r="U3633">
        <f t="shared" si="282"/>
        <v>2025</v>
      </c>
      <c r="V3633" s="4">
        <f t="shared" si="283"/>
        <v>0.31318681318681324</v>
      </c>
      <c r="W3633" t="str">
        <f t="shared" si="284"/>
        <v>Low</v>
      </c>
    </row>
    <row r="3634" spans="1:23" hidden="1" x14ac:dyDescent="0.3">
      <c r="A3634">
        <v>100143</v>
      </c>
      <c r="B3634" s="1">
        <v>45879</v>
      </c>
      <c r="C3634" t="s">
        <v>273</v>
      </c>
      <c r="D3634" t="s">
        <v>142</v>
      </c>
      <c r="E3634" t="s">
        <v>44</v>
      </c>
      <c r="F3634" t="s">
        <v>64</v>
      </c>
      <c r="G3634" t="s">
        <v>65</v>
      </c>
      <c r="H3634" t="s">
        <v>23</v>
      </c>
      <c r="I3634" t="s">
        <v>24</v>
      </c>
      <c r="J3634" t="s">
        <v>25</v>
      </c>
      <c r="K3634">
        <v>1</v>
      </c>
      <c r="L3634">
        <v>8735</v>
      </c>
      <c r="M3634">
        <v>10</v>
      </c>
      <c r="N3634">
        <v>7861.5</v>
      </c>
      <c r="O3634">
        <v>6000</v>
      </c>
      <c r="P3634">
        <v>1861.5</v>
      </c>
      <c r="Q3634" t="s">
        <v>26</v>
      </c>
      <c r="R3634" t="s">
        <v>27</v>
      </c>
      <c r="S3634" s="3" t="str">
        <f t="shared" si="280"/>
        <v>August</v>
      </c>
      <c r="T3634" t="str">
        <f t="shared" si="281"/>
        <v>Q3</v>
      </c>
      <c r="U3634">
        <f t="shared" si="282"/>
        <v>2025</v>
      </c>
      <c r="V3634" s="4">
        <f t="shared" si="283"/>
        <v>0.23678687273421103</v>
      </c>
      <c r="W3634" t="str">
        <f t="shared" si="284"/>
        <v>Low</v>
      </c>
    </row>
    <row r="3635" spans="1:23" hidden="1" x14ac:dyDescent="0.3">
      <c r="A3635">
        <v>102651</v>
      </c>
      <c r="B3635" s="1">
        <v>45706</v>
      </c>
      <c r="C3635" t="s">
        <v>2787</v>
      </c>
      <c r="D3635" t="s">
        <v>80</v>
      </c>
      <c r="E3635" t="s">
        <v>20</v>
      </c>
      <c r="F3635" t="s">
        <v>21</v>
      </c>
      <c r="G3635" t="s">
        <v>22</v>
      </c>
      <c r="H3635" t="s">
        <v>59</v>
      </c>
      <c r="I3635" t="s">
        <v>39</v>
      </c>
      <c r="J3635" t="s">
        <v>92</v>
      </c>
      <c r="K3635">
        <v>3</v>
      </c>
      <c r="L3635">
        <v>2753</v>
      </c>
      <c r="M3635">
        <v>5</v>
      </c>
      <c r="N3635">
        <v>7846.05</v>
      </c>
      <c r="O3635">
        <v>4800</v>
      </c>
      <c r="P3635">
        <v>3046.05</v>
      </c>
      <c r="Q3635" t="s">
        <v>49</v>
      </c>
      <c r="R3635" t="s">
        <v>27</v>
      </c>
      <c r="S3635" s="3" t="str">
        <f t="shared" si="280"/>
        <v>February</v>
      </c>
      <c r="T3635" t="str">
        <f t="shared" si="281"/>
        <v>Q1</v>
      </c>
      <c r="U3635">
        <f t="shared" si="282"/>
        <v>2025</v>
      </c>
      <c r="V3635" s="4">
        <f t="shared" si="283"/>
        <v>0.38822719712466786</v>
      </c>
      <c r="W3635" t="str">
        <f t="shared" si="284"/>
        <v>Low</v>
      </c>
    </row>
    <row r="3636" spans="1:23" hidden="1" x14ac:dyDescent="0.3">
      <c r="A3636">
        <v>103532</v>
      </c>
      <c r="B3636" s="1">
        <v>45761</v>
      </c>
      <c r="C3636" t="s">
        <v>3668</v>
      </c>
      <c r="D3636" t="s">
        <v>96</v>
      </c>
      <c r="E3636" t="s">
        <v>44</v>
      </c>
      <c r="F3636" t="s">
        <v>64</v>
      </c>
      <c r="G3636" t="s">
        <v>65</v>
      </c>
      <c r="H3636" t="s">
        <v>23</v>
      </c>
      <c r="I3636" t="s">
        <v>39</v>
      </c>
      <c r="J3636" t="s">
        <v>48</v>
      </c>
      <c r="K3636">
        <v>6</v>
      </c>
      <c r="L3636">
        <v>1538</v>
      </c>
      <c r="M3636">
        <v>15</v>
      </c>
      <c r="N3636">
        <v>7843.8</v>
      </c>
      <c r="O3636">
        <v>5400</v>
      </c>
      <c r="P3636">
        <v>2443.8000000000002</v>
      </c>
      <c r="Q3636" t="s">
        <v>66</v>
      </c>
      <c r="R3636" t="s">
        <v>27</v>
      </c>
      <c r="S3636" s="3" t="str">
        <f t="shared" si="280"/>
        <v>April</v>
      </c>
      <c r="T3636" t="str">
        <f t="shared" si="281"/>
        <v>Q2</v>
      </c>
      <c r="U3636">
        <f t="shared" si="282"/>
        <v>2025</v>
      </c>
      <c r="V3636" s="4">
        <f t="shared" si="283"/>
        <v>0.31155817333435326</v>
      </c>
      <c r="W3636" t="str">
        <f t="shared" si="284"/>
        <v>Low</v>
      </c>
    </row>
    <row r="3637" spans="1:23" hidden="1" x14ac:dyDescent="0.3">
      <c r="A3637">
        <v>102141</v>
      </c>
      <c r="B3637" s="1">
        <v>45699</v>
      </c>
      <c r="C3637" t="s">
        <v>2277</v>
      </c>
      <c r="D3637" t="s">
        <v>51</v>
      </c>
      <c r="E3637" t="s">
        <v>30</v>
      </c>
      <c r="F3637" t="s">
        <v>76</v>
      </c>
      <c r="G3637" t="s">
        <v>77</v>
      </c>
      <c r="H3637" t="s">
        <v>47</v>
      </c>
      <c r="I3637" t="s">
        <v>24</v>
      </c>
      <c r="J3637" t="s">
        <v>25</v>
      </c>
      <c r="K3637">
        <v>1</v>
      </c>
      <c r="L3637">
        <v>8237</v>
      </c>
      <c r="M3637">
        <v>5</v>
      </c>
      <c r="N3637">
        <v>7825.15</v>
      </c>
      <c r="O3637">
        <v>6000</v>
      </c>
      <c r="P3637">
        <v>1825.15</v>
      </c>
      <c r="Q3637" t="s">
        <v>49</v>
      </c>
      <c r="R3637" t="s">
        <v>27</v>
      </c>
      <c r="S3637" s="3" t="str">
        <f t="shared" si="280"/>
        <v>February</v>
      </c>
      <c r="T3637" t="str">
        <f t="shared" si="281"/>
        <v>Q1</v>
      </c>
      <c r="U3637">
        <f t="shared" si="282"/>
        <v>2025</v>
      </c>
      <c r="V3637" s="4">
        <f t="shared" si="283"/>
        <v>0.2332415353060325</v>
      </c>
      <c r="W3637" t="str">
        <f t="shared" si="284"/>
        <v>Low</v>
      </c>
    </row>
    <row r="3638" spans="1:23" hidden="1" x14ac:dyDescent="0.3">
      <c r="A3638">
        <v>100434</v>
      </c>
      <c r="B3638" s="1">
        <v>45702</v>
      </c>
      <c r="C3638" t="s">
        <v>570</v>
      </c>
      <c r="D3638" t="s">
        <v>222</v>
      </c>
      <c r="E3638" t="s">
        <v>30</v>
      </c>
      <c r="F3638" t="s">
        <v>31</v>
      </c>
      <c r="G3638" t="s">
        <v>32</v>
      </c>
      <c r="H3638" t="s">
        <v>108</v>
      </c>
      <c r="I3638" t="s">
        <v>24</v>
      </c>
      <c r="J3638" t="s">
        <v>25</v>
      </c>
      <c r="K3638">
        <v>1</v>
      </c>
      <c r="L3638">
        <v>8219</v>
      </c>
      <c r="M3638">
        <v>5</v>
      </c>
      <c r="N3638">
        <v>7808.05</v>
      </c>
      <c r="O3638">
        <v>6000</v>
      </c>
      <c r="P3638">
        <v>1808.05</v>
      </c>
      <c r="Q3638" t="s">
        <v>55</v>
      </c>
      <c r="R3638" t="s">
        <v>27</v>
      </c>
      <c r="S3638" s="3" t="str">
        <f t="shared" si="280"/>
        <v>February</v>
      </c>
      <c r="T3638" t="str">
        <f t="shared" si="281"/>
        <v>Q1</v>
      </c>
      <c r="U3638">
        <f t="shared" si="282"/>
        <v>2025</v>
      </c>
      <c r="V3638" s="4">
        <f t="shared" si="283"/>
        <v>0.2315622978848752</v>
      </c>
      <c r="W3638" t="str">
        <f t="shared" si="284"/>
        <v>Low</v>
      </c>
    </row>
    <row r="3639" spans="1:23" hidden="1" x14ac:dyDescent="0.3">
      <c r="A3639">
        <v>104392</v>
      </c>
      <c r="B3639" s="1">
        <v>45856</v>
      </c>
      <c r="C3639" t="s">
        <v>4528</v>
      </c>
      <c r="D3639" t="s">
        <v>63</v>
      </c>
      <c r="E3639" t="s">
        <v>20</v>
      </c>
      <c r="F3639" t="s">
        <v>36</v>
      </c>
      <c r="G3639" t="s">
        <v>37</v>
      </c>
      <c r="H3639" t="s">
        <v>59</v>
      </c>
      <c r="I3639" t="s">
        <v>24</v>
      </c>
      <c r="J3639" t="s">
        <v>25</v>
      </c>
      <c r="K3639">
        <v>1</v>
      </c>
      <c r="L3639">
        <v>8672</v>
      </c>
      <c r="M3639">
        <v>10</v>
      </c>
      <c r="N3639">
        <v>7804.8</v>
      </c>
      <c r="O3639">
        <v>6000</v>
      </c>
      <c r="P3639">
        <v>1804.8</v>
      </c>
      <c r="Q3639" t="s">
        <v>55</v>
      </c>
      <c r="R3639" t="s">
        <v>73</v>
      </c>
      <c r="S3639" s="3" t="str">
        <f t="shared" si="280"/>
        <v>July</v>
      </c>
      <c r="T3639" t="str">
        <f t="shared" si="281"/>
        <v>Q3</v>
      </c>
      <c r="U3639">
        <f t="shared" si="282"/>
        <v>2025</v>
      </c>
      <c r="V3639" s="4">
        <f t="shared" si="283"/>
        <v>0.23124231242312421</v>
      </c>
      <c r="W3639" t="str">
        <f t="shared" si="284"/>
        <v>Low</v>
      </c>
    </row>
    <row r="3640" spans="1:23" hidden="1" x14ac:dyDescent="0.3">
      <c r="A3640">
        <v>104994</v>
      </c>
      <c r="B3640" s="1">
        <v>45881</v>
      </c>
      <c r="C3640" t="s">
        <v>5130</v>
      </c>
      <c r="D3640" t="s">
        <v>192</v>
      </c>
      <c r="E3640" t="s">
        <v>44</v>
      </c>
      <c r="F3640" t="s">
        <v>64</v>
      </c>
      <c r="G3640" t="s">
        <v>65</v>
      </c>
      <c r="H3640" t="s">
        <v>83</v>
      </c>
      <c r="I3640" t="s">
        <v>24</v>
      </c>
      <c r="J3640" t="s">
        <v>25</v>
      </c>
      <c r="K3640">
        <v>1</v>
      </c>
      <c r="L3640">
        <v>8198</v>
      </c>
      <c r="M3640">
        <v>5</v>
      </c>
      <c r="N3640">
        <v>7788.1</v>
      </c>
      <c r="O3640">
        <v>6000</v>
      </c>
      <c r="P3640">
        <v>1788.1</v>
      </c>
      <c r="Q3640" t="s">
        <v>41</v>
      </c>
      <c r="R3640" t="s">
        <v>27</v>
      </c>
      <c r="S3640" s="3" t="str">
        <f t="shared" si="280"/>
        <v>August</v>
      </c>
      <c r="T3640" t="str">
        <f t="shared" si="281"/>
        <v>Q3</v>
      </c>
      <c r="U3640">
        <f t="shared" si="282"/>
        <v>2025</v>
      </c>
      <c r="V3640" s="4">
        <f t="shared" si="283"/>
        <v>0.22959386756718581</v>
      </c>
      <c r="W3640" t="str">
        <f t="shared" si="284"/>
        <v>Low</v>
      </c>
    </row>
    <row r="3641" spans="1:23" hidden="1" x14ac:dyDescent="0.3">
      <c r="A3641">
        <v>100313</v>
      </c>
      <c r="B3641" s="1">
        <v>45906</v>
      </c>
      <c r="C3641" t="s">
        <v>449</v>
      </c>
      <c r="D3641" t="s">
        <v>149</v>
      </c>
      <c r="E3641" t="s">
        <v>20</v>
      </c>
      <c r="F3641" t="s">
        <v>21</v>
      </c>
      <c r="G3641" t="s">
        <v>22</v>
      </c>
      <c r="H3641" t="s">
        <v>108</v>
      </c>
      <c r="I3641" t="s">
        <v>24</v>
      </c>
      <c r="J3641" t="s">
        <v>25</v>
      </c>
      <c r="K3641">
        <v>1</v>
      </c>
      <c r="L3641">
        <v>8649</v>
      </c>
      <c r="M3641">
        <v>10</v>
      </c>
      <c r="N3641">
        <v>7784.1</v>
      </c>
      <c r="O3641">
        <v>6000</v>
      </c>
      <c r="P3641">
        <v>1784.1</v>
      </c>
      <c r="Q3641" t="s">
        <v>55</v>
      </c>
      <c r="R3641" t="s">
        <v>27</v>
      </c>
      <c r="S3641" s="3" t="str">
        <f t="shared" si="280"/>
        <v>September</v>
      </c>
      <c r="T3641" t="str">
        <f t="shared" si="281"/>
        <v>Q3</v>
      </c>
      <c r="U3641">
        <f t="shared" si="282"/>
        <v>2025</v>
      </c>
      <c r="V3641" s="4">
        <f t="shared" si="283"/>
        <v>0.22919798049870888</v>
      </c>
      <c r="W3641" t="str">
        <f t="shared" si="284"/>
        <v>Low</v>
      </c>
    </row>
    <row r="3642" spans="1:23" hidden="1" x14ac:dyDescent="0.3">
      <c r="A3642">
        <v>101104</v>
      </c>
      <c r="B3642" s="1">
        <v>45975</v>
      </c>
      <c r="C3642" t="s">
        <v>1240</v>
      </c>
      <c r="D3642" t="s">
        <v>219</v>
      </c>
      <c r="E3642" t="s">
        <v>20</v>
      </c>
      <c r="F3642" t="s">
        <v>21</v>
      </c>
      <c r="G3642" t="s">
        <v>22</v>
      </c>
      <c r="H3642" t="s">
        <v>33</v>
      </c>
      <c r="I3642" t="s">
        <v>39</v>
      </c>
      <c r="J3642" t="s">
        <v>92</v>
      </c>
      <c r="K3642">
        <v>3</v>
      </c>
      <c r="L3642">
        <v>2594</v>
      </c>
      <c r="M3642">
        <v>0</v>
      </c>
      <c r="N3642">
        <v>7782</v>
      </c>
      <c r="O3642">
        <v>4800</v>
      </c>
      <c r="P3642">
        <v>2982</v>
      </c>
      <c r="Q3642" t="s">
        <v>55</v>
      </c>
      <c r="R3642" t="s">
        <v>27</v>
      </c>
      <c r="S3642" s="3" t="str">
        <f t="shared" si="280"/>
        <v>November</v>
      </c>
      <c r="T3642" t="str">
        <f t="shared" si="281"/>
        <v>Q4</v>
      </c>
      <c r="U3642">
        <f t="shared" si="282"/>
        <v>2025</v>
      </c>
      <c r="V3642" s="4">
        <f t="shared" si="283"/>
        <v>0.38319198149575945</v>
      </c>
      <c r="W3642" t="str">
        <f t="shared" si="284"/>
        <v>Low</v>
      </c>
    </row>
    <row r="3643" spans="1:23" hidden="1" x14ac:dyDescent="0.3">
      <c r="A3643">
        <v>101755</v>
      </c>
      <c r="B3643" s="1">
        <v>45954</v>
      </c>
      <c r="C3643" t="s">
        <v>1891</v>
      </c>
      <c r="D3643" t="s">
        <v>210</v>
      </c>
      <c r="E3643" t="s">
        <v>20</v>
      </c>
      <c r="F3643" t="s">
        <v>21</v>
      </c>
      <c r="G3643" t="s">
        <v>22</v>
      </c>
      <c r="H3643" t="s">
        <v>83</v>
      </c>
      <c r="I3643" t="s">
        <v>39</v>
      </c>
      <c r="J3643" t="s">
        <v>92</v>
      </c>
      <c r="K3643">
        <v>4</v>
      </c>
      <c r="L3643">
        <v>2288</v>
      </c>
      <c r="M3643">
        <v>15</v>
      </c>
      <c r="N3643">
        <v>7779.2</v>
      </c>
      <c r="O3643">
        <v>6400</v>
      </c>
      <c r="P3643">
        <v>1379.2</v>
      </c>
      <c r="Q3643" t="s">
        <v>55</v>
      </c>
      <c r="R3643" t="s">
        <v>27</v>
      </c>
      <c r="S3643" s="3" t="str">
        <f t="shared" si="280"/>
        <v>October</v>
      </c>
      <c r="T3643" t="str">
        <f t="shared" si="281"/>
        <v>Q4</v>
      </c>
      <c r="U3643">
        <f t="shared" si="282"/>
        <v>2025</v>
      </c>
      <c r="V3643" s="4">
        <f t="shared" si="283"/>
        <v>0.17729329494035379</v>
      </c>
      <c r="W3643" t="str">
        <f t="shared" si="284"/>
        <v>Low</v>
      </c>
    </row>
    <row r="3644" spans="1:23" hidden="1" x14ac:dyDescent="0.3">
      <c r="A3644">
        <v>104055</v>
      </c>
      <c r="B3644" s="1">
        <v>45787</v>
      </c>
      <c r="C3644" t="s">
        <v>4191</v>
      </c>
      <c r="D3644" t="s">
        <v>90</v>
      </c>
      <c r="E3644" t="s">
        <v>44</v>
      </c>
      <c r="F3644" t="s">
        <v>64</v>
      </c>
      <c r="G3644" t="s">
        <v>65</v>
      </c>
      <c r="H3644" t="s">
        <v>23</v>
      </c>
      <c r="I3644" t="s">
        <v>24</v>
      </c>
      <c r="J3644" t="s">
        <v>25</v>
      </c>
      <c r="K3644">
        <v>1</v>
      </c>
      <c r="L3644">
        <v>8185</v>
      </c>
      <c r="M3644">
        <v>5</v>
      </c>
      <c r="N3644">
        <v>7775.75</v>
      </c>
      <c r="O3644">
        <v>6000</v>
      </c>
      <c r="P3644">
        <v>1775.75</v>
      </c>
      <c r="Q3644" t="s">
        <v>55</v>
      </c>
      <c r="R3644" t="s">
        <v>73</v>
      </c>
      <c r="S3644" s="3" t="str">
        <f t="shared" si="280"/>
        <v>May</v>
      </c>
      <c r="T3644" t="str">
        <f t="shared" si="281"/>
        <v>Q2</v>
      </c>
      <c r="U3644">
        <f t="shared" si="282"/>
        <v>2025</v>
      </c>
      <c r="V3644" s="4">
        <f t="shared" si="283"/>
        <v>0.22837025367327909</v>
      </c>
      <c r="W3644" t="str">
        <f t="shared" si="284"/>
        <v>Low</v>
      </c>
    </row>
    <row r="3645" spans="1:23" hidden="1" x14ac:dyDescent="0.3">
      <c r="A3645">
        <v>101825</v>
      </c>
      <c r="B3645" s="1">
        <v>45938</v>
      </c>
      <c r="C3645" t="s">
        <v>1961</v>
      </c>
      <c r="D3645" t="s">
        <v>90</v>
      </c>
      <c r="E3645" t="s">
        <v>20</v>
      </c>
      <c r="F3645" t="s">
        <v>36</v>
      </c>
      <c r="G3645" t="s">
        <v>37</v>
      </c>
      <c r="H3645" t="s">
        <v>83</v>
      </c>
      <c r="I3645" t="s">
        <v>39</v>
      </c>
      <c r="J3645" t="s">
        <v>48</v>
      </c>
      <c r="K3645">
        <v>5</v>
      </c>
      <c r="L3645">
        <v>1829</v>
      </c>
      <c r="M3645">
        <v>15</v>
      </c>
      <c r="N3645">
        <v>7773.25</v>
      </c>
      <c r="O3645">
        <v>4500</v>
      </c>
      <c r="P3645">
        <v>3273.25</v>
      </c>
      <c r="Q3645" t="s">
        <v>66</v>
      </c>
      <c r="R3645" t="s">
        <v>27</v>
      </c>
      <c r="S3645" s="3" t="str">
        <f t="shared" si="280"/>
        <v>October</v>
      </c>
      <c r="T3645" t="str">
        <f t="shared" si="281"/>
        <v>Q4</v>
      </c>
      <c r="U3645">
        <f t="shared" si="282"/>
        <v>2025</v>
      </c>
      <c r="V3645" s="4">
        <f t="shared" si="283"/>
        <v>0.42109156401762454</v>
      </c>
      <c r="W3645" t="str">
        <f t="shared" si="284"/>
        <v>Low</v>
      </c>
    </row>
    <row r="3646" spans="1:23" hidden="1" x14ac:dyDescent="0.3">
      <c r="A3646">
        <v>103458</v>
      </c>
      <c r="B3646" s="1">
        <v>45955</v>
      </c>
      <c r="C3646" t="s">
        <v>3594</v>
      </c>
      <c r="D3646" t="s">
        <v>158</v>
      </c>
      <c r="E3646" t="s">
        <v>20</v>
      </c>
      <c r="F3646" t="s">
        <v>36</v>
      </c>
      <c r="G3646" t="s">
        <v>37</v>
      </c>
      <c r="H3646" t="s">
        <v>23</v>
      </c>
      <c r="I3646" t="s">
        <v>39</v>
      </c>
      <c r="J3646" t="s">
        <v>92</v>
      </c>
      <c r="K3646">
        <v>4</v>
      </c>
      <c r="L3646">
        <v>2429</v>
      </c>
      <c r="M3646">
        <v>20</v>
      </c>
      <c r="N3646">
        <v>7772.8</v>
      </c>
      <c r="O3646">
        <v>6400</v>
      </c>
      <c r="P3646">
        <v>1372.8</v>
      </c>
      <c r="Q3646" t="s">
        <v>41</v>
      </c>
      <c r="R3646" t="s">
        <v>73</v>
      </c>
      <c r="S3646" s="3" t="str">
        <f t="shared" si="280"/>
        <v>October</v>
      </c>
      <c r="T3646" t="str">
        <f t="shared" si="281"/>
        <v>Q4</v>
      </c>
      <c r="U3646">
        <f t="shared" si="282"/>
        <v>2025</v>
      </c>
      <c r="V3646" s="4">
        <f t="shared" si="283"/>
        <v>0.17661589131329763</v>
      </c>
      <c r="W3646" t="str">
        <f t="shared" si="284"/>
        <v>Low</v>
      </c>
    </row>
    <row r="3647" spans="1:23" hidden="1" x14ac:dyDescent="0.3">
      <c r="A3647">
        <v>104104</v>
      </c>
      <c r="B3647" s="1">
        <v>45858</v>
      </c>
      <c r="C3647" t="s">
        <v>4240</v>
      </c>
      <c r="D3647" t="s">
        <v>226</v>
      </c>
      <c r="E3647" t="s">
        <v>44</v>
      </c>
      <c r="F3647" t="s">
        <v>64</v>
      </c>
      <c r="G3647" t="s">
        <v>65</v>
      </c>
      <c r="H3647" t="s">
        <v>38</v>
      </c>
      <c r="I3647" t="s">
        <v>39</v>
      </c>
      <c r="J3647" t="s">
        <v>92</v>
      </c>
      <c r="K3647">
        <v>4</v>
      </c>
      <c r="L3647">
        <v>2044</v>
      </c>
      <c r="M3647">
        <v>5</v>
      </c>
      <c r="N3647">
        <v>7767.2</v>
      </c>
      <c r="O3647">
        <v>6400</v>
      </c>
      <c r="P3647">
        <v>1367.2</v>
      </c>
      <c r="Q3647" t="s">
        <v>26</v>
      </c>
      <c r="R3647" t="s">
        <v>73</v>
      </c>
      <c r="S3647" s="3" t="str">
        <f t="shared" si="280"/>
        <v>July</v>
      </c>
      <c r="T3647" t="str">
        <f t="shared" si="281"/>
        <v>Q3</v>
      </c>
      <c r="U3647">
        <f t="shared" si="282"/>
        <v>2025</v>
      </c>
      <c r="V3647" s="4">
        <f t="shared" si="283"/>
        <v>0.17602224739932024</v>
      </c>
      <c r="W3647" t="str">
        <f t="shared" si="284"/>
        <v>Low</v>
      </c>
    </row>
    <row r="3648" spans="1:23" hidden="1" x14ac:dyDescent="0.3">
      <c r="A3648">
        <v>102647</v>
      </c>
      <c r="B3648" s="1">
        <v>45857</v>
      </c>
      <c r="C3648" t="s">
        <v>2783</v>
      </c>
      <c r="D3648" t="s">
        <v>104</v>
      </c>
      <c r="E3648" t="s">
        <v>52</v>
      </c>
      <c r="F3648" t="s">
        <v>69</v>
      </c>
      <c r="G3648" t="s">
        <v>70</v>
      </c>
      <c r="H3648" t="s">
        <v>71</v>
      </c>
      <c r="I3648" t="s">
        <v>24</v>
      </c>
      <c r="J3648" t="s">
        <v>25</v>
      </c>
      <c r="K3648">
        <v>1</v>
      </c>
      <c r="L3648">
        <v>8175</v>
      </c>
      <c r="M3648">
        <v>5</v>
      </c>
      <c r="N3648">
        <v>7766.25</v>
      </c>
      <c r="O3648">
        <v>6000</v>
      </c>
      <c r="P3648">
        <v>1766.25</v>
      </c>
      <c r="Q3648" t="s">
        <v>49</v>
      </c>
      <c r="R3648" t="s">
        <v>27</v>
      </c>
      <c r="S3648" s="3" t="str">
        <f t="shared" si="280"/>
        <v>July</v>
      </c>
      <c r="T3648" t="str">
        <f t="shared" si="281"/>
        <v>Q3</v>
      </c>
      <c r="U3648">
        <f t="shared" si="282"/>
        <v>2025</v>
      </c>
      <c r="V3648" s="4">
        <f t="shared" si="283"/>
        <v>0.22742636407532593</v>
      </c>
      <c r="W3648" t="str">
        <f t="shared" si="284"/>
        <v>Low</v>
      </c>
    </row>
    <row r="3649" spans="1:23" hidden="1" x14ac:dyDescent="0.3">
      <c r="A3649">
        <v>101311</v>
      </c>
      <c r="B3649" s="1">
        <v>45671</v>
      </c>
      <c r="C3649" t="s">
        <v>1447</v>
      </c>
      <c r="D3649" t="s">
        <v>132</v>
      </c>
      <c r="E3649" t="s">
        <v>20</v>
      </c>
      <c r="F3649" t="s">
        <v>21</v>
      </c>
      <c r="G3649" t="s">
        <v>22</v>
      </c>
      <c r="H3649" t="s">
        <v>83</v>
      </c>
      <c r="I3649" t="s">
        <v>24</v>
      </c>
      <c r="J3649" t="s">
        <v>25</v>
      </c>
      <c r="K3649">
        <v>1</v>
      </c>
      <c r="L3649">
        <v>8629</v>
      </c>
      <c r="M3649">
        <v>10</v>
      </c>
      <c r="N3649">
        <v>7766.1</v>
      </c>
      <c r="O3649">
        <v>6000</v>
      </c>
      <c r="P3649">
        <v>1766.1</v>
      </c>
      <c r="Q3649" t="s">
        <v>49</v>
      </c>
      <c r="R3649" t="s">
        <v>27</v>
      </c>
      <c r="S3649" s="3" t="str">
        <f t="shared" si="280"/>
        <v>January</v>
      </c>
      <c r="T3649" t="str">
        <f t="shared" si="281"/>
        <v>Q1</v>
      </c>
      <c r="U3649">
        <f t="shared" si="282"/>
        <v>2025</v>
      </c>
      <c r="V3649" s="4">
        <f t="shared" si="283"/>
        <v>0.22741144203654343</v>
      </c>
      <c r="W3649" t="str">
        <f t="shared" si="284"/>
        <v>Low</v>
      </c>
    </row>
    <row r="3650" spans="1:23" hidden="1" x14ac:dyDescent="0.3">
      <c r="A3650">
        <v>102227</v>
      </c>
      <c r="B3650" s="1">
        <v>45773</v>
      </c>
      <c r="C3650" t="s">
        <v>2363</v>
      </c>
      <c r="D3650" t="s">
        <v>142</v>
      </c>
      <c r="E3650" t="s">
        <v>52</v>
      </c>
      <c r="F3650" t="s">
        <v>53</v>
      </c>
      <c r="G3650" t="s">
        <v>54</v>
      </c>
      <c r="H3650" t="s">
        <v>71</v>
      </c>
      <c r="I3650" t="s">
        <v>24</v>
      </c>
      <c r="J3650" t="s">
        <v>25</v>
      </c>
      <c r="K3650">
        <v>1</v>
      </c>
      <c r="L3650">
        <v>8173</v>
      </c>
      <c r="M3650">
        <v>5</v>
      </c>
      <c r="N3650">
        <v>7764.35</v>
      </c>
      <c r="O3650">
        <v>6000</v>
      </c>
      <c r="P3650">
        <v>1764.35</v>
      </c>
      <c r="Q3650" t="s">
        <v>55</v>
      </c>
      <c r="R3650" t="s">
        <v>27</v>
      </c>
      <c r="S3650" s="3" t="str">
        <f t="shared" ref="S3650:S3713" si="285">TEXT(B3650,"mmmm")</f>
        <v>April</v>
      </c>
      <c r="T3650" t="str">
        <f t="shared" ref="T3650:T3713" si="286">"Q"&amp;ROUNDUP(MONTH(B3650)/3,0)</f>
        <v>Q2</v>
      </c>
      <c r="U3650">
        <f t="shared" ref="U3650:U3713" si="287">YEAR(B3650)</f>
        <v>2025</v>
      </c>
      <c r="V3650" s="4">
        <f t="shared" ref="V3650:V3713" si="288">P3650/N3650</f>
        <v>0.22723730898272229</v>
      </c>
      <c r="W3650" t="str">
        <f t="shared" ref="W3650:W3713" si="289">IF(N3650&lt;10000,"Low",IF(N3650&lt;=50000,"Medium","High"))</f>
        <v>Low</v>
      </c>
    </row>
    <row r="3651" spans="1:23" hidden="1" x14ac:dyDescent="0.3">
      <c r="A3651">
        <v>103410</v>
      </c>
      <c r="B3651" s="1">
        <v>45659</v>
      </c>
      <c r="C3651" t="s">
        <v>3546</v>
      </c>
      <c r="D3651" t="s">
        <v>153</v>
      </c>
      <c r="E3651" t="s">
        <v>52</v>
      </c>
      <c r="F3651" t="s">
        <v>53</v>
      </c>
      <c r="G3651" t="s">
        <v>54</v>
      </c>
      <c r="H3651" t="s">
        <v>38</v>
      </c>
      <c r="I3651" t="s">
        <v>39</v>
      </c>
      <c r="J3651" t="s">
        <v>92</v>
      </c>
      <c r="K3651">
        <v>3</v>
      </c>
      <c r="L3651">
        <v>2873</v>
      </c>
      <c r="M3651">
        <v>10</v>
      </c>
      <c r="N3651">
        <v>7757.1</v>
      </c>
      <c r="O3651">
        <v>4800</v>
      </c>
      <c r="P3651">
        <v>2957.1</v>
      </c>
      <c r="Q3651" t="s">
        <v>55</v>
      </c>
      <c r="R3651" t="s">
        <v>27</v>
      </c>
      <c r="S3651" s="3" t="str">
        <f t="shared" si="285"/>
        <v>January</v>
      </c>
      <c r="T3651" t="str">
        <f t="shared" si="286"/>
        <v>Q1</v>
      </c>
      <c r="U3651">
        <f t="shared" si="287"/>
        <v>2025</v>
      </c>
      <c r="V3651" s="4">
        <f t="shared" si="288"/>
        <v>0.3812120508953088</v>
      </c>
      <c r="W3651" t="str">
        <f t="shared" si="289"/>
        <v>Low</v>
      </c>
    </row>
    <row r="3652" spans="1:23" hidden="1" x14ac:dyDescent="0.3">
      <c r="A3652">
        <v>104593</v>
      </c>
      <c r="B3652" s="1">
        <v>45956</v>
      </c>
      <c r="C3652" t="s">
        <v>4729</v>
      </c>
      <c r="D3652" t="s">
        <v>375</v>
      </c>
      <c r="E3652" t="s">
        <v>30</v>
      </c>
      <c r="F3652" t="s">
        <v>76</v>
      </c>
      <c r="G3652" t="s">
        <v>77</v>
      </c>
      <c r="H3652" t="s">
        <v>83</v>
      </c>
      <c r="I3652" t="s">
        <v>39</v>
      </c>
      <c r="J3652" t="s">
        <v>48</v>
      </c>
      <c r="K3652">
        <v>8</v>
      </c>
      <c r="L3652">
        <v>1077</v>
      </c>
      <c r="M3652">
        <v>10</v>
      </c>
      <c r="N3652">
        <v>7754.4</v>
      </c>
      <c r="O3652">
        <v>7200</v>
      </c>
      <c r="P3652">
        <v>554.4</v>
      </c>
      <c r="Q3652" t="s">
        <v>55</v>
      </c>
      <c r="R3652" t="s">
        <v>27</v>
      </c>
      <c r="S3652" s="3" t="str">
        <f t="shared" si="285"/>
        <v>October</v>
      </c>
      <c r="T3652" t="str">
        <f t="shared" si="286"/>
        <v>Q4</v>
      </c>
      <c r="U3652">
        <f t="shared" si="287"/>
        <v>2025</v>
      </c>
      <c r="V3652" s="4">
        <f t="shared" si="288"/>
        <v>7.1494893221912714E-2</v>
      </c>
      <c r="W3652" t="str">
        <f t="shared" si="289"/>
        <v>Low</v>
      </c>
    </row>
    <row r="3653" spans="1:23" hidden="1" x14ac:dyDescent="0.3">
      <c r="A3653">
        <v>100670</v>
      </c>
      <c r="B3653" s="1">
        <v>45902</v>
      </c>
      <c r="C3653" t="s">
        <v>806</v>
      </c>
      <c r="D3653" t="s">
        <v>112</v>
      </c>
      <c r="E3653" t="s">
        <v>20</v>
      </c>
      <c r="F3653" t="s">
        <v>36</v>
      </c>
      <c r="G3653" t="s">
        <v>37</v>
      </c>
      <c r="H3653" t="s">
        <v>38</v>
      </c>
      <c r="I3653" t="s">
        <v>39</v>
      </c>
      <c r="J3653" t="s">
        <v>48</v>
      </c>
      <c r="K3653">
        <v>6</v>
      </c>
      <c r="L3653">
        <v>1520</v>
      </c>
      <c r="M3653">
        <v>15</v>
      </c>
      <c r="N3653">
        <v>7752</v>
      </c>
      <c r="O3653">
        <v>5400</v>
      </c>
      <c r="P3653">
        <v>2352</v>
      </c>
      <c r="Q3653" t="s">
        <v>55</v>
      </c>
      <c r="R3653" t="s">
        <v>73</v>
      </c>
      <c r="S3653" s="3" t="str">
        <f t="shared" si="285"/>
        <v>September</v>
      </c>
      <c r="T3653" t="str">
        <f t="shared" si="286"/>
        <v>Q3</v>
      </c>
      <c r="U3653">
        <f t="shared" si="287"/>
        <v>2025</v>
      </c>
      <c r="V3653" s="4">
        <f t="shared" si="288"/>
        <v>0.30340557275541796</v>
      </c>
      <c r="W3653" t="str">
        <f t="shared" si="289"/>
        <v>Low</v>
      </c>
    </row>
    <row r="3654" spans="1:23" hidden="1" x14ac:dyDescent="0.3">
      <c r="A3654">
        <v>100894</v>
      </c>
      <c r="B3654" s="1">
        <v>45714</v>
      </c>
      <c r="C3654" t="s">
        <v>1030</v>
      </c>
      <c r="D3654" t="s">
        <v>122</v>
      </c>
      <c r="E3654" t="s">
        <v>44</v>
      </c>
      <c r="F3654" t="s">
        <v>45</v>
      </c>
      <c r="G3654" t="s">
        <v>46</v>
      </c>
      <c r="H3654" t="s">
        <v>38</v>
      </c>
      <c r="I3654" t="s">
        <v>39</v>
      </c>
      <c r="J3654" t="s">
        <v>48</v>
      </c>
      <c r="K3654">
        <v>5</v>
      </c>
      <c r="L3654">
        <v>1628</v>
      </c>
      <c r="M3654">
        <v>5</v>
      </c>
      <c r="N3654">
        <v>7733</v>
      </c>
      <c r="O3654">
        <v>4500</v>
      </c>
      <c r="P3654">
        <v>3233</v>
      </c>
      <c r="Q3654" t="s">
        <v>41</v>
      </c>
      <c r="R3654" t="s">
        <v>56</v>
      </c>
      <c r="S3654" s="3" t="str">
        <f t="shared" si="285"/>
        <v>February</v>
      </c>
      <c r="T3654" t="str">
        <f t="shared" si="286"/>
        <v>Q1</v>
      </c>
      <c r="U3654">
        <f t="shared" si="287"/>
        <v>2025</v>
      </c>
      <c r="V3654" s="4">
        <f t="shared" si="288"/>
        <v>0.4180783654467865</v>
      </c>
      <c r="W3654" t="str">
        <f t="shared" si="289"/>
        <v>Low</v>
      </c>
    </row>
    <row r="3655" spans="1:23" hidden="1" x14ac:dyDescent="0.3">
      <c r="A3655">
        <v>100227</v>
      </c>
      <c r="B3655" s="1">
        <v>45825</v>
      </c>
      <c r="C3655" t="s">
        <v>361</v>
      </c>
      <c r="D3655" t="s">
        <v>222</v>
      </c>
      <c r="E3655" t="s">
        <v>44</v>
      </c>
      <c r="F3655" t="s">
        <v>64</v>
      </c>
      <c r="G3655" t="s">
        <v>65</v>
      </c>
      <c r="H3655" t="s">
        <v>38</v>
      </c>
      <c r="I3655" t="s">
        <v>39</v>
      </c>
      <c r="J3655" t="s">
        <v>48</v>
      </c>
      <c r="K3655">
        <v>6</v>
      </c>
      <c r="L3655">
        <v>1516</v>
      </c>
      <c r="M3655">
        <v>15</v>
      </c>
      <c r="N3655">
        <v>7731.6</v>
      </c>
      <c r="O3655">
        <v>5400</v>
      </c>
      <c r="P3655">
        <v>2331.6</v>
      </c>
      <c r="Q3655" t="s">
        <v>66</v>
      </c>
      <c r="R3655" t="s">
        <v>56</v>
      </c>
      <c r="S3655" s="3" t="str">
        <f t="shared" si="285"/>
        <v>June</v>
      </c>
      <c r="T3655" t="str">
        <f t="shared" si="286"/>
        <v>Q2</v>
      </c>
      <c r="U3655">
        <f t="shared" si="287"/>
        <v>2025</v>
      </c>
      <c r="V3655" s="4">
        <f t="shared" si="288"/>
        <v>0.30156759273630296</v>
      </c>
      <c r="W3655" t="str">
        <f t="shared" si="289"/>
        <v>Low</v>
      </c>
    </row>
    <row r="3656" spans="1:23" hidden="1" x14ac:dyDescent="0.3">
      <c r="A3656">
        <v>101976</v>
      </c>
      <c r="B3656" s="1">
        <v>45853</v>
      </c>
      <c r="C3656" t="s">
        <v>2112</v>
      </c>
      <c r="D3656" t="s">
        <v>175</v>
      </c>
      <c r="E3656" t="s">
        <v>44</v>
      </c>
      <c r="F3656" t="s">
        <v>45</v>
      </c>
      <c r="G3656" t="s">
        <v>46</v>
      </c>
      <c r="H3656" t="s">
        <v>59</v>
      </c>
      <c r="I3656" t="s">
        <v>39</v>
      </c>
      <c r="J3656" t="s">
        <v>48</v>
      </c>
      <c r="K3656">
        <v>6</v>
      </c>
      <c r="L3656">
        <v>1515</v>
      </c>
      <c r="M3656">
        <v>15</v>
      </c>
      <c r="N3656">
        <v>7726.5</v>
      </c>
      <c r="O3656">
        <v>5400</v>
      </c>
      <c r="P3656">
        <v>2326.5</v>
      </c>
      <c r="Q3656" t="s">
        <v>49</v>
      </c>
      <c r="R3656" t="s">
        <v>27</v>
      </c>
      <c r="S3656" s="3" t="str">
        <f t="shared" si="285"/>
        <v>July</v>
      </c>
      <c r="T3656" t="str">
        <f t="shared" si="286"/>
        <v>Q3</v>
      </c>
      <c r="U3656">
        <f t="shared" si="287"/>
        <v>2025</v>
      </c>
      <c r="V3656" s="4">
        <f t="shared" si="288"/>
        <v>0.30110658124635992</v>
      </c>
      <c r="W3656" t="str">
        <f t="shared" si="289"/>
        <v>Low</v>
      </c>
    </row>
    <row r="3657" spans="1:23" hidden="1" x14ac:dyDescent="0.3">
      <c r="A3657">
        <v>103577</v>
      </c>
      <c r="B3657" s="1">
        <v>45715</v>
      </c>
      <c r="C3657" t="s">
        <v>3713</v>
      </c>
      <c r="D3657" t="s">
        <v>134</v>
      </c>
      <c r="E3657" t="s">
        <v>44</v>
      </c>
      <c r="F3657" t="s">
        <v>45</v>
      </c>
      <c r="G3657" t="s">
        <v>46</v>
      </c>
      <c r="H3657" t="s">
        <v>59</v>
      </c>
      <c r="I3657" t="s">
        <v>39</v>
      </c>
      <c r="J3657" t="s">
        <v>92</v>
      </c>
      <c r="K3657">
        <v>3</v>
      </c>
      <c r="L3657">
        <v>2859</v>
      </c>
      <c r="M3657">
        <v>10</v>
      </c>
      <c r="N3657">
        <v>7719.3</v>
      </c>
      <c r="O3657">
        <v>4800</v>
      </c>
      <c r="P3657">
        <v>2919.3</v>
      </c>
      <c r="Q3657" t="s">
        <v>41</v>
      </c>
      <c r="R3657" t="s">
        <v>27</v>
      </c>
      <c r="S3657" s="3" t="str">
        <f t="shared" si="285"/>
        <v>February</v>
      </c>
      <c r="T3657" t="str">
        <f t="shared" si="286"/>
        <v>Q1</v>
      </c>
      <c r="U3657">
        <f t="shared" si="287"/>
        <v>2025</v>
      </c>
      <c r="V3657" s="4">
        <f t="shared" si="288"/>
        <v>0.37818195950410011</v>
      </c>
      <c r="W3657" t="str">
        <f t="shared" si="289"/>
        <v>Low</v>
      </c>
    </row>
    <row r="3658" spans="1:23" hidden="1" x14ac:dyDescent="0.3">
      <c r="A3658">
        <v>102326</v>
      </c>
      <c r="B3658" s="1">
        <v>45829</v>
      </c>
      <c r="C3658" t="s">
        <v>2462</v>
      </c>
      <c r="D3658" t="s">
        <v>35</v>
      </c>
      <c r="E3658" t="s">
        <v>30</v>
      </c>
      <c r="F3658" t="s">
        <v>76</v>
      </c>
      <c r="G3658" t="s">
        <v>77</v>
      </c>
      <c r="H3658" t="s">
        <v>47</v>
      </c>
      <c r="I3658" t="s">
        <v>39</v>
      </c>
      <c r="J3658" t="s">
        <v>48</v>
      </c>
      <c r="K3658">
        <v>6</v>
      </c>
      <c r="L3658">
        <v>1513</v>
      </c>
      <c r="M3658">
        <v>15</v>
      </c>
      <c r="N3658">
        <v>7716.3</v>
      </c>
      <c r="O3658">
        <v>5400</v>
      </c>
      <c r="P3658">
        <v>2316.3000000000002</v>
      </c>
      <c r="Q3658" t="s">
        <v>66</v>
      </c>
      <c r="R3658" t="s">
        <v>56</v>
      </c>
      <c r="S3658" s="3" t="str">
        <f t="shared" si="285"/>
        <v>June</v>
      </c>
      <c r="T3658" t="str">
        <f t="shared" si="286"/>
        <v>Q2</v>
      </c>
      <c r="U3658">
        <f t="shared" si="287"/>
        <v>2025</v>
      </c>
      <c r="V3658" s="4">
        <f t="shared" si="288"/>
        <v>0.30018273006492752</v>
      </c>
      <c r="W3658" t="str">
        <f t="shared" si="289"/>
        <v>Low</v>
      </c>
    </row>
    <row r="3659" spans="1:23" hidden="1" x14ac:dyDescent="0.3">
      <c r="A3659">
        <v>103740</v>
      </c>
      <c r="B3659" s="1">
        <v>45703</v>
      </c>
      <c r="C3659" t="s">
        <v>3876</v>
      </c>
      <c r="D3659" t="s">
        <v>299</v>
      </c>
      <c r="E3659" t="s">
        <v>44</v>
      </c>
      <c r="F3659" t="s">
        <v>64</v>
      </c>
      <c r="G3659" t="s">
        <v>65</v>
      </c>
      <c r="H3659" t="s">
        <v>108</v>
      </c>
      <c r="I3659" t="s">
        <v>24</v>
      </c>
      <c r="J3659" t="s">
        <v>25</v>
      </c>
      <c r="K3659">
        <v>1</v>
      </c>
      <c r="L3659">
        <v>8112</v>
      </c>
      <c r="M3659">
        <v>5</v>
      </c>
      <c r="N3659">
        <v>7706.4</v>
      </c>
      <c r="O3659">
        <v>6000</v>
      </c>
      <c r="P3659">
        <v>1706.4</v>
      </c>
      <c r="Q3659" t="s">
        <v>26</v>
      </c>
      <c r="R3659" t="s">
        <v>27</v>
      </c>
      <c r="S3659" s="3" t="str">
        <f t="shared" si="285"/>
        <v>February</v>
      </c>
      <c r="T3659" t="str">
        <f t="shared" si="286"/>
        <v>Q1</v>
      </c>
      <c r="U3659">
        <f t="shared" si="287"/>
        <v>2025</v>
      </c>
      <c r="V3659" s="4">
        <f t="shared" si="288"/>
        <v>0.22142634693241983</v>
      </c>
      <c r="W3659" t="str">
        <f t="shared" si="289"/>
        <v>Low</v>
      </c>
    </row>
    <row r="3660" spans="1:23" hidden="1" x14ac:dyDescent="0.3">
      <c r="A3660">
        <v>100865</v>
      </c>
      <c r="B3660" s="1">
        <v>45902</v>
      </c>
      <c r="C3660" t="s">
        <v>1001</v>
      </c>
      <c r="D3660" t="s">
        <v>35</v>
      </c>
      <c r="E3660" t="s">
        <v>20</v>
      </c>
      <c r="F3660" t="s">
        <v>36</v>
      </c>
      <c r="G3660" t="s">
        <v>37</v>
      </c>
      <c r="H3660" t="s">
        <v>108</v>
      </c>
      <c r="I3660" t="s">
        <v>39</v>
      </c>
      <c r="J3660" t="s">
        <v>48</v>
      </c>
      <c r="K3660">
        <v>6</v>
      </c>
      <c r="L3660">
        <v>1604</v>
      </c>
      <c r="M3660">
        <v>20</v>
      </c>
      <c r="N3660">
        <v>7699.2</v>
      </c>
      <c r="O3660">
        <v>5400</v>
      </c>
      <c r="P3660">
        <v>2299.1999999999998</v>
      </c>
      <c r="Q3660" t="s">
        <v>26</v>
      </c>
      <c r="R3660" t="s">
        <v>73</v>
      </c>
      <c r="S3660" s="3" t="str">
        <f t="shared" si="285"/>
        <v>September</v>
      </c>
      <c r="T3660" t="str">
        <f t="shared" si="286"/>
        <v>Q3</v>
      </c>
      <c r="U3660">
        <f t="shared" si="287"/>
        <v>2025</v>
      </c>
      <c r="V3660" s="4">
        <f t="shared" si="288"/>
        <v>0.29862842892768077</v>
      </c>
      <c r="W3660" t="str">
        <f t="shared" si="289"/>
        <v>Low</v>
      </c>
    </row>
    <row r="3661" spans="1:23" hidden="1" x14ac:dyDescent="0.3">
      <c r="A3661">
        <v>100696</v>
      </c>
      <c r="B3661" s="1">
        <v>45738</v>
      </c>
      <c r="C3661" t="s">
        <v>832</v>
      </c>
      <c r="D3661" t="s">
        <v>194</v>
      </c>
      <c r="E3661" t="s">
        <v>20</v>
      </c>
      <c r="F3661" t="s">
        <v>36</v>
      </c>
      <c r="G3661" t="s">
        <v>37</v>
      </c>
      <c r="H3661" t="s">
        <v>23</v>
      </c>
      <c r="I3661" t="s">
        <v>24</v>
      </c>
      <c r="J3661" t="s">
        <v>25</v>
      </c>
      <c r="K3661">
        <v>1</v>
      </c>
      <c r="L3661">
        <v>8550</v>
      </c>
      <c r="M3661">
        <v>10</v>
      </c>
      <c r="N3661">
        <v>7695</v>
      </c>
      <c r="O3661">
        <v>6000</v>
      </c>
      <c r="P3661">
        <v>1695</v>
      </c>
      <c r="Q3661" t="s">
        <v>41</v>
      </c>
      <c r="R3661" t="s">
        <v>56</v>
      </c>
      <c r="S3661" s="3" t="str">
        <f t="shared" si="285"/>
        <v>March</v>
      </c>
      <c r="T3661" t="str">
        <f t="shared" si="286"/>
        <v>Q1</v>
      </c>
      <c r="U3661">
        <f t="shared" si="287"/>
        <v>2025</v>
      </c>
      <c r="V3661" s="4">
        <f t="shared" si="288"/>
        <v>0.22027290448343079</v>
      </c>
      <c r="W3661" t="str">
        <f t="shared" si="289"/>
        <v>Low</v>
      </c>
    </row>
    <row r="3662" spans="1:23" hidden="1" x14ac:dyDescent="0.3">
      <c r="A3662">
        <v>101438</v>
      </c>
      <c r="B3662" s="1">
        <v>45694</v>
      </c>
      <c r="C3662" t="s">
        <v>1574</v>
      </c>
      <c r="D3662" t="s">
        <v>96</v>
      </c>
      <c r="E3662" t="s">
        <v>44</v>
      </c>
      <c r="F3662" t="s">
        <v>45</v>
      </c>
      <c r="G3662" t="s">
        <v>46</v>
      </c>
      <c r="H3662" t="s">
        <v>71</v>
      </c>
      <c r="I3662" t="s">
        <v>39</v>
      </c>
      <c r="J3662" t="s">
        <v>92</v>
      </c>
      <c r="K3662">
        <v>3</v>
      </c>
      <c r="L3662">
        <v>2850</v>
      </c>
      <c r="M3662">
        <v>10</v>
      </c>
      <c r="N3662">
        <v>7695</v>
      </c>
      <c r="O3662">
        <v>4800</v>
      </c>
      <c r="P3662">
        <v>2895</v>
      </c>
      <c r="Q3662" t="s">
        <v>41</v>
      </c>
      <c r="R3662" t="s">
        <v>56</v>
      </c>
      <c r="S3662" s="3" t="str">
        <f t="shared" si="285"/>
        <v>February</v>
      </c>
      <c r="T3662" t="str">
        <f t="shared" si="286"/>
        <v>Q1</v>
      </c>
      <c r="U3662">
        <f t="shared" si="287"/>
        <v>2025</v>
      </c>
      <c r="V3662" s="4">
        <f t="shared" si="288"/>
        <v>0.37621832358674462</v>
      </c>
      <c r="W3662" t="str">
        <f t="shared" si="289"/>
        <v>Low</v>
      </c>
    </row>
    <row r="3663" spans="1:23" hidden="1" x14ac:dyDescent="0.3">
      <c r="A3663">
        <v>102583</v>
      </c>
      <c r="B3663" s="1">
        <v>45699</v>
      </c>
      <c r="C3663" t="s">
        <v>2719</v>
      </c>
      <c r="D3663" t="s">
        <v>242</v>
      </c>
      <c r="E3663" t="s">
        <v>52</v>
      </c>
      <c r="F3663" t="s">
        <v>69</v>
      </c>
      <c r="G3663" t="s">
        <v>70</v>
      </c>
      <c r="H3663" t="s">
        <v>23</v>
      </c>
      <c r="I3663" t="s">
        <v>24</v>
      </c>
      <c r="J3663" t="s">
        <v>25</v>
      </c>
      <c r="K3663">
        <v>1</v>
      </c>
      <c r="L3663">
        <v>8546</v>
      </c>
      <c r="M3663">
        <v>10</v>
      </c>
      <c r="N3663">
        <v>7691.4</v>
      </c>
      <c r="O3663">
        <v>6000</v>
      </c>
      <c r="P3663">
        <v>1691.4</v>
      </c>
      <c r="Q3663" t="s">
        <v>26</v>
      </c>
      <c r="R3663" t="s">
        <v>56</v>
      </c>
      <c r="S3663" s="3" t="str">
        <f t="shared" si="285"/>
        <v>February</v>
      </c>
      <c r="T3663" t="str">
        <f t="shared" si="286"/>
        <v>Q1</v>
      </c>
      <c r="U3663">
        <f t="shared" si="287"/>
        <v>2025</v>
      </c>
      <c r="V3663" s="4">
        <f t="shared" si="288"/>
        <v>0.2199079491379983</v>
      </c>
      <c r="W3663" t="str">
        <f t="shared" si="289"/>
        <v>Low</v>
      </c>
    </row>
    <row r="3664" spans="1:23" hidden="1" x14ac:dyDescent="0.3">
      <c r="A3664">
        <v>102116</v>
      </c>
      <c r="B3664" s="1">
        <v>45683</v>
      </c>
      <c r="C3664" t="s">
        <v>2252</v>
      </c>
      <c r="D3664" t="s">
        <v>199</v>
      </c>
      <c r="E3664" t="s">
        <v>30</v>
      </c>
      <c r="F3664" t="s">
        <v>31</v>
      </c>
      <c r="G3664" t="s">
        <v>32</v>
      </c>
      <c r="H3664" t="s">
        <v>47</v>
      </c>
      <c r="I3664" t="s">
        <v>24</v>
      </c>
      <c r="J3664" t="s">
        <v>25</v>
      </c>
      <c r="K3664">
        <v>1</v>
      </c>
      <c r="L3664">
        <v>8080</v>
      </c>
      <c r="M3664">
        <v>5</v>
      </c>
      <c r="N3664">
        <v>7676</v>
      </c>
      <c r="O3664">
        <v>6000</v>
      </c>
      <c r="P3664">
        <v>1676</v>
      </c>
      <c r="Q3664" t="s">
        <v>41</v>
      </c>
      <c r="R3664" t="s">
        <v>73</v>
      </c>
      <c r="S3664" s="3" t="str">
        <f t="shared" si="285"/>
        <v>January</v>
      </c>
      <c r="T3664" t="str">
        <f t="shared" si="286"/>
        <v>Q1</v>
      </c>
      <c r="U3664">
        <f t="shared" si="287"/>
        <v>2025</v>
      </c>
      <c r="V3664" s="4">
        <f t="shared" si="288"/>
        <v>0.21834288692027098</v>
      </c>
      <c r="W3664" t="str">
        <f t="shared" si="289"/>
        <v>Low</v>
      </c>
    </row>
    <row r="3665" spans="1:23" hidden="1" x14ac:dyDescent="0.3">
      <c r="A3665">
        <v>104855</v>
      </c>
      <c r="B3665" s="1">
        <v>45813</v>
      </c>
      <c r="C3665" t="s">
        <v>4991</v>
      </c>
      <c r="D3665" t="s">
        <v>98</v>
      </c>
      <c r="E3665" t="s">
        <v>52</v>
      </c>
      <c r="F3665" t="s">
        <v>69</v>
      </c>
      <c r="G3665" t="s">
        <v>70</v>
      </c>
      <c r="H3665" t="s">
        <v>59</v>
      </c>
      <c r="I3665" t="s">
        <v>24</v>
      </c>
      <c r="J3665" t="s">
        <v>25</v>
      </c>
      <c r="K3665">
        <v>1</v>
      </c>
      <c r="L3665">
        <v>8521</v>
      </c>
      <c r="M3665">
        <v>10</v>
      </c>
      <c r="N3665">
        <v>7668.9</v>
      </c>
      <c r="O3665">
        <v>6000</v>
      </c>
      <c r="P3665">
        <v>1668.9</v>
      </c>
      <c r="Q3665" t="s">
        <v>26</v>
      </c>
      <c r="R3665" t="s">
        <v>73</v>
      </c>
      <c r="S3665" s="3" t="str">
        <f t="shared" si="285"/>
        <v>June</v>
      </c>
      <c r="T3665" t="str">
        <f t="shared" si="286"/>
        <v>Q2</v>
      </c>
      <c r="U3665">
        <f t="shared" si="287"/>
        <v>2025</v>
      </c>
      <c r="V3665" s="4">
        <f t="shared" si="288"/>
        <v>0.21761921527207295</v>
      </c>
      <c r="W3665" t="str">
        <f t="shared" si="289"/>
        <v>Low</v>
      </c>
    </row>
    <row r="3666" spans="1:23" hidden="1" x14ac:dyDescent="0.3">
      <c r="A3666">
        <v>103553</v>
      </c>
      <c r="B3666" s="1">
        <v>46015</v>
      </c>
      <c r="C3666" t="s">
        <v>3689</v>
      </c>
      <c r="D3666" t="s">
        <v>299</v>
      </c>
      <c r="E3666" t="s">
        <v>44</v>
      </c>
      <c r="F3666" t="s">
        <v>64</v>
      </c>
      <c r="G3666" t="s">
        <v>65</v>
      </c>
      <c r="H3666" t="s">
        <v>83</v>
      </c>
      <c r="I3666" t="s">
        <v>24</v>
      </c>
      <c r="J3666" t="s">
        <v>25</v>
      </c>
      <c r="K3666">
        <v>1</v>
      </c>
      <c r="L3666">
        <v>8067</v>
      </c>
      <c r="M3666">
        <v>5</v>
      </c>
      <c r="N3666">
        <v>7663.65</v>
      </c>
      <c r="O3666">
        <v>6000</v>
      </c>
      <c r="P3666">
        <v>1663.65</v>
      </c>
      <c r="Q3666" t="s">
        <v>41</v>
      </c>
      <c r="R3666" t="s">
        <v>73</v>
      </c>
      <c r="S3666" s="3" t="str">
        <f t="shared" si="285"/>
        <v>December</v>
      </c>
      <c r="T3666" t="str">
        <f t="shared" si="286"/>
        <v>Q4</v>
      </c>
      <c r="U3666">
        <f t="shared" si="287"/>
        <v>2025</v>
      </c>
      <c r="V3666" s="4">
        <f t="shared" si="288"/>
        <v>0.21708324362412168</v>
      </c>
      <c r="W3666" t="str">
        <f t="shared" si="289"/>
        <v>Low</v>
      </c>
    </row>
    <row r="3667" spans="1:23" hidden="1" x14ac:dyDescent="0.3">
      <c r="A3667">
        <v>100231</v>
      </c>
      <c r="B3667" s="1">
        <v>45718</v>
      </c>
      <c r="C3667" t="s">
        <v>365</v>
      </c>
      <c r="D3667" t="s">
        <v>147</v>
      </c>
      <c r="E3667" t="s">
        <v>20</v>
      </c>
      <c r="F3667" t="s">
        <v>36</v>
      </c>
      <c r="G3667" t="s">
        <v>37</v>
      </c>
      <c r="H3667" t="s">
        <v>47</v>
      </c>
      <c r="I3667" t="s">
        <v>24</v>
      </c>
      <c r="J3667" t="s">
        <v>25</v>
      </c>
      <c r="K3667">
        <v>1</v>
      </c>
      <c r="L3667">
        <v>8064</v>
      </c>
      <c r="M3667">
        <v>5</v>
      </c>
      <c r="N3667">
        <v>7660.8</v>
      </c>
      <c r="O3667">
        <v>6000</v>
      </c>
      <c r="P3667">
        <v>1660.8</v>
      </c>
      <c r="Q3667" t="s">
        <v>49</v>
      </c>
      <c r="R3667" t="s">
        <v>27</v>
      </c>
      <c r="S3667" s="3" t="str">
        <f t="shared" si="285"/>
        <v>March</v>
      </c>
      <c r="T3667" t="str">
        <f t="shared" si="286"/>
        <v>Q1</v>
      </c>
      <c r="U3667">
        <f t="shared" si="287"/>
        <v>2025</v>
      </c>
      <c r="V3667" s="4">
        <f t="shared" si="288"/>
        <v>0.21679197994987467</v>
      </c>
      <c r="W3667" t="str">
        <f t="shared" si="289"/>
        <v>Low</v>
      </c>
    </row>
    <row r="3668" spans="1:23" hidden="1" x14ac:dyDescent="0.3">
      <c r="A3668">
        <v>100404</v>
      </c>
      <c r="B3668" s="1">
        <v>46006</v>
      </c>
      <c r="C3668" t="s">
        <v>540</v>
      </c>
      <c r="D3668" t="s">
        <v>194</v>
      </c>
      <c r="E3668" t="s">
        <v>20</v>
      </c>
      <c r="F3668" t="s">
        <v>36</v>
      </c>
      <c r="G3668" t="s">
        <v>37</v>
      </c>
      <c r="H3668" t="s">
        <v>38</v>
      </c>
      <c r="I3668" t="s">
        <v>24</v>
      </c>
      <c r="J3668" t="s">
        <v>25</v>
      </c>
      <c r="K3668">
        <v>1</v>
      </c>
      <c r="L3668">
        <v>8512</v>
      </c>
      <c r="M3668">
        <v>10</v>
      </c>
      <c r="N3668">
        <v>7660.8</v>
      </c>
      <c r="O3668">
        <v>6000</v>
      </c>
      <c r="P3668">
        <v>1660.8</v>
      </c>
      <c r="Q3668" t="s">
        <v>55</v>
      </c>
      <c r="R3668" t="s">
        <v>27</v>
      </c>
      <c r="S3668" s="3" t="str">
        <f t="shared" si="285"/>
        <v>December</v>
      </c>
      <c r="T3668" t="str">
        <f t="shared" si="286"/>
        <v>Q4</v>
      </c>
      <c r="U3668">
        <f t="shared" si="287"/>
        <v>2025</v>
      </c>
      <c r="V3668" s="4">
        <f t="shared" si="288"/>
        <v>0.21679197994987467</v>
      </c>
      <c r="W3668" t="str">
        <f t="shared" si="289"/>
        <v>Low</v>
      </c>
    </row>
    <row r="3669" spans="1:23" hidden="1" x14ac:dyDescent="0.3">
      <c r="A3669">
        <v>104050</v>
      </c>
      <c r="B3669" s="1">
        <v>45966</v>
      </c>
      <c r="C3669" t="s">
        <v>4186</v>
      </c>
      <c r="D3669" t="s">
        <v>140</v>
      </c>
      <c r="E3669" t="s">
        <v>52</v>
      </c>
      <c r="F3669" t="s">
        <v>69</v>
      </c>
      <c r="G3669" t="s">
        <v>70</v>
      </c>
      <c r="H3669" t="s">
        <v>33</v>
      </c>
      <c r="I3669" t="s">
        <v>39</v>
      </c>
      <c r="J3669" t="s">
        <v>40</v>
      </c>
      <c r="K3669">
        <v>8</v>
      </c>
      <c r="L3669">
        <v>1064</v>
      </c>
      <c r="M3669">
        <v>10</v>
      </c>
      <c r="N3669">
        <v>7660.8</v>
      </c>
      <c r="O3669">
        <v>3200</v>
      </c>
      <c r="P3669">
        <v>4460.8</v>
      </c>
      <c r="Q3669" t="s">
        <v>26</v>
      </c>
      <c r="R3669" t="s">
        <v>56</v>
      </c>
      <c r="S3669" s="3" t="str">
        <f t="shared" si="285"/>
        <v>November</v>
      </c>
      <c r="T3669" t="str">
        <f t="shared" si="286"/>
        <v>Q4</v>
      </c>
      <c r="U3669">
        <f t="shared" si="287"/>
        <v>2025</v>
      </c>
      <c r="V3669" s="4">
        <f t="shared" si="288"/>
        <v>0.58228905597326652</v>
      </c>
      <c r="W3669" t="str">
        <f t="shared" si="289"/>
        <v>Low</v>
      </c>
    </row>
    <row r="3670" spans="1:23" hidden="1" x14ac:dyDescent="0.3">
      <c r="A3670">
        <v>104042</v>
      </c>
      <c r="B3670" s="1">
        <v>45788</v>
      </c>
      <c r="C3670" t="s">
        <v>4178</v>
      </c>
      <c r="D3670" t="s">
        <v>250</v>
      </c>
      <c r="E3670" t="s">
        <v>52</v>
      </c>
      <c r="F3670" t="s">
        <v>53</v>
      </c>
      <c r="G3670" t="s">
        <v>54</v>
      </c>
      <c r="H3670" t="s">
        <v>47</v>
      </c>
      <c r="I3670" t="s">
        <v>39</v>
      </c>
      <c r="J3670" t="s">
        <v>92</v>
      </c>
      <c r="K3670">
        <v>3</v>
      </c>
      <c r="L3670">
        <v>2552</v>
      </c>
      <c r="M3670">
        <v>0</v>
      </c>
      <c r="N3670">
        <v>7656</v>
      </c>
      <c r="O3670">
        <v>4800</v>
      </c>
      <c r="P3670">
        <v>2856</v>
      </c>
      <c r="Q3670" t="s">
        <v>55</v>
      </c>
      <c r="R3670" t="s">
        <v>27</v>
      </c>
      <c r="S3670" s="3" t="str">
        <f t="shared" si="285"/>
        <v>May</v>
      </c>
      <c r="T3670" t="str">
        <f t="shared" si="286"/>
        <v>Q2</v>
      </c>
      <c r="U3670">
        <f t="shared" si="287"/>
        <v>2025</v>
      </c>
      <c r="V3670" s="4">
        <f t="shared" si="288"/>
        <v>0.37304075235109718</v>
      </c>
      <c r="W3670" t="str">
        <f t="shared" si="289"/>
        <v>Low</v>
      </c>
    </row>
    <row r="3671" spans="1:23" hidden="1" x14ac:dyDescent="0.3">
      <c r="A3671">
        <v>103126</v>
      </c>
      <c r="B3671" s="1">
        <v>46016</v>
      </c>
      <c r="C3671" t="s">
        <v>3262</v>
      </c>
      <c r="D3671" t="s">
        <v>138</v>
      </c>
      <c r="E3671" t="s">
        <v>30</v>
      </c>
      <c r="F3671" t="s">
        <v>31</v>
      </c>
      <c r="G3671" t="s">
        <v>32</v>
      </c>
      <c r="H3671" t="s">
        <v>47</v>
      </c>
      <c r="I3671" t="s">
        <v>24</v>
      </c>
      <c r="J3671" t="s">
        <v>25</v>
      </c>
      <c r="K3671">
        <v>1</v>
      </c>
      <c r="L3671">
        <v>8500</v>
      </c>
      <c r="M3671">
        <v>10</v>
      </c>
      <c r="N3671">
        <v>7650</v>
      </c>
      <c r="O3671">
        <v>6000</v>
      </c>
      <c r="P3671">
        <v>1650</v>
      </c>
      <c r="Q3671" t="s">
        <v>66</v>
      </c>
      <c r="R3671" t="s">
        <v>56</v>
      </c>
      <c r="S3671" s="3" t="str">
        <f t="shared" si="285"/>
        <v>December</v>
      </c>
      <c r="T3671" t="str">
        <f t="shared" si="286"/>
        <v>Q4</v>
      </c>
      <c r="U3671">
        <f t="shared" si="287"/>
        <v>2025</v>
      </c>
      <c r="V3671" s="4">
        <f t="shared" si="288"/>
        <v>0.21568627450980393</v>
      </c>
      <c r="W3671" t="str">
        <f t="shared" si="289"/>
        <v>Low</v>
      </c>
    </row>
    <row r="3672" spans="1:23" hidden="1" x14ac:dyDescent="0.3">
      <c r="A3672">
        <v>101572</v>
      </c>
      <c r="B3672" s="1">
        <v>45822</v>
      </c>
      <c r="C3672" t="s">
        <v>1708</v>
      </c>
      <c r="D3672" t="s">
        <v>226</v>
      </c>
      <c r="E3672" t="s">
        <v>20</v>
      </c>
      <c r="F3672" t="s">
        <v>36</v>
      </c>
      <c r="G3672" t="s">
        <v>37</v>
      </c>
      <c r="H3672" t="s">
        <v>38</v>
      </c>
      <c r="I3672" t="s">
        <v>24</v>
      </c>
      <c r="J3672" t="s">
        <v>25</v>
      </c>
      <c r="K3672">
        <v>1</v>
      </c>
      <c r="L3672">
        <v>8496</v>
      </c>
      <c r="M3672">
        <v>10</v>
      </c>
      <c r="N3672">
        <v>7646.4</v>
      </c>
      <c r="O3672">
        <v>6000</v>
      </c>
      <c r="P3672">
        <v>1646.4</v>
      </c>
      <c r="Q3672" t="s">
        <v>66</v>
      </c>
      <c r="R3672" t="s">
        <v>56</v>
      </c>
      <c r="S3672" s="3" t="str">
        <f t="shared" si="285"/>
        <v>June</v>
      </c>
      <c r="T3672" t="str">
        <f t="shared" si="286"/>
        <v>Q2</v>
      </c>
      <c r="U3672">
        <f t="shared" si="287"/>
        <v>2025</v>
      </c>
      <c r="V3672" s="4">
        <f t="shared" si="288"/>
        <v>0.21531701192718145</v>
      </c>
      <c r="W3672" t="str">
        <f t="shared" si="289"/>
        <v>Low</v>
      </c>
    </row>
    <row r="3673" spans="1:23" hidden="1" x14ac:dyDescent="0.3">
      <c r="A3673">
        <v>104953</v>
      </c>
      <c r="B3673" s="1">
        <v>45997</v>
      </c>
      <c r="C3673" t="s">
        <v>5089</v>
      </c>
      <c r="D3673" t="s">
        <v>375</v>
      </c>
      <c r="E3673" t="s">
        <v>52</v>
      </c>
      <c r="F3673" t="s">
        <v>69</v>
      </c>
      <c r="G3673" t="s">
        <v>70</v>
      </c>
      <c r="H3673" t="s">
        <v>59</v>
      </c>
      <c r="I3673" t="s">
        <v>24</v>
      </c>
      <c r="J3673" t="s">
        <v>25</v>
      </c>
      <c r="K3673">
        <v>1</v>
      </c>
      <c r="L3673">
        <v>8039</v>
      </c>
      <c r="M3673">
        <v>5</v>
      </c>
      <c r="N3673">
        <v>7637.05</v>
      </c>
      <c r="O3673">
        <v>6000</v>
      </c>
      <c r="P3673">
        <v>1637.05</v>
      </c>
      <c r="Q3673" t="s">
        <v>49</v>
      </c>
      <c r="R3673" t="s">
        <v>73</v>
      </c>
      <c r="S3673" s="3" t="str">
        <f t="shared" si="285"/>
        <v>December</v>
      </c>
      <c r="T3673" t="str">
        <f t="shared" si="286"/>
        <v>Q4</v>
      </c>
      <c r="U3673">
        <f t="shared" si="287"/>
        <v>2025</v>
      </c>
      <c r="V3673" s="4">
        <f t="shared" si="288"/>
        <v>0.21435632868712395</v>
      </c>
      <c r="W3673" t="str">
        <f t="shared" si="289"/>
        <v>Low</v>
      </c>
    </row>
    <row r="3674" spans="1:23" hidden="1" x14ac:dyDescent="0.3">
      <c r="A3674">
        <v>104684</v>
      </c>
      <c r="B3674" s="1">
        <v>45879</v>
      </c>
      <c r="C3674" t="s">
        <v>4820</v>
      </c>
      <c r="D3674" t="s">
        <v>342</v>
      </c>
      <c r="E3674" t="s">
        <v>44</v>
      </c>
      <c r="F3674" t="s">
        <v>45</v>
      </c>
      <c r="G3674" t="s">
        <v>46</v>
      </c>
      <c r="H3674" t="s">
        <v>83</v>
      </c>
      <c r="I3674" t="s">
        <v>24</v>
      </c>
      <c r="J3674" t="s">
        <v>25</v>
      </c>
      <c r="K3674">
        <v>1</v>
      </c>
      <c r="L3674">
        <v>8021</v>
      </c>
      <c r="M3674">
        <v>5</v>
      </c>
      <c r="N3674">
        <v>7619.95</v>
      </c>
      <c r="O3674">
        <v>6000</v>
      </c>
      <c r="P3674">
        <v>1619.95</v>
      </c>
      <c r="Q3674" t="s">
        <v>41</v>
      </c>
      <c r="R3674" t="s">
        <v>73</v>
      </c>
      <c r="S3674" s="3" t="str">
        <f t="shared" si="285"/>
        <v>August</v>
      </c>
      <c r="T3674" t="str">
        <f t="shared" si="286"/>
        <v>Q3</v>
      </c>
      <c r="U3674">
        <f t="shared" si="287"/>
        <v>2025</v>
      </c>
      <c r="V3674" s="4">
        <f t="shared" si="288"/>
        <v>0.21259325848594809</v>
      </c>
      <c r="W3674" t="str">
        <f t="shared" si="289"/>
        <v>Low</v>
      </c>
    </row>
    <row r="3675" spans="1:23" hidden="1" x14ac:dyDescent="0.3">
      <c r="A3675">
        <v>100035</v>
      </c>
      <c r="B3675" s="1">
        <v>45735</v>
      </c>
      <c r="C3675" t="s">
        <v>128</v>
      </c>
      <c r="D3675" t="s">
        <v>129</v>
      </c>
      <c r="E3675" t="s">
        <v>52</v>
      </c>
      <c r="F3675" t="s">
        <v>69</v>
      </c>
      <c r="G3675" t="s">
        <v>70</v>
      </c>
      <c r="H3675" t="s">
        <v>38</v>
      </c>
      <c r="I3675" t="s">
        <v>24</v>
      </c>
      <c r="J3675" t="s">
        <v>25</v>
      </c>
      <c r="K3675">
        <v>1</v>
      </c>
      <c r="L3675">
        <v>8457</v>
      </c>
      <c r="M3675">
        <v>10</v>
      </c>
      <c r="N3675">
        <v>7611.3</v>
      </c>
      <c r="O3675">
        <v>6000</v>
      </c>
      <c r="P3675">
        <v>1611.3</v>
      </c>
      <c r="Q3675" t="s">
        <v>49</v>
      </c>
      <c r="R3675" t="s">
        <v>27</v>
      </c>
      <c r="S3675" s="3" t="str">
        <f t="shared" si="285"/>
        <v>March</v>
      </c>
      <c r="T3675" t="str">
        <f t="shared" si="286"/>
        <v>Q1</v>
      </c>
      <c r="U3675">
        <f t="shared" si="287"/>
        <v>2025</v>
      </c>
      <c r="V3675" s="4">
        <f t="shared" si="288"/>
        <v>0.21169839580623545</v>
      </c>
      <c r="W3675" t="str">
        <f t="shared" si="289"/>
        <v>Low</v>
      </c>
    </row>
    <row r="3676" spans="1:23" hidden="1" x14ac:dyDescent="0.3">
      <c r="A3676">
        <v>100538</v>
      </c>
      <c r="B3676" s="1">
        <v>45661</v>
      </c>
      <c r="C3676" t="s">
        <v>674</v>
      </c>
      <c r="D3676" t="s">
        <v>98</v>
      </c>
      <c r="E3676" t="s">
        <v>20</v>
      </c>
      <c r="F3676" t="s">
        <v>21</v>
      </c>
      <c r="G3676" t="s">
        <v>22</v>
      </c>
      <c r="H3676" t="s">
        <v>33</v>
      </c>
      <c r="I3676" t="s">
        <v>39</v>
      </c>
      <c r="J3676" t="s">
        <v>48</v>
      </c>
      <c r="K3676">
        <v>5</v>
      </c>
      <c r="L3676">
        <v>1599</v>
      </c>
      <c r="M3676">
        <v>5</v>
      </c>
      <c r="N3676">
        <v>7595.25</v>
      </c>
      <c r="O3676">
        <v>4500</v>
      </c>
      <c r="P3676">
        <v>3095.25</v>
      </c>
      <c r="Q3676" t="s">
        <v>41</v>
      </c>
      <c r="R3676" t="s">
        <v>27</v>
      </c>
      <c r="S3676" s="3" t="str">
        <f t="shared" si="285"/>
        <v>January</v>
      </c>
      <c r="T3676" t="str">
        <f t="shared" si="286"/>
        <v>Q1</v>
      </c>
      <c r="U3676">
        <f t="shared" si="287"/>
        <v>2025</v>
      </c>
      <c r="V3676" s="4">
        <f t="shared" si="288"/>
        <v>0.4075244396168658</v>
      </c>
      <c r="W3676" t="str">
        <f t="shared" si="289"/>
        <v>Low</v>
      </c>
    </row>
    <row r="3677" spans="1:23" hidden="1" x14ac:dyDescent="0.3">
      <c r="A3677">
        <v>101774</v>
      </c>
      <c r="B3677" s="1">
        <v>45684</v>
      </c>
      <c r="C3677" t="s">
        <v>1910</v>
      </c>
      <c r="D3677" t="s">
        <v>226</v>
      </c>
      <c r="E3677" t="s">
        <v>52</v>
      </c>
      <c r="F3677" t="s">
        <v>53</v>
      </c>
      <c r="G3677" t="s">
        <v>54</v>
      </c>
      <c r="H3677" t="s">
        <v>83</v>
      </c>
      <c r="I3677" t="s">
        <v>39</v>
      </c>
      <c r="J3677" t="s">
        <v>48</v>
      </c>
      <c r="K3677">
        <v>6</v>
      </c>
      <c r="L3677">
        <v>1406</v>
      </c>
      <c r="M3677">
        <v>10</v>
      </c>
      <c r="N3677">
        <v>7592.4</v>
      </c>
      <c r="O3677">
        <v>5400</v>
      </c>
      <c r="P3677">
        <v>2192.4</v>
      </c>
      <c r="Q3677" t="s">
        <v>41</v>
      </c>
      <c r="R3677" t="s">
        <v>27</v>
      </c>
      <c r="S3677" s="3" t="str">
        <f t="shared" si="285"/>
        <v>January</v>
      </c>
      <c r="T3677" t="str">
        <f t="shared" si="286"/>
        <v>Q1</v>
      </c>
      <c r="U3677">
        <f t="shared" si="287"/>
        <v>2025</v>
      </c>
      <c r="V3677" s="4">
        <f t="shared" si="288"/>
        <v>0.28876244665718354</v>
      </c>
      <c r="W3677" t="str">
        <f t="shared" si="289"/>
        <v>Low</v>
      </c>
    </row>
    <row r="3678" spans="1:23" hidden="1" x14ac:dyDescent="0.3">
      <c r="A3678">
        <v>101641</v>
      </c>
      <c r="B3678" s="1">
        <v>46016</v>
      </c>
      <c r="C3678" t="s">
        <v>1777</v>
      </c>
      <c r="D3678" t="s">
        <v>118</v>
      </c>
      <c r="E3678" t="s">
        <v>20</v>
      </c>
      <c r="F3678" t="s">
        <v>21</v>
      </c>
      <c r="G3678" t="s">
        <v>22</v>
      </c>
      <c r="H3678" t="s">
        <v>108</v>
      </c>
      <c r="I3678" t="s">
        <v>24</v>
      </c>
      <c r="J3678" t="s">
        <v>25</v>
      </c>
      <c r="K3678">
        <v>1</v>
      </c>
      <c r="L3678">
        <v>8431</v>
      </c>
      <c r="M3678">
        <v>10</v>
      </c>
      <c r="N3678">
        <v>7587.9</v>
      </c>
      <c r="O3678">
        <v>6000</v>
      </c>
      <c r="P3678">
        <v>1587.9</v>
      </c>
      <c r="Q3678" t="s">
        <v>66</v>
      </c>
      <c r="R3678" t="s">
        <v>27</v>
      </c>
      <c r="S3678" s="3" t="str">
        <f t="shared" si="285"/>
        <v>December</v>
      </c>
      <c r="T3678" t="str">
        <f t="shared" si="286"/>
        <v>Q4</v>
      </c>
      <c r="U3678">
        <f t="shared" si="287"/>
        <v>2025</v>
      </c>
      <c r="V3678" s="4">
        <f t="shared" si="288"/>
        <v>0.2092673862333452</v>
      </c>
      <c r="W3678" t="str">
        <f t="shared" si="289"/>
        <v>Low</v>
      </c>
    </row>
    <row r="3679" spans="1:23" hidden="1" x14ac:dyDescent="0.3">
      <c r="A3679">
        <v>101240</v>
      </c>
      <c r="B3679" s="1">
        <v>45735</v>
      </c>
      <c r="C3679" t="s">
        <v>1376</v>
      </c>
      <c r="D3679" t="s">
        <v>35</v>
      </c>
      <c r="E3679" t="s">
        <v>20</v>
      </c>
      <c r="F3679" t="s">
        <v>36</v>
      </c>
      <c r="G3679" t="s">
        <v>37</v>
      </c>
      <c r="H3679" t="s">
        <v>47</v>
      </c>
      <c r="I3679" t="s">
        <v>39</v>
      </c>
      <c r="J3679" t="s">
        <v>92</v>
      </c>
      <c r="K3679">
        <v>4</v>
      </c>
      <c r="L3679">
        <v>2231</v>
      </c>
      <c r="M3679">
        <v>15</v>
      </c>
      <c r="N3679">
        <v>7585.4</v>
      </c>
      <c r="O3679">
        <v>6400</v>
      </c>
      <c r="P3679">
        <v>1185.4000000000001</v>
      </c>
      <c r="Q3679" t="s">
        <v>26</v>
      </c>
      <c r="R3679" t="s">
        <v>27</v>
      </c>
      <c r="S3679" s="3" t="str">
        <f t="shared" si="285"/>
        <v>March</v>
      </c>
      <c r="T3679" t="str">
        <f t="shared" si="286"/>
        <v>Q1</v>
      </c>
      <c r="U3679">
        <f t="shared" si="287"/>
        <v>2025</v>
      </c>
      <c r="V3679" s="4">
        <f t="shared" si="288"/>
        <v>0.15627389458696972</v>
      </c>
      <c r="W3679" t="str">
        <f t="shared" si="289"/>
        <v>Low</v>
      </c>
    </row>
    <row r="3680" spans="1:23" hidden="1" x14ac:dyDescent="0.3">
      <c r="A3680">
        <v>103157</v>
      </c>
      <c r="B3680" s="1">
        <v>45844</v>
      </c>
      <c r="C3680" t="s">
        <v>3293</v>
      </c>
      <c r="D3680" t="s">
        <v>134</v>
      </c>
      <c r="E3680" t="s">
        <v>30</v>
      </c>
      <c r="F3680" t="s">
        <v>76</v>
      </c>
      <c r="G3680" t="s">
        <v>77</v>
      </c>
      <c r="H3680" t="s">
        <v>108</v>
      </c>
      <c r="I3680" t="s">
        <v>24</v>
      </c>
      <c r="J3680" t="s">
        <v>25</v>
      </c>
      <c r="K3680">
        <v>1</v>
      </c>
      <c r="L3680">
        <v>8922</v>
      </c>
      <c r="M3680">
        <v>15</v>
      </c>
      <c r="N3680">
        <v>7583.7</v>
      </c>
      <c r="O3680">
        <v>6000</v>
      </c>
      <c r="P3680">
        <v>1583.7</v>
      </c>
      <c r="Q3680" t="s">
        <v>66</v>
      </c>
      <c r="R3680" t="s">
        <v>73</v>
      </c>
      <c r="S3680" s="3" t="str">
        <f t="shared" si="285"/>
        <v>July</v>
      </c>
      <c r="T3680" t="str">
        <f t="shared" si="286"/>
        <v>Q3</v>
      </c>
      <c r="U3680">
        <f t="shared" si="287"/>
        <v>2025</v>
      </c>
      <c r="V3680" s="4">
        <f t="shared" si="288"/>
        <v>0.20882946319079079</v>
      </c>
      <c r="W3680" t="str">
        <f t="shared" si="289"/>
        <v>Low</v>
      </c>
    </row>
    <row r="3681" spans="1:23" hidden="1" x14ac:dyDescent="0.3">
      <c r="A3681">
        <v>101011</v>
      </c>
      <c r="B3681" s="1">
        <v>45852</v>
      </c>
      <c r="C3681" t="s">
        <v>1147</v>
      </c>
      <c r="D3681" t="s">
        <v>281</v>
      </c>
      <c r="E3681" t="s">
        <v>20</v>
      </c>
      <c r="F3681" t="s">
        <v>21</v>
      </c>
      <c r="G3681" t="s">
        <v>22</v>
      </c>
      <c r="H3681" t="s">
        <v>83</v>
      </c>
      <c r="I3681" t="s">
        <v>39</v>
      </c>
      <c r="J3681" t="s">
        <v>48</v>
      </c>
      <c r="K3681">
        <v>4</v>
      </c>
      <c r="L3681">
        <v>1995</v>
      </c>
      <c r="M3681">
        <v>5</v>
      </c>
      <c r="N3681">
        <v>7581</v>
      </c>
      <c r="O3681">
        <v>3600</v>
      </c>
      <c r="P3681">
        <v>3981</v>
      </c>
      <c r="Q3681" t="s">
        <v>49</v>
      </c>
      <c r="R3681" t="s">
        <v>73</v>
      </c>
      <c r="S3681" s="3" t="str">
        <f t="shared" si="285"/>
        <v>July</v>
      </c>
      <c r="T3681" t="str">
        <f t="shared" si="286"/>
        <v>Q3</v>
      </c>
      <c r="U3681">
        <f t="shared" si="287"/>
        <v>2025</v>
      </c>
      <c r="V3681" s="4">
        <f t="shared" si="288"/>
        <v>0.52512861100118713</v>
      </c>
      <c r="W3681" t="str">
        <f t="shared" si="289"/>
        <v>Low</v>
      </c>
    </row>
    <row r="3682" spans="1:23" hidden="1" x14ac:dyDescent="0.3">
      <c r="A3682">
        <v>102260</v>
      </c>
      <c r="B3682" s="1">
        <v>45763</v>
      </c>
      <c r="C3682" t="s">
        <v>2396</v>
      </c>
      <c r="D3682" t="s">
        <v>116</v>
      </c>
      <c r="E3682" t="s">
        <v>30</v>
      </c>
      <c r="F3682" t="s">
        <v>31</v>
      </c>
      <c r="G3682" t="s">
        <v>32</v>
      </c>
      <c r="H3682" t="s">
        <v>38</v>
      </c>
      <c r="I3682" t="s">
        <v>39</v>
      </c>
      <c r="J3682" t="s">
        <v>92</v>
      </c>
      <c r="K3682">
        <v>3</v>
      </c>
      <c r="L3682">
        <v>2524</v>
      </c>
      <c r="M3682">
        <v>0</v>
      </c>
      <c r="N3682">
        <v>7572</v>
      </c>
      <c r="O3682">
        <v>4800</v>
      </c>
      <c r="P3682">
        <v>2772</v>
      </c>
      <c r="Q3682" t="s">
        <v>41</v>
      </c>
      <c r="R3682" t="s">
        <v>73</v>
      </c>
      <c r="S3682" s="3" t="str">
        <f t="shared" si="285"/>
        <v>April</v>
      </c>
      <c r="T3682" t="str">
        <f t="shared" si="286"/>
        <v>Q2</v>
      </c>
      <c r="U3682">
        <f t="shared" si="287"/>
        <v>2025</v>
      </c>
      <c r="V3682" s="4">
        <f t="shared" si="288"/>
        <v>0.36608557844690964</v>
      </c>
      <c r="W3682" t="str">
        <f t="shared" si="289"/>
        <v>Low</v>
      </c>
    </row>
    <row r="3683" spans="1:23" hidden="1" x14ac:dyDescent="0.3">
      <c r="A3683">
        <v>104669</v>
      </c>
      <c r="B3683" s="1">
        <v>45659</v>
      </c>
      <c r="C3683" t="s">
        <v>4805</v>
      </c>
      <c r="D3683" t="s">
        <v>58</v>
      </c>
      <c r="E3683" t="s">
        <v>44</v>
      </c>
      <c r="F3683" t="s">
        <v>64</v>
      </c>
      <c r="G3683" t="s">
        <v>65</v>
      </c>
      <c r="H3683" t="s">
        <v>71</v>
      </c>
      <c r="I3683" t="s">
        <v>24</v>
      </c>
      <c r="J3683" t="s">
        <v>25</v>
      </c>
      <c r="K3683">
        <v>1</v>
      </c>
      <c r="L3683">
        <v>8413</v>
      </c>
      <c r="M3683">
        <v>10</v>
      </c>
      <c r="N3683">
        <v>7571.7</v>
      </c>
      <c r="O3683">
        <v>6000</v>
      </c>
      <c r="P3683">
        <v>1571.7</v>
      </c>
      <c r="Q3683" t="s">
        <v>41</v>
      </c>
      <c r="R3683" t="s">
        <v>73</v>
      </c>
      <c r="S3683" s="3" t="str">
        <f t="shared" si="285"/>
        <v>January</v>
      </c>
      <c r="T3683" t="str">
        <f t="shared" si="286"/>
        <v>Q1</v>
      </c>
      <c r="U3683">
        <f t="shared" si="287"/>
        <v>2025</v>
      </c>
      <c r="V3683" s="4">
        <f t="shared" si="288"/>
        <v>0.20757557747929792</v>
      </c>
      <c r="W3683" t="str">
        <f t="shared" si="289"/>
        <v>Low</v>
      </c>
    </row>
    <row r="3684" spans="1:23" hidden="1" x14ac:dyDescent="0.3">
      <c r="A3684">
        <v>100753</v>
      </c>
      <c r="B3684" s="1">
        <v>45680</v>
      </c>
      <c r="C3684" t="s">
        <v>889</v>
      </c>
      <c r="D3684" t="s">
        <v>110</v>
      </c>
      <c r="E3684" t="s">
        <v>44</v>
      </c>
      <c r="F3684" t="s">
        <v>45</v>
      </c>
      <c r="G3684" t="s">
        <v>46</v>
      </c>
      <c r="H3684" t="s">
        <v>59</v>
      </c>
      <c r="I3684" t="s">
        <v>39</v>
      </c>
      <c r="J3684" t="s">
        <v>48</v>
      </c>
      <c r="K3684">
        <v>5</v>
      </c>
      <c r="L3684">
        <v>1593</v>
      </c>
      <c r="M3684">
        <v>5</v>
      </c>
      <c r="N3684">
        <v>7566.75</v>
      </c>
      <c r="O3684">
        <v>4500</v>
      </c>
      <c r="P3684">
        <v>3066.75</v>
      </c>
      <c r="Q3684" t="s">
        <v>41</v>
      </c>
      <c r="R3684" t="s">
        <v>73</v>
      </c>
      <c r="S3684" s="3" t="str">
        <f t="shared" si="285"/>
        <v>January</v>
      </c>
      <c r="T3684" t="str">
        <f t="shared" si="286"/>
        <v>Q1</v>
      </c>
      <c r="U3684">
        <f t="shared" si="287"/>
        <v>2025</v>
      </c>
      <c r="V3684" s="4">
        <f t="shared" si="288"/>
        <v>0.40529289325007434</v>
      </c>
      <c r="W3684" t="str">
        <f t="shared" si="289"/>
        <v>Low</v>
      </c>
    </row>
    <row r="3685" spans="1:23" hidden="1" x14ac:dyDescent="0.3">
      <c r="A3685">
        <v>100927</v>
      </c>
      <c r="B3685" s="1">
        <v>45842</v>
      </c>
      <c r="C3685" t="s">
        <v>1063</v>
      </c>
      <c r="D3685" t="s">
        <v>87</v>
      </c>
      <c r="E3685" t="s">
        <v>52</v>
      </c>
      <c r="F3685" t="s">
        <v>53</v>
      </c>
      <c r="G3685" t="s">
        <v>54</v>
      </c>
      <c r="H3685" t="s">
        <v>38</v>
      </c>
      <c r="I3685" t="s">
        <v>24</v>
      </c>
      <c r="J3685" t="s">
        <v>25</v>
      </c>
      <c r="K3685">
        <v>1</v>
      </c>
      <c r="L3685">
        <v>8401</v>
      </c>
      <c r="M3685">
        <v>10</v>
      </c>
      <c r="N3685">
        <v>7560.9</v>
      </c>
      <c r="O3685">
        <v>6000</v>
      </c>
      <c r="P3685">
        <v>1560.9</v>
      </c>
      <c r="Q3685" t="s">
        <v>41</v>
      </c>
      <c r="R3685" t="s">
        <v>56</v>
      </c>
      <c r="S3685" s="3" t="str">
        <f t="shared" si="285"/>
        <v>July</v>
      </c>
      <c r="T3685" t="str">
        <f t="shared" si="286"/>
        <v>Q3</v>
      </c>
      <c r="U3685">
        <f t="shared" si="287"/>
        <v>2025</v>
      </c>
      <c r="V3685" s="4">
        <f t="shared" si="288"/>
        <v>0.20644367733999922</v>
      </c>
      <c r="W3685" t="str">
        <f t="shared" si="289"/>
        <v>Low</v>
      </c>
    </row>
    <row r="3686" spans="1:23" hidden="1" x14ac:dyDescent="0.3">
      <c r="A3686">
        <v>100236</v>
      </c>
      <c r="B3686" s="1">
        <v>45878</v>
      </c>
      <c r="C3686" t="s">
        <v>370</v>
      </c>
      <c r="D3686" t="s">
        <v>116</v>
      </c>
      <c r="E3686" t="s">
        <v>20</v>
      </c>
      <c r="F3686" t="s">
        <v>21</v>
      </c>
      <c r="G3686" t="s">
        <v>22</v>
      </c>
      <c r="H3686" t="s">
        <v>108</v>
      </c>
      <c r="I3686" t="s">
        <v>39</v>
      </c>
      <c r="J3686" t="s">
        <v>92</v>
      </c>
      <c r="K3686">
        <v>4</v>
      </c>
      <c r="L3686">
        <v>2360</v>
      </c>
      <c r="M3686">
        <v>20</v>
      </c>
      <c r="N3686">
        <v>7552</v>
      </c>
      <c r="O3686">
        <v>6400</v>
      </c>
      <c r="P3686">
        <v>1152</v>
      </c>
      <c r="Q3686" t="s">
        <v>41</v>
      </c>
      <c r="R3686" t="s">
        <v>56</v>
      </c>
      <c r="S3686" s="3" t="str">
        <f t="shared" si="285"/>
        <v>August</v>
      </c>
      <c r="T3686" t="str">
        <f t="shared" si="286"/>
        <v>Q3</v>
      </c>
      <c r="U3686">
        <f t="shared" si="287"/>
        <v>2025</v>
      </c>
      <c r="V3686" s="4">
        <f t="shared" si="288"/>
        <v>0.15254237288135594</v>
      </c>
      <c r="W3686" t="str">
        <f t="shared" si="289"/>
        <v>Low</v>
      </c>
    </row>
    <row r="3687" spans="1:23" hidden="1" x14ac:dyDescent="0.3">
      <c r="A3687">
        <v>103833</v>
      </c>
      <c r="B3687" s="1">
        <v>45915</v>
      </c>
      <c r="C3687" t="s">
        <v>3969</v>
      </c>
      <c r="D3687" t="s">
        <v>106</v>
      </c>
      <c r="E3687" t="s">
        <v>44</v>
      </c>
      <c r="F3687" t="s">
        <v>45</v>
      </c>
      <c r="G3687" t="s">
        <v>46</v>
      </c>
      <c r="H3687" t="s">
        <v>47</v>
      </c>
      <c r="I3687" t="s">
        <v>39</v>
      </c>
      <c r="J3687" t="s">
        <v>92</v>
      </c>
      <c r="K3687">
        <v>3</v>
      </c>
      <c r="L3687">
        <v>2961</v>
      </c>
      <c r="M3687">
        <v>15</v>
      </c>
      <c r="N3687">
        <v>7550.55</v>
      </c>
      <c r="O3687">
        <v>4800</v>
      </c>
      <c r="P3687">
        <v>2750.55</v>
      </c>
      <c r="Q3687" t="s">
        <v>49</v>
      </c>
      <c r="R3687" t="s">
        <v>27</v>
      </c>
      <c r="S3687" s="3" t="str">
        <f t="shared" si="285"/>
        <v>September</v>
      </c>
      <c r="T3687" t="str">
        <f t="shared" si="286"/>
        <v>Q3</v>
      </c>
      <c r="U3687">
        <f t="shared" si="287"/>
        <v>2025</v>
      </c>
      <c r="V3687" s="4">
        <f t="shared" si="288"/>
        <v>0.36428472098059084</v>
      </c>
      <c r="W3687" t="str">
        <f t="shared" si="289"/>
        <v>Low</v>
      </c>
    </row>
    <row r="3688" spans="1:23" hidden="1" x14ac:dyDescent="0.3">
      <c r="A3688">
        <v>103832</v>
      </c>
      <c r="B3688" s="1">
        <v>45789</v>
      </c>
      <c r="C3688" t="s">
        <v>3968</v>
      </c>
      <c r="D3688" t="s">
        <v>151</v>
      </c>
      <c r="E3688" t="s">
        <v>30</v>
      </c>
      <c r="F3688" t="s">
        <v>76</v>
      </c>
      <c r="G3688" t="s">
        <v>77</v>
      </c>
      <c r="H3688" t="s">
        <v>59</v>
      </c>
      <c r="I3688" t="s">
        <v>24</v>
      </c>
      <c r="J3688" t="s">
        <v>25</v>
      </c>
      <c r="K3688">
        <v>1</v>
      </c>
      <c r="L3688">
        <v>8388</v>
      </c>
      <c r="M3688">
        <v>10</v>
      </c>
      <c r="N3688">
        <v>7549.2</v>
      </c>
      <c r="O3688">
        <v>6000</v>
      </c>
      <c r="P3688">
        <v>1549.2</v>
      </c>
      <c r="Q3688" t="s">
        <v>66</v>
      </c>
      <c r="R3688" t="s">
        <v>27</v>
      </c>
      <c r="S3688" s="3" t="str">
        <f t="shared" si="285"/>
        <v>May</v>
      </c>
      <c r="T3688" t="str">
        <f t="shared" si="286"/>
        <v>Q2</v>
      </c>
      <c r="U3688">
        <f t="shared" si="287"/>
        <v>2025</v>
      </c>
      <c r="V3688" s="4">
        <f t="shared" si="288"/>
        <v>0.20521379748847562</v>
      </c>
      <c r="W3688" t="str">
        <f t="shared" si="289"/>
        <v>Low</v>
      </c>
    </row>
    <row r="3689" spans="1:23" hidden="1" x14ac:dyDescent="0.3">
      <c r="A3689">
        <v>104361</v>
      </c>
      <c r="B3689" s="1">
        <v>45740</v>
      </c>
      <c r="C3689" t="s">
        <v>4497</v>
      </c>
      <c r="D3689" t="s">
        <v>213</v>
      </c>
      <c r="E3689" t="s">
        <v>20</v>
      </c>
      <c r="F3689" t="s">
        <v>36</v>
      </c>
      <c r="G3689" t="s">
        <v>37</v>
      </c>
      <c r="H3689" t="s">
        <v>23</v>
      </c>
      <c r="I3689" t="s">
        <v>39</v>
      </c>
      <c r="J3689" t="s">
        <v>92</v>
      </c>
      <c r="K3689">
        <v>3</v>
      </c>
      <c r="L3689">
        <v>2646</v>
      </c>
      <c r="M3689">
        <v>5</v>
      </c>
      <c r="N3689">
        <v>7541.1</v>
      </c>
      <c r="O3689">
        <v>4800</v>
      </c>
      <c r="P3689">
        <v>2741.1</v>
      </c>
      <c r="Q3689" t="s">
        <v>26</v>
      </c>
      <c r="R3689" t="s">
        <v>27</v>
      </c>
      <c r="S3689" s="3" t="str">
        <f t="shared" si="285"/>
        <v>March</v>
      </c>
      <c r="T3689" t="str">
        <f t="shared" si="286"/>
        <v>Q1</v>
      </c>
      <c r="U3689">
        <f t="shared" si="287"/>
        <v>2025</v>
      </c>
      <c r="V3689" s="4">
        <f t="shared" si="288"/>
        <v>0.36348808529259652</v>
      </c>
      <c r="W3689" t="str">
        <f t="shared" si="289"/>
        <v>Low</v>
      </c>
    </row>
    <row r="3690" spans="1:23" hidden="1" x14ac:dyDescent="0.3">
      <c r="A3690">
        <v>104789</v>
      </c>
      <c r="B3690" s="1">
        <v>45713</v>
      </c>
      <c r="C3690" t="s">
        <v>4925</v>
      </c>
      <c r="D3690" t="s">
        <v>58</v>
      </c>
      <c r="E3690" t="s">
        <v>20</v>
      </c>
      <c r="F3690" t="s">
        <v>21</v>
      </c>
      <c r="G3690" t="s">
        <v>22</v>
      </c>
      <c r="H3690" t="s">
        <v>47</v>
      </c>
      <c r="I3690" t="s">
        <v>39</v>
      </c>
      <c r="J3690" t="s">
        <v>92</v>
      </c>
      <c r="K3690">
        <v>4</v>
      </c>
      <c r="L3690">
        <v>2216</v>
      </c>
      <c r="M3690">
        <v>15</v>
      </c>
      <c r="N3690">
        <v>7534.4</v>
      </c>
      <c r="O3690">
        <v>6400</v>
      </c>
      <c r="P3690">
        <v>1134.4000000000001</v>
      </c>
      <c r="Q3690" t="s">
        <v>26</v>
      </c>
      <c r="R3690" t="s">
        <v>27</v>
      </c>
      <c r="S3690" s="3" t="str">
        <f t="shared" si="285"/>
        <v>February</v>
      </c>
      <c r="T3690" t="str">
        <f t="shared" si="286"/>
        <v>Q1</v>
      </c>
      <c r="U3690">
        <f t="shared" si="287"/>
        <v>2025</v>
      </c>
      <c r="V3690" s="4">
        <f t="shared" si="288"/>
        <v>0.15056275217668297</v>
      </c>
      <c r="W3690" t="str">
        <f t="shared" si="289"/>
        <v>Low</v>
      </c>
    </row>
    <row r="3691" spans="1:23" hidden="1" x14ac:dyDescent="0.3">
      <c r="A3691">
        <v>104527</v>
      </c>
      <c r="B3691" s="1">
        <v>45800</v>
      </c>
      <c r="C3691" t="s">
        <v>4663</v>
      </c>
      <c r="D3691" t="s">
        <v>299</v>
      </c>
      <c r="E3691" t="s">
        <v>30</v>
      </c>
      <c r="F3691" t="s">
        <v>76</v>
      </c>
      <c r="G3691" t="s">
        <v>77</v>
      </c>
      <c r="H3691" t="s">
        <v>47</v>
      </c>
      <c r="I3691" t="s">
        <v>24</v>
      </c>
      <c r="J3691" t="s">
        <v>25</v>
      </c>
      <c r="K3691">
        <v>1</v>
      </c>
      <c r="L3691">
        <v>8365</v>
      </c>
      <c r="M3691">
        <v>10</v>
      </c>
      <c r="N3691">
        <v>7528.5</v>
      </c>
      <c r="O3691">
        <v>6000</v>
      </c>
      <c r="P3691">
        <v>1528.5</v>
      </c>
      <c r="Q3691" t="s">
        <v>55</v>
      </c>
      <c r="R3691" t="s">
        <v>27</v>
      </c>
      <c r="S3691" s="3" t="str">
        <f t="shared" si="285"/>
        <v>May</v>
      </c>
      <c r="T3691" t="str">
        <f t="shared" si="286"/>
        <v>Q2</v>
      </c>
      <c r="U3691">
        <f t="shared" si="287"/>
        <v>2025</v>
      </c>
      <c r="V3691" s="4">
        <f t="shared" si="288"/>
        <v>0.2030284917314206</v>
      </c>
      <c r="W3691" t="str">
        <f t="shared" si="289"/>
        <v>Low</v>
      </c>
    </row>
    <row r="3692" spans="1:23" hidden="1" x14ac:dyDescent="0.3">
      <c r="A3692">
        <v>101273</v>
      </c>
      <c r="B3692" s="1">
        <v>45658</v>
      </c>
      <c r="C3692" t="s">
        <v>1409</v>
      </c>
      <c r="D3692" t="s">
        <v>189</v>
      </c>
      <c r="E3692" t="s">
        <v>20</v>
      </c>
      <c r="F3692" t="s">
        <v>21</v>
      </c>
      <c r="G3692" t="s">
        <v>22</v>
      </c>
      <c r="H3692" t="s">
        <v>59</v>
      </c>
      <c r="I3692" t="s">
        <v>39</v>
      </c>
      <c r="J3692" t="s">
        <v>48</v>
      </c>
      <c r="K3692">
        <v>6</v>
      </c>
      <c r="L3692">
        <v>1254</v>
      </c>
      <c r="M3692">
        <v>0</v>
      </c>
      <c r="N3692">
        <v>7524</v>
      </c>
      <c r="O3692">
        <v>5400</v>
      </c>
      <c r="P3692">
        <v>2124</v>
      </c>
      <c r="Q3692" t="s">
        <v>26</v>
      </c>
      <c r="R3692" t="s">
        <v>56</v>
      </c>
      <c r="S3692" s="3" t="str">
        <f t="shared" si="285"/>
        <v>January</v>
      </c>
      <c r="T3692" t="str">
        <f t="shared" si="286"/>
        <v>Q1</v>
      </c>
      <c r="U3692">
        <f t="shared" si="287"/>
        <v>2025</v>
      </c>
      <c r="V3692" s="4">
        <f t="shared" si="288"/>
        <v>0.28229665071770332</v>
      </c>
      <c r="W3692" t="str">
        <f t="shared" si="289"/>
        <v>Low</v>
      </c>
    </row>
    <row r="3693" spans="1:23" hidden="1" x14ac:dyDescent="0.3">
      <c r="A3693">
        <v>102790</v>
      </c>
      <c r="B3693" s="1">
        <v>45936</v>
      </c>
      <c r="C3693" t="s">
        <v>2926</v>
      </c>
      <c r="D3693" t="s">
        <v>151</v>
      </c>
      <c r="E3693" t="s">
        <v>52</v>
      </c>
      <c r="F3693" t="s">
        <v>69</v>
      </c>
      <c r="G3693" t="s">
        <v>70</v>
      </c>
      <c r="H3693" t="s">
        <v>59</v>
      </c>
      <c r="I3693" t="s">
        <v>39</v>
      </c>
      <c r="J3693" t="s">
        <v>40</v>
      </c>
      <c r="K3693">
        <v>10</v>
      </c>
      <c r="L3693">
        <v>836</v>
      </c>
      <c r="M3693">
        <v>10</v>
      </c>
      <c r="N3693">
        <v>7524</v>
      </c>
      <c r="O3693">
        <v>4000</v>
      </c>
      <c r="P3693">
        <v>3524</v>
      </c>
      <c r="Q3693" t="s">
        <v>26</v>
      </c>
      <c r="R3693" t="s">
        <v>56</v>
      </c>
      <c r="S3693" s="3" t="str">
        <f t="shared" si="285"/>
        <v>October</v>
      </c>
      <c r="T3693" t="str">
        <f t="shared" si="286"/>
        <v>Q4</v>
      </c>
      <c r="U3693">
        <f t="shared" si="287"/>
        <v>2025</v>
      </c>
      <c r="V3693" s="4">
        <f t="shared" si="288"/>
        <v>0.46836788942052099</v>
      </c>
      <c r="W3693" t="str">
        <f t="shared" si="289"/>
        <v>Low</v>
      </c>
    </row>
    <row r="3694" spans="1:23" hidden="1" x14ac:dyDescent="0.3">
      <c r="A3694">
        <v>102559</v>
      </c>
      <c r="B3694" s="1">
        <v>45696</v>
      </c>
      <c r="C3694" t="s">
        <v>2695</v>
      </c>
      <c r="D3694" t="s">
        <v>35</v>
      </c>
      <c r="E3694" t="s">
        <v>52</v>
      </c>
      <c r="F3694" t="s">
        <v>53</v>
      </c>
      <c r="G3694" t="s">
        <v>54</v>
      </c>
      <c r="H3694" t="s">
        <v>38</v>
      </c>
      <c r="I3694" t="s">
        <v>24</v>
      </c>
      <c r="J3694" t="s">
        <v>25</v>
      </c>
      <c r="K3694">
        <v>1</v>
      </c>
      <c r="L3694">
        <v>8845</v>
      </c>
      <c r="M3694">
        <v>15</v>
      </c>
      <c r="N3694">
        <v>7518.25</v>
      </c>
      <c r="O3694">
        <v>6000</v>
      </c>
      <c r="P3694">
        <v>1518.25</v>
      </c>
      <c r="Q3694" t="s">
        <v>41</v>
      </c>
      <c r="R3694" t="s">
        <v>27</v>
      </c>
      <c r="S3694" s="3" t="str">
        <f t="shared" si="285"/>
        <v>February</v>
      </c>
      <c r="T3694" t="str">
        <f t="shared" si="286"/>
        <v>Q1</v>
      </c>
      <c r="U3694">
        <f t="shared" si="287"/>
        <v>2025</v>
      </c>
      <c r="V3694" s="4">
        <f t="shared" si="288"/>
        <v>0.20194194127622783</v>
      </c>
      <c r="W3694" t="str">
        <f t="shared" si="289"/>
        <v>Low</v>
      </c>
    </row>
    <row r="3695" spans="1:23" hidden="1" x14ac:dyDescent="0.3">
      <c r="A3695">
        <v>104062</v>
      </c>
      <c r="B3695" s="1">
        <v>45850</v>
      </c>
      <c r="C3695" t="s">
        <v>4198</v>
      </c>
      <c r="D3695" t="s">
        <v>149</v>
      </c>
      <c r="E3695" t="s">
        <v>44</v>
      </c>
      <c r="F3695" t="s">
        <v>45</v>
      </c>
      <c r="G3695" t="s">
        <v>46</v>
      </c>
      <c r="H3695" t="s">
        <v>47</v>
      </c>
      <c r="I3695" t="s">
        <v>39</v>
      </c>
      <c r="J3695" t="s">
        <v>92</v>
      </c>
      <c r="K3695">
        <v>4</v>
      </c>
      <c r="L3695">
        <v>2349</v>
      </c>
      <c r="M3695">
        <v>20</v>
      </c>
      <c r="N3695">
        <v>7516.8</v>
      </c>
      <c r="O3695">
        <v>6400</v>
      </c>
      <c r="P3695">
        <v>1116.8</v>
      </c>
      <c r="Q3695" t="s">
        <v>41</v>
      </c>
      <c r="R3695" t="s">
        <v>73</v>
      </c>
      <c r="S3695" s="3" t="str">
        <f t="shared" si="285"/>
        <v>July</v>
      </c>
      <c r="T3695" t="str">
        <f t="shared" si="286"/>
        <v>Q3</v>
      </c>
      <c r="U3695">
        <f t="shared" si="287"/>
        <v>2025</v>
      </c>
      <c r="V3695" s="4">
        <f t="shared" si="288"/>
        <v>0.14857386121753938</v>
      </c>
      <c r="W3695" t="str">
        <f t="shared" si="289"/>
        <v>Low</v>
      </c>
    </row>
    <row r="3696" spans="1:23" hidden="1" x14ac:dyDescent="0.3">
      <c r="A3696">
        <v>102262</v>
      </c>
      <c r="B3696" s="1">
        <v>45781</v>
      </c>
      <c r="C3696" t="s">
        <v>2398</v>
      </c>
      <c r="D3696" t="s">
        <v>153</v>
      </c>
      <c r="E3696" t="s">
        <v>30</v>
      </c>
      <c r="F3696" t="s">
        <v>31</v>
      </c>
      <c r="G3696" t="s">
        <v>32</v>
      </c>
      <c r="H3696" t="s">
        <v>38</v>
      </c>
      <c r="I3696" t="s">
        <v>39</v>
      </c>
      <c r="J3696" t="s">
        <v>48</v>
      </c>
      <c r="K3696">
        <v>6</v>
      </c>
      <c r="L3696">
        <v>1251</v>
      </c>
      <c r="M3696">
        <v>0</v>
      </c>
      <c r="N3696">
        <v>7506</v>
      </c>
      <c r="O3696">
        <v>5400</v>
      </c>
      <c r="P3696">
        <v>2106</v>
      </c>
      <c r="Q3696" t="s">
        <v>26</v>
      </c>
      <c r="R3696" t="s">
        <v>73</v>
      </c>
      <c r="S3696" s="3" t="str">
        <f t="shared" si="285"/>
        <v>May</v>
      </c>
      <c r="T3696" t="str">
        <f t="shared" si="286"/>
        <v>Q2</v>
      </c>
      <c r="U3696">
        <f t="shared" si="287"/>
        <v>2025</v>
      </c>
      <c r="V3696" s="4">
        <f t="shared" si="288"/>
        <v>0.2805755395683453</v>
      </c>
      <c r="W3696" t="str">
        <f t="shared" si="289"/>
        <v>Low</v>
      </c>
    </row>
    <row r="3697" spans="1:23" hidden="1" x14ac:dyDescent="0.3">
      <c r="A3697">
        <v>103784</v>
      </c>
      <c r="B3697" s="1">
        <v>45719</v>
      </c>
      <c r="C3697" t="s">
        <v>3920</v>
      </c>
      <c r="D3697" t="s">
        <v>29</v>
      </c>
      <c r="E3697" t="s">
        <v>44</v>
      </c>
      <c r="F3697" t="s">
        <v>45</v>
      </c>
      <c r="G3697" t="s">
        <v>46</v>
      </c>
      <c r="H3697" t="s">
        <v>23</v>
      </c>
      <c r="I3697" t="s">
        <v>39</v>
      </c>
      <c r="J3697" t="s">
        <v>92</v>
      </c>
      <c r="K3697">
        <v>3</v>
      </c>
      <c r="L3697">
        <v>2632</v>
      </c>
      <c r="M3697">
        <v>5</v>
      </c>
      <c r="N3697">
        <v>7501.2</v>
      </c>
      <c r="O3697">
        <v>4800</v>
      </c>
      <c r="P3697">
        <v>2701.2</v>
      </c>
      <c r="Q3697" t="s">
        <v>49</v>
      </c>
      <c r="R3697" t="s">
        <v>56</v>
      </c>
      <c r="S3697" s="3" t="str">
        <f t="shared" si="285"/>
        <v>March</v>
      </c>
      <c r="T3697" t="str">
        <f t="shared" si="286"/>
        <v>Q1</v>
      </c>
      <c r="U3697">
        <f t="shared" si="287"/>
        <v>2025</v>
      </c>
      <c r="V3697" s="4">
        <f t="shared" si="288"/>
        <v>0.36010238361862101</v>
      </c>
      <c r="W3697" t="str">
        <f t="shared" si="289"/>
        <v>Low</v>
      </c>
    </row>
    <row r="3698" spans="1:23" hidden="1" x14ac:dyDescent="0.3">
      <c r="A3698">
        <v>101478</v>
      </c>
      <c r="B3698" s="1">
        <v>45779</v>
      </c>
      <c r="C3698" t="s">
        <v>1614</v>
      </c>
      <c r="D3698" t="s">
        <v>205</v>
      </c>
      <c r="E3698" t="s">
        <v>52</v>
      </c>
      <c r="F3698" t="s">
        <v>53</v>
      </c>
      <c r="G3698" t="s">
        <v>54</v>
      </c>
      <c r="H3698" t="s">
        <v>71</v>
      </c>
      <c r="I3698" t="s">
        <v>24</v>
      </c>
      <c r="J3698" t="s">
        <v>25</v>
      </c>
      <c r="K3698">
        <v>1</v>
      </c>
      <c r="L3698">
        <v>8330</v>
      </c>
      <c r="M3698">
        <v>10</v>
      </c>
      <c r="N3698">
        <v>7497</v>
      </c>
      <c r="O3698">
        <v>6000</v>
      </c>
      <c r="P3698">
        <v>1497</v>
      </c>
      <c r="Q3698" t="s">
        <v>49</v>
      </c>
      <c r="R3698" t="s">
        <v>27</v>
      </c>
      <c r="S3698" s="3" t="str">
        <f t="shared" si="285"/>
        <v>May</v>
      </c>
      <c r="T3698" t="str">
        <f t="shared" si="286"/>
        <v>Q2</v>
      </c>
      <c r="U3698">
        <f t="shared" si="287"/>
        <v>2025</v>
      </c>
      <c r="V3698" s="4">
        <f t="shared" si="288"/>
        <v>0.19967987194877951</v>
      </c>
      <c r="W3698" t="str">
        <f t="shared" si="289"/>
        <v>Low</v>
      </c>
    </row>
    <row r="3699" spans="1:23" hidden="1" x14ac:dyDescent="0.3">
      <c r="A3699">
        <v>100304</v>
      </c>
      <c r="B3699" s="1">
        <v>45888</v>
      </c>
      <c r="C3699" t="s">
        <v>440</v>
      </c>
      <c r="D3699" t="s">
        <v>114</v>
      </c>
      <c r="E3699" t="s">
        <v>30</v>
      </c>
      <c r="F3699" t="s">
        <v>31</v>
      </c>
      <c r="G3699" t="s">
        <v>32</v>
      </c>
      <c r="H3699" t="s">
        <v>23</v>
      </c>
      <c r="I3699" t="s">
        <v>39</v>
      </c>
      <c r="J3699" t="s">
        <v>48</v>
      </c>
      <c r="K3699">
        <v>5</v>
      </c>
      <c r="L3699">
        <v>1764</v>
      </c>
      <c r="M3699">
        <v>15</v>
      </c>
      <c r="N3699">
        <v>7497</v>
      </c>
      <c r="O3699">
        <v>4500</v>
      </c>
      <c r="P3699">
        <v>2997</v>
      </c>
      <c r="Q3699" t="s">
        <v>26</v>
      </c>
      <c r="R3699" t="s">
        <v>27</v>
      </c>
      <c r="S3699" s="3" t="str">
        <f t="shared" si="285"/>
        <v>August</v>
      </c>
      <c r="T3699" t="str">
        <f t="shared" si="286"/>
        <v>Q3</v>
      </c>
      <c r="U3699">
        <f t="shared" si="287"/>
        <v>2025</v>
      </c>
      <c r="V3699" s="4">
        <f t="shared" si="288"/>
        <v>0.39975990396158462</v>
      </c>
      <c r="W3699" t="str">
        <f t="shared" si="289"/>
        <v>Low</v>
      </c>
    </row>
    <row r="3700" spans="1:23" hidden="1" x14ac:dyDescent="0.3">
      <c r="A3700">
        <v>102063</v>
      </c>
      <c r="B3700" s="1">
        <v>45862</v>
      </c>
      <c r="C3700" t="s">
        <v>2199</v>
      </c>
      <c r="D3700" t="s">
        <v>166</v>
      </c>
      <c r="E3700" t="s">
        <v>44</v>
      </c>
      <c r="F3700" t="s">
        <v>45</v>
      </c>
      <c r="G3700" t="s">
        <v>46</v>
      </c>
      <c r="H3700" t="s">
        <v>108</v>
      </c>
      <c r="I3700" t="s">
        <v>24</v>
      </c>
      <c r="J3700" t="s">
        <v>25</v>
      </c>
      <c r="K3700">
        <v>1</v>
      </c>
      <c r="L3700">
        <v>8324</v>
      </c>
      <c r="M3700">
        <v>10</v>
      </c>
      <c r="N3700">
        <v>7491.6</v>
      </c>
      <c r="O3700">
        <v>6000</v>
      </c>
      <c r="P3700">
        <v>1491.6</v>
      </c>
      <c r="Q3700" t="s">
        <v>41</v>
      </c>
      <c r="R3700" t="s">
        <v>27</v>
      </c>
      <c r="S3700" s="3" t="str">
        <f t="shared" si="285"/>
        <v>July</v>
      </c>
      <c r="T3700" t="str">
        <f t="shared" si="286"/>
        <v>Q3</v>
      </c>
      <c r="U3700">
        <f t="shared" si="287"/>
        <v>2025</v>
      </c>
      <c r="V3700" s="4">
        <f t="shared" si="288"/>
        <v>0.19910299535479736</v>
      </c>
      <c r="W3700" t="str">
        <f t="shared" si="289"/>
        <v>Low</v>
      </c>
    </row>
    <row r="3701" spans="1:23" hidden="1" x14ac:dyDescent="0.3">
      <c r="A3701">
        <v>103743</v>
      </c>
      <c r="B3701" s="1">
        <v>45728</v>
      </c>
      <c r="C3701" t="s">
        <v>3879</v>
      </c>
      <c r="D3701" t="s">
        <v>138</v>
      </c>
      <c r="E3701" t="s">
        <v>52</v>
      </c>
      <c r="F3701" t="s">
        <v>69</v>
      </c>
      <c r="G3701" t="s">
        <v>70</v>
      </c>
      <c r="H3701" t="s">
        <v>23</v>
      </c>
      <c r="I3701" t="s">
        <v>39</v>
      </c>
      <c r="J3701" t="s">
        <v>48</v>
      </c>
      <c r="K3701">
        <v>5</v>
      </c>
      <c r="L3701">
        <v>1498</v>
      </c>
      <c r="M3701">
        <v>0</v>
      </c>
      <c r="N3701">
        <v>7490</v>
      </c>
      <c r="O3701">
        <v>4500</v>
      </c>
      <c r="P3701">
        <v>2990</v>
      </c>
      <c r="Q3701" t="s">
        <v>26</v>
      </c>
      <c r="R3701" t="s">
        <v>27</v>
      </c>
      <c r="S3701" s="3" t="str">
        <f t="shared" si="285"/>
        <v>March</v>
      </c>
      <c r="T3701" t="str">
        <f t="shared" si="286"/>
        <v>Q1</v>
      </c>
      <c r="U3701">
        <f t="shared" si="287"/>
        <v>2025</v>
      </c>
      <c r="V3701" s="4">
        <f t="shared" si="288"/>
        <v>0.3991989319092123</v>
      </c>
      <c r="W3701" t="str">
        <f t="shared" si="289"/>
        <v>Low</v>
      </c>
    </row>
    <row r="3702" spans="1:23" hidden="1" x14ac:dyDescent="0.3">
      <c r="A3702">
        <v>104553</v>
      </c>
      <c r="B3702" s="1">
        <v>45939</v>
      </c>
      <c r="C3702" t="s">
        <v>4689</v>
      </c>
      <c r="D3702" t="s">
        <v>408</v>
      </c>
      <c r="E3702" t="s">
        <v>20</v>
      </c>
      <c r="F3702" t="s">
        <v>21</v>
      </c>
      <c r="G3702" t="s">
        <v>22</v>
      </c>
      <c r="H3702" t="s">
        <v>47</v>
      </c>
      <c r="I3702" t="s">
        <v>39</v>
      </c>
      <c r="J3702" t="s">
        <v>48</v>
      </c>
      <c r="K3702">
        <v>4</v>
      </c>
      <c r="L3702">
        <v>1971</v>
      </c>
      <c r="M3702">
        <v>5</v>
      </c>
      <c r="N3702">
        <v>7489.8</v>
      </c>
      <c r="O3702">
        <v>3600</v>
      </c>
      <c r="P3702">
        <v>3889.8</v>
      </c>
      <c r="Q3702" t="s">
        <v>26</v>
      </c>
      <c r="R3702" t="s">
        <v>56</v>
      </c>
      <c r="S3702" s="3" t="str">
        <f t="shared" si="285"/>
        <v>October</v>
      </c>
      <c r="T3702" t="str">
        <f t="shared" si="286"/>
        <v>Q4</v>
      </c>
      <c r="U3702">
        <f t="shared" si="287"/>
        <v>2025</v>
      </c>
      <c r="V3702" s="4">
        <f t="shared" si="288"/>
        <v>0.51934631098293682</v>
      </c>
      <c r="W3702" t="str">
        <f t="shared" si="289"/>
        <v>Low</v>
      </c>
    </row>
    <row r="3703" spans="1:23" hidden="1" x14ac:dyDescent="0.3">
      <c r="A3703">
        <v>103223</v>
      </c>
      <c r="B3703" s="1">
        <v>45989</v>
      </c>
      <c r="C3703" t="s">
        <v>3359</v>
      </c>
      <c r="D3703" t="s">
        <v>116</v>
      </c>
      <c r="E3703" t="s">
        <v>44</v>
      </c>
      <c r="F3703" t="s">
        <v>64</v>
      </c>
      <c r="G3703" t="s">
        <v>65</v>
      </c>
      <c r="H3703" t="s">
        <v>59</v>
      </c>
      <c r="I3703" t="s">
        <v>39</v>
      </c>
      <c r="J3703" t="s">
        <v>48</v>
      </c>
      <c r="K3703">
        <v>5</v>
      </c>
      <c r="L3703">
        <v>1869</v>
      </c>
      <c r="M3703">
        <v>20</v>
      </c>
      <c r="N3703">
        <v>7476</v>
      </c>
      <c r="O3703">
        <v>4500</v>
      </c>
      <c r="P3703">
        <v>2976</v>
      </c>
      <c r="Q3703" t="s">
        <v>26</v>
      </c>
      <c r="R3703" t="s">
        <v>27</v>
      </c>
      <c r="S3703" s="3" t="str">
        <f t="shared" si="285"/>
        <v>November</v>
      </c>
      <c r="T3703" t="str">
        <f t="shared" si="286"/>
        <v>Q4</v>
      </c>
      <c r="U3703">
        <f t="shared" si="287"/>
        <v>2025</v>
      </c>
      <c r="V3703" s="4">
        <f t="shared" si="288"/>
        <v>0.39807383627608345</v>
      </c>
      <c r="W3703" t="str">
        <f t="shared" si="289"/>
        <v>Low</v>
      </c>
    </row>
    <row r="3704" spans="1:23" hidden="1" x14ac:dyDescent="0.3">
      <c r="A3704">
        <v>103118</v>
      </c>
      <c r="B3704" s="1">
        <v>45830</v>
      </c>
      <c r="C3704" t="s">
        <v>3254</v>
      </c>
      <c r="D3704" t="s">
        <v>257</v>
      </c>
      <c r="E3704" t="s">
        <v>20</v>
      </c>
      <c r="F3704" t="s">
        <v>36</v>
      </c>
      <c r="G3704" t="s">
        <v>37</v>
      </c>
      <c r="H3704" t="s">
        <v>38</v>
      </c>
      <c r="I3704" t="s">
        <v>39</v>
      </c>
      <c r="J3704" t="s">
        <v>92</v>
      </c>
      <c r="K3704">
        <v>4</v>
      </c>
      <c r="L3704">
        <v>2336</v>
      </c>
      <c r="M3704">
        <v>20</v>
      </c>
      <c r="N3704">
        <v>7475.2</v>
      </c>
      <c r="O3704">
        <v>6400</v>
      </c>
      <c r="P3704">
        <v>1075.2</v>
      </c>
      <c r="Q3704" t="s">
        <v>55</v>
      </c>
      <c r="R3704" t="s">
        <v>73</v>
      </c>
      <c r="S3704" s="3" t="str">
        <f t="shared" si="285"/>
        <v>June</v>
      </c>
      <c r="T3704" t="str">
        <f t="shared" si="286"/>
        <v>Q2</v>
      </c>
      <c r="U3704">
        <f t="shared" si="287"/>
        <v>2025</v>
      </c>
      <c r="V3704" s="4">
        <f t="shared" si="288"/>
        <v>0.14383561643835618</v>
      </c>
      <c r="W3704" t="str">
        <f t="shared" si="289"/>
        <v>Low</v>
      </c>
    </row>
    <row r="3705" spans="1:23" hidden="1" x14ac:dyDescent="0.3">
      <c r="A3705">
        <v>104227</v>
      </c>
      <c r="B3705" s="1">
        <v>45949</v>
      </c>
      <c r="C3705" t="s">
        <v>4363</v>
      </c>
      <c r="D3705" t="s">
        <v>104</v>
      </c>
      <c r="E3705" t="s">
        <v>30</v>
      </c>
      <c r="F3705" t="s">
        <v>76</v>
      </c>
      <c r="G3705" t="s">
        <v>77</v>
      </c>
      <c r="H3705" t="s">
        <v>23</v>
      </c>
      <c r="I3705" t="s">
        <v>39</v>
      </c>
      <c r="J3705" t="s">
        <v>48</v>
      </c>
      <c r="K3705">
        <v>8</v>
      </c>
      <c r="L3705">
        <v>1098</v>
      </c>
      <c r="M3705">
        <v>15</v>
      </c>
      <c r="N3705">
        <v>7466.4</v>
      </c>
      <c r="O3705">
        <v>7200</v>
      </c>
      <c r="P3705">
        <v>266.39999999999998</v>
      </c>
      <c r="Q3705" t="s">
        <v>55</v>
      </c>
      <c r="R3705" t="s">
        <v>73</v>
      </c>
      <c r="S3705" s="3" t="str">
        <f t="shared" si="285"/>
        <v>October</v>
      </c>
      <c r="T3705" t="str">
        <f t="shared" si="286"/>
        <v>Q4</v>
      </c>
      <c r="U3705">
        <f t="shared" si="287"/>
        <v>2025</v>
      </c>
      <c r="V3705" s="4">
        <f t="shared" si="288"/>
        <v>3.5679845708775311E-2</v>
      </c>
      <c r="W3705" t="str">
        <f t="shared" si="289"/>
        <v>Low</v>
      </c>
    </row>
    <row r="3706" spans="1:23" hidden="1" x14ac:dyDescent="0.3">
      <c r="A3706">
        <v>104476</v>
      </c>
      <c r="B3706" s="1">
        <v>45870</v>
      </c>
      <c r="C3706" t="s">
        <v>4612</v>
      </c>
      <c r="D3706" t="s">
        <v>58</v>
      </c>
      <c r="E3706" t="s">
        <v>44</v>
      </c>
      <c r="F3706" t="s">
        <v>45</v>
      </c>
      <c r="G3706" t="s">
        <v>46</v>
      </c>
      <c r="H3706" t="s">
        <v>83</v>
      </c>
      <c r="I3706" t="s">
        <v>24</v>
      </c>
      <c r="J3706" t="s">
        <v>25</v>
      </c>
      <c r="K3706">
        <v>1</v>
      </c>
      <c r="L3706">
        <v>8783</v>
      </c>
      <c r="M3706">
        <v>15</v>
      </c>
      <c r="N3706">
        <v>7465.55</v>
      </c>
      <c r="O3706">
        <v>6000</v>
      </c>
      <c r="P3706">
        <v>1465.55</v>
      </c>
      <c r="Q3706" t="s">
        <v>66</v>
      </c>
      <c r="R3706" t="s">
        <v>56</v>
      </c>
      <c r="S3706" s="3" t="str">
        <f t="shared" si="285"/>
        <v>August</v>
      </c>
      <c r="T3706" t="str">
        <f t="shared" si="286"/>
        <v>Q3</v>
      </c>
      <c r="U3706">
        <f t="shared" si="287"/>
        <v>2025</v>
      </c>
      <c r="V3706" s="4">
        <f t="shared" si="288"/>
        <v>0.19630837647594618</v>
      </c>
      <c r="W3706" t="str">
        <f t="shared" si="289"/>
        <v>Low</v>
      </c>
    </row>
    <row r="3707" spans="1:23" hidden="1" x14ac:dyDescent="0.3">
      <c r="A3707">
        <v>103472</v>
      </c>
      <c r="B3707" s="1">
        <v>45920</v>
      </c>
      <c r="C3707" t="s">
        <v>3608</v>
      </c>
      <c r="D3707" t="s">
        <v>239</v>
      </c>
      <c r="E3707" t="s">
        <v>44</v>
      </c>
      <c r="F3707" t="s">
        <v>45</v>
      </c>
      <c r="G3707" t="s">
        <v>46</v>
      </c>
      <c r="H3707" t="s">
        <v>33</v>
      </c>
      <c r="I3707" t="s">
        <v>39</v>
      </c>
      <c r="J3707" t="s">
        <v>92</v>
      </c>
      <c r="K3707">
        <v>4</v>
      </c>
      <c r="L3707">
        <v>2191</v>
      </c>
      <c r="M3707">
        <v>15</v>
      </c>
      <c r="N3707">
        <v>7449.4</v>
      </c>
      <c r="O3707">
        <v>6400</v>
      </c>
      <c r="P3707">
        <v>1049.4000000000001</v>
      </c>
      <c r="Q3707" t="s">
        <v>49</v>
      </c>
      <c r="R3707" t="s">
        <v>27</v>
      </c>
      <c r="S3707" s="3" t="str">
        <f t="shared" si="285"/>
        <v>September</v>
      </c>
      <c r="T3707" t="str">
        <f t="shared" si="286"/>
        <v>Q3</v>
      </c>
      <c r="U3707">
        <f t="shared" si="287"/>
        <v>2025</v>
      </c>
      <c r="V3707" s="4">
        <f t="shared" si="288"/>
        <v>0.14087040567025536</v>
      </c>
      <c r="W3707" t="str">
        <f t="shared" si="289"/>
        <v>Low</v>
      </c>
    </row>
    <row r="3708" spans="1:23" hidden="1" x14ac:dyDescent="0.3">
      <c r="A3708">
        <v>103857</v>
      </c>
      <c r="B3708" s="1">
        <v>45922</v>
      </c>
      <c r="C3708" t="s">
        <v>3993</v>
      </c>
      <c r="D3708" t="s">
        <v>114</v>
      </c>
      <c r="E3708" t="s">
        <v>30</v>
      </c>
      <c r="F3708" t="s">
        <v>76</v>
      </c>
      <c r="G3708" t="s">
        <v>77</v>
      </c>
      <c r="H3708" t="s">
        <v>47</v>
      </c>
      <c r="I3708" t="s">
        <v>24</v>
      </c>
      <c r="J3708" t="s">
        <v>25</v>
      </c>
      <c r="K3708">
        <v>1</v>
      </c>
      <c r="L3708">
        <v>8758</v>
      </c>
      <c r="M3708">
        <v>15</v>
      </c>
      <c r="N3708">
        <v>7444.3</v>
      </c>
      <c r="O3708">
        <v>6000</v>
      </c>
      <c r="P3708">
        <v>1444.3</v>
      </c>
      <c r="Q3708" t="s">
        <v>66</v>
      </c>
      <c r="R3708" t="s">
        <v>56</v>
      </c>
      <c r="S3708" s="3" t="str">
        <f t="shared" si="285"/>
        <v>September</v>
      </c>
      <c r="T3708" t="str">
        <f t="shared" si="286"/>
        <v>Q3</v>
      </c>
      <c r="U3708">
        <f t="shared" si="287"/>
        <v>2025</v>
      </c>
      <c r="V3708" s="4">
        <f t="shared" si="288"/>
        <v>0.19401421221605791</v>
      </c>
      <c r="W3708" t="str">
        <f t="shared" si="289"/>
        <v>Low</v>
      </c>
    </row>
    <row r="3709" spans="1:23" hidden="1" x14ac:dyDescent="0.3">
      <c r="A3709">
        <v>102403</v>
      </c>
      <c r="B3709" s="1">
        <v>45783</v>
      </c>
      <c r="C3709" t="s">
        <v>2539</v>
      </c>
      <c r="D3709" t="s">
        <v>100</v>
      </c>
      <c r="E3709" t="s">
        <v>20</v>
      </c>
      <c r="F3709" t="s">
        <v>36</v>
      </c>
      <c r="G3709" t="s">
        <v>37</v>
      </c>
      <c r="H3709" t="s">
        <v>23</v>
      </c>
      <c r="I3709" t="s">
        <v>39</v>
      </c>
      <c r="J3709" t="s">
        <v>92</v>
      </c>
      <c r="K3709">
        <v>3</v>
      </c>
      <c r="L3709">
        <v>2913</v>
      </c>
      <c r="M3709">
        <v>15</v>
      </c>
      <c r="N3709">
        <v>7428.15</v>
      </c>
      <c r="O3709">
        <v>4800</v>
      </c>
      <c r="P3709">
        <v>2628.15</v>
      </c>
      <c r="Q3709" t="s">
        <v>55</v>
      </c>
      <c r="R3709" t="s">
        <v>27</v>
      </c>
      <c r="S3709" s="3" t="str">
        <f t="shared" si="285"/>
        <v>May</v>
      </c>
      <c r="T3709" t="str">
        <f t="shared" si="286"/>
        <v>Q2</v>
      </c>
      <c r="U3709">
        <f t="shared" si="287"/>
        <v>2025</v>
      </c>
      <c r="V3709" s="4">
        <f t="shared" si="288"/>
        <v>0.35380949496173342</v>
      </c>
      <c r="W3709" t="str">
        <f t="shared" si="289"/>
        <v>Low</v>
      </c>
    </row>
    <row r="3710" spans="1:23" hidden="1" x14ac:dyDescent="0.3">
      <c r="A3710">
        <v>103661</v>
      </c>
      <c r="B3710" s="1">
        <v>45857</v>
      </c>
      <c r="C3710" t="s">
        <v>3797</v>
      </c>
      <c r="D3710" t="s">
        <v>242</v>
      </c>
      <c r="E3710" t="s">
        <v>20</v>
      </c>
      <c r="F3710" t="s">
        <v>21</v>
      </c>
      <c r="G3710" t="s">
        <v>22</v>
      </c>
      <c r="H3710" t="s">
        <v>23</v>
      </c>
      <c r="I3710" t="s">
        <v>39</v>
      </c>
      <c r="J3710" t="s">
        <v>92</v>
      </c>
      <c r="K3710">
        <v>4</v>
      </c>
      <c r="L3710">
        <v>2061</v>
      </c>
      <c r="M3710">
        <v>10</v>
      </c>
      <c r="N3710">
        <v>7419.6</v>
      </c>
      <c r="O3710">
        <v>6400</v>
      </c>
      <c r="P3710">
        <v>1019.6</v>
      </c>
      <c r="Q3710" t="s">
        <v>49</v>
      </c>
      <c r="R3710" t="s">
        <v>27</v>
      </c>
      <c r="S3710" s="3" t="str">
        <f t="shared" si="285"/>
        <v>July</v>
      </c>
      <c r="T3710" t="str">
        <f t="shared" si="286"/>
        <v>Q3</v>
      </c>
      <c r="U3710">
        <f t="shared" si="287"/>
        <v>2025</v>
      </c>
      <c r="V3710" s="4">
        <f t="shared" si="288"/>
        <v>0.1374198069976818</v>
      </c>
      <c r="W3710" t="str">
        <f t="shared" si="289"/>
        <v>Low</v>
      </c>
    </row>
    <row r="3711" spans="1:23" hidden="1" x14ac:dyDescent="0.3">
      <c r="A3711">
        <v>104333</v>
      </c>
      <c r="B3711" s="1">
        <v>45999</v>
      </c>
      <c r="C3711" t="s">
        <v>4469</v>
      </c>
      <c r="D3711" t="s">
        <v>29</v>
      </c>
      <c r="E3711" t="s">
        <v>30</v>
      </c>
      <c r="F3711" t="s">
        <v>31</v>
      </c>
      <c r="G3711" t="s">
        <v>32</v>
      </c>
      <c r="H3711" t="s">
        <v>38</v>
      </c>
      <c r="I3711" t="s">
        <v>24</v>
      </c>
      <c r="J3711" t="s">
        <v>25</v>
      </c>
      <c r="K3711">
        <v>1</v>
      </c>
      <c r="L3711">
        <v>8725</v>
      </c>
      <c r="M3711">
        <v>15</v>
      </c>
      <c r="N3711">
        <v>7416.25</v>
      </c>
      <c r="O3711">
        <v>6000</v>
      </c>
      <c r="P3711">
        <v>1416.25</v>
      </c>
      <c r="Q3711" t="s">
        <v>41</v>
      </c>
      <c r="R3711" t="s">
        <v>73</v>
      </c>
      <c r="S3711" s="3" t="str">
        <f t="shared" si="285"/>
        <v>December</v>
      </c>
      <c r="T3711" t="str">
        <f t="shared" si="286"/>
        <v>Q4</v>
      </c>
      <c r="U3711">
        <f t="shared" si="287"/>
        <v>2025</v>
      </c>
      <c r="V3711" s="4">
        <f t="shared" si="288"/>
        <v>0.19096578459464014</v>
      </c>
      <c r="W3711" t="str">
        <f t="shared" si="289"/>
        <v>Low</v>
      </c>
    </row>
    <row r="3712" spans="1:23" hidden="1" x14ac:dyDescent="0.3">
      <c r="A3712">
        <v>100462</v>
      </c>
      <c r="B3712" s="1">
        <v>45848</v>
      </c>
      <c r="C3712" t="s">
        <v>598</v>
      </c>
      <c r="D3712" t="s">
        <v>177</v>
      </c>
      <c r="E3712" t="s">
        <v>44</v>
      </c>
      <c r="F3712" t="s">
        <v>45</v>
      </c>
      <c r="G3712" t="s">
        <v>46</v>
      </c>
      <c r="H3712" t="s">
        <v>71</v>
      </c>
      <c r="I3712" t="s">
        <v>39</v>
      </c>
      <c r="J3712" t="s">
        <v>48</v>
      </c>
      <c r="K3712">
        <v>6</v>
      </c>
      <c r="L3712">
        <v>1301</v>
      </c>
      <c r="M3712">
        <v>5</v>
      </c>
      <c r="N3712">
        <v>7415.7</v>
      </c>
      <c r="O3712">
        <v>5400</v>
      </c>
      <c r="P3712">
        <v>2015.7</v>
      </c>
      <c r="Q3712" t="s">
        <v>26</v>
      </c>
      <c r="R3712" t="s">
        <v>27</v>
      </c>
      <c r="S3712" s="3" t="str">
        <f t="shared" si="285"/>
        <v>July</v>
      </c>
      <c r="T3712" t="str">
        <f t="shared" si="286"/>
        <v>Q3</v>
      </c>
      <c r="U3712">
        <f t="shared" si="287"/>
        <v>2025</v>
      </c>
      <c r="V3712" s="4">
        <f t="shared" si="288"/>
        <v>0.27181520288037542</v>
      </c>
      <c r="W3712" t="str">
        <f t="shared" si="289"/>
        <v>Low</v>
      </c>
    </row>
    <row r="3713" spans="1:23" hidden="1" x14ac:dyDescent="0.3">
      <c r="A3713">
        <v>101158</v>
      </c>
      <c r="B3713" s="1">
        <v>45843</v>
      </c>
      <c r="C3713" t="s">
        <v>1294</v>
      </c>
      <c r="D3713" t="s">
        <v>127</v>
      </c>
      <c r="E3713" t="s">
        <v>20</v>
      </c>
      <c r="F3713" t="s">
        <v>36</v>
      </c>
      <c r="G3713" t="s">
        <v>37</v>
      </c>
      <c r="H3713" t="s">
        <v>47</v>
      </c>
      <c r="I3713" t="s">
        <v>24</v>
      </c>
      <c r="J3713" t="s">
        <v>25</v>
      </c>
      <c r="K3713">
        <v>1</v>
      </c>
      <c r="L3713">
        <v>8721</v>
      </c>
      <c r="M3713">
        <v>15</v>
      </c>
      <c r="N3713">
        <v>7412.85</v>
      </c>
      <c r="O3713">
        <v>6000</v>
      </c>
      <c r="P3713">
        <v>1412.85</v>
      </c>
      <c r="Q3713" t="s">
        <v>66</v>
      </c>
      <c r="R3713" t="s">
        <v>27</v>
      </c>
      <c r="S3713" s="3" t="str">
        <f t="shared" si="285"/>
        <v>July</v>
      </c>
      <c r="T3713" t="str">
        <f t="shared" si="286"/>
        <v>Q3</v>
      </c>
      <c r="U3713">
        <f t="shared" si="287"/>
        <v>2025</v>
      </c>
      <c r="V3713" s="4">
        <f t="shared" si="288"/>
        <v>0.19059471053643334</v>
      </c>
      <c r="W3713" t="str">
        <f t="shared" si="289"/>
        <v>Low</v>
      </c>
    </row>
    <row r="3714" spans="1:23" hidden="1" x14ac:dyDescent="0.3">
      <c r="A3714">
        <v>103408</v>
      </c>
      <c r="B3714" s="1">
        <v>45963</v>
      </c>
      <c r="C3714" t="s">
        <v>3544</v>
      </c>
      <c r="D3714" t="s">
        <v>122</v>
      </c>
      <c r="E3714" t="s">
        <v>30</v>
      </c>
      <c r="F3714" t="s">
        <v>31</v>
      </c>
      <c r="G3714" t="s">
        <v>32</v>
      </c>
      <c r="H3714" t="s">
        <v>108</v>
      </c>
      <c r="I3714" t="s">
        <v>39</v>
      </c>
      <c r="J3714" t="s">
        <v>48</v>
      </c>
      <c r="K3714">
        <v>6</v>
      </c>
      <c r="L3714">
        <v>1453</v>
      </c>
      <c r="M3714">
        <v>15</v>
      </c>
      <c r="N3714">
        <v>7410.3</v>
      </c>
      <c r="O3714">
        <v>5400</v>
      </c>
      <c r="P3714">
        <v>2010.3</v>
      </c>
      <c r="Q3714" t="s">
        <v>49</v>
      </c>
      <c r="R3714" t="s">
        <v>27</v>
      </c>
      <c r="S3714" s="3" t="str">
        <f t="shared" ref="S3714:S3777" si="290">TEXT(B3714,"mmmm")</f>
        <v>November</v>
      </c>
      <c r="T3714" t="str">
        <f t="shared" ref="T3714:T3777" si="291">"Q"&amp;ROUNDUP(MONTH(B3714)/3,0)</f>
        <v>Q4</v>
      </c>
      <c r="U3714">
        <f t="shared" ref="U3714:U3777" si="292">YEAR(B3714)</f>
        <v>2025</v>
      </c>
      <c r="V3714" s="4">
        <f t="shared" ref="V3714:V3777" si="293">P3714/N3714</f>
        <v>0.27128456337800089</v>
      </c>
      <c r="W3714" t="str">
        <f t="shared" ref="W3714:W3777" si="294">IF(N3714&lt;10000,"Low",IF(N3714&lt;=50000,"Medium","High"))</f>
        <v>Low</v>
      </c>
    </row>
    <row r="3715" spans="1:23" hidden="1" x14ac:dyDescent="0.3">
      <c r="A3715">
        <v>104152</v>
      </c>
      <c r="B3715" s="1">
        <v>45922</v>
      </c>
      <c r="C3715" t="s">
        <v>4288</v>
      </c>
      <c r="D3715" t="s">
        <v>58</v>
      </c>
      <c r="E3715" t="s">
        <v>20</v>
      </c>
      <c r="F3715" t="s">
        <v>36</v>
      </c>
      <c r="G3715" t="s">
        <v>37</v>
      </c>
      <c r="H3715" t="s">
        <v>47</v>
      </c>
      <c r="I3715" t="s">
        <v>39</v>
      </c>
      <c r="J3715" t="s">
        <v>48</v>
      </c>
      <c r="K3715">
        <v>5</v>
      </c>
      <c r="L3715">
        <v>1560</v>
      </c>
      <c r="M3715">
        <v>5</v>
      </c>
      <c r="N3715">
        <v>7410</v>
      </c>
      <c r="O3715">
        <v>4500</v>
      </c>
      <c r="P3715">
        <v>2910</v>
      </c>
      <c r="Q3715" t="s">
        <v>26</v>
      </c>
      <c r="R3715" t="s">
        <v>27</v>
      </c>
      <c r="S3715" s="3" t="str">
        <f t="shared" si="290"/>
        <v>September</v>
      </c>
      <c r="T3715" t="str">
        <f t="shared" si="291"/>
        <v>Q3</v>
      </c>
      <c r="U3715">
        <f t="shared" si="292"/>
        <v>2025</v>
      </c>
      <c r="V3715" s="4">
        <f t="shared" si="293"/>
        <v>0.39271255060728744</v>
      </c>
      <c r="W3715" t="str">
        <f t="shared" si="294"/>
        <v>Low</v>
      </c>
    </row>
    <row r="3716" spans="1:23" hidden="1" x14ac:dyDescent="0.3">
      <c r="A3716">
        <v>100222</v>
      </c>
      <c r="B3716" s="1">
        <v>45795</v>
      </c>
      <c r="C3716" t="s">
        <v>356</v>
      </c>
      <c r="D3716" t="s">
        <v>189</v>
      </c>
      <c r="E3716" t="s">
        <v>30</v>
      </c>
      <c r="F3716" t="s">
        <v>76</v>
      </c>
      <c r="G3716" t="s">
        <v>77</v>
      </c>
      <c r="H3716" t="s">
        <v>47</v>
      </c>
      <c r="I3716" t="s">
        <v>24</v>
      </c>
      <c r="J3716" t="s">
        <v>25</v>
      </c>
      <c r="K3716">
        <v>1</v>
      </c>
      <c r="L3716">
        <v>8714</v>
      </c>
      <c r="M3716">
        <v>15</v>
      </c>
      <c r="N3716">
        <v>7406.9</v>
      </c>
      <c r="O3716">
        <v>6000</v>
      </c>
      <c r="P3716">
        <v>1406.9</v>
      </c>
      <c r="Q3716" t="s">
        <v>49</v>
      </c>
      <c r="R3716" t="s">
        <v>27</v>
      </c>
      <c r="S3716" s="3" t="str">
        <f t="shared" si="290"/>
        <v>May</v>
      </c>
      <c r="T3716" t="str">
        <f t="shared" si="291"/>
        <v>Q2</v>
      </c>
      <c r="U3716">
        <f t="shared" si="292"/>
        <v>2025</v>
      </c>
      <c r="V3716" s="4">
        <f t="shared" si="293"/>
        <v>0.18994451119901715</v>
      </c>
      <c r="W3716" t="str">
        <f t="shared" si="294"/>
        <v>Low</v>
      </c>
    </row>
    <row r="3717" spans="1:23" hidden="1" x14ac:dyDescent="0.3">
      <c r="A3717">
        <v>102490</v>
      </c>
      <c r="B3717" s="1">
        <v>45880</v>
      </c>
      <c r="C3717" t="s">
        <v>2626</v>
      </c>
      <c r="D3717" t="s">
        <v>68</v>
      </c>
      <c r="E3717" t="s">
        <v>52</v>
      </c>
      <c r="F3717" t="s">
        <v>69</v>
      </c>
      <c r="G3717" t="s">
        <v>70</v>
      </c>
      <c r="H3717" t="s">
        <v>83</v>
      </c>
      <c r="I3717" t="s">
        <v>39</v>
      </c>
      <c r="J3717" t="s">
        <v>48</v>
      </c>
      <c r="K3717">
        <v>5</v>
      </c>
      <c r="L3717">
        <v>1742</v>
      </c>
      <c r="M3717">
        <v>15</v>
      </c>
      <c r="N3717">
        <v>7403.5</v>
      </c>
      <c r="O3717">
        <v>4500</v>
      </c>
      <c r="P3717">
        <v>2903.5</v>
      </c>
      <c r="Q3717" t="s">
        <v>26</v>
      </c>
      <c r="R3717" t="s">
        <v>56</v>
      </c>
      <c r="S3717" s="3" t="str">
        <f t="shared" si="290"/>
        <v>August</v>
      </c>
      <c r="T3717" t="str">
        <f t="shared" si="291"/>
        <v>Q3</v>
      </c>
      <c r="U3717">
        <f t="shared" si="292"/>
        <v>2025</v>
      </c>
      <c r="V3717" s="4">
        <f t="shared" si="293"/>
        <v>0.3921793746201121</v>
      </c>
      <c r="W3717" t="str">
        <f t="shared" si="294"/>
        <v>Low</v>
      </c>
    </row>
    <row r="3718" spans="1:23" hidden="1" x14ac:dyDescent="0.3">
      <c r="A3718">
        <v>103808</v>
      </c>
      <c r="B3718" s="1">
        <v>45706</v>
      </c>
      <c r="C3718" t="s">
        <v>3944</v>
      </c>
      <c r="D3718" t="s">
        <v>228</v>
      </c>
      <c r="E3718" t="s">
        <v>44</v>
      </c>
      <c r="F3718" t="s">
        <v>45</v>
      </c>
      <c r="G3718" t="s">
        <v>46</v>
      </c>
      <c r="H3718" t="s">
        <v>83</v>
      </c>
      <c r="I3718" t="s">
        <v>24</v>
      </c>
      <c r="J3718" t="s">
        <v>25</v>
      </c>
      <c r="K3718">
        <v>1</v>
      </c>
      <c r="L3718">
        <v>8702</v>
      </c>
      <c r="M3718">
        <v>15</v>
      </c>
      <c r="N3718">
        <v>7396.7</v>
      </c>
      <c r="O3718">
        <v>6000</v>
      </c>
      <c r="P3718">
        <v>1396.7</v>
      </c>
      <c r="Q3718" t="s">
        <v>49</v>
      </c>
      <c r="R3718" t="s">
        <v>73</v>
      </c>
      <c r="S3718" s="3" t="str">
        <f t="shared" si="290"/>
        <v>February</v>
      </c>
      <c r="T3718" t="str">
        <f t="shared" si="291"/>
        <v>Q1</v>
      </c>
      <c r="U3718">
        <f t="shared" si="292"/>
        <v>2025</v>
      </c>
      <c r="V3718" s="4">
        <f t="shared" si="293"/>
        <v>0.18882745007908933</v>
      </c>
      <c r="W3718" t="str">
        <f t="shared" si="294"/>
        <v>Low</v>
      </c>
    </row>
    <row r="3719" spans="1:23" hidden="1" x14ac:dyDescent="0.3">
      <c r="A3719">
        <v>104559</v>
      </c>
      <c r="B3719" s="1">
        <v>45933</v>
      </c>
      <c r="C3719" t="s">
        <v>4695</v>
      </c>
      <c r="D3719" t="s">
        <v>186</v>
      </c>
      <c r="E3719" t="s">
        <v>52</v>
      </c>
      <c r="F3719" t="s">
        <v>69</v>
      </c>
      <c r="G3719" t="s">
        <v>70</v>
      </c>
      <c r="H3719" t="s">
        <v>59</v>
      </c>
      <c r="I3719" t="s">
        <v>39</v>
      </c>
      <c r="J3719" t="s">
        <v>92</v>
      </c>
      <c r="K3719">
        <v>3</v>
      </c>
      <c r="L3719">
        <v>2896</v>
      </c>
      <c r="M3719">
        <v>15</v>
      </c>
      <c r="N3719">
        <v>7384.8</v>
      </c>
      <c r="O3719">
        <v>4800</v>
      </c>
      <c r="P3719">
        <v>2584.8000000000002</v>
      </c>
      <c r="Q3719" t="s">
        <v>49</v>
      </c>
      <c r="R3719" t="s">
        <v>56</v>
      </c>
      <c r="S3719" s="3" t="str">
        <f t="shared" si="290"/>
        <v>October</v>
      </c>
      <c r="T3719" t="str">
        <f t="shared" si="291"/>
        <v>Q4</v>
      </c>
      <c r="U3719">
        <f t="shared" si="292"/>
        <v>2025</v>
      </c>
      <c r="V3719" s="4">
        <f t="shared" si="293"/>
        <v>0.35001624959376015</v>
      </c>
      <c r="W3719" t="str">
        <f t="shared" si="294"/>
        <v>Low</v>
      </c>
    </row>
    <row r="3720" spans="1:23" hidden="1" x14ac:dyDescent="0.3">
      <c r="A3720">
        <v>100799</v>
      </c>
      <c r="B3720" s="1">
        <v>45725</v>
      </c>
      <c r="C3720" t="s">
        <v>935</v>
      </c>
      <c r="D3720" t="s">
        <v>96</v>
      </c>
      <c r="E3720" t="s">
        <v>20</v>
      </c>
      <c r="F3720" t="s">
        <v>21</v>
      </c>
      <c r="G3720" t="s">
        <v>22</v>
      </c>
      <c r="H3720" t="s">
        <v>47</v>
      </c>
      <c r="I3720" t="s">
        <v>39</v>
      </c>
      <c r="J3720" t="s">
        <v>48</v>
      </c>
      <c r="K3720">
        <v>5</v>
      </c>
      <c r="L3720">
        <v>1553</v>
      </c>
      <c r="M3720">
        <v>5</v>
      </c>
      <c r="N3720">
        <v>7376.75</v>
      </c>
      <c r="O3720">
        <v>4500</v>
      </c>
      <c r="P3720">
        <v>2876.75</v>
      </c>
      <c r="Q3720" t="s">
        <v>49</v>
      </c>
      <c r="R3720" t="s">
        <v>27</v>
      </c>
      <c r="S3720" s="3" t="str">
        <f t="shared" si="290"/>
        <v>March</v>
      </c>
      <c r="T3720" t="str">
        <f t="shared" si="291"/>
        <v>Q1</v>
      </c>
      <c r="U3720">
        <f t="shared" si="292"/>
        <v>2025</v>
      </c>
      <c r="V3720" s="4">
        <f t="shared" si="293"/>
        <v>0.38997526010777106</v>
      </c>
      <c r="W3720" t="str">
        <f t="shared" si="294"/>
        <v>Low</v>
      </c>
    </row>
    <row r="3721" spans="1:23" hidden="1" x14ac:dyDescent="0.3">
      <c r="A3721">
        <v>103078</v>
      </c>
      <c r="B3721" s="1">
        <v>45771</v>
      </c>
      <c r="C3721" t="s">
        <v>3214</v>
      </c>
      <c r="D3721" t="s">
        <v>375</v>
      </c>
      <c r="E3721" t="s">
        <v>30</v>
      </c>
      <c r="F3721" t="s">
        <v>31</v>
      </c>
      <c r="G3721" t="s">
        <v>32</v>
      </c>
      <c r="H3721" t="s">
        <v>47</v>
      </c>
      <c r="I3721" t="s">
        <v>39</v>
      </c>
      <c r="J3721" t="s">
        <v>92</v>
      </c>
      <c r="K3721">
        <v>3</v>
      </c>
      <c r="L3721">
        <v>2588</v>
      </c>
      <c r="M3721">
        <v>5</v>
      </c>
      <c r="N3721">
        <v>7375.8</v>
      </c>
      <c r="O3721">
        <v>4800</v>
      </c>
      <c r="P3721">
        <v>2575.8000000000002</v>
      </c>
      <c r="Q3721" t="s">
        <v>66</v>
      </c>
      <c r="R3721" t="s">
        <v>27</v>
      </c>
      <c r="S3721" s="3" t="str">
        <f t="shared" si="290"/>
        <v>April</v>
      </c>
      <c r="T3721" t="str">
        <f t="shared" si="291"/>
        <v>Q2</v>
      </c>
      <c r="U3721">
        <f t="shared" si="292"/>
        <v>2025</v>
      </c>
      <c r="V3721" s="4">
        <f t="shared" si="293"/>
        <v>0.3492231351175466</v>
      </c>
      <c r="W3721" t="str">
        <f t="shared" si="294"/>
        <v>Low</v>
      </c>
    </row>
    <row r="3722" spans="1:23" hidden="1" x14ac:dyDescent="0.3">
      <c r="A3722">
        <v>103537</v>
      </c>
      <c r="B3722" s="1">
        <v>45683</v>
      </c>
      <c r="C3722" t="s">
        <v>3673</v>
      </c>
      <c r="D3722" t="s">
        <v>158</v>
      </c>
      <c r="E3722" t="s">
        <v>30</v>
      </c>
      <c r="F3722" t="s">
        <v>76</v>
      </c>
      <c r="G3722" t="s">
        <v>77</v>
      </c>
      <c r="H3722" t="s">
        <v>71</v>
      </c>
      <c r="I3722" t="s">
        <v>39</v>
      </c>
      <c r="J3722" t="s">
        <v>92</v>
      </c>
      <c r="K3722">
        <v>3</v>
      </c>
      <c r="L3722">
        <v>2584</v>
      </c>
      <c r="M3722">
        <v>5</v>
      </c>
      <c r="N3722">
        <v>7364.4</v>
      </c>
      <c r="O3722">
        <v>4800</v>
      </c>
      <c r="P3722">
        <v>2564.4</v>
      </c>
      <c r="Q3722" t="s">
        <v>55</v>
      </c>
      <c r="R3722" t="s">
        <v>73</v>
      </c>
      <c r="S3722" s="3" t="str">
        <f t="shared" si="290"/>
        <v>January</v>
      </c>
      <c r="T3722" t="str">
        <f t="shared" si="291"/>
        <v>Q1</v>
      </c>
      <c r="U3722">
        <f t="shared" si="292"/>
        <v>2025</v>
      </c>
      <c r="V3722" s="4">
        <f t="shared" si="293"/>
        <v>0.34821574058986476</v>
      </c>
      <c r="W3722" t="str">
        <f t="shared" si="294"/>
        <v>Low</v>
      </c>
    </row>
    <row r="3723" spans="1:23" hidden="1" x14ac:dyDescent="0.3">
      <c r="A3723">
        <v>102794</v>
      </c>
      <c r="B3723" s="1">
        <v>45860</v>
      </c>
      <c r="C3723" t="s">
        <v>2930</v>
      </c>
      <c r="D3723" t="s">
        <v>184</v>
      </c>
      <c r="E3723" t="s">
        <v>30</v>
      </c>
      <c r="F3723" t="s">
        <v>31</v>
      </c>
      <c r="G3723" t="s">
        <v>32</v>
      </c>
      <c r="H3723" t="s">
        <v>83</v>
      </c>
      <c r="I3723" t="s">
        <v>39</v>
      </c>
      <c r="J3723" t="s">
        <v>92</v>
      </c>
      <c r="K3723">
        <v>3</v>
      </c>
      <c r="L3723">
        <v>2723</v>
      </c>
      <c r="M3723">
        <v>10</v>
      </c>
      <c r="N3723">
        <v>7352.1</v>
      </c>
      <c r="O3723">
        <v>4800</v>
      </c>
      <c r="P3723">
        <v>2552.1</v>
      </c>
      <c r="Q3723" t="s">
        <v>41</v>
      </c>
      <c r="R3723" t="s">
        <v>73</v>
      </c>
      <c r="S3723" s="3" t="str">
        <f t="shared" si="290"/>
        <v>July</v>
      </c>
      <c r="T3723" t="str">
        <f t="shared" si="291"/>
        <v>Q3</v>
      </c>
      <c r="U3723">
        <f t="shared" si="292"/>
        <v>2025</v>
      </c>
      <c r="V3723" s="4">
        <f t="shared" si="293"/>
        <v>0.34712531113559386</v>
      </c>
      <c r="W3723" t="str">
        <f t="shared" si="294"/>
        <v>Low</v>
      </c>
    </row>
    <row r="3724" spans="1:23" hidden="1" x14ac:dyDescent="0.3">
      <c r="A3724">
        <v>104534</v>
      </c>
      <c r="B3724" s="1">
        <v>45721</v>
      </c>
      <c r="C3724" t="s">
        <v>4670</v>
      </c>
      <c r="D3724" t="s">
        <v>210</v>
      </c>
      <c r="E3724" t="s">
        <v>20</v>
      </c>
      <c r="F3724" t="s">
        <v>36</v>
      </c>
      <c r="G3724" t="s">
        <v>37</v>
      </c>
      <c r="H3724" t="s">
        <v>83</v>
      </c>
      <c r="I3724" t="s">
        <v>39</v>
      </c>
      <c r="J3724" t="s">
        <v>48</v>
      </c>
      <c r="K3724">
        <v>5</v>
      </c>
      <c r="L3724">
        <v>1469</v>
      </c>
      <c r="M3724">
        <v>0</v>
      </c>
      <c r="N3724">
        <v>7345</v>
      </c>
      <c r="O3724">
        <v>4500</v>
      </c>
      <c r="P3724">
        <v>2845</v>
      </c>
      <c r="Q3724" t="s">
        <v>49</v>
      </c>
      <c r="R3724" t="s">
        <v>27</v>
      </c>
      <c r="S3724" s="3" t="str">
        <f t="shared" si="290"/>
        <v>March</v>
      </c>
      <c r="T3724" t="str">
        <f t="shared" si="291"/>
        <v>Q1</v>
      </c>
      <c r="U3724">
        <f t="shared" si="292"/>
        <v>2025</v>
      </c>
      <c r="V3724" s="4">
        <f t="shared" si="293"/>
        <v>0.38733832539142271</v>
      </c>
      <c r="W3724" t="str">
        <f t="shared" si="294"/>
        <v>Low</v>
      </c>
    </row>
    <row r="3725" spans="1:23" hidden="1" x14ac:dyDescent="0.3">
      <c r="A3725">
        <v>103338</v>
      </c>
      <c r="B3725" s="1">
        <v>45756</v>
      </c>
      <c r="C3725" t="s">
        <v>3474</v>
      </c>
      <c r="D3725" t="s">
        <v>138</v>
      </c>
      <c r="E3725" t="s">
        <v>44</v>
      </c>
      <c r="F3725" t="s">
        <v>45</v>
      </c>
      <c r="G3725" t="s">
        <v>46</v>
      </c>
      <c r="H3725" t="s">
        <v>59</v>
      </c>
      <c r="I3725" t="s">
        <v>39</v>
      </c>
      <c r="J3725" t="s">
        <v>48</v>
      </c>
      <c r="K3725">
        <v>4</v>
      </c>
      <c r="L3725">
        <v>1930</v>
      </c>
      <c r="M3725">
        <v>5</v>
      </c>
      <c r="N3725">
        <v>7334</v>
      </c>
      <c r="O3725">
        <v>3600</v>
      </c>
      <c r="P3725">
        <v>3734</v>
      </c>
      <c r="Q3725" t="s">
        <v>41</v>
      </c>
      <c r="R3725" t="s">
        <v>73</v>
      </c>
      <c r="S3725" s="3" t="str">
        <f t="shared" si="290"/>
        <v>April</v>
      </c>
      <c r="T3725" t="str">
        <f t="shared" si="291"/>
        <v>Q2</v>
      </c>
      <c r="U3725">
        <f t="shared" si="292"/>
        <v>2025</v>
      </c>
      <c r="V3725" s="4">
        <f t="shared" si="293"/>
        <v>0.50913553313335147</v>
      </c>
      <c r="W3725" t="str">
        <f t="shared" si="294"/>
        <v>Low</v>
      </c>
    </row>
    <row r="3726" spans="1:23" hidden="1" x14ac:dyDescent="0.3">
      <c r="A3726">
        <v>104568</v>
      </c>
      <c r="B3726" s="1">
        <v>45818</v>
      </c>
      <c r="C3726" t="s">
        <v>4704</v>
      </c>
      <c r="D3726" t="s">
        <v>160</v>
      </c>
      <c r="E3726" t="s">
        <v>44</v>
      </c>
      <c r="F3726" t="s">
        <v>45</v>
      </c>
      <c r="G3726" t="s">
        <v>46</v>
      </c>
      <c r="H3726" t="s">
        <v>23</v>
      </c>
      <c r="I3726" t="s">
        <v>24</v>
      </c>
      <c r="J3726" t="s">
        <v>25</v>
      </c>
      <c r="K3726">
        <v>1</v>
      </c>
      <c r="L3726">
        <v>8139</v>
      </c>
      <c r="M3726">
        <v>10</v>
      </c>
      <c r="N3726">
        <v>7325.1</v>
      </c>
      <c r="O3726">
        <v>6000</v>
      </c>
      <c r="P3726">
        <v>1325.1</v>
      </c>
      <c r="Q3726" t="s">
        <v>41</v>
      </c>
      <c r="R3726" t="s">
        <v>56</v>
      </c>
      <c r="S3726" s="3" t="str">
        <f t="shared" si="290"/>
        <v>June</v>
      </c>
      <c r="T3726" t="str">
        <f t="shared" si="291"/>
        <v>Q2</v>
      </c>
      <c r="U3726">
        <f t="shared" si="292"/>
        <v>2025</v>
      </c>
      <c r="V3726" s="4">
        <f t="shared" si="293"/>
        <v>0.18089855428594828</v>
      </c>
      <c r="W3726" t="str">
        <f t="shared" si="294"/>
        <v>Low</v>
      </c>
    </row>
    <row r="3727" spans="1:23" hidden="1" x14ac:dyDescent="0.3">
      <c r="A3727">
        <v>104314</v>
      </c>
      <c r="B3727" s="1">
        <v>45726</v>
      </c>
      <c r="C3727" t="s">
        <v>4450</v>
      </c>
      <c r="D3727" t="s">
        <v>106</v>
      </c>
      <c r="E3727" t="s">
        <v>30</v>
      </c>
      <c r="F3727" t="s">
        <v>76</v>
      </c>
      <c r="G3727" t="s">
        <v>77</v>
      </c>
      <c r="H3727" t="s">
        <v>38</v>
      </c>
      <c r="I3727" t="s">
        <v>39</v>
      </c>
      <c r="J3727" t="s">
        <v>48</v>
      </c>
      <c r="K3727">
        <v>4</v>
      </c>
      <c r="L3727">
        <v>1927</v>
      </c>
      <c r="M3727">
        <v>5</v>
      </c>
      <c r="N3727">
        <v>7322.6</v>
      </c>
      <c r="O3727">
        <v>3600</v>
      </c>
      <c r="P3727">
        <v>3722.6</v>
      </c>
      <c r="Q3727" t="s">
        <v>41</v>
      </c>
      <c r="R3727" t="s">
        <v>73</v>
      </c>
      <c r="S3727" s="3" t="str">
        <f t="shared" si="290"/>
        <v>March</v>
      </c>
      <c r="T3727" t="str">
        <f t="shared" si="291"/>
        <v>Q1</v>
      </c>
      <c r="U3727">
        <f t="shared" si="292"/>
        <v>2025</v>
      </c>
      <c r="V3727" s="4">
        <f t="shared" si="293"/>
        <v>0.5083713435118673</v>
      </c>
      <c r="W3727" t="str">
        <f t="shared" si="294"/>
        <v>Low</v>
      </c>
    </row>
    <row r="3728" spans="1:23" hidden="1" x14ac:dyDescent="0.3">
      <c r="A3728">
        <v>100024</v>
      </c>
      <c r="B3728" s="1">
        <v>45963</v>
      </c>
      <c r="C3728" t="s">
        <v>109</v>
      </c>
      <c r="D3728" t="s">
        <v>110</v>
      </c>
      <c r="E3728" t="s">
        <v>20</v>
      </c>
      <c r="F3728" t="s">
        <v>36</v>
      </c>
      <c r="G3728" t="s">
        <v>37</v>
      </c>
      <c r="H3728" t="s">
        <v>83</v>
      </c>
      <c r="I3728" t="s">
        <v>39</v>
      </c>
      <c r="J3728" t="s">
        <v>40</v>
      </c>
      <c r="K3728">
        <v>10</v>
      </c>
      <c r="L3728">
        <v>770</v>
      </c>
      <c r="M3728">
        <v>5</v>
      </c>
      <c r="N3728">
        <v>7315</v>
      </c>
      <c r="O3728">
        <v>4000</v>
      </c>
      <c r="P3728">
        <v>3315</v>
      </c>
      <c r="Q3728" t="s">
        <v>55</v>
      </c>
      <c r="R3728" t="s">
        <v>56</v>
      </c>
      <c r="S3728" s="3" t="str">
        <f t="shared" si="290"/>
        <v>November</v>
      </c>
      <c r="T3728" t="str">
        <f t="shared" si="291"/>
        <v>Q4</v>
      </c>
      <c r="U3728">
        <f t="shared" si="292"/>
        <v>2025</v>
      </c>
      <c r="V3728" s="4">
        <f t="shared" si="293"/>
        <v>0.45317840054682162</v>
      </c>
      <c r="W3728" t="str">
        <f t="shared" si="294"/>
        <v>Low</v>
      </c>
    </row>
    <row r="3729" spans="1:23" hidden="1" x14ac:dyDescent="0.3">
      <c r="A3729">
        <v>103663</v>
      </c>
      <c r="B3729" s="1">
        <v>45856</v>
      </c>
      <c r="C3729" t="s">
        <v>3799</v>
      </c>
      <c r="D3729" t="s">
        <v>106</v>
      </c>
      <c r="E3729" t="s">
        <v>52</v>
      </c>
      <c r="F3729" t="s">
        <v>69</v>
      </c>
      <c r="G3729" t="s">
        <v>70</v>
      </c>
      <c r="H3729" t="s">
        <v>71</v>
      </c>
      <c r="I3729" t="s">
        <v>39</v>
      </c>
      <c r="J3729" t="s">
        <v>92</v>
      </c>
      <c r="K3729">
        <v>4</v>
      </c>
      <c r="L3729">
        <v>2150</v>
      </c>
      <c r="M3729">
        <v>15</v>
      </c>
      <c r="N3729">
        <v>7310</v>
      </c>
      <c r="O3729">
        <v>6400</v>
      </c>
      <c r="P3729">
        <v>910</v>
      </c>
      <c r="Q3729" t="s">
        <v>41</v>
      </c>
      <c r="R3729" t="s">
        <v>27</v>
      </c>
      <c r="S3729" s="3" t="str">
        <f t="shared" si="290"/>
        <v>July</v>
      </c>
      <c r="T3729" t="str">
        <f t="shared" si="291"/>
        <v>Q3</v>
      </c>
      <c r="U3729">
        <f t="shared" si="292"/>
        <v>2025</v>
      </c>
      <c r="V3729" s="4">
        <f t="shared" si="293"/>
        <v>0.12448700410396717</v>
      </c>
      <c r="W3729" t="str">
        <f t="shared" si="294"/>
        <v>Low</v>
      </c>
    </row>
    <row r="3730" spans="1:23" hidden="1" x14ac:dyDescent="0.3">
      <c r="A3730">
        <v>103329</v>
      </c>
      <c r="B3730" s="1">
        <v>45691</v>
      </c>
      <c r="C3730" t="s">
        <v>3465</v>
      </c>
      <c r="D3730" t="s">
        <v>184</v>
      </c>
      <c r="E3730" t="s">
        <v>20</v>
      </c>
      <c r="F3730" t="s">
        <v>36</v>
      </c>
      <c r="G3730" t="s">
        <v>37</v>
      </c>
      <c r="H3730" t="s">
        <v>59</v>
      </c>
      <c r="I3730" t="s">
        <v>39</v>
      </c>
      <c r="J3730" t="s">
        <v>48</v>
      </c>
      <c r="K3730">
        <v>6</v>
      </c>
      <c r="L3730">
        <v>1347</v>
      </c>
      <c r="M3730">
        <v>10</v>
      </c>
      <c r="N3730">
        <v>7273.8</v>
      </c>
      <c r="O3730">
        <v>5400</v>
      </c>
      <c r="P3730">
        <v>1873.8</v>
      </c>
      <c r="Q3730" t="s">
        <v>41</v>
      </c>
      <c r="R3730" t="s">
        <v>27</v>
      </c>
      <c r="S3730" s="3" t="str">
        <f t="shared" si="290"/>
        <v>February</v>
      </c>
      <c r="T3730" t="str">
        <f t="shared" si="291"/>
        <v>Q1</v>
      </c>
      <c r="U3730">
        <f t="shared" si="292"/>
        <v>2025</v>
      </c>
      <c r="V3730" s="4">
        <f t="shared" si="293"/>
        <v>0.25760950259836674</v>
      </c>
      <c r="W3730" t="str">
        <f t="shared" si="294"/>
        <v>Low</v>
      </c>
    </row>
    <row r="3731" spans="1:23" hidden="1" x14ac:dyDescent="0.3">
      <c r="A3731">
        <v>104110</v>
      </c>
      <c r="B3731" s="1">
        <v>46011</v>
      </c>
      <c r="C3731" t="s">
        <v>4246</v>
      </c>
      <c r="D3731" t="s">
        <v>94</v>
      </c>
      <c r="E3731" t="s">
        <v>20</v>
      </c>
      <c r="F3731" t="s">
        <v>36</v>
      </c>
      <c r="G3731" t="s">
        <v>37</v>
      </c>
      <c r="H3731" t="s">
        <v>83</v>
      </c>
      <c r="I3731" t="s">
        <v>39</v>
      </c>
      <c r="J3731" t="s">
        <v>92</v>
      </c>
      <c r="K3731">
        <v>3</v>
      </c>
      <c r="L3731">
        <v>2423</v>
      </c>
      <c r="M3731">
        <v>0</v>
      </c>
      <c r="N3731">
        <v>7269</v>
      </c>
      <c r="O3731">
        <v>4800</v>
      </c>
      <c r="P3731">
        <v>2469</v>
      </c>
      <c r="Q3731" t="s">
        <v>66</v>
      </c>
      <c r="R3731" t="s">
        <v>27</v>
      </c>
      <c r="S3731" s="3" t="str">
        <f t="shared" si="290"/>
        <v>December</v>
      </c>
      <c r="T3731" t="str">
        <f t="shared" si="291"/>
        <v>Q4</v>
      </c>
      <c r="U3731">
        <f t="shared" si="292"/>
        <v>2025</v>
      </c>
      <c r="V3731" s="4">
        <f t="shared" si="293"/>
        <v>0.33966157655798596</v>
      </c>
      <c r="W3731" t="str">
        <f t="shared" si="294"/>
        <v>Low</v>
      </c>
    </row>
    <row r="3732" spans="1:23" hidden="1" x14ac:dyDescent="0.3">
      <c r="A3732">
        <v>102765</v>
      </c>
      <c r="B3732" s="1">
        <v>45945</v>
      </c>
      <c r="C3732" t="s">
        <v>2901</v>
      </c>
      <c r="D3732" t="s">
        <v>242</v>
      </c>
      <c r="E3732" t="s">
        <v>52</v>
      </c>
      <c r="F3732" t="s">
        <v>53</v>
      </c>
      <c r="G3732" t="s">
        <v>54</v>
      </c>
      <c r="H3732" t="s">
        <v>33</v>
      </c>
      <c r="I3732" t="s">
        <v>39</v>
      </c>
      <c r="J3732" t="s">
        <v>48</v>
      </c>
      <c r="K3732">
        <v>5</v>
      </c>
      <c r="L3732">
        <v>1530</v>
      </c>
      <c r="M3732">
        <v>5</v>
      </c>
      <c r="N3732">
        <v>7267.5</v>
      </c>
      <c r="O3732">
        <v>4500</v>
      </c>
      <c r="P3732">
        <v>2767.5</v>
      </c>
      <c r="Q3732" t="s">
        <v>49</v>
      </c>
      <c r="R3732" t="s">
        <v>56</v>
      </c>
      <c r="S3732" s="3" t="str">
        <f t="shared" si="290"/>
        <v>October</v>
      </c>
      <c r="T3732" t="str">
        <f t="shared" si="291"/>
        <v>Q4</v>
      </c>
      <c r="U3732">
        <f t="shared" si="292"/>
        <v>2025</v>
      </c>
      <c r="V3732" s="4">
        <f t="shared" si="293"/>
        <v>0.38080495356037153</v>
      </c>
      <c r="W3732" t="str">
        <f t="shared" si="294"/>
        <v>Low</v>
      </c>
    </row>
    <row r="3733" spans="1:23" hidden="1" x14ac:dyDescent="0.3">
      <c r="A3733">
        <v>102606</v>
      </c>
      <c r="B3733" s="1">
        <v>45730</v>
      </c>
      <c r="C3733" t="s">
        <v>2742</v>
      </c>
      <c r="D3733" t="s">
        <v>219</v>
      </c>
      <c r="E3733" t="s">
        <v>20</v>
      </c>
      <c r="F3733" t="s">
        <v>36</v>
      </c>
      <c r="G3733" t="s">
        <v>37</v>
      </c>
      <c r="H3733" t="s">
        <v>33</v>
      </c>
      <c r="I3733" t="s">
        <v>39</v>
      </c>
      <c r="J3733" t="s">
        <v>48</v>
      </c>
      <c r="K3733">
        <v>6</v>
      </c>
      <c r="L3733">
        <v>1345</v>
      </c>
      <c r="M3733">
        <v>10</v>
      </c>
      <c r="N3733">
        <v>7263</v>
      </c>
      <c r="O3733">
        <v>5400</v>
      </c>
      <c r="P3733">
        <v>1863</v>
      </c>
      <c r="Q3733" t="s">
        <v>55</v>
      </c>
      <c r="R3733" t="s">
        <v>27</v>
      </c>
      <c r="S3733" s="3" t="str">
        <f t="shared" si="290"/>
        <v>March</v>
      </c>
      <c r="T3733" t="str">
        <f t="shared" si="291"/>
        <v>Q1</v>
      </c>
      <c r="U3733">
        <f t="shared" si="292"/>
        <v>2025</v>
      </c>
      <c r="V3733" s="4">
        <f t="shared" si="293"/>
        <v>0.25650557620817843</v>
      </c>
      <c r="W3733" t="str">
        <f t="shared" si="294"/>
        <v>Low</v>
      </c>
    </row>
    <row r="3734" spans="1:23" hidden="1" x14ac:dyDescent="0.3">
      <c r="A3734">
        <v>104022</v>
      </c>
      <c r="B3734" s="1">
        <v>45841</v>
      </c>
      <c r="C3734" t="s">
        <v>4158</v>
      </c>
      <c r="D3734" t="s">
        <v>29</v>
      </c>
      <c r="E3734" t="s">
        <v>44</v>
      </c>
      <c r="F3734" t="s">
        <v>45</v>
      </c>
      <c r="G3734" t="s">
        <v>46</v>
      </c>
      <c r="H3734" t="s">
        <v>71</v>
      </c>
      <c r="I3734" t="s">
        <v>39</v>
      </c>
      <c r="J3734" t="s">
        <v>92</v>
      </c>
      <c r="K3734">
        <v>4</v>
      </c>
      <c r="L3734">
        <v>2266</v>
      </c>
      <c r="M3734">
        <v>20</v>
      </c>
      <c r="N3734">
        <v>7251.2</v>
      </c>
      <c r="O3734">
        <v>6400</v>
      </c>
      <c r="P3734">
        <v>851.2</v>
      </c>
      <c r="Q3734" t="s">
        <v>41</v>
      </c>
      <c r="R3734" t="s">
        <v>73</v>
      </c>
      <c r="S3734" s="3" t="str">
        <f t="shared" si="290"/>
        <v>July</v>
      </c>
      <c r="T3734" t="str">
        <f t="shared" si="291"/>
        <v>Q3</v>
      </c>
      <c r="U3734">
        <f t="shared" si="292"/>
        <v>2025</v>
      </c>
      <c r="V3734" s="4">
        <f t="shared" si="293"/>
        <v>0.11738746690203002</v>
      </c>
      <c r="W3734" t="str">
        <f t="shared" si="294"/>
        <v>Low</v>
      </c>
    </row>
    <row r="3735" spans="1:23" hidden="1" x14ac:dyDescent="0.3">
      <c r="A3735">
        <v>101989</v>
      </c>
      <c r="B3735" s="1">
        <v>45786</v>
      </c>
      <c r="C3735" t="s">
        <v>2125</v>
      </c>
      <c r="D3735" t="s">
        <v>322</v>
      </c>
      <c r="E3735" t="s">
        <v>20</v>
      </c>
      <c r="F3735" t="s">
        <v>36</v>
      </c>
      <c r="G3735" t="s">
        <v>37</v>
      </c>
      <c r="H3735" t="s">
        <v>38</v>
      </c>
      <c r="I3735" t="s">
        <v>39</v>
      </c>
      <c r="J3735" t="s">
        <v>92</v>
      </c>
      <c r="K3735">
        <v>3</v>
      </c>
      <c r="L3735">
        <v>2544</v>
      </c>
      <c r="M3735">
        <v>5</v>
      </c>
      <c r="N3735">
        <v>7250.4</v>
      </c>
      <c r="O3735">
        <v>4800</v>
      </c>
      <c r="P3735">
        <v>2450.4</v>
      </c>
      <c r="Q3735" t="s">
        <v>49</v>
      </c>
      <c r="R3735" t="s">
        <v>56</v>
      </c>
      <c r="S3735" s="3" t="str">
        <f t="shared" si="290"/>
        <v>May</v>
      </c>
      <c r="T3735" t="str">
        <f t="shared" si="291"/>
        <v>Q2</v>
      </c>
      <c r="U3735">
        <f t="shared" si="292"/>
        <v>2025</v>
      </c>
      <c r="V3735" s="4">
        <f t="shared" si="293"/>
        <v>0.33796756041046017</v>
      </c>
      <c r="W3735" t="str">
        <f t="shared" si="294"/>
        <v>Low</v>
      </c>
    </row>
    <row r="3736" spans="1:23" hidden="1" x14ac:dyDescent="0.3">
      <c r="A3736">
        <v>103768</v>
      </c>
      <c r="B3736" s="1">
        <v>45790</v>
      </c>
      <c r="C3736" t="s">
        <v>3904</v>
      </c>
      <c r="D3736" t="s">
        <v>43</v>
      </c>
      <c r="E3736" t="s">
        <v>52</v>
      </c>
      <c r="F3736" t="s">
        <v>69</v>
      </c>
      <c r="G3736" t="s">
        <v>70</v>
      </c>
      <c r="H3736" t="s">
        <v>38</v>
      </c>
      <c r="I3736" t="s">
        <v>39</v>
      </c>
      <c r="J3736" t="s">
        <v>48</v>
      </c>
      <c r="K3736">
        <v>5</v>
      </c>
      <c r="L3736">
        <v>1524</v>
      </c>
      <c r="M3736">
        <v>5</v>
      </c>
      <c r="N3736">
        <v>7239</v>
      </c>
      <c r="O3736">
        <v>4500</v>
      </c>
      <c r="P3736">
        <v>2739</v>
      </c>
      <c r="Q3736" t="s">
        <v>66</v>
      </c>
      <c r="R3736" t="s">
        <v>73</v>
      </c>
      <c r="S3736" s="3" t="str">
        <f t="shared" si="290"/>
        <v>May</v>
      </c>
      <c r="T3736" t="str">
        <f t="shared" si="291"/>
        <v>Q2</v>
      </c>
      <c r="U3736">
        <f t="shared" si="292"/>
        <v>2025</v>
      </c>
      <c r="V3736" s="4">
        <f t="shared" si="293"/>
        <v>0.37836717778698714</v>
      </c>
      <c r="W3736" t="str">
        <f t="shared" si="294"/>
        <v>Low</v>
      </c>
    </row>
    <row r="3737" spans="1:23" hidden="1" x14ac:dyDescent="0.3">
      <c r="A3737">
        <v>101368</v>
      </c>
      <c r="B3737" s="1">
        <v>45943</v>
      </c>
      <c r="C3737" t="s">
        <v>1504</v>
      </c>
      <c r="D3737" t="s">
        <v>96</v>
      </c>
      <c r="E3737" t="s">
        <v>20</v>
      </c>
      <c r="F3737" t="s">
        <v>21</v>
      </c>
      <c r="G3737" t="s">
        <v>22</v>
      </c>
      <c r="H3737" t="s">
        <v>71</v>
      </c>
      <c r="I3737" t="s">
        <v>39</v>
      </c>
      <c r="J3737" t="s">
        <v>92</v>
      </c>
      <c r="K3737">
        <v>3</v>
      </c>
      <c r="L3737">
        <v>2833</v>
      </c>
      <c r="M3737">
        <v>15</v>
      </c>
      <c r="N3737">
        <v>7224.15</v>
      </c>
      <c r="O3737">
        <v>4800</v>
      </c>
      <c r="P3737">
        <v>2424.15</v>
      </c>
      <c r="Q3737" t="s">
        <v>41</v>
      </c>
      <c r="R3737" t="s">
        <v>27</v>
      </c>
      <c r="S3737" s="3" t="str">
        <f t="shared" si="290"/>
        <v>October</v>
      </c>
      <c r="T3737" t="str">
        <f t="shared" si="291"/>
        <v>Q4</v>
      </c>
      <c r="U3737">
        <f t="shared" si="292"/>
        <v>2025</v>
      </c>
      <c r="V3737" s="4">
        <f t="shared" si="293"/>
        <v>0.33556196922821374</v>
      </c>
      <c r="W3737" t="str">
        <f t="shared" si="294"/>
        <v>Low</v>
      </c>
    </row>
    <row r="3738" spans="1:23" hidden="1" x14ac:dyDescent="0.3">
      <c r="A3738">
        <v>104893</v>
      </c>
      <c r="B3738" s="1">
        <v>45850</v>
      </c>
      <c r="C3738" t="s">
        <v>5029</v>
      </c>
      <c r="D3738" t="s">
        <v>75</v>
      </c>
      <c r="E3738" t="s">
        <v>44</v>
      </c>
      <c r="F3738" t="s">
        <v>45</v>
      </c>
      <c r="G3738" t="s">
        <v>46</v>
      </c>
      <c r="H3738" t="s">
        <v>47</v>
      </c>
      <c r="I3738" t="s">
        <v>39</v>
      </c>
      <c r="J3738" t="s">
        <v>92</v>
      </c>
      <c r="K3738">
        <v>4</v>
      </c>
      <c r="L3738">
        <v>2124</v>
      </c>
      <c r="M3738">
        <v>15</v>
      </c>
      <c r="N3738">
        <v>7221.6</v>
      </c>
      <c r="O3738">
        <v>6400</v>
      </c>
      <c r="P3738">
        <v>821.6</v>
      </c>
      <c r="Q3738" t="s">
        <v>26</v>
      </c>
      <c r="R3738" t="s">
        <v>27</v>
      </c>
      <c r="S3738" s="3" t="str">
        <f t="shared" si="290"/>
        <v>July</v>
      </c>
      <c r="T3738" t="str">
        <f t="shared" si="291"/>
        <v>Q3</v>
      </c>
      <c r="U3738">
        <f t="shared" si="292"/>
        <v>2025</v>
      </c>
      <c r="V3738" s="4">
        <f t="shared" si="293"/>
        <v>0.11376980170599313</v>
      </c>
      <c r="W3738" t="str">
        <f t="shared" si="294"/>
        <v>Low</v>
      </c>
    </row>
    <row r="3739" spans="1:23" hidden="1" x14ac:dyDescent="0.3">
      <c r="A3739">
        <v>103362</v>
      </c>
      <c r="B3739" s="1">
        <v>45662</v>
      </c>
      <c r="C3739" t="s">
        <v>3498</v>
      </c>
      <c r="D3739" t="s">
        <v>202</v>
      </c>
      <c r="E3739" t="s">
        <v>44</v>
      </c>
      <c r="F3739" t="s">
        <v>45</v>
      </c>
      <c r="G3739" t="s">
        <v>46</v>
      </c>
      <c r="H3739" t="s">
        <v>83</v>
      </c>
      <c r="I3739" t="s">
        <v>39</v>
      </c>
      <c r="J3739" t="s">
        <v>48</v>
      </c>
      <c r="K3739">
        <v>4</v>
      </c>
      <c r="L3739">
        <v>1900</v>
      </c>
      <c r="M3739">
        <v>5</v>
      </c>
      <c r="N3739">
        <v>7220</v>
      </c>
      <c r="O3739">
        <v>3600</v>
      </c>
      <c r="P3739">
        <v>3620</v>
      </c>
      <c r="Q3739" t="s">
        <v>66</v>
      </c>
      <c r="R3739" t="s">
        <v>27</v>
      </c>
      <c r="S3739" s="3" t="str">
        <f t="shared" si="290"/>
        <v>January</v>
      </c>
      <c r="T3739" t="str">
        <f t="shared" si="291"/>
        <v>Q1</v>
      </c>
      <c r="U3739">
        <f t="shared" si="292"/>
        <v>2025</v>
      </c>
      <c r="V3739" s="4">
        <f t="shared" si="293"/>
        <v>0.50138504155124652</v>
      </c>
      <c r="W3739" t="str">
        <f t="shared" si="294"/>
        <v>Low</v>
      </c>
    </row>
    <row r="3740" spans="1:23" hidden="1" x14ac:dyDescent="0.3">
      <c r="A3740">
        <v>103435</v>
      </c>
      <c r="B3740" s="1">
        <v>45766</v>
      </c>
      <c r="C3740" t="s">
        <v>3571</v>
      </c>
      <c r="D3740" t="s">
        <v>87</v>
      </c>
      <c r="E3740" t="s">
        <v>52</v>
      </c>
      <c r="F3740" t="s">
        <v>69</v>
      </c>
      <c r="G3740" t="s">
        <v>70</v>
      </c>
      <c r="H3740" t="s">
        <v>33</v>
      </c>
      <c r="I3740" t="s">
        <v>39</v>
      </c>
      <c r="J3740" t="s">
        <v>92</v>
      </c>
      <c r="K3740">
        <v>3</v>
      </c>
      <c r="L3740">
        <v>2673</v>
      </c>
      <c r="M3740">
        <v>10</v>
      </c>
      <c r="N3740">
        <v>7217.1</v>
      </c>
      <c r="O3740">
        <v>4800</v>
      </c>
      <c r="P3740">
        <v>2417.1</v>
      </c>
      <c r="Q3740" t="s">
        <v>49</v>
      </c>
      <c r="R3740" t="s">
        <v>56</v>
      </c>
      <c r="S3740" s="3" t="str">
        <f t="shared" si="290"/>
        <v>April</v>
      </c>
      <c r="T3740" t="str">
        <f t="shared" si="291"/>
        <v>Q2</v>
      </c>
      <c r="U3740">
        <f t="shared" si="292"/>
        <v>2025</v>
      </c>
      <c r="V3740" s="4">
        <f t="shared" si="293"/>
        <v>0.33491291515982868</v>
      </c>
      <c r="W3740" t="str">
        <f t="shared" si="294"/>
        <v>Low</v>
      </c>
    </row>
    <row r="3741" spans="1:23" hidden="1" x14ac:dyDescent="0.3">
      <c r="A3741">
        <v>100043</v>
      </c>
      <c r="B3741" s="1">
        <v>45883</v>
      </c>
      <c r="C3741" t="s">
        <v>141</v>
      </c>
      <c r="D3741" t="s">
        <v>142</v>
      </c>
      <c r="E3741" t="s">
        <v>20</v>
      </c>
      <c r="F3741" t="s">
        <v>21</v>
      </c>
      <c r="G3741" t="s">
        <v>22</v>
      </c>
      <c r="H3741" t="s">
        <v>33</v>
      </c>
      <c r="I3741" t="s">
        <v>24</v>
      </c>
      <c r="J3741" t="s">
        <v>25</v>
      </c>
      <c r="K3741">
        <v>1</v>
      </c>
      <c r="L3741">
        <v>8468</v>
      </c>
      <c r="M3741">
        <v>15</v>
      </c>
      <c r="N3741">
        <v>7197.8</v>
      </c>
      <c r="O3741">
        <v>6000</v>
      </c>
      <c r="P3741">
        <v>1197.8</v>
      </c>
      <c r="Q3741" t="s">
        <v>49</v>
      </c>
      <c r="R3741" t="s">
        <v>73</v>
      </c>
      <c r="S3741" s="3" t="str">
        <f t="shared" si="290"/>
        <v>August</v>
      </c>
      <c r="T3741" t="str">
        <f t="shared" si="291"/>
        <v>Q3</v>
      </c>
      <c r="U3741">
        <f t="shared" si="292"/>
        <v>2025</v>
      </c>
      <c r="V3741" s="4">
        <f t="shared" si="293"/>
        <v>0.16641195920975851</v>
      </c>
      <c r="W3741" t="str">
        <f t="shared" si="294"/>
        <v>Low</v>
      </c>
    </row>
    <row r="3742" spans="1:23" hidden="1" x14ac:dyDescent="0.3">
      <c r="A3742">
        <v>100989</v>
      </c>
      <c r="B3742" s="1">
        <v>45695</v>
      </c>
      <c r="C3742" t="s">
        <v>1125</v>
      </c>
      <c r="D3742" t="s">
        <v>228</v>
      </c>
      <c r="E3742" t="s">
        <v>30</v>
      </c>
      <c r="F3742" t="s">
        <v>31</v>
      </c>
      <c r="G3742" t="s">
        <v>32</v>
      </c>
      <c r="H3742" t="s">
        <v>23</v>
      </c>
      <c r="I3742" t="s">
        <v>39</v>
      </c>
      <c r="J3742" t="s">
        <v>48</v>
      </c>
      <c r="K3742">
        <v>4</v>
      </c>
      <c r="L3742">
        <v>1990</v>
      </c>
      <c r="M3742">
        <v>10</v>
      </c>
      <c r="N3742">
        <v>7164</v>
      </c>
      <c r="O3742">
        <v>3600</v>
      </c>
      <c r="P3742">
        <v>3564</v>
      </c>
      <c r="Q3742" t="s">
        <v>55</v>
      </c>
      <c r="R3742" t="s">
        <v>56</v>
      </c>
      <c r="S3742" s="3" t="str">
        <f t="shared" si="290"/>
        <v>February</v>
      </c>
      <c r="T3742" t="str">
        <f t="shared" si="291"/>
        <v>Q1</v>
      </c>
      <c r="U3742">
        <f t="shared" si="292"/>
        <v>2025</v>
      </c>
      <c r="V3742" s="4">
        <f t="shared" si="293"/>
        <v>0.49748743718592964</v>
      </c>
      <c r="W3742" t="str">
        <f t="shared" si="294"/>
        <v>Low</v>
      </c>
    </row>
    <row r="3743" spans="1:23" hidden="1" x14ac:dyDescent="0.3">
      <c r="A3743">
        <v>101221</v>
      </c>
      <c r="B3743" s="1">
        <v>45932</v>
      </c>
      <c r="C3743" t="s">
        <v>1357</v>
      </c>
      <c r="D3743" t="s">
        <v>114</v>
      </c>
      <c r="E3743" t="s">
        <v>52</v>
      </c>
      <c r="F3743" t="s">
        <v>69</v>
      </c>
      <c r="G3743" t="s">
        <v>70</v>
      </c>
      <c r="H3743" t="s">
        <v>59</v>
      </c>
      <c r="I3743" t="s">
        <v>39</v>
      </c>
      <c r="J3743" t="s">
        <v>92</v>
      </c>
      <c r="K3743">
        <v>3</v>
      </c>
      <c r="L3743">
        <v>2652</v>
      </c>
      <c r="M3743">
        <v>10</v>
      </c>
      <c r="N3743">
        <v>7160.4</v>
      </c>
      <c r="O3743">
        <v>4800</v>
      </c>
      <c r="P3743">
        <v>2360.4</v>
      </c>
      <c r="Q3743" t="s">
        <v>55</v>
      </c>
      <c r="R3743" t="s">
        <v>56</v>
      </c>
      <c r="S3743" s="3" t="str">
        <f t="shared" si="290"/>
        <v>October</v>
      </c>
      <c r="T3743" t="str">
        <f t="shared" si="291"/>
        <v>Q4</v>
      </c>
      <c r="U3743">
        <f t="shared" si="292"/>
        <v>2025</v>
      </c>
      <c r="V3743" s="4">
        <f t="shared" si="293"/>
        <v>0.32964638846991789</v>
      </c>
      <c r="W3743" t="str">
        <f t="shared" si="294"/>
        <v>Low</v>
      </c>
    </row>
    <row r="3744" spans="1:23" hidden="1" x14ac:dyDescent="0.3">
      <c r="A3744">
        <v>100591</v>
      </c>
      <c r="B3744" s="1">
        <v>45848</v>
      </c>
      <c r="C3744" t="s">
        <v>727</v>
      </c>
      <c r="D3744" t="s">
        <v>87</v>
      </c>
      <c r="E3744" t="s">
        <v>52</v>
      </c>
      <c r="F3744" t="s">
        <v>53</v>
      </c>
      <c r="G3744" t="s">
        <v>54</v>
      </c>
      <c r="H3744" t="s">
        <v>59</v>
      </c>
      <c r="I3744" t="s">
        <v>24</v>
      </c>
      <c r="J3744" t="s">
        <v>25</v>
      </c>
      <c r="K3744">
        <v>1</v>
      </c>
      <c r="L3744">
        <v>8421</v>
      </c>
      <c r="M3744">
        <v>15</v>
      </c>
      <c r="N3744">
        <v>7157.85</v>
      </c>
      <c r="O3744">
        <v>6000</v>
      </c>
      <c r="P3744">
        <v>1157.8499999999999</v>
      </c>
      <c r="Q3744" t="s">
        <v>26</v>
      </c>
      <c r="R3744" t="s">
        <v>73</v>
      </c>
      <c r="S3744" s="3" t="str">
        <f t="shared" si="290"/>
        <v>July</v>
      </c>
      <c r="T3744" t="str">
        <f t="shared" si="291"/>
        <v>Q3</v>
      </c>
      <c r="U3744">
        <f t="shared" si="292"/>
        <v>2025</v>
      </c>
      <c r="V3744" s="4">
        <f t="shared" si="293"/>
        <v>0.1617594668790209</v>
      </c>
      <c r="W3744" t="str">
        <f t="shared" si="294"/>
        <v>Low</v>
      </c>
    </row>
    <row r="3745" spans="1:23" hidden="1" x14ac:dyDescent="0.3">
      <c r="A3745">
        <v>102650</v>
      </c>
      <c r="B3745" s="1">
        <v>45669</v>
      </c>
      <c r="C3745" t="s">
        <v>2786</v>
      </c>
      <c r="D3745" t="s">
        <v>94</v>
      </c>
      <c r="E3745" t="s">
        <v>30</v>
      </c>
      <c r="F3745" t="s">
        <v>31</v>
      </c>
      <c r="G3745" t="s">
        <v>32</v>
      </c>
      <c r="H3745" t="s">
        <v>33</v>
      </c>
      <c r="I3745" t="s">
        <v>39</v>
      </c>
      <c r="J3745" t="s">
        <v>92</v>
      </c>
      <c r="K3745">
        <v>4</v>
      </c>
      <c r="L3745">
        <v>2236</v>
      </c>
      <c r="M3745">
        <v>20</v>
      </c>
      <c r="N3745">
        <v>7155.2</v>
      </c>
      <c r="O3745">
        <v>6400</v>
      </c>
      <c r="P3745">
        <v>755.2</v>
      </c>
      <c r="Q3745" t="s">
        <v>55</v>
      </c>
      <c r="R3745" t="s">
        <v>27</v>
      </c>
      <c r="S3745" s="3" t="str">
        <f t="shared" si="290"/>
        <v>January</v>
      </c>
      <c r="T3745" t="str">
        <f t="shared" si="291"/>
        <v>Q1</v>
      </c>
      <c r="U3745">
        <f t="shared" si="292"/>
        <v>2025</v>
      </c>
      <c r="V3745" s="4">
        <f t="shared" si="293"/>
        <v>0.10554561717352416</v>
      </c>
      <c r="W3745" t="str">
        <f t="shared" si="294"/>
        <v>Low</v>
      </c>
    </row>
    <row r="3746" spans="1:23" hidden="1" x14ac:dyDescent="0.3">
      <c r="A3746">
        <v>101759</v>
      </c>
      <c r="B3746" s="1">
        <v>46015</v>
      </c>
      <c r="C3746" t="s">
        <v>1895</v>
      </c>
      <c r="D3746" t="s">
        <v>94</v>
      </c>
      <c r="E3746" t="s">
        <v>52</v>
      </c>
      <c r="F3746" t="s">
        <v>53</v>
      </c>
      <c r="G3746" t="s">
        <v>54</v>
      </c>
      <c r="H3746" t="s">
        <v>23</v>
      </c>
      <c r="I3746" t="s">
        <v>24</v>
      </c>
      <c r="J3746" t="s">
        <v>25</v>
      </c>
      <c r="K3746">
        <v>1</v>
      </c>
      <c r="L3746">
        <v>8932</v>
      </c>
      <c r="M3746">
        <v>20</v>
      </c>
      <c r="N3746">
        <v>7145.6</v>
      </c>
      <c r="O3746">
        <v>6000</v>
      </c>
      <c r="P3746">
        <v>1145.5999999999999</v>
      </c>
      <c r="Q3746" t="s">
        <v>49</v>
      </c>
      <c r="R3746" t="s">
        <v>27</v>
      </c>
      <c r="S3746" s="3" t="str">
        <f t="shared" si="290"/>
        <v>December</v>
      </c>
      <c r="T3746" t="str">
        <f t="shared" si="291"/>
        <v>Q4</v>
      </c>
      <c r="U3746">
        <f t="shared" si="292"/>
        <v>2025</v>
      </c>
      <c r="V3746" s="4">
        <f t="shared" si="293"/>
        <v>0.16032243618450512</v>
      </c>
      <c r="W3746" t="str">
        <f t="shared" si="294"/>
        <v>Low</v>
      </c>
    </row>
    <row r="3747" spans="1:23" hidden="1" x14ac:dyDescent="0.3">
      <c r="A3747">
        <v>100968</v>
      </c>
      <c r="B3747" s="1">
        <v>45787</v>
      </c>
      <c r="C3747" t="s">
        <v>1104</v>
      </c>
      <c r="D3747" t="s">
        <v>132</v>
      </c>
      <c r="E3747" t="s">
        <v>44</v>
      </c>
      <c r="F3747" t="s">
        <v>64</v>
      </c>
      <c r="G3747" t="s">
        <v>65</v>
      </c>
      <c r="H3747" t="s">
        <v>23</v>
      </c>
      <c r="I3747" t="s">
        <v>39</v>
      </c>
      <c r="J3747" t="s">
        <v>92</v>
      </c>
      <c r="K3747">
        <v>3</v>
      </c>
      <c r="L3747">
        <v>2500</v>
      </c>
      <c r="M3747">
        <v>5</v>
      </c>
      <c r="N3747">
        <v>7125</v>
      </c>
      <c r="O3747">
        <v>4800</v>
      </c>
      <c r="P3747">
        <v>2325</v>
      </c>
      <c r="Q3747" t="s">
        <v>26</v>
      </c>
      <c r="R3747" t="s">
        <v>27</v>
      </c>
      <c r="S3747" s="3" t="str">
        <f t="shared" si="290"/>
        <v>May</v>
      </c>
      <c r="T3747" t="str">
        <f t="shared" si="291"/>
        <v>Q2</v>
      </c>
      <c r="U3747">
        <f t="shared" si="292"/>
        <v>2025</v>
      </c>
      <c r="V3747" s="4">
        <f t="shared" si="293"/>
        <v>0.32631578947368423</v>
      </c>
      <c r="W3747" t="str">
        <f t="shared" si="294"/>
        <v>Low</v>
      </c>
    </row>
    <row r="3748" spans="1:23" hidden="1" x14ac:dyDescent="0.3">
      <c r="A3748">
        <v>100466</v>
      </c>
      <c r="B3748" s="1">
        <v>45905</v>
      </c>
      <c r="C3748" t="s">
        <v>602</v>
      </c>
      <c r="D3748" t="s">
        <v>96</v>
      </c>
      <c r="E3748" t="s">
        <v>20</v>
      </c>
      <c r="F3748" t="s">
        <v>36</v>
      </c>
      <c r="G3748" t="s">
        <v>37</v>
      </c>
      <c r="H3748" t="s">
        <v>23</v>
      </c>
      <c r="I3748" t="s">
        <v>39</v>
      </c>
      <c r="J3748" t="s">
        <v>48</v>
      </c>
      <c r="K3748">
        <v>4</v>
      </c>
      <c r="L3748">
        <v>1978</v>
      </c>
      <c r="M3748">
        <v>10</v>
      </c>
      <c r="N3748">
        <v>7120.8</v>
      </c>
      <c r="O3748">
        <v>3600</v>
      </c>
      <c r="P3748">
        <v>3520.8</v>
      </c>
      <c r="Q3748" t="s">
        <v>66</v>
      </c>
      <c r="R3748" t="s">
        <v>27</v>
      </c>
      <c r="S3748" s="3" t="str">
        <f t="shared" si="290"/>
        <v>September</v>
      </c>
      <c r="T3748" t="str">
        <f t="shared" si="291"/>
        <v>Q3</v>
      </c>
      <c r="U3748">
        <f t="shared" si="292"/>
        <v>2025</v>
      </c>
      <c r="V3748" s="4">
        <f t="shared" si="293"/>
        <v>0.4944388270980789</v>
      </c>
      <c r="W3748" t="str">
        <f t="shared" si="294"/>
        <v>Low</v>
      </c>
    </row>
    <row r="3749" spans="1:23" hidden="1" x14ac:dyDescent="0.3">
      <c r="A3749">
        <v>101886</v>
      </c>
      <c r="B3749" s="1">
        <v>46004</v>
      </c>
      <c r="C3749" t="s">
        <v>2022</v>
      </c>
      <c r="D3749" t="s">
        <v>98</v>
      </c>
      <c r="E3749" t="s">
        <v>30</v>
      </c>
      <c r="F3749" t="s">
        <v>76</v>
      </c>
      <c r="G3749" t="s">
        <v>77</v>
      </c>
      <c r="H3749" t="s">
        <v>38</v>
      </c>
      <c r="I3749" t="s">
        <v>39</v>
      </c>
      <c r="J3749" t="s">
        <v>92</v>
      </c>
      <c r="K3749">
        <v>3</v>
      </c>
      <c r="L3749">
        <v>2964</v>
      </c>
      <c r="M3749">
        <v>20</v>
      </c>
      <c r="N3749">
        <v>7113.6</v>
      </c>
      <c r="O3749">
        <v>4800</v>
      </c>
      <c r="P3749">
        <v>2313.6</v>
      </c>
      <c r="Q3749" t="s">
        <v>26</v>
      </c>
      <c r="R3749" t="s">
        <v>27</v>
      </c>
      <c r="S3749" s="3" t="str">
        <f t="shared" si="290"/>
        <v>December</v>
      </c>
      <c r="T3749" t="str">
        <f t="shared" si="291"/>
        <v>Q4</v>
      </c>
      <c r="U3749">
        <f t="shared" si="292"/>
        <v>2025</v>
      </c>
      <c r="V3749" s="4">
        <f t="shared" si="293"/>
        <v>0.32523616734143046</v>
      </c>
      <c r="W3749" t="str">
        <f t="shared" si="294"/>
        <v>Low</v>
      </c>
    </row>
    <row r="3750" spans="1:23" hidden="1" x14ac:dyDescent="0.3">
      <c r="A3750">
        <v>102847</v>
      </c>
      <c r="B3750" s="1">
        <v>45707</v>
      </c>
      <c r="C3750" t="s">
        <v>2983</v>
      </c>
      <c r="D3750" t="s">
        <v>213</v>
      </c>
      <c r="E3750" t="s">
        <v>30</v>
      </c>
      <c r="F3750" t="s">
        <v>31</v>
      </c>
      <c r="G3750" t="s">
        <v>32</v>
      </c>
      <c r="H3750" t="s">
        <v>71</v>
      </c>
      <c r="I3750" t="s">
        <v>39</v>
      </c>
      <c r="J3750" t="s">
        <v>92</v>
      </c>
      <c r="K3750">
        <v>4</v>
      </c>
      <c r="L3750">
        <v>2222</v>
      </c>
      <c r="M3750">
        <v>20</v>
      </c>
      <c r="N3750">
        <v>7110.4</v>
      </c>
      <c r="O3750">
        <v>6400</v>
      </c>
      <c r="P3750">
        <v>710.4</v>
      </c>
      <c r="Q3750" t="s">
        <v>55</v>
      </c>
      <c r="R3750" t="s">
        <v>56</v>
      </c>
      <c r="S3750" s="3" t="str">
        <f t="shared" si="290"/>
        <v>February</v>
      </c>
      <c r="T3750" t="str">
        <f t="shared" si="291"/>
        <v>Q1</v>
      </c>
      <c r="U3750">
        <f t="shared" si="292"/>
        <v>2025</v>
      </c>
      <c r="V3750" s="4">
        <f t="shared" si="293"/>
        <v>9.9909990999099918E-2</v>
      </c>
      <c r="W3750" t="str">
        <f t="shared" si="294"/>
        <v>Low</v>
      </c>
    </row>
    <row r="3751" spans="1:23" hidden="1" x14ac:dyDescent="0.3">
      <c r="A3751">
        <v>100511</v>
      </c>
      <c r="B3751" s="1">
        <v>45739</v>
      </c>
      <c r="C3751" t="s">
        <v>647</v>
      </c>
      <c r="D3751" t="s">
        <v>85</v>
      </c>
      <c r="E3751" t="s">
        <v>52</v>
      </c>
      <c r="F3751" t="s">
        <v>69</v>
      </c>
      <c r="G3751" t="s">
        <v>70</v>
      </c>
      <c r="H3751" t="s">
        <v>33</v>
      </c>
      <c r="I3751" t="s">
        <v>39</v>
      </c>
      <c r="J3751" t="s">
        <v>48</v>
      </c>
      <c r="K3751">
        <v>4</v>
      </c>
      <c r="L3751">
        <v>1871</v>
      </c>
      <c r="M3751">
        <v>5</v>
      </c>
      <c r="N3751">
        <v>7109.8</v>
      </c>
      <c r="O3751">
        <v>3600</v>
      </c>
      <c r="P3751">
        <v>3509.8</v>
      </c>
      <c r="Q3751" t="s">
        <v>55</v>
      </c>
      <c r="R3751" t="s">
        <v>56</v>
      </c>
      <c r="S3751" s="3" t="str">
        <f t="shared" si="290"/>
        <v>March</v>
      </c>
      <c r="T3751" t="str">
        <f t="shared" si="291"/>
        <v>Q1</v>
      </c>
      <c r="U3751">
        <f t="shared" si="292"/>
        <v>2025</v>
      </c>
      <c r="V3751" s="4">
        <f t="shared" si="293"/>
        <v>0.49365664294354272</v>
      </c>
      <c r="W3751" t="str">
        <f t="shared" si="294"/>
        <v>Low</v>
      </c>
    </row>
    <row r="3752" spans="1:23" hidden="1" x14ac:dyDescent="0.3">
      <c r="A3752">
        <v>102295</v>
      </c>
      <c r="B3752" s="1">
        <v>45967</v>
      </c>
      <c r="C3752" t="s">
        <v>2431</v>
      </c>
      <c r="D3752" t="s">
        <v>147</v>
      </c>
      <c r="E3752" t="s">
        <v>30</v>
      </c>
      <c r="F3752" t="s">
        <v>31</v>
      </c>
      <c r="G3752" t="s">
        <v>32</v>
      </c>
      <c r="H3752" t="s">
        <v>47</v>
      </c>
      <c r="I3752" t="s">
        <v>39</v>
      </c>
      <c r="J3752" t="s">
        <v>92</v>
      </c>
      <c r="K3752">
        <v>3</v>
      </c>
      <c r="L3752">
        <v>2956</v>
      </c>
      <c r="M3752">
        <v>20</v>
      </c>
      <c r="N3752">
        <v>7094.4</v>
      </c>
      <c r="O3752">
        <v>4800</v>
      </c>
      <c r="P3752">
        <v>2294.4</v>
      </c>
      <c r="Q3752" t="s">
        <v>41</v>
      </c>
      <c r="R3752" t="s">
        <v>27</v>
      </c>
      <c r="S3752" s="3" t="str">
        <f t="shared" si="290"/>
        <v>November</v>
      </c>
      <c r="T3752" t="str">
        <f t="shared" si="291"/>
        <v>Q4</v>
      </c>
      <c r="U3752">
        <f t="shared" si="292"/>
        <v>2025</v>
      </c>
      <c r="V3752" s="4">
        <f t="shared" si="293"/>
        <v>0.32341001353179977</v>
      </c>
      <c r="W3752" t="str">
        <f t="shared" si="294"/>
        <v>Low</v>
      </c>
    </row>
    <row r="3753" spans="1:23" hidden="1" x14ac:dyDescent="0.3">
      <c r="A3753">
        <v>101586</v>
      </c>
      <c r="B3753" s="1">
        <v>45742</v>
      </c>
      <c r="C3753" t="s">
        <v>1722</v>
      </c>
      <c r="D3753" t="s">
        <v>68</v>
      </c>
      <c r="E3753" t="s">
        <v>20</v>
      </c>
      <c r="F3753" t="s">
        <v>21</v>
      </c>
      <c r="G3753" t="s">
        <v>22</v>
      </c>
      <c r="H3753" t="s">
        <v>23</v>
      </c>
      <c r="I3753" t="s">
        <v>39</v>
      </c>
      <c r="J3753" t="s">
        <v>92</v>
      </c>
      <c r="K3753">
        <v>3</v>
      </c>
      <c r="L3753">
        <v>2363</v>
      </c>
      <c r="M3753">
        <v>0</v>
      </c>
      <c r="N3753">
        <v>7089</v>
      </c>
      <c r="O3753">
        <v>4800</v>
      </c>
      <c r="P3753">
        <v>2289</v>
      </c>
      <c r="Q3753" t="s">
        <v>26</v>
      </c>
      <c r="R3753" t="s">
        <v>73</v>
      </c>
      <c r="S3753" s="3" t="str">
        <f t="shared" si="290"/>
        <v>March</v>
      </c>
      <c r="T3753" t="str">
        <f t="shared" si="291"/>
        <v>Q1</v>
      </c>
      <c r="U3753">
        <f t="shared" si="292"/>
        <v>2025</v>
      </c>
      <c r="V3753" s="4">
        <f t="shared" si="293"/>
        <v>0.32289462547608971</v>
      </c>
      <c r="W3753" t="str">
        <f t="shared" si="294"/>
        <v>Low</v>
      </c>
    </row>
    <row r="3754" spans="1:23" hidden="1" x14ac:dyDescent="0.3">
      <c r="A3754">
        <v>101255</v>
      </c>
      <c r="B3754" s="1">
        <v>45743</v>
      </c>
      <c r="C3754" t="s">
        <v>1391</v>
      </c>
      <c r="D3754" t="s">
        <v>242</v>
      </c>
      <c r="E3754" t="s">
        <v>20</v>
      </c>
      <c r="F3754" t="s">
        <v>21</v>
      </c>
      <c r="G3754" t="s">
        <v>22</v>
      </c>
      <c r="H3754" t="s">
        <v>47</v>
      </c>
      <c r="I3754" t="s">
        <v>24</v>
      </c>
      <c r="J3754" t="s">
        <v>25</v>
      </c>
      <c r="K3754">
        <v>1</v>
      </c>
      <c r="L3754">
        <v>8339</v>
      </c>
      <c r="M3754">
        <v>15</v>
      </c>
      <c r="N3754">
        <v>7088.15</v>
      </c>
      <c r="O3754">
        <v>6000</v>
      </c>
      <c r="P3754">
        <v>1088.1500000000001</v>
      </c>
      <c r="Q3754" t="s">
        <v>26</v>
      </c>
      <c r="R3754" t="s">
        <v>73</v>
      </c>
      <c r="S3754" s="3" t="str">
        <f t="shared" si="290"/>
        <v>March</v>
      </c>
      <c r="T3754" t="str">
        <f t="shared" si="291"/>
        <v>Q1</v>
      </c>
      <c r="U3754">
        <f t="shared" si="292"/>
        <v>2025</v>
      </c>
      <c r="V3754" s="4">
        <f t="shared" si="293"/>
        <v>0.15351678505674968</v>
      </c>
      <c r="W3754" t="str">
        <f t="shared" si="294"/>
        <v>Low</v>
      </c>
    </row>
    <row r="3755" spans="1:23" hidden="1" x14ac:dyDescent="0.3">
      <c r="A3755">
        <v>102552</v>
      </c>
      <c r="B3755" s="1">
        <v>45802</v>
      </c>
      <c r="C3755" t="s">
        <v>2688</v>
      </c>
      <c r="D3755" t="s">
        <v>129</v>
      </c>
      <c r="E3755" t="s">
        <v>20</v>
      </c>
      <c r="F3755" t="s">
        <v>36</v>
      </c>
      <c r="G3755" t="s">
        <v>37</v>
      </c>
      <c r="H3755" t="s">
        <v>38</v>
      </c>
      <c r="I3755" t="s">
        <v>39</v>
      </c>
      <c r="J3755" t="s">
        <v>48</v>
      </c>
      <c r="K3755">
        <v>5</v>
      </c>
      <c r="L3755">
        <v>1664</v>
      </c>
      <c r="M3755">
        <v>15</v>
      </c>
      <c r="N3755">
        <v>7072</v>
      </c>
      <c r="O3755">
        <v>4500</v>
      </c>
      <c r="P3755">
        <v>2572</v>
      </c>
      <c r="Q3755" t="s">
        <v>26</v>
      </c>
      <c r="R3755" t="s">
        <v>27</v>
      </c>
      <c r="S3755" s="3" t="str">
        <f t="shared" si="290"/>
        <v>May</v>
      </c>
      <c r="T3755" t="str">
        <f t="shared" si="291"/>
        <v>Q2</v>
      </c>
      <c r="U3755">
        <f t="shared" si="292"/>
        <v>2025</v>
      </c>
      <c r="V3755" s="4">
        <f t="shared" si="293"/>
        <v>0.36368778280542985</v>
      </c>
      <c r="W3755" t="str">
        <f t="shared" si="294"/>
        <v>Low</v>
      </c>
    </row>
    <row r="3756" spans="1:23" hidden="1" x14ac:dyDescent="0.3">
      <c r="A3756">
        <v>104091</v>
      </c>
      <c r="B3756" s="1">
        <v>45924</v>
      </c>
      <c r="C3756" t="s">
        <v>4227</v>
      </c>
      <c r="D3756" t="s">
        <v>85</v>
      </c>
      <c r="E3756" t="s">
        <v>30</v>
      </c>
      <c r="F3756" t="s">
        <v>31</v>
      </c>
      <c r="G3756" t="s">
        <v>32</v>
      </c>
      <c r="H3756" t="s">
        <v>83</v>
      </c>
      <c r="I3756" t="s">
        <v>39</v>
      </c>
      <c r="J3756" t="s">
        <v>92</v>
      </c>
      <c r="K3756">
        <v>3</v>
      </c>
      <c r="L3756">
        <v>2617</v>
      </c>
      <c r="M3756">
        <v>10</v>
      </c>
      <c r="N3756">
        <v>7065.9</v>
      </c>
      <c r="O3756">
        <v>4800</v>
      </c>
      <c r="P3756">
        <v>2265.9</v>
      </c>
      <c r="Q3756" t="s">
        <v>41</v>
      </c>
      <c r="R3756" t="s">
        <v>27</v>
      </c>
      <c r="S3756" s="3" t="str">
        <f t="shared" si="290"/>
        <v>September</v>
      </c>
      <c r="T3756" t="str">
        <f t="shared" si="291"/>
        <v>Q3</v>
      </c>
      <c r="U3756">
        <f t="shared" si="292"/>
        <v>2025</v>
      </c>
      <c r="V3756" s="4">
        <f t="shared" si="293"/>
        <v>0.32068101728017667</v>
      </c>
      <c r="W3756" t="str">
        <f t="shared" si="294"/>
        <v>Low</v>
      </c>
    </row>
    <row r="3757" spans="1:23" hidden="1" x14ac:dyDescent="0.3">
      <c r="A3757">
        <v>104253</v>
      </c>
      <c r="B3757" s="1">
        <v>45787</v>
      </c>
      <c r="C3757" t="s">
        <v>4389</v>
      </c>
      <c r="D3757" t="s">
        <v>147</v>
      </c>
      <c r="E3757" t="s">
        <v>20</v>
      </c>
      <c r="F3757" t="s">
        <v>36</v>
      </c>
      <c r="G3757" t="s">
        <v>37</v>
      </c>
      <c r="H3757" t="s">
        <v>33</v>
      </c>
      <c r="I3757" t="s">
        <v>24</v>
      </c>
      <c r="J3757" t="s">
        <v>25</v>
      </c>
      <c r="K3757">
        <v>1</v>
      </c>
      <c r="L3757">
        <v>8830</v>
      </c>
      <c r="M3757">
        <v>20</v>
      </c>
      <c r="N3757">
        <v>7064</v>
      </c>
      <c r="O3757">
        <v>6000</v>
      </c>
      <c r="P3757">
        <v>1064</v>
      </c>
      <c r="Q3757" t="s">
        <v>26</v>
      </c>
      <c r="R3757" t="s">
        <v>56</v>
      </c>
      <c r="S3757" s="3" t="str">
        <f t="shared" si="290"/>
        <v>May</v>
      </c>
      <c r="T3757" t="str">
        <f t="shared" si="291"/>
        <v>Q2</v>
      </c>
      <c r="U3757">
        <f t="shared" si="292"/>
        <v>2025</v>
      </c>
      <c r="V3757" s="4">
        <f t="shared" si="293"/>
        <v>0.15062287655719139</v>
      </c>
      <c r="W3757" t="str">
        <f t="shared" si="294"/>
        <v>Low</v>
      </c>
    </row>
    <row r="3758" spans="1:23" hidden="1" x14ac:dyDescent="0.3">
      <c r="A3758">
        <v>103207</v>
      </c>
      <c r="B3758" s="1">
        <v>45839</v>
      </c>
      <c r="C3758" t="s">
        <v>3343</v>
      </c>
      <c r="D3758" t="s">
        <v>35</v>
      </c>
      <c r="E3758" t="s">
        <v>20</v>
      </c>
      <c r="F3758" t="s">
        <v>21</v>
      </c>
      <c r="G3758" t="s">
        <v>22</v>
      </c>
      <c r="H3758" t="s">
        <v>47</v>
      </c>
      <c r="I3758" t="s">
        <v>24</v>
      </c>
      <c r="J3758" t="s">
        <v>25</v>
      </c>
      <c r="K3758">
        <v>1</v>
      </c>
      <c r="L3758">
        <v>8825</v>
      </c>
      <c r="M3758">
        <v>20</v>
      </c>
      <c r="N3758">
        <v>7060</v>
      </c>
      <c r="O3758">
        <v>6000</v>
      </c>
      <c r="P3758">
        <v>1060</v>
      </c>
      <c r="Q3758" t="s">
        <v>49</v>
      </c>
      <c r="R3758" t="s">
        <v>56</v>
      </c>
      <c r="S3758" s="3" t="str">
        <f t="shared" si="290"/>
        <v>July</v>
      </c>
      <c r="T3758" t="str">
        <f t="shared" si="291"/>
        <v>Q3</v>
      </c>
      <c r="U3758">
        <f t="shared" si="292"/>
        <v>2025</v>
      </c>
      <c r="V3758" s="4">
        <f t="shared" si="293"/>
        <v>0.1501416430594901</v>
      </c>
      <c r="W3758" t="str">
        <f t="shared" si="294"/>
        <v>Low</v>
      </c>
    </row>
    <row r="3759" spans="1:23" hidden="1" x14ac:dyDescent="0.3">
      <c r="A3759">
        <v>101743</v>
      </c>
      <c r="B3759" s="1">
        <v>45794</v>
      </c>
      <c r="C3759" t="s">
        <v>1879</v>
      </c>
      <c r="D3759" t="s">
        <v>87</v>
      </c>
      <c r="E3759" t="s">
        <v>52</v>
      </c>
      <c r="F3759" t="s">
        <v>69</v>
      </c>
      <c r="G3759" t="s">
        <v>70</v>
      </c>
      <c r="H3759" t="s">
        <v>83</v>
      </c>
      <c r="I3759" t="s">
        <v>39</v>
      </c>
      <c r="J3759" t="s">
        <v>48</v>
      </c>
      <c r="K3759">
        <v>5</v>
      </c>
      <c r="L3759">
        <v>1660</v>
      </c>
      <c r="M3759">
        <v>15</v>
      </c>
      <c r="N3759">
        <v>7055</v>
      </c>
      <c r="O3759">
        <v>4500</v>
      </c>
      <c r="P3759">
        <v>2555</v>
      </c>
      <c r="Q3759" t="s">
        <v>66</v>
      </c>
      <c r="R3759" t="s">
        <v>56</v>
      </c>
      <c r="S3759" s="3" t="str">
        <f t="shared" si="290"/>
        <v>May</v>
      </c>
      <c r="T3759" t="str">
        <f t="shared" si="291"/>
        <v>Q2</v>
      </c>
      <c r="U3759">
        <f t="shared" si="292"/>
        <v>2025</v>
      </c>
      <c r="V3759" s="4">
        <f t="shared" si="293"/>
        <v>0.36215450035435859</v>
      </c>
      <c r="W3759" t="str">
        <f t="shared" si="294"/>
        <v>Low</v>
      </c>
    </row>
    <row r="3760" spans="1:23" hidden="1" x14ac:dyDescent="0.3">
      <c r="A3760">
        <v>103010</v>
      </c>
      <c r="B3760" s="1">
        <v>45664</v>
      </c>
      <c r="C3760" t="s">
        <v>3146</v>
      </c>
      <c r="D3760" t="s">
        <v>132</v>
      </c>
      <c r="E3760" t="s">
        <v>30</v>
      </c>
      <c r="F3760" t="s">
        <v>76</v>
      </c>
      <c r="G3760" t="s">
        <v>77</v>
      </c>
      <c r="H3760" t="s">
        <v>108</v>
      </c>
      <c r="I3760" t="s">
        <v>39</v>
      </c>
      <c r="J3760" t="s">
        <v>48</v>
      </c>
      <c r="K3760">
        <v>4</v>
      </c>
      <c r="L3760">
        <v>1856</v>
      </c>
      <c r="M3760">
        <v>5</v>
      </c>
      <c r="N3760">
        <v>7052.8</v>
      </c>
      <c r="O3760">
        <v>3600</v>
      </c>
      <c r="P3760">
        <v>3452.8</v>
      </c>
      <c r="Q3760" t="s">
        <v>26</v>
      </c>
      <c r="R3760" t="s">
        <v>73</v>
      </c>
      <c r="S3760" s="3" t="str">
        <f t="shared" si="290"/>
        <v>January</v>
      </c>
      <c r="T3760" t="str">
        <f t="shared" si="291"/>
        <v>Q1</v>
      </c>
      <c r="U3760">
        <f t="shared" si="292"/>
        <v>2025</v>
      </c>
      <c r="V3760" s="4">
        <f t="shared" si="293"/>
        <v>0.48956442831215974</v>
      </c>
      <c r="W3760" t="str">
        <f t="shared" si="294"/>
        <v>Low</v>
      </c>
    </row>
    <row r="3761" spans="1:23" hidden="1" x14ac:dyDescent="0.3">
      <c r="A3761">
        <v>101631</v>
      </c>
      <c r="B3761" s="1">
        <v>45660</v>
      </c>
      <c r="C3761" t="s">
        <v>1767</v>
      </c>
      <c r="D3761" t="s">
        <v>116</v>
      </c>
      <c r="E3761" t="s">
        <v>44</v>
      </c>
      <c r="F3761" t="s">
        <v>64</v>
      </c>
      <c r="G3761" t="s">
        <v>65</v>
      </c>
      <c r="H3761" t="s">
        <v>71</v>
      </c>
      <c r="I3761" t="s">
        <v>24</v>
      </c>
      <c r="J3761" t="s">
        <v>25</v>
      </c>
      <c r="K3761">
        <v>1</v>
      </c>
      <c r="L3761">
        <v>8297</v>
      </c>
      <c r="M3761">
        <v>15</v>
      </c>
      <c r="N3761">
        <v>7052.45</v>
      </c>
      <c r="O3761">
        <v>6000</v>
      </c>
      <c r="P3761">
        <v>1052.45</v>
      </c>
      <c r="Q3761" t="s">
        <v>55</v>
      </c>
      <c r="R3761" t="s">
        <v>27</v>
      </c>
      <c r="S3761" s="3" t="str">
        <f t="shared" si="290"/>
        <v>January</v>
      </c>
      <c r="T3761" t="str">
        <f t="shared" si="291"/>
        <v>Q1</v>
      </c>
      <c r="U3761">
        <f t="shared" si="292"/>
        <v>2025</v>
      </c>
      <c r="V3761" s="4">
        <f t="shared" si="293"/>
        <v>0.14923182723734307</v>
      </c>
      <c r="W3761" t="str">
        <f t="shared" si="294"/>
        <v>Low</v>
      </c>
    </row>
    <row r="3762" spans="1:23" hidden="1" x14ac:dyDescent="0.3">
      <c r="A3762">
        <v>100455</v>
      </c>
      <c r="B3762" s="1">
        <v>45699</v>
      </c>
      <c r="C3762" t="s">
        <v>591</v>
      </c>
      <c r="D3762" t="s">
        <v>94</v>
      </c>
      <c r="E3762" t="s">
        <v>52</v>
      </c>
      <c r="F3762" t="s">
        <v>69</v>
      </c>
      <c r="G3762" t="s">
        <v>70</v>
      </c>
      <c r="H3762" t="s">
        <v>33</v>
      </c>
      <c r="I3762" t="s">
        <v>39</v>
      </c>
      <c r="J3762" t="s">
        <v>48</v>
      </c>
      <c r="K3762">
        <v>4</v>
      </c>
      <c r="L3762">
        <v>1954</v>
      </c>
      <c r="M3762">
        <v>10</v>
      </c>
      <c r="N3762">
        <v>7034.4</v>
      </c>
      <c r="O3762">
        <v>3600</v>
      </c>
      <c r="P3762">
        <v>3434.4</v>
      </c>
      <c r="Q3762" t="s">
        <v>49</v>
      </c>
      <c r="R3762" t="s">
        <v>27</v>
      </c>
      <c r="S3762" s="3" t="str">
        <f t="shared" si="290"/>
        <v>February</v>
      </c>
      <c r="T3762" t="str">
        <f t="shared" si="291"/>
        <v>Q1</v>
      </c>
      <c r="U3762">
        <f t="shared" si="292"/>
        <v>2025</v>
      </c>
      <c r="V3762" s="4">
        <f t="shared" si="293"/>
        <v>0.48822927328556809</v>
      </c>
      <c r="W3762" t="str">
        <f t="shared" si="294"/>
        <v>Low</v>
      </c>
    </row>
    <row r="3763" spans="1:23" hidden="1" x14ac:dyDescent="0.3">
      <c r="A3763">
        <v>102941</v>
      </c>
      <c r="B3763" s="1">
        <v>45817</v>
      </c>
      <c r="C3763" t="s">
        <v>3077</v>
      </c>
      <c r="D3763" t="s">
        <v>250</v>
      </c>
      <c r="E3763" t="s">
        <v>44</v>
      </c>
      <c r="F3763" t="s">
        <v>64</v>
      </c>
      <c r="G3763" t="s">
        <v>65</v>
      </c>
      <c r="H3763" t="s">
        <v>38</v>
      </c>
      <c r="I3763" t="s">
        <v>39</v>
      </c>
      <c r="J3763" t="s">
        <v>48</v>
      </c>
      <c r="K3763">
        <v>5</v>
      </c>
      <c r="L3763">
        <v>1755</v>
      </c>
      <c r="M3763">
        <v>20</v>
      </c>
      <c r="N3763">
        <v>7020</v>
      </c>
      <c r="O3763">
        <v>4500</v>
      </c>
      <c r="P3763">
        <v>2520</v>
      </c>
      <c r="Q3763" t="s">
        <v>41</v>
      </c>
      <c r="R3763" t="s">
        <v>27</v>
      </c>
      <c r="S3763" s="3" t="str">
        <f t="shared" si="290"/>
        <v>June</v>
      </c>
      <c r="T3763" t="str">
        <f t="shared" si="291"/>
        <v>Q2</v>
      </c>
      <c r="U3763">
        <f t="shared" si="292"/>
        <v>2025</v>
      </c>
      <c r="V3763" s="4">
        <f t="shared" si="293"/>
        <v>0.35897435897435898</v>
      </c>
      <c r="W3763" t="str">
        <f t="shared" si="294"/>
        <v>Low</v>
      </c>
    </row>
    <row r="3764" spans="1:23" hidden="1" x14ac:dyDescent="0.3">
      <c r="A3764">
        <v>100257</v>
      </c>
      <c r="B3764" s="1">
        <v>45692</v>
      </c>
      <c r="C3764" t="s">
        <v>392</v>
      </c>
      <c r="D3764" t="s">
        <v>132</v>
      </c>
      <c r="E3764" t="s">
        <v>30</v>
      </c>
      <c r="F3764" t="s">
        <v>31</v>
      </c>
      <c r="G3764" t="s">
        <v>32</v>
      </c>
      <c r="H3764" t="s">
        <v>47</v>
      </c>
      <c r="I3764" t="s">
        <v>39</v>
      </c>
      <c r="J3764" t="s">
        <v>48</v>
      </c>
      <c r="K3764">
        <v>5</v>
      </c>
      <c r="L3764">
        <v>1403</v>
      </c>
      <c r="M3764">
        <v>0</v>
      </c>
      <c r="N3764">
        <v>7015</v>
      </c>
      <c r="O3764">
        <v>4500</v>
      </c>
      <c r="P3764">
        <v>2515</v>
      </c>
      <c r="Q3764" t="s">
        <v>26</v>
      </c>
      <c r="R3764" t="s">
        <v>27</v>
      </c>
      <c r="S3764" s="3" t="str">
        <f t="shared" si="290"/>
        <v>February</v>
      </c>
      <c r="T3764" t="str">
        <f t="shared" si="291"/>
        <v>Q1</v>
      </c>
      <c r="U3764">
        <f t="shared" si="292"/>
        <v>2025</v>
      </c>
      <c r="V3764" s="4">
        <f t="shared" si="293"/>
        <v>0.3585174625801853</v>
      </c>
      <c r="W3764" t="str">
        <f t="shared" si="294"/>
        <v>Low</v>
      </c>
    </row>
    <row r="3765" spans="1:23" hidden="1" x14ac:dyDescent="0.3">
      <c r="A3765">
        <v>102685</v>
      </c>
      <c r="B3765" s="1">
        <v>45801</v>
      </c>
      <c r="C3765" t="s">
        <v>2821</v>
      </c>
      <c r="D3765" t="s">
        <v>322</v>
      </c>
      <c r="E3765" t="s">
        <v>20</v>
      </c>
      <c r="F3765" t="s">
        <v>21</v>
      </c>
      <c r="G3765" t="s">
        <v>22</v>
      </c>
      <c r="H3765" t="s">
        <v>33</v>
      </c>
      <c r="I3765" t="s">
        <v>39</v>
      </c>
      <c r="J3765" t="s">
        <v>48</v>
      </c>
      <c r="K3765">
        <v>4</v>
      </c>
      <c r="L3765">
        <v>1944</v>
      </c>
      <c r="M3765">
        <v>10</v>
      </c>
      <c r="N3765">
        <v>6998.4</v>
      </c>
      <c r="O3765">
        <v>3600</v>
      </c>
      <c r="P3765">
        <v>3398.4</v>
      </c>
      <c r="Q3765" t="s">
        <v>26</v>
      </c>
      <c r="R3765" t="s">
        <v>27</v>
      </c>
      <c r="S3765" s="3" t="str">
        <f t="shared" si="290"/>
        <v>May</v>
      </c>
      <c r="T3765" t="str">
        <f t="shared" si="291"/>
        <v>Q2</v>
      </c>
      <c r="U3765">
        <f t="shared" si="292"/>
        <v>2025</v>
      </c>
      <c r="V3765" s="4">
        <f t="shared" si="293"/>
        <v>0.48559670781893011</v>
      </c>
      <c r="W3765" t="str">
        <f t="shared" si="294"/>
        <v>Low</v>
      </c>
    </row>
    <row r="3766" spans="1:23" hidden="1" x14ac:dyDescent="0.3">
      <c r="A3766">
        <v>103622</v>
      </c>
      <c r="B3766" s="1">
        <v>45743</v>
      </c>
      <c r="C3766" t="s">
        <v>3758</v>
      </c>
      <c r="D3766" t="s">
        <v>342</v>
      </c>
      <c r="E3766" t="s">
        <v>30</v>
      </c>
      <c r="F3766" t="s">
        <v>31</v>
      </c>
      <c r="G3766" t="s">
        <v>32</v>
      </c>
      <c r="H3766" t="s">
        <v>83</v>
      </c>
      <c r="I3766" t="s">
        <v>39</v>
      </c>
      <c r="J3766" t="s">
        <v>92</v>
      </c>
      <c r="K3766">
        <v>4</v>
      </c>
      <c r="L3766">
        <v>2184</v>
      </c>
      <c r="M3766">
        <v>20</v>
      </c>
      <c r="N3766">
        <v>6988.8</v>
      </c>
      <c r="O3766">
        <v>6400</v>
      </c>
      <c r="P3766">
        <v>588.79999999999995</v>
      </c>
      <c r="Q3766" t="s">
        <v>49</v>
      </c>
      <c r="R3766" t="s">
        <v>27</v>
      </c>
      <c r="S3766" s="3" t="str">
        <f t="shared" si="290"/>
        <v>March</v>
      </c>
      <c r="T3766" t="str">
        <f t="shared" si="291"/>
        <v>Q1</v>
      </c>
      <c r="U3766">
        <f t="shared" si="292"/>
        <v>2025</v>
      </c>
      <c r="V3766" s="4">
        <f t="shared" si="293"/>
        <v>8.4249084249084241E-2</v>
      </c>
      <c r="W3766" t="str">
        <f t="shared" si="294"/>
        <v>Low</v>
      </c>
    </row>
    <row r="3767" spans="1:23" hidden="1" x14ac:dyDescent="0.3">
      <c r="A3767">
        <v>101910</v>
      </c>
      <c r="B3767" s="1">
        <v>45817</v>
      </c>
      <c r="C3767" t="s">
        <v>2046</v>
      </c>
      <c r="D3767" t="s">
        <v>114</v>
      </c>
      <c r="E3767" t="s">
        <v>52</v>
      </c>
      <c r="F3767" t="s">
        <v>69</v>
      </c>
      <c r="G3767" t="s">
        <v>70</v>
      </c>
      <c r="H3767" t="s">
        <v>71</v>
      </c>
      <c r="I3767" t="s">
        <v>39</v>
      </c>
      <c r="J3767" t="s">
        <v>92</v>
      </c>
      <c r="K3767">
        <v>3</v>
      </c>
      <c r="L3767">
        <v>2447</v>
      </c>
      <c r="M3767">
        <v>5</v>
      </c>
      <c r="N3767">
        <v>6973.95</v>
      </c>
      <c r="O3767">
        <v>4800</v>
      </c>
      <c r="P3767">
        <v>2173.9499999999998</v>
      </c>
      <c r="Q3767" t="s">
        <v>66</v>
      </c>
      <c r="R3767" t="s">
        <v>27</v>
      </c>
      <c r="S3767" s="3" t="str">
        <f t="shared" si="290"/>
        <v>June</v>
      </c>
      <c r="T3767" t="str">
        <f t="shared" si="291"/>
        <v>Q2</v>
      </c>
      <c r="U3767">
        <f t="shared" si="292"/>
        <v>2025</v>
      </c>
      <c r="V3767" s="4">
        <f t="shared" si="293"/>
        <v>0.31172434560041296</v>
      </c>
      <c r="W3767" t="str">
        <f t="shared" si="294"/>
        <v>Low</v>
      </c>
    </row>
    <row r="3768" spans="1:23" hidden="1" x14ac:dyDescent="0.3">
      <c r="A3768">
        <v>101132</v>
      </c>
      <c r="B3768" s="1">
        <v>45905</v>
      </c>
      <c r="C3768" t="s">
        <v>1268</v>
      </c>
      <c r="D3768" t="s">
        <v>98</v>
      </c>
      <c r="E3768" t="s">
        <v>20</v>
      </c>
      <c r="F3768" t="s">
        <v>36</v>
      </c>
      <c r="G3768" t="s">
        <v>37</v>
      </c>
      <c r="H3768" t="s">
        <v>47</v>
      </c>
      <c r="I3768" t="s">
        <v>39</v>
      </c>
      <c r="J3768" t="s">
        <v>92</v>
      </c>
      <c r="K3768">
        <v>3</v>
      </c>
      <c r="L3768">
        <v>2582</v>
      </c>
      <c r="M3768">
        <v>10</v>
      </c>
      <c r="N3768">
        <v>6971.4</v>
      </c>
      <c r="O3768">
        <v>4800</v>
      </c>
      <c r="P3768">
        <v>2171.4</v>
      </c>
      <c r="Q3768" t="s">
        <v>41</v>
      </c>
      <c r="R3768" t="s">
        <v>27</v>
      </c>
      <c r="S3768" s="3" t="str">
        <f t="shared" si="290"/>
        <v>September</v>
      </c>
      <c r="T3768" t="str">
        <f t="shared" si="291"/>
        <v>Q3</v>
      </c>
      <c r="U3768">
        <f t="shared" si="292"/>
        <v>2025</v>
      </c>
      <c r="V3768" s="4">
        <f t="shared" si="293"/>
        <v>0.3114725880024099</v>
      </c>
      <c r="W3768" t="str">
        <f t="shared" si="294"/>
        <v>Low</v>
      </c>
    </row>
    <row r="3769" spans="1:23" hidden="1" x14ac:dyDescent="0.3">
      <c r="A3769">
        <v>103779</v>
      </c>
      <c r="B3769" s="1">
        <v>45892</v>
      </c>
      <c r="C3769" t="s">
        <v>3915</v>
      </c>
      <c r="D3769" t="s">
        <v>132</v>
      </c>
      <c r="E3769" t="s">
        <v>20</v>
      </c>
      <c r="F3769" t="s">
        <v>36</v>
      </c>
      <c r="G3769" t="s">
        <v>37</v>
      </c>
      <c r="H3769" t="s">
        <v>47</v>
      </c>
      <c r="I3769" t="s">
        <v>39</v>
      </c>
      <c r="J3769" t="s">
        <v>92</v>
      </c>
      <c r="K3769">
        <v>3</v>
      </c>
      <c r="L3769">
        <v>2320</v>
      </c>
      <c r="M3769">
        <v>0</v>
      </c>
      <c r="N3769">
        <v>6960</v>
      </c>
      <c r="O3769">
        <v>4800</v>
      </c>
      <c r="P3769">
        <v>2160</v>
      </c>
      <c r="Q3769" t="s">
        <v>55</v>
      </c>
      <c r="R3769" t="s">
        <v>27</v>
      </c>
      <c r="S3769" s="3" t="str">
        <f t="shared" si="290"/>
        <v>August</v>
      </c>
      <c r="T3769" t="str">
        <f t="shared" si="291"/>
        <v>Q3</v>
      </c>
      <c r="U3769">
        <f t="shared" si="292"/>
        <v>2025</v>
      </c>
      <c r="V3769" s="4">
        <f t="shared" si="293"/>
        <v>0.31034482758620691</v>
      </c>
      <c r="W3769" t="str">
        <f t="shared" si="294"/>
        <v>Low</v>
      </c>
    </row>
    <row r="3770" spans="1:23" hidden="1" x14ac:dyDescent="0.3">
      <c r="A3770">
        <v>101532</v>
      </c>
      <c r="B3770" s="1">
        <v>45914</v>
      </c>
      <c r="C3770" t="s">
        <v>1668</v>
      </c>
      <c r="D3770" t="s">
        <v>219</v>
      </c>
      <c r="E3770" t="s">
        <v>52</v>
      </c>
      <c r="F3770" t="s">
        <v>69</v>
      </c>
      <c r="G3770" t="s">
        <v>70</v>
      </c>
      <c r="H3770" t="s">
        <v>108</v>
      </c>
      <c r="I3770" t="s">
        <v>39</v>
      </c>
      <c r="J3770" t="s">
        <v>48</v>
      </c>
      <c r="K3770">
        <v>6</v>
      </c>
      <c r="L3770">
        <v>1160</v>
      </c>
      <c r="M3770">
        <v>0</v>
      </c>
      <c r="N3770">
        <v>6960</v>
      </c>
      <c r="O3770">
        <v>5400</v>
      </c>
      <c r="P3770">
        <v>1560</v>
      </c>
      <c r="Q3770" t="s">
        <v>26</v>
      </c>
      <c r="R3770" t="s">
        <v>27</v>
      </c>
      <c r="S3770" s="3" t="str">
        <f t="shared" si="290"/>
        <v>September</v>
      </c>
      <c r="T3770" t="str">
        <f t="shared" si="291"/>
        <v>Q3</v>
      </c>
      <c r="U3770">
        <f t="shared" si="292"/>
        <v>2025</v>
      </c>
      <c r="V3770" s="4">
        <f t="shared" si="293"/>
        <v>0.22413793103448276</v>
      </c>
      <c r="W3770" t="str">
        <f t="shared" si="294"/>
        <v>Low</v>
      </c>
    </row>
    <row r="3771" spans="1:23" hidden="1" x14ac:dyDescent="0.3">
      <c r="A3771">
        <v>104187</v>
      </c>
      <c r="B3771" s="1">
        <v>45752</v>
      </c>
      <c r="C3771" t="s">
        <v>4323</v>
      </c>
      <c r="D3771" t="s">
        <v>177</v>
      </c>
      <c r="E3771" t="s">
        <v>52</v>
      </c>
      <c r="F3771" t="s">
        <v>69</v>
      </c>
      <c r="G3771" t="s">
        <v>70</v>
      </c>
      <c r="H3771" t="s">
        <v>38</v>
      </c>
      <c r="I3771" t="s">
        <v>39</v>
      </c>
      <c r="J3771" t="s">
        <v>48</v>
      </c>
      <c r="K3771">
        <v>6</v>
      </c>
      <c r="L3771">
        <v>1217</v>
      </c>
      <c r="M3771">
        <v>5</v>
      </c>
      <c r="N3771">
        <v>6936.9</v>
      </c>
      <c r="O3771">
        <v>5400</v>
      </c>
      <c r="P3771">
        <v>1536.9</v>
      </c>
      <c r="Q3771" t="s">
        <v>26</v>
      </c>
      <c r="R3771" t="s">
        <v>73</v>
      </c>
      <c r="S3771" s="3" t="str">
        <f t="shared" si="290"/>
        <v>April</v>
      </c>
      <c r="T3771" t="str">
        <f t="shared" si="291"/>
        <v>Q2</v>
      </c>
      <c r="U3771">
        <f t="shared" si="292"/>
        <v>2025</v>
      </c>
      <c r="V3771" s="4">
        <f t="shared" si="293"/>
        <v>0.22155429658781303</v>
      </c>
      <c r="W3771" t="str">
        <f t="shared" si="294"/>
        <v>Low</v>
      </c>
    </row>
    <row r="3772" spans="1:23" hidden="1" x14ac:dyDescent="0.3">
      <c r="A3772">
        <v>101599</v>
      </c>
      <c r="B3772" s="1">
        <v>45862</v>
      </c>
      <c r="C3772" t="s">
        <v>1735</v>
      </c>
      <c r="D3772" t="s">
        <v>114</v>
      </c>
      <c r="E3772" t="s">
        <v>20</v>
      </c>
      <c r="F3772" t="s">
        <v>36</v>
      </c>
      <c r="G3772" t="s">
        <v>37</v>
      </c>
      <c r="H3772" t="s">
        <v>38</v>
      </c>
      <c r="I3772" t="s">
        <v>39</v>
      </c>
      <c r="J3772" t="s">
        <v>48</v>
      </c>
      <c r="K3772">
        <v>5</v>
      </c>
      <c r="L3772">
        <v>1629</v>
      </c>
      <c r="M3772">
        <v>15</v>
      </c>
      <c r="N3772">
        <v>6923.25</v>
      </c>
      <c r="O3772">
        <v>4500</v>
      </c>
      <c r="P3772">
        <v>2423.25</v>
      </c>
      <c r="Q3772" t="s">
        <v>49</v>
      </c>
      <c r="R3772" t="s">
        <v>27</v>
      </c>
      <c r="S3772" s="3" t="str">
        <f t="shared" si="290"/>
        <v>July</v>
      </c>
      <c r="T3772" t="str">
        <f t="shared" si="291"/>
        <v>Q3</v>
      </c>
      <c r="U3772">
        <f t="shared" si="292"/>
        <v>2025</v>
      </c>
      <c r="V3772" s="4">
        <f t="shared" si="293"/>
        <v>0.35001624959376015</v>
      </c>
      <c r="W3772" t="str">
        <f t="shared" si="294"/>
        <v>Low</v>
      </c>
    </row>
    <row r="3773" spans="1:23" hidden="1" x14ac:dyDescent="0.3">
      <c r="A3773">
        <v>102498</v>
      </c>
      <c r="B3773" s="1">
        <v>45915</v>
      </c>
      <c r="C3773" t="s">
        <v>2634</v>
      </c>
      <c r="D3773" t="s">
        <v>166</v>
      </c>
      <c r="E3773" t="s">
        <v>20</v>
      </c>
      <c r="F3773" t="s">
        <v>21</v>
      </c>
      <c r="G3773" t="s">
        <v>22</v>
      </c>
      <c r="H3773" t="s">
        <v>33</v>
      </c>
      <c r="I3773" t="s">
        <v>24</v>
      </c>
      <c r="J3773" t="s">
        <v>25</v>
      </c>
      <c r="K3773">
        <v>1</v>
      </c>
      <c r="L3773">
        <v>8142</v>
      </c>
      <c r="M3773">
        <v>15</v>
      </c>
      <c r="N3773">
        <v>6920.7</v>
      </c>
      <c r="O3773">
        <v>6000</v>
      </c>
      <c r="P3773">
        <v>920.7</v>
      </c>
      <c r="Q3773" t="s">
        <v>49</v>
      </c>
      <c r="R3773" t="s">
        <v>73</v>
      </c>
      <c r="S3773" s="3" t="str">
        <f t="shared" si="290"/>
        <v>September</v>
      </c>
      <c r="T3773" t="str">
        <f t="shared" si="291"/>
        <v>Q3</v>
      </c>
      <c r="U3773">
        <f t="shared" si="292"/>
        <v>2025</v>
      </c>
      <c r="V3773" s="4">
        <f t="shared" si="293"/>
        <v>0.13303567558194981</v>
      </c>
      <c r="W3773" t="str">
        <f t="shared" si="294"/>
        <v>Low</v>
      </c>
    </row>
    <row r="3774" spans="1:23" hidden="1" x14ac:dyDescent="0.3">
      <c r="A3774">
        <v>100650</v>
      </c>
      <c r="B3774" s="1">
        <v>45764</v>
      </c>
      <c r="C3774" t="s">
        <v>786</v>
      </c>
      <c r="D3774" t="s">
        <v>94</v>
      </c>
      <c r="E3774" t="s">
        <v>20</v>
      </c>
      <c r="F3774" t="s">
        <v>21</v>
      </c>
      <c r="G3774" t="s">
        <v>22</v>
      </c>
      <c r="H3774" t="s">
        <v>83</v>
      </c>
      <c r="I3774" t="s">
        <v>24</v>
      </c>
      <c r="J3774" t="s">
        <v>25</v>
      </c>
      <c r="K3774">
        <v>1</v>
      </c>
      <c r="L3774">
        <v>8639</v>
      </c>
      <c r="M3774">
        <v>20</v>
      </c>
      <c r="N3774">
        <v>6911.2</v>
      </c>
      <c r="O3774">
        <v>6000</v>
      </c>
      <c r="P3774">
        <v>911.2</v>
      </c>
      <c r="Q3774" t="s">
        <v>41</v>
      </c>
      <c r="R3774" t="s">
        <v>73</v>
      </c>
      <c r="S3774" s="3" t="str">
        <f t="shared" si="290"/>
        <v>April</v>
      </c>
      <c r="T3774" t="str">
        <f t="shared" si="291"/>
        <v>Q2</v>
      </c>
      <c r="U3774">
        <f t="shared" si="292"/>
        <v>2025</v>
      </c>
      <c r="V3774" s="4">
        <f t="shared" si="293"/>
        <v>0.13184396342169233</v>
      </c>
      <c r="W3774" t="str">
        <f t="shared" si="294"/>
        <v>Low</v>
      </c>
    </row>
    <row r="3775" spans="1:23" hidden="1" x14ac:dyDescent="0.3">
      <c r="A3775">
        <v>101858</v>
      </c>
      <c r="B3775" s="1">
        <v>45920</v>
      </c>
      <c r="C3775" t="s">
        <v>1994</v>
      </c>
      <c r="D3775" t="s">
        <v>118</v>
      </c>
      <c r="E3775" t="s">
        <v>44</v>
      </c>
      <c r="F3775" t="s">
        <v>64</v>
      </c>
      <c r="G3775" t="s">
        <v>65</v>
      </c>
      <c r="H3775" t="s">
        <v>71</v>
      </c>
      <c r="I3775" t="s">
        <v>39</v>
      </c>
      <c r="J3775" t="s">
        <v>48</v>
      </c>
      <c r="K3775">
        <v>5</v>
      </c>
      <c r="L3775">
        <v>1535</v>
      </c>
      <c r="M3775">
        <v>10</v>
      </c>
      <c r="N3775">
        <v>6907.5</v>
      </c>
      <c r="O3775">
        <v>4500</v>
      </c>
      <c r="P3775">
        <v>2407.5</v>
      </c>
      <c r="Q3775" t="s">
        <v>26</v>
      </c>
      <c r="R3775" t="s">
        <v>27</v>
      </c>
      <c r="S3775" s="3" t="str">
        <f t="shared" si="290"/>
        <v>September</v>
      </c>
      <c r="T3775" t="str">
        <f t="shared" si="291"/>
        <v>Q3</v>
      </c>
      <c r="U3775">
        <f t="shared" si="292"/>
        <v>2025</v>
      </c>
      <c r="V3775" s="4">
        <f t="shared" si="293"/>
        <v>0.34853420195439738</v>
      </c>
      <c r="W3775" t="str">
        <f t="shared" si="294"/>
        <v>Low</v>
      </c>
    </row>
    <row r="3776" spans="1:23" hidden="1" x14ac:dyDescent="0.3">
      <c r="A3776">
        <v>100926</v>
      </c>
      <c r="B3776" s="1">
        <v>45926</v>
      </c>
      <c r="C3776" t="s">
        <v>1062</v>
      </c>
      <c r="D3776" t="s">
        <v>239</v>
      </c>
      <c r="E3776" t="s">
        <v>44</v>
      </c>
      <c r="F3776" t="s">
        <v>45</v>
      </c>
      <c r="G3776" t="s">
        <v>46</v>
      </c>
      <c r="H3776" t="s">
        <v>33</v>
      </c>
      <c r="I3776" t="s">
        <v>39</v>
      </c>
      <c r="J3776" t="s">
        <v>92</v>
      </c>
      <c r="K3776">
        <v>3</v>
      </c>
      <c r="L3776">
        <v>2705</v>
      </c>
      <c r="M3776">
        <v>15</v>
      </c>
      <c r="N3776">
        <v>6897.75</v>
      </c>
      <c r="O3776">
        <v>4800</v>
      </c>
      <c r="P3776">
        <v>2097.75</v>
      </c>
      <c r="Q3776" t="s">
        <v>49</v>
      </c>
      <c r="R3776" t="s">
        <v>27</v>
      </c>
      <c r="S3776" s="3" t="str">
        <f t="shared" si="290"/>
        <v>September</v>
      </c>
      <c r="T3776" t="str">
        <f t="shared" si="291"/>
        <v>Q3</v>
      </c>
      <c r="U3776">
        <f t="shared" si="292"/>
        <v>2025</v>
      </c>
      <c r="V3776" s="4">
        <f t="shared" si="293"/>
        <v>0.30412090899206262</v>
      </c>
      <c r="W3776" t="str">
        <f t="shared" si="294"/>
        <v>Low</v>
      </c>
    </row>
    <row r="3777" spans="1:23" hidden="1" x14ac:dyDescent="0.3">
      <c r="A3777">
        <v>100952</v>
      </c>
      <c r="B3777" s="1">
        <v>45736</v>
      </c>
      <c r="C3777" t="s">
        <v>1088</v>
      </c>
      <c r="D3777" t="s">
        <v>199</v>
      </c>
      <c r="E3777" t="s">
        <v>52</v>
      </c>
      <c r="F3777" t="s">
        <v>69</v>
      </c>
      <c r="G3777" t="s">
        <v>70</v>
      </c>
      <c r="H3777" t="s">
        <v>38</v>
      </c>
      <c r="I3777" t="s">
        <v>24</v>
      </c>
      <c r="J3777" t="s">
        <v>25</v>
      </c>
      <c r="K3777">
        <v>1</v>
      </c>
      <c r="L3777">
        <v>8107</v>
      </c>
      <c r="M3777">
        <v>15</v>
      </c>
      <c r="N3777">
        <v>6890.95</v>
      </c>
      <c r="O3777">
        <v>6000</v>
      </c>
      <c r="P3777">
        <v>890.95</v>
      </c>
      <c r="Q3777" t="s">
        <v>49</v>
      </c>
      <c r="R3777" t="s">
        <v>73</v>
      </c>
      <c r="S3777" s="3" t="str">
        <f t="shared" si="290"/>
        <v>March</v>
      </c>
      <c r="T3777" t="str">
        <f t="shared" si="291"/>
        <v>Q1</v>
      </c>
      <c r="U3777">
        <f t="shared" si="292"/>
        <v>2025</v>
      </c>
      <c r="V3777" s="4">
        <f t="shared" si="293"/>
        <v>0.1292927680508493</v>
      </c>
      <c r="W3777" t="str">
        <f t="shared" si="294"/>
        <v>Low</v>
      </c>
    </row>
    <row r="3778" spans="1:23" hidden="1" x14ac:dyDescent="0.3">
      <c r="A3778">
        <v>104531</v>
      </c>
      <c r="B3778" s="1">
        <v>46007</v>
      </c>
      <c r="C3778" t="s">
        <v>4667</v>
      </c>
      <c r="D3778" t="s">
        <v>166</v>
      </c>
      <c r="E3778" t="s">
        <v>44</v>
      </c>
      <c r="F3778" t="s">
        <v>64</v>
      </c>
      <c r="G3778" t="s">
        <v>65</v>
      </c>
      <c r="H3778" t="s">
        <v>33</v>
      </c>
      <c r="I3778" t="s">
        <v>39</v>
      </c>
      <c r="J3778" t="s">
        <v>48</v>
      </c>
      <c r="K3778">
        <v>5</v>
      </c>
      <c r="L3778">
        <v>1375</v>
      </c>
      <c r="M3778">
        <v>0</v>
      </c>
      <c r="N3778">
        <v>6875</v>
      </c>
      <c r="O3778">
        <v>4500</v>
      </c>
      <c r="P3778">
        <v>2375</v>
      </c>
      <c r="Q3778" t="s">
        <v>26</v>
      </c>
      <c r="R3778" t="s">
        <v>27</v>
      </c>
      <c r="S3778" s="3" t="str">
        <f t="shared" ref="S3778:S3841" si="295">TEXT(B3778,"mmmm")</f>
        <v>December</v>
      </c>
      <c r="T3778" t="str">
        <f t="shared" ref="T3778:T3841" si="296">"Q"&amp;ROUNDUP(MONTH(B3778)/3,0)</f>
        <v>Q4</v>
      </c>
      <c r="U3778">
        <f t="shared" ref="U3778:U3841" si="297">YEAR(B3778)</f>
        <v>2025</v>
      </c>
      <c r="V3778" s="4">
        <f t="shared" ref="V3778:V3841" si="298">P3778/N3778</f>
        <v>0.34545454545454546</v>
      </c>
      <c r="W3778" t="str">
        <f t="shared" ref="W3778:W3841" si="299">IF(N3778&lt;10000,"Low",IF(N3778&lt;=50000,"Medium","High"))</f>
        <v>Low</v>
      </c>
    </row>
    <row r="3779" spans="1:23" hidden="1" x14ac:dyDescent="0.3">
      <c r="A3779">
        <v>104243</v>
      </c>
      <c r="B3779" s="1">
        <v>45866</v>
      </c>
      <c r="C3779" t="s">
        <v>4379</v>
      </c>
      <c r="D3779" t="s">
        <v>100</v>
      </c>
      <c r="E3779" t="s">
        <v>30</v>
      </c>
      <c r="F3779" t="s">
        <v>76</v>
      </c>
      <c r="G3779" t="s">
        <v>77</v>
      </c>
      <c r="H3779" t="s">
        <v>47</v>
      </c>
      <c r="I3779" t="s">
        <v>39</v>
      </c>
      <c r="J3779" t="s">
        <v>48</v>
      </c>
      <c r="K3779">
        <v>5</v>
      </c>
      <c r="L3779">
        <v>1524</v>
      </c>
      <c r="M3779">
        <v>10</v>
      </c>
      <c r="N3779">
        <v>6858</v>
      </c>
      <c r="O3779">
        <v>4500</v>
      </c>
      <c r="P3779">
        <v>2358</v>
      </c>
      <c r="Q3779" t="s">
        <v>26</v>
      </c>
      <c r="R3779" t="s">
        <v>27</v>
      </c>
      <c r="S3779" s="3" t="str">
        <f t="shared" si="295"/>
        <v>July</v>
      </c>
      <c r="T3779" t="str">
        <f t="shared" si="296"/>
        <v>Q3</v>
      </c>
      <c r="U3779">
        <f t="shared" si="297"/>
        <v>2025</v>
      </c>
      <c r="V3779" s="4">
        <f t="shared" si="298"/>
        <v>0.34383202099737531</v>
      </c>
      <c r="W3779" t="str">
        <f t="shared" si="299"/>
        <v>Low</v>
      </c>
    </row>
    <row r="3780" spans="1:23" hidden="1" x14ac:dyDescent="0.3">
      <c r="A3780">
        <v>104487</v>
      </c>
      <c r="B3780" s="1">
        <v>45970</v>
      </c>
      <c r="C3780" t="s">
        <v>4623</v>
      </c>
      <c r="D3780" t="s">
        <v>151</v>
      </c>
      <c r="E3780" t="s">
        <v>20</v>
      </c>
      <c r="F3780" t="s">
        <v>21</v>
      </c>
      <c r="G3780" t="s">
        <v>22</v>
      </c>
      <c r="H3780" t="s">
        <v>38</v>
      </c>
      <c r="I3780" t="s">
        <v>39</v>
      </c>
      <c r="J3780" t="s">
        <v>92</v>
      </c>
      <c r="K3780">
        <v>3</v>
      </c>
      <c r="L3780">
        <v>2689</v>
      </c>
      <c r="M3780">
        <v>15</v>
      </c>
      <c r="N3780">
        <v>6856.95</v>
      </c>
      <c r="O3780">
        <v>4800</v>
      </c>
      <c r="P3780">
        <v>2056.9499999999998</v>
      </c>
      <c r="Q3780" t="s">
        <v>26</v>
      </c>
      <c r="R3780" t="s">
        <v>27</v>
      </c>
      <c r="S3780" s="3" t="str">
        <f t="shared" si="295"/>
        <v>November</v>
      </c>
      <c r="T3780" t="str">
        <f t="shared" si="296"/>
        <v>Q4</v>
      </c>
      <c r="U3780">
        <f t="shared" si="297"/>
        <v>2025</v>
      </c>
      <c r="V3780" s="4">
        <f t="shared" si="298"/>
        <v>0.29998031194627345</v>
      </c>
      <c r="W3780" t="str">
        <f t="shared" si="299"/>
        <v>Low</v>
      </c>
    </row>
    <row r="3781" spans="1:23" hidden="1" x14ac:dyDescent="0.3">
      <c r="A3781">
        <v>100759</v>
      </c>
      <c r="B3781" s="1">
        <v>45810</v>
      </c>
      <c r="C3781" t="s">
        <v>895</v>
      </c>
      <c r="D3781" t="s">
        <v>257</v>
      </c>
      <c r="E3781" t="s">
        <v>44</v>
      </c>
      <c r="F3781" t="s">
        <v>64</v>
      </c>
      <c r="G3781" t="s">
        <v>65</v>
      </c>
      <c r="H3781" t="s">
        <v>47</v>
      </c>
      <c r="I3781" t="s">
        <v>39</v>
      </c>
      <c r="J3781" t="s">
        <v>92</v>
      </c>
      <c r="K3781">
        <v>4</v>
      </c>
      <c r="L3781">
        <v>2016</v>
      </c>
      <c r="M3781">
        <v>15</v>
      </c>
      <c r="N3781">
        <v>6854.4</v>
      </c>
      <c r="O3781">
        <v>6400</v>
      </c>
      <c r="P3781">
        <v>454.4</v>
      </c>
      <c r="Q3781" t="s">
        <v>66</v>
      </c>
      <c r="R3781" t="s">
        <v>73</v>
      </c>
      <c r="S3781" s="3" t="str">
        <f t="shared" si="295"/>
        <v>June</v>
      </c>
      <c r="T3781" t="str">
        <f t="shared" si="296"/>
        <v>Q2</v>
      </c>
      <c r="U3781">
        <f t="shared" si="297"/>
        <v>2025</v>
      </c>
      <c r="V3781" s="4">
        <f t="shared" si="298"/>
        <v>6.6293183940242764E-2</v>
      </c>
      <c r="W3781" t="str">
        <f t="shared" si="299"/>
        <v>Low</v>
      </c>
    </row>
    <row r="3782" spans="1:23" hidden="1" x14ac:dyDescent="0.3">
      <c r="A3782">
        <v>101622</v>
      </c>
      <c r="B3782" s="1">
        <v>45834</v>
      </c>
      <c r="C3782" t="s">
        <v>1758</v>
      </c>
      <c r="D3782" t="s">
        <v>177</v>
      </c>
      <c r="E3782" t="s">
        <v>52</v>
      </c>
      <c r="F3782" t="s">
        <v>53</v>
      </c>
      <c r="G3782" t="s">
        <v>54</v>
      </c>
      <c r="H3782" t="s">
        <v>38</v>
      </c>
      <c r="I3782" t="s">
        <v>24</v>
      </c>
      <c r="J3782" t="s">
        <v>25</v>
      </c>
      <c r="K3782">
        <v>1</v>
      </c>
      <c r="L3782">
        <v>8054</v>
      </c>
      <c r="M3782">
        <v>15</v>
      </c>
      <c r="N3782">
        <v>6845.9</v>
      </c>
      <c r="O3782">
        <v>6000</v>
      </c>
      <c r="P3782">
        <v>845.9</v>
      </c>
      <c r="Q3782" t="s">
        <v>49</v>
      </c>
      <c r="R3782" t="s">
        <v>27</v>
      </c>
      <c r="S3782" s="3" t="str">
        <f t="shared" si="295"/>
        <v>June</v>
      </c>
      <c r="T3782" t="str">
        <f t="shared" si="296"/>
        <v>Q2</v>
      </c>
      <c r="U3782">
        <f t="shared" si="297"/>
        <v>2025</v>
      </c>
      <c r="V3782" s="4">
        <f t="shared" si="298"/>
        <v>0.12356300851604611</v>
      </c>
      <c r="W3782" t="str">
        <f t="shared" si="299"/>
        <v>Low</v>
      </c>
    </row>
    <row r="3783" spans="1:23" hidden="1" x14ac:dyDescent="0.3">
      <c r="A3783">
        <v>101048</v>
      </c>
      <c r="B3783" s="1">
        <v>45978</v>
      </c>
      <c r="C3783" t="s">
        <v>1184</v>
      </c>
      <c r="D3783" t="s">
        <v>68</v>
      </c>
      <c r="E3783" t="s">
        <v>44</v>
      </c>
      <c r="F3783" t="s">
        <v>64</v>
      </c>
      <c r="G3783" t="s">
        <v>65</v>
      </c>
      <c r="H3783" t="s">
        <v>38</v>
      </c>
      <c r="I3783" t="s">
        <v>39</v>
      </c>
      <c r="J3783" t="s">
        <v>48</v>
      </c>
      <c r="K3783">
        <v>6</v>
      </c>
      <c r="L3783">
        <v>1200</v>
      </c>
      <c r="M3783">
        <v>5</v>
      </c>
      <c r="N3783">
        <v>6840</v>
      </c>
      <c r="O3783">
        <v>5400</v>
      </c>
      <c r="P3783">
        <v>1440</v>
      </c>
      <c r="Q3783" t="s">
        <v>26</v>
      </c>
      <c r="R3783" t="s">
        <v>56</v>
      </c>
      <c r="S3783" s="3" t="str">
        <f t="shared" si="295"/>
        <v>November</v>
      </c>
      <c r="T3783" t="str">
        <f t="shared" si="296"/>
        <v>Q4</v>
      </c>
      <c r="U3783">
        <f t="shared" si="297"/>
        <v>2025</v>
      </c>
      <c r="V3783" s="4">
        <f t="shared" si="298"/>
        <v>0.21052631578947367</v>
      </c>
      <c r="W3783" t="str">
        <f t="shared" si="299"/>
        <v>Low</v>
      </c>
    </row>
    <row r="3784" spans="1:23" hidden="1" x14ac:dyDescent="0.3">
      <c r="A3784">
        <v>102597</v>
      </c>
      <c r="B3784" s="1">
        <v>45908</v>
      </c>
      <c r="C3784" t="s">
        <v>2733</v>
      </c>
      <c r="D3784" t="s">
        <v>104</v>
      </c>
      <c r="E3784" t="s">
        <v>44</v>
      </c>
      <c r="F3784" t="s">
        <v>64</v>
      </c>
      <c r="G3784" t="s">
        <v>65</v>
      </c>
      <c r="H3784" t="s">
        <v>108</v>
      </c>
      <c r="I3784" t="s">
        <v>39</v>
      </c>
      <c r="J3784" t="s">
        <v>48</v>
      </c>
      <c r="K3784">
        <v>5</v>
      </c>
      <c r="L3784">
        <v>1367</v>
      </c>
      <c r="M3784">
        <v>0</v>
      </c>
      <c r="N3784">
        <v>6835</v>
      </c>
      <c r="O3784">
        <v>4500</v>
      </c>
      <c r="P3784">
        <v>2335</v>
      </c>
      <c r="Q3784" t="s">
        <v>41</v>
      </c>
      <c r="R3784" t="s">
        <v>27</v>
      </c>
      <c r="S3784" s="3" t="str">
        <f t="shared" si="295"/>
        <v>September</v>
      </c>
      <c r="T3784" t="str">
        <f t="shared" si="296"/>
        <v>Q3</v>
      </c>
      <c r="U3784">
        <f t="shared" si="297"/>
        <v>2025</v>
      </c>
      <c r="V3784" s="4">
        <f t="shared" si="298"/>
        <v>0.34162399414776884</v>
      </c>
      <c r="W3784" t="str">
        <f t="shared" si="299"/>
        <v>Low</v>
      </c>
    </row>
    <row r="3785" spans="1:23" hidden="1" x14ac:dyDescent="0.3">
      <c r="A3785">
        <v>103723</v>
      </c>
      <c r="B3785" s="1">
        <v>45676</v>
      </c>
      <c r="C3785" t="s">
        <v>3859</v>
      </c>
      <c r="D3785" t="s">
        <v>250</v>
      </c>
      <c r="E3785" t="s">
        <v>52</v>
      </c>
      <c r="F3785" t="s">
        <v>53</v>
      </c>
      <c r="G3785" t="s">
        <v>54</v>
      </c>
      <c r="H3785" t="s">
        <v>38</v>
      </c>
      <c r="I3785" t="s">
        <v>39</v>
      </c>
      <c r="J3785" t="s">
        <v>48</v>
      </c>
      <c r="K3785">
        <v>6</v>
      </c>
      <c r="L3785">
        <v>1139</v>
      </c>
      <c r="M3785">
        <v>0</v>
      </c>
      <c r="N3785">
        <v>6834</v>
      </c>
      <c r="O3785">
        <v>5400</v>
      </c>
      <c r="P3785">
        <v>1434</v>
      </c>
      <c r="Q3785" t="s">
        <v>41</v>
      </c>
      <c r="R3785" t="s">
        <v>27</v>
      </c>
      <c r="S3785" s="3" t="str">
        <f t="shared" si="295"/>
        <v>January</v>
      </c>
      <c r="T3785" t="str">
        <f t="shared" si="296"/>
        <v>Q1</v>
      </c>
      <c r="U3785">
        <f t="shared" si="297"/>
        <v>2025</v>
      </c>
      <c r="V3785" s="4">
        <f t="shared" si="298"/>
        <v>0.20983318700614575</v>
      </c>
      <c r="W3785" t="str">
        <f t="shared" si="299"/>
        <v>Low</v>
      </c>
    </row>
    <row r="3786" spans="1:23" hidden="1" x14ac:dyDescent="0.3">
      <c r="A3786">
        <v>101542</v>
      </c>
      <c r="B3786" s="1">
        <v>45778</v>
      </c>
      <c r="C3786" t="s">
        <v>1678</v>
      </c>
      <c r="D3786" t="s">
        <v>239</v>
      </c>
      <c r="E3786" t="s">
        <v>52</v>
      </c>
      <c r="F3786" t="s">
        <v>53</v>
      </c>
      <c r="G3786" t="s">
        <v>54</v>
      </c>
      <c r="H3786" t="s">
        <v>59</v>
      </c>
      <c r="I3786" t="s">
        <v>39</v>
      </c>
      <c r="J3786" t="s">
        <v>92</v>
      </c>
      <c r="K3786">
        <v>3</v>
      </c>
      <c r="L3786">
        <v>2676</v>
      </c>
      <c r="M3786">
        <v>15</v>
      </c>
      <c r="N3786">
        <v>6823.8</v>
      </c>
      <c r="O3786">
        <v>4800</v>
      </c>
      <c r="P3786">
        <v>2023.8</v>
      </c>
      <c r="Q3786" t="s">
        <v>49</v>
      </c>
      <c r="R3786" t="s">
        <v>27</v>
      </c>
      <c r="S3786" s="3" t="str">
        <f t="shared" si="295"/>
        <v>May</v>
      </c>
      <c r="T3786" t="str">
        <f t="shared" si="296"/>
        <v>Q2</v>
      </c>
      <c r="U3786">
        <f t="shared" si="297"/>
        <v>2025</v>
      </c>
      <c r="V3786" s="4">
        <f t="shared" si="298"/>
        <v>0.29657961839444297</v>
      </c>
      <c r="W3786" t="str">
        <f t="shared" si="299"/>
        <v>Low</v>
      </c>
    </row>
    <row r="3787" spans="1:23" hidden="1" x14ac:dyDescent="0.3">
      <c r="A3787">
        <v>104699</v>
      </c>
      <c r="B3787" s="1">
        <v>45938</v>
      </c>
      <c r="C3787" t="s">
        <v>4835</v>
      </c>
      <c r="D3787" t="s">
        <v>219</v>
      </c>
      <c r="E3787" t="s">
        <v>20</v>
      </c>
      <c r="F3787" t="s">
        <v>36</v>
      </c>
      <c r="G3787" t="s">
        <v>37</v>
      </c>
      <c r="H3787" t="s">
        <v>71</v>
      </c>
      <c r="I3787" t="s">
        <v>39</v>
      </c>
      <c r="J3787" t="s">
        <v>92</v>
      </c>
      <c r="K3787">
        <v>3</v>
      </c>
      <c r="L3787">
        <v>2393</v>
      </c>
      <c r="M3787">
        <v>5</v>
      </c>
      <c r="N3787">
        <v>6820.05</v>
      </c>
      <c r="O3787">
        <v>4800</v>
      </c>
      <c r="P3787">
        <v>2020.05</v>
      </c>
      <c r="Q3787" t="s">
        <v>55</v>
      </c>
      <c r="R3787" t="s">
        <v>27</v>
      </c>
      <c r="S3787" s="3" t="str">
        <f t="shared" si="295"/>
        <v>October</v>
      </c>
      <c r="T3787" t="str">
        <f t="shared" si="296"/>
        <v>Q4</v>
      </c>
      <c r="U3787">
        <f t="shared" si="297"/>
        <v>2025</v>
      </c>
      <c r="V3787" s="4">
        <f t="shared" si="298"/>
        <v>0.29619284316097388</v>
      </c>
      <c r="W3787" t="str">
        <f t="shared" si="299"/>
        <v>Low</v>
      </c>
    </row>
    <row r="3788" spans="1:23" hidden="1" x14ac:dyDescent="0.3">
      <c r="A3788">
        <v>101758</v>
      </c>
      <c r="B3788" s="1">
        <v>45817</v>
      </c>
      <c r="C3788" t="s">
        <v>1894</v>
      </c>
      <c r="D3788" t="s">
        <v>132</v>
      </c>
      <c r="E3788" t="s">
        <v>20</v>
      </c>
      <c r="F3788" t="s">
        <v>21</v>
      </c>
      <c r="G3788" t="s">
        <v>22</v>
      </c>
      <c r="H3788" t="s">
        <v>23</v>
      </c>
      <c r="I3788" t="s">
        <v>39</v>
      </c>
      <c r="J3788" t="s">
        <v>48</v>
      </c>
      <c r="K3788">
        <v>6</v>
      </c>
      <c r="L3788">
        <v>1337</v>
      </c>
      <c r="M3788">
        <v>15</v>
      </c>
      <c r="N3788">
        <v>6818.7</v>
      </c>
      <c r="O3788">
        <v>5400</v>
      </c>
      <c r="P3788">
        <v>1418.7</v>
      </c>
      <c r="Q3788" t="s">
        <v>26</v>
      </c>
      <c r="R3788" t="s">
        <v>73</v>
      </c>
      <c r="S3788" s="3" t="str">
        <f t="shared" si="295"/>
        <v>June</v>
      </c>
      <c r="T3788" t="str">
        <f t="shared" si="296"/>
        <v>Q2</v>
      </c>
      <c r="U3788">
        <f t="shared" si="297"/>
        <v>2025</v>
      </c>
      <c r="V3788" s="4">
        <f t="shared" si="298"/>
        <v>0.20806018742575566</v>
      </c>
      <c r="W3788" t="str">
        <f t="shared" si="299"/>
        <v>Low</v>
      </c>
    </row>
    <row r="3789" spans="1:23" hidden="1" x14ac:dyDescent="0.3">
      <c r="A3789">
        <v>104052</v>
      </c>
      <c r="B3789" s="1">
        <v>45893</v>
      </c>
      <c r="C3789" t="s">
        <v>4188</v>
      </c>
      <c r="D3789" t="s">
        <v>222</v>
      </c>
      <c r="E3789" t="s">
        <v>20</v>
      </c>
      <c r="F3789" t="s">
        <v>21</v>
      </c>
      <c r="G3789" t="s">
        <v>22</v>
      </c>
      <c r="H3789" t="s">
        <v>47</v>
      </c>
      <c r="I3789" t="s">
        <v>39</v>
      </c>
      <c r="J3789" t="s">
        <v>48</v>
      </c>
      <c r="K3789">
        <v>6</v>
      </c>
      <c r="L3789">
        <v>1261</v>
      </c>
      <c r="M3789">
        <v>10</v>
      </c>
      <c r="N3789">
        <v>6809.4</v>
      </c>
      <c r="O3789">
        <v>5400</v>
      </c>
      <c r="P3789">
        <v>1409.4</v>
      </c>
      <c r="Q3789" t="s">
        <v>49</v>
      </c>
      <c r="R3789" t="s">
        <v>73</v>
      </c>
      <c r="S3789" s="3" t="str">
        <f t="shared" si="295"/>
        <v>August</v>
      </c>
      <c r="T3789" t="str">
        <f t="shared" si="296"/>
        <v>Q3</v>
      </c>
      <c r="U3789">
        <f t="shared" si="297"/>
        <v>2025</v>
      </c>
      <c r="V3789" s="4">
        <f t="shared" si="298"/>
        <v>0.20697858842188741</v>
      </c>
      <c r="W3789" t="str">
        <f t="shared" si="299"/>
        <v>Low</v>
      </c>
    </row>
    <row r="3790" spans="1:23" hidden="1" x14ac:dyDescent="0.3">
      <c r="A3790">
        <v>102804</v>
      </c>
      <c r="B3790" s="1">
        <v>45881</v>
      </c>
      <c r="C3790" t="s">
        <v>2940</v>
      </c>
      <c r="D3790" t="s">
        <v>144</v>
      </c>
      <c r="E3790" t="s">
        <v>20</v>
      </c>
      <c r="F3790" t="s">
        <v>21</v>
      </c>
      <c r="G3790" t="s">
        <v>22</v>
      </c>
      <c r="H3790" t="s">
        <v>38</v>
      </c>
      <c r="I3790" t="s">
        <v>24</v>
      </c>
      <c r="J3790" t="s">
        <v>25</v>
      </c>
      <c r="K3790">
        <v>1</v>
      </c>
      <c r="L3790">
        <v>8510</v>
      </c>
      <c r="M3790">
        <v>20</v>
      </c>
      <c r="N3790">
        <v>6808</v>
      </c>
      <c r="O3790">
        <v>6000</v>
      </c>
      <c r="P3790">
        <v>808</v>
      </c>
      <c r="Q3790" t="s">
        <v>49</v>
      </c>
      <c r="R3790" t="s">
        <v>27</v>
      </c>
      <c r="S3790" s="3" t="str">
        <f t="shared" si="295"/>
        <v>August</v>
      </c>
      <c r="T3790" t="str">
        <f t="shared" si="296"/>
        <v>Q3</v>
      </c>
      <c r="U3790">
        <f t="shared" si="297"/>
        <v>2025</v>
      </c>
      <c r="V3790" s="4">
        <f t="shared" si="298"/>
        <v>0.11868390129259694</v>
      </c>
      <c r="W3790" t="str">
        <f t="shared" si="299"/>
        <v>Low</v>
      </c>
    </row>
    <row r="3791" spans="1:23" hidden="1" x14ac:dyDescent="0.3">
      <c r="A3791">
        <v>100895</v>
      </c>
      <c r="B3791" s="1">
        <v>45820</v>
      </c>
      <c r="C3791" t="s">
        <v>1031</v>
      </c>
      <c r="D3791" t="s">
        <v>189</v>
      </c>
      <c r="E3791" t="s">
        <v>44</v>
      </c>
      <c r="F3791" t="s">
        <v>64</v>
      </c>
      <c r="G3791" t="s">
        <v>65</v>
      </c>
      <c r="H3791" t="s">
        <v>23</v>
      </c>
      <c r="I3791" t="s">
        <v>39</v>
      </c>
      <c r="J3791" t="s">
        <v>92</v>
      </c>
      <c r="K3791">
        <v>3</v>
      </c>
      <c r="L3791">
        <v>2512</v>
      </c>
      <c r="M3791">
        <v>10</v>
      </c>
      <c r="N3791">
        <v>6782.4</v>
      </c>
      <c r="O3791">
        <v>4800</v>
      </c>
      <c r="P3791">
        <v>1982.4</v>
      </c>
      <c r="Q3791" t="s">
        <v>49</v>
      </c>
      <c r="R3791" t="s">
        <v>27</v>
      </c>
      <c r="S3791" s="3" t="str">
        <f t="shared" si="295"/>
        <v>June</v>
      </c>
      <c r="T3791" t="str">
        <f t="shared" si="296"/>
        <v>Q2</v>
      </c>
      <c r="U3791">
        <f t="shared" si="297"/>
        <v>2025</v>
      </c>
      <c r="V3791" s="4">
        <f t="shared" si="298"/>
        <v>0.29228591648973817</v>
      </c>
      <c r="W3791" t="str">
        <f t="shared" si="299"/>
        <v>Low</v>
      </c>
    </row>
    <row r="3792" spans="1:23" hidden="1" x14ac:dyDescent="0.3">
      <c r="A3792">
        <v>103067</v>
      </c>
      <c r="B3792" s="1">
        <v>45834</v>
      </c>
      <c r="C3792" t="s">
        <v>3203</v>
      </c>
      <c r="D3792" t="s">
        <v>58</v>
      </c>
      <c r="E3792" t="s">
        <v>44</v>
      </c>
      <c r="F3792" t="s">
        <v>45</v>
      </c>
      <c r="G3792" t="s">
        <v>46</v>
      </c>
      <c r="H3792" t="s">
        <v>108</v>
      </c>
      <c r="I3792" t="s">
        <v>39</v>
      </c>
      <c r="J3792" t="s">
        <v>48</v>
      </c>
      <c r="K3792">
        <v>6</v>
      </c>
      <c r="L3792">
        <v>1412</v>
      </c>
      <c r="M3792">
        <v>20</v>
      </c>
      <c r="N3792">
        <v>6777.6</v>
      </c>
      <c r="O3792">
        <v>5400</v>
      </c>
      <c r="P3792">
        <v>1377.6</v>
      </c>
      <c r="Q3792" t="s">
        <v>55</v>
      </c>
      <c r="R3792" t="s">
        <v>56</v>
      </c>
      <c r="S3792" s="3" t="str">
        <f t="shared" si="295"/>
        <v>June</v>
      </c>
      <c r="T3792" t="str">
        <f t="shared" si="296"/>
        <v>Q2</v>
      </c>
      <c r="U3792">
        <f t="shared" si="297"/>
        <v>2025</v>
      </c>
      <c r="V3792" s="4">
        <f t="shared" si="298"/>
        <v>0.20325779036827193</v>
      </c>
      <c r="W3792" t="str">
        <f t="shared" si="299"/>
        <v>Low</v>
      </c>
    </row>
    <row r="3793" spans="1:23" hidden="1" x14ac:dyDescent="0.3">
      <c r="A3793">
        <v>102450</v>
      </c>
      <c r="B3793" s="1">
        <v>45713</v>
      </c>
      <c r="C3793" t="s">
        <v>2586</v>
      </c>
      <c r="D3793" t="s">
        <v>408</v>
      </c>
      <c r="E3793" t="s">
        <v>20</v>
      </c>
      <c r="F3793" t="s">
        <v>36</v>
      </c>
      <c r="G3793" t="s">
        <v>37</v>
      </c>
      <c r="H3793" t="s">
        <v>47</v>
      </c>
      <c r="I3793" t="s">
        <v>39</v>
      </c>
      <c r="J3793" t="s">
        <v>48</v>
      </c>
      <c r="K3793">
        <v>6</v>
      </c>
      <c r="L3793">
        <v>1129</v>
      </c>
      <c r="M3793">
        <v>0</v>
      </c>
      <c r="N3793">
        <v>6774</v>
      </c>
      <c r="O3793">
        <v>5400</v>
      </c>
      <c r="P3793">
        <v>1374</v>
      </c>
      <c r="Q3793" t="s">
        <v>41</v>
      </c>
      <c r="R3793" t="s">
        <v>27</v>
      </c>
      <c r="S3793" s="3" t="str">
        <f t="shared" si="295"/>
        <v>February</v>
      </c>
      <c r="T3793" t="str">
        <f t="shared" si="296"/>
        <v>Q1</v>
      </c>
      <c r="U3793">
        <f t="shared" si="297"/>
        <v>2025</v>
      </c>
      <c r="V3793" s="4">
        <f t="shared" si="298"/>
        <v>0.20283436669619131</v>
      </c>
      <c r="W3793" t="str">
        <f t="shared" si="299"/>
        <v>Low</v>
      </c>
    </row>
    <row r="3794" spans="1:23" hidden="1" x14ac:dyDescent="0.3">
      <c r="A3794">
        <v>104474</v>
      </c>
      <c r="B3794" s="1">
        <v>45811</v>
      </c>
      <c r="C3794" t="s">
        <v>4610</v>
      </c>
      <c r="D3794" t="s">
        <v>129</v>
      </c>
      <c r="E3794" t="s">
        <v>52</v>
      </c>
      <c r="F3794" t="s">
        <v>53</v>
      </c>
      <c r="G3794" t="s">
        <v>54</v>
      </c>
      <c r="H3794" t="s">
        <v>83</v>
      </c>
      <c r="I3794" t="s">
        <v>39</v>
      </c>
      <c r="J3794" t="s">
        <v>48</v>
      </c>
      <c r="K3794">
        <v>5</v>
      </c>
      <c r="L3794">
        <v>1426</v>
      </c>
      <c r="M3794">
        <v>5</v>
      </c>
      <c r="N3794">
        <v>6773.5</v>
      </c>
      <c r="O3794">
        <v>4500</v>
      </c>
      <c r="P3794">
        <v>2273.5</v>
      </c>
      <c r="Q3794" t="s">
        <v>49</v>
      </c>
      <c r="R3794" t="s">
        <v>27</v>
      </c>
      <c r="S3794" s="3" t="str">
        <f t="shared" si="295"/>
        <v>June</v>
      </c>
      <c r="T3794" t="str">
        <f t="shared" si="296"/>
        <v>Q2</v>
      </c>
      <c r="U3794">
        <f t="shared" si="297"/>
        <v>2025</v>
      </c>
      <c r="V3794" s="4">
        <f t="shared" si="298"/>
        <v>0.33564626854654167</v>
      </c>
      <c r="W3794" t="str">
        <f t="shared" si="299"/>
        <v>Low</v>
      </c>
    </row>
    <row r="3795" spans="1:23" hidden="1" x14ac:dyDescent="0.3">
      <c r="A3795">
        <v>101098</v>
      </c>
      <c r="B3795" s="1">
        <v>45670</v>
      </c>
      <c r="C3795" t="s">
        <v>1234</v>
      </c>
      <c r="D3795" t="s">
        <v>110</v>
      </c>
      <c r="E3795" t="s">
        <v>44</v>
      </c>
      <c r="F3795" t="s">
        <v>45</v>
      </c>
      <c r="G3795" t="s">
        <v>46</v>
      </c>
      <c r="H3795" t="s">
        <v>47</v>
      </c>
      <c r="I3795" t="s">
        <v>24</v>
      </c>
      <c r="J3795" t="s">
        <v>25</v>
      </c>
      <c r="K3795">
        <v>1</v>
      </c>
      <c r="L3795">
        <v>8464</v>
      </c>
      <c r="M3795">
        <v>20</v>
      </c>
      <c r="N3795">
        <v>6771.2</v>
      </c>
      <c r="O3795">
        <v>6000</v>
      </c>
      <c r="P3795">
        <v>771.2</v>
      </c>
      <c r="Q3795" t="s">
        <v>26</v>
      </c>
      <c r="R3795" t="s">
        <v>27</v>
      </c>
      <c r="S3795" s="3" t="str">
        <f t="shared" si="295"/>
        <v>January</v>
      </c>
      <c r="T3795" t="str">
        <f t="shared" si="296"/>
        <v>Q1</v>
      </c>
      <c r="U3795">
        <f t="shared" si="297"/>
        <v>2025</v>
      </c>
      <c r="V3795" s="4">
        <f t="shared" si="298"/>
        <v>0.11389413988657845</v>
      </c>
      <c r="W3795" t="str">
        <f t="shared" si="299"/>
        <v>Low</v>
      </c>
    </row>
    <row r="3796" spans="1:23" hidden="1" x14ac:dyDescent="0.3">
      <c r="A3796">
        <v>102266</v>
      </c>
      <c r="B3796" s="1">
        <v>45942</v>
      </c>
      <c r="C3796" t="s">
        <v>2402</v>
      </c>
      <c r="D3796" t="s">
        <v>127</v>
      </c>
      <c r="E3796" t="s">
        <v>30</v>
      </c>
      <c r="F3796" t="s">
        <v>76</v>
      </c>
      <c r="G3796" t="s">
        <v>77</v>
      </c>
      <c r="H3796" t="s">
        <v>83</v>
      </c>
      <c r="I3796" t="s">
        <v>39</v>
      </c>
      <c r="J3796" t="s">
        <v>48</v>
      </c>
      <c r="K3796">
        <v>5</v>
      </c>
      <c r="L3796">
        <v>1422</v>
      </c>
      <c r="M3796">
        <v>5</v>
      </c>
      <c r="N3796">
        <v>6754.5</v>
      </c>
      <c r="O3796">
        <v>4500</v>
      </c>
      <c r="P3796">
        <v>2254.5</v>
      </c>
      <c r="Q3796" t="s">
        <v>41</v>
      </c>
      <c r="R3796" t="s">
        <v>56</v>
      </c>
      <c r="S3796" s="3" t="str">
        <f t="shared" si="295"/>
        <v>October</v>
      </c>
      <c r="T3796" t="str">
        <f t="shared" si="296"/>
        <v>Q4</v>
      </c>
      <c r="U3796">
        <f t="shared" si="297"/>
        <v>2025</v>
      </c>
      <c r="V3796" s="4">
        <f t="shared" si="298"/>
        <v>0.33377748167888077</v>
      </c>
      <c r="W3796" t="str">
        <f t="shared" si="299"/>
        <v>Low</v>
      </c>
    </row>
    <row r="3797" spans="1:23" hidden="1" x14ac:dyDescent="0.3">
      <c r="A3797">
        <v>103790</v>
      </c>
      <c r="B3797" s="1">
        <v>45842</v>
      </c>
      <c r="C3797" t="s">
        <v>3926</v>
      </c>
      <c r="D3797" t="s">
        <v>90</v>
      </c>
      <c r="E3797" t="s">
        <v>44</v>
      </c>
      <c r="F3797" t="s">
        <v>64</v>
      </c>
      <c r="G3797" t="s">
        <v>65</v>
      </c>
      <c r="H3797" t="s">
        <v>23</v>
      </c>
      <c r="I3797" t="s">
        <v>39</v>
      </c>
      <c r="J3797" t="s">
        <v>92</v>
      </c>
      <c r="K3797">
        <v>3</v>
      </c>
      <c r="L3797">
        <v>2368</v>
      </c>
      <c r="M3797">
        <v>5</v>
      </c>
      <c r="N3797">
        <v>6748.8</v>
      </c>
      <c r="O3797">
        <v>4800</v>
      </c>
      <c r="P3797">
        <v>1948.8</v>
      </c>
      <c r="Q3797" t="s">
        <v>41</v>
      </c>
      <c r="R3797" t="s">
        <v>27</v>
      </c>
      <c r="S3797" s="3" t="str">
        <f t="shared" si="295"/>
        <v>July</v>
      </c>
      <c r="T3797" t="str">
        <f t="shared" si="296"/>
        <v>Q3</v>
      </c>
      <c r="U3797">
        <f t="shared" si="297"/>
        <v>2025</v>
      </c>
      <c r="V3797" s="4">
        <f t="shared" si="298"/>
        <v>0.28876244665718348</v>
      </c>
      <c r="W3797" t="str">
        <f t="shared" si="299"/>
        <v>Low</v>
      </c>
    </row>
    <row r="3798" spans="1:23" hidden="1" x14ac:dyDescent="0.3">
      <c r="A3798">
        <v>103021</v>
      </c>
      <c r="B3798" s="1">
        <v>45836</v>
      </c>
      <c r="C3798" t="s">
        <v>3157</v>
      </c>
      <c r="D3798" t="s">
        <v>184</v>
      </c>
      <c r="E3798" t="s">
        <v>20</v>
      </c>
      <c r="F3798" t="s">
        <v>36</v>
      </c>
      <c r="G3798" t="s">
        <v>37</v>
      </c>
      <c r="H3798" t="s">
        <v>38</v>
      </c>
      <c r="I3798" t="s">
        <v>39</v>
      </c>
      <c r="J3798" t="s">
        <v>48</v>
      </c>
      <c r="K3798">
        <v>4</v>
      </c>
      <c r="L3798">
        <v>1687</v>
      </c>
      <c r="M3798">
        <v>0</v>
      </c>
      <c r="N3798">
        <v>6748</v>
      </c>
      <c r="O3798">
        <v>3600</v>
      </c>
      <c r="P3798">
        <v>3148</v>
      </c>
      <c r="Q3798" t="s">
        <v>41</v>
      </c>
      <c r="R3798" t="s">
        <v>56</v>
      </c>
      <c r="S3798" s="3" t="str">
        <f t="shared" si="295"/>
        <v>June</v>
      </c>
      <c r="T3798" t="str">
        <f t="shared" si="296"/>
        <v>Q2</v>
      </c>
      <c r="U3798">
        <f t="shared" si="297"/>
        <v>2025</v>
      </c>
      <c r="V3798" s="4">
        <f t="shared" si="298"/>
        <v>0.46650859513930054</v>
      </c>
      <c r="W3798" t="str">
        <f t="shared" si="299"/>
        <v>Low</v>
      </c>
    </row>
    <row r="3799" spans="1:23" hidden="1" x14ac:dyDescent="0.3">
      <c r="A3799">
        <v>100186</v>
      </c>
      <c r="B3799" s="1">
        <v>45697</v>
      </c>
      <c r="C3799" t="s">
        <v>318</v>
      </c>
      <c r="D3799" t="s">
        <v>184</v>
      </c>
      <c r="E3799" t="s">
        <v>30</v>
      </c>
      <c r="F3799" t="s">
        <v>76</v>
      </c>
      <c r="G3799" t="s">
        <v>77</v>
      </c>
      <c r="H3799" t="s">
        <v>108</v>
      </c>
      <c r="I3799" t="s">
        <v>39</v>
      </c>
      <c r="J3799" t="s">
        <v>92</v>
      </c>
      <c r="K3799">
        <v>3</v>
      </c>
      <c r="L3799">
        <v>2248</v>
      </c>
      <c r="M3799">
        <v>0</v>
      </c>
      <c r="N3799">
        <v>6744</v>
      </c>
      <c r="O3799">
        <v>4800</v>
      </c>
      <c r="P3799">
        <v>1944</v>
      </c>
      <c r="Q3799" t="s">
        <v>41</v>
      </c>
      <c r="R3799" t="s">
        <v>27</v>
      </c>
      <c r="S3799" s="3" t="str">
        <f t="shared" si="295"/>
        <v>February</v>
      </c>
      <c r="T3799" t="str">
        <f t="shared" si="296"/>
        <v>Q1</v>
      </c>
      <c r="U3799">
        <f t="shared" si="297"/>
        <v>2025</v>
      </c>
      <c r="V3799" s="4">
        <f t="shared" si="298"/>
        <v>0.28825622775800713</v>
      </c>
      <c r="W3799" t="str">
        <f t="shared" si="299"/>
        <v>Low</v>
      </c>
    </row>
    <row r="3800" spans="1:23" hidden="1" x14ac:dyDescent="0.3">
      <c r="A3800">
        <v>101987</v>
      </c>
      <c r="B3800" s="1">
        <v>45689</v>
      </c>
      <c r="C3800" t="s">
        <v>2123</v>
      </c>
      <c r="D3800" t="s">
        <v>94</v>
      </c>
      <c r="E3800" t="s">
        <v>52</v>
      </c>
      <c r="F3800" t="s">
        <v>69</v>
      </c>
      <c r="G3800" t="s">
        <v>70</v>
      </c>
      <c r="H3800" t="s">
        <v>38</v>
      </c>
      <c r="I3800" t="s">
        <v>39</v>
      </c>
      <c r="J3800" t="s">
        <v>48</v>
      </c>
      <c r="K3800">
        <v>5</v>
      </c>
      <c r="L3800">
        <v>1347</v>
      </c>
      <c r="M3800">
        <v>0</v>
      </c>
      <c r="N3800">
        <v>6735</v>
      </c>
      <c r="O3800">
        <v>4500</v>
      </c>
      <c r="P3800">
        <v>2235</v>
      </c>
      <c r="Q3800" t="s">
        <v>66</v>
      </c>
      <c r="R3800" t="s">
        <v>73</v>
      </c>
      <c r="S3800" s="3" t="str">
        <f t="shared" si="295"/>
        <v>February</v>
      </c>
      <c r="T3800" t="str">
        <f t="shared" si="296"/>
        <v>Q1</v>
      </c>
      <c r="U3800">
        <f t="shared" si="297"/>
        <v>2025</v>
      </c>
      <c r="V3800" s="4">
        <f t="shared" si="298"/>
        <v>0.33184855233853006</v>
      </c>
      <c r="W3800" t="str">
        <f t="shared" si="299"/>
        <v>Low</v>
      </c>
    </row>
    <row r="3801" spans="1:23" hidden="1" x14ac:dyDescent="0.3">
      <c r="A3801">
        <v>100116</v>
      </c>
      <c r="B3801" s="1">
        <v>45832</v>
      </c>
      <c r="C3801" t="s">
        <v>244</v>
      </c>
      <c r="D3801" t="s">
        <v>186</v>
      </c>
      <c r="E3801" t="s">
        <v>52</v>
      </c>
      <c r="F3801" t="s">
        <v>69</v>
      </c>
      <c r="G3801" t="s">
        <v>70</v>
      </c>
      <c r="H3801" t="s">
        <v>71</v>
      </c>
      <c r="I3801" t="s">
        <v>39</v>
      </c>
      <c r="J3801" t="s">
        <v>48</v>
      </c>
      <c r="K3801">
        <v>5</v>
      </c>
      <c r="L3801">
        <v>1577</v>
      </c>
      <c r="M3801">
        <v>15</v>
      </c>
      <c r="N3801">
        <v>6702.25</v>
      </c>
      <c r="O3801">
        <v>4500</v>
      </c>
      <c r="P3801">
        <v>2202.25</v>
      </c>
      <c r="Q3801" t="s">
        <v>55</v>
      </c>
      <c r="R3801" t="s">
        <v>27</v>
      </c>
      <c r="S3801" s="3" t="str">
        <f t="shared" si="295"/>
        <v>June</v>
      </c>
      <c r="T3801" t="str">
        <f t="shared" si="296"/>
        <v>Q2</v>
      </c>
      <c r="U3801">
        <f t="shared" si="297"/>
        <v>2025</v>
      </c>
      <c r="V3801" s="4">
        <f t="shared" si="298"/>
        <v>0.32858368458353537</v>
      </c>
      <c r="W3801" t="str">
        <f t="shared" si="299"/>
        <v>Low</v>
      </c>
    </row>
    <row r="3802" spans="1:23" hidden="1" x14ac:dyDescent="0.3">
      <c r="A3802">
        <v>103210</v>
      </c>
      <c r="B3802" s="1">
        <v>46012</v>
      </c>
      <c r="C3802" t="s">
        <v>3346</v>
      </c>
      <c r="D3802" t="s">
        <v>257</v>
      </c>
      <c r="E3802" t="s">
        <v>44</v>
      </c>
      <c r="F3802" t="s">
        <v>64</v>
      </c>
      <c r="G3802" t="s">
        <v>65</v>
      </c>
      <c r="H3802" t="s">
        <v>47</v>
      </c>
      <c r="I3802" t="s">
        <v>39</v>
      </c>
      <c r="J3802" t="s">
        <v>92</v>
      </c>
      <c r="K3802">
        <v>4</v>
      </c>
      <c r="L3802">
        <v>2094</v>
      </c>
      <c r="M3802">
        <v>20</v>
      </c>
      <c r="N3802">
        <v>6700.8</v>
      </c>
      <c r="O3802">
        <v>6400</v>
      </c>
      <c r="P3802">
        <v>300.8</v>
      </c>
      <c r="Q3802" t="s">
        <v>55</v>
      </c>
      <c r="R3802" t="s">
        <v>27</v>
      </c>
      <c r="S3802" s="3" t="str">
        <f t="shared" si="295"/>
        <v>December</v>
      </c>
      <c r="T3802" t="str">
        <f t="shared" si="296"/>
        <v>Q4</v>
      </c>
      <c r="U3802">
        <f t="shared" si="297"/>
        <v>2025</v>
      </c>
      <c r="V3802" s="4">
        <f t="shared" si="298"/>
        <v>4.4890162368672396E-2</v>
      </c>
      <c r="W3802" t="str">
        <f t="shared" si="299"/>
        <v>Low</v>
      </c>
    </row>
    <row r="3803" spans="1:23" hidden="1" x14ac:dyDescent="0.3">
      <c r="A3803">
        <v>104362</v>
      </c>
      <c r="B3803" s="1">
        <v>45667</v>
      </c>
      <c r="C3803" t="s">
        <v>4498</v>
      </c>
      <c r="D3803" t="s">
        <v>132</v>
      </c>
      <c r="E3803" t="s">
        <v>30</v>
      </c>
      <c r="F3803" t="s">
        <v>31</v>
      </c>
      <c r="G3803" t="s">
        <v>32</v>
      </c>
      <c r="H3803" t="s">
        <v>23</v>
      </c>
      <c r="I3803" t="s">
        <v>39</v>
      </c>
      <c r="J3803" t="s">
        <v>92</v>
      </c>
      <c r="K3803">
        <v>3</v>
      </c>
      <c r="L3803">
        <v>2625</v>
      </c>
      <c r="M3803">
        <v>15</v>
      </c>
      <c r="N3803">
        <v>6693.75</v>
      </c>
      <c r="O3803">
        <v>4800</v>
      </c>
      <c r="P3803">
        <v>1893.75</v>
      </c>
      <c r="Q3803" t="s">
        <v>66</v>
      </c>
      <c r="R3803" t="s">
        <v>56</v>
      </c>
      <c r="S3803" s="3" t="str">
        <f t="shared" si="295"/>
        <v>January</v>
      </c>
      <c r="T3803" t="str">
        <f t="shared" si="296"/>
        <v>Q1</v>
      </c>
      <c r="U3803">
        <f t="shared" si="297"/>
        <v>2025</v>
      </c>
      <c r="V3803" s="4">
        <f t="shared" si="298"/>
        <v>0.28291316526610644</v>
      </c>
      <c r="W3803" t="str">
        <f t="shared" si="299"/>
        <v>Low</v>
      </c>
    </row>
    <row r="3804" spans="1:23" hidden="1" x14ac:dyDescent="0.3">
      <c r="A3804">
        <v>101202</v>
      </c>
      <c r="B3804" s="1">
        <v>45888</v>
      </c>
      <c r="C3804" t="s">
        <v>1338</v>
      </c>
      <c r="D3804" t="s">
        <v>226</v>
      </c>
      <c r="E3804" t="s">
        <v>20</v>
      </c>
      <c r="F3804" t="s">
        <v>21</v>
      </c>
      <c r="G3804" t="s">
        <v>22</v>
      </c>
      <c r="H3804" t="s">
        <v>23</v>
      </c>
      <c r="I3804" t="s">
        <v>39</v>
      </c>
      <c r="J3804" t="s">
        <v>48</v>
      </c>
      <c r="K3804">
        <v>4</v>
      </c>
      <c r="L3804">
        <v>1968</v>
      </c>
      <c r="M3804">
        <v>15</v>
      </c>
      <c r="N3804">
        <v>6691.2</v>
      </c>
      <c r="O3804">
        <v>3600</v>
      </c>
      <c r="P3804">
        <v>3091.2</v>
      </c>
      <c r="Q3804" t="s">
        <v>41</v>
      </c>
      <c r="R3804" t="s">
        <v>27</v>
      </c>
      <c r="S3804" s="3" t="str">
        <f t="shared" si="295"/>
        <v>August</v>
      </c>
      <c r="T3804" t="str">
        <f t="shared" si="296"/>
        <v>Q3</v>
      </c>
      <c r="U3804">
        <f t="shared" si="297"/>
        <v>2025</v>
      </c>
      <c r="V3804" s="4">
        <f t="shared" si="298"/>
        <v>0.46197991391678622</v>
      </c>
      <c r="W3804" t="str">
        <f t="shared" si="299"/>
        <v>Low</v>
      </c>
    </row>
    <row r="3805" spans="1:23" hidden="1" x14ac:dyDescent="0.3">
      <c r="A3805">
        <v>101988</v>
      </c>
      <c r="B3805" s="1">
        <v>45941</v>
      </c>
      <c r="C3805" t="s">
        <v>2124</v>
      </c>
      <c r="D3805" t="s">
        <v>90</v>
      </c>
      <c r="E3805" t="s">
        <v>44</v>
      </c>
      <c r="F3805" t="s">
        <v>45</v>
      </c>
      <c r="G3805" t="s">
        <v>46</v>
      </c>
      <c r="H3805" t="s">
        <v>83</v>
      </c>
      <c r="I3805" t="s">
        <v>39</v>
      </c>
      <c r="J3805" t="s">
        <v>48</v>
      </c>
      <c r="K3805">
        <v>6</v>
      </c>
      <c r="L3805">
        <v>1311</v>
      </c>
      <c r="M3805">
        <v>15</v>
      </c>
      <c r="N3805">
        <v>6686.1</v>
      </c>
      <c r="O3805">
        <v>5400</v>
      </c>
      <c r="P3805">
        <v>1286.0999999999999</v>
      </c>
      <c r="Q3805" t="s">
        <v>26</v>
      </c>
      <c r="R3805" t="s">
        <v>27</v>
      </c>
      <c r="S3805" s="3" t="str">
        <f t="shared" si="295"/>
        <v>October</v>
      </c>
      <c r="T3805" t="str">
        <f t="shared" si="296"/>
        <v>Q4</v>
      </c>
      <c r="U3805">
        <f t="shared" si="297"/>
        <v>2025</v>
      </c>
      <c r="V3805" s="4">
        <f t="shared" si="298"/>
        <v>0.19235428725265849</v>
      </c>
      <c r="W3805" t="str">
        <f t="shared" si="299"/>
        <v>Low</v>
      </c>
    </row>
    <row r="3806" spans="1:23" hidden="1" x14ac:dyDescent="0.3">
      <c r="A3806">
        <v>100737</v>
      </c>
      <c r="B3806" s="1">
        <v>45922</v>
      </c>
      <c r="C3806" t="s">
        <v>873</v>
      </c>
      <c r="D3806" t="s">
        <v>96</v>
      </c>
      <c r="E3806" t="s">
        <v>44</v>
      </c>
      <c r="F3806" t="s">
        <v>45</v>
      </c>
      <c r="G3806" t="s">
        <v>46</v>
      </c>
      <c r="H3806" t="s">
        <v>108</v>
      </c>
      <c r="I3806" t="s">
        <v>24</v>
      </c>
      <c r="J3806" t="s">
        <v>25</v>
      </c>
      <c r="K3806">
        <v>1</v>
      </c>
      <c r="L3806">
        <v>8348</v>
      </c>
      <c r="M3806">
        <v>20</v>
      </c>
      <c r="N3806">
        <v>6678.4</v>
      </c>
      <c r="O3806">
        <v>6000</v>
      </c>
      <c r="P3806">
        <v>678.4</v>
      </c>
      <c r="Q3806" t="s">
        <v>55</v>
      </c>
      <c r="R3806" t="s">
        <v>27</v>
      </c>
      <c r="S3806" s="3" t="str">
        <f t="shared" si="295"/>
        <v>September</v>
      </c>
      <c r="T3806" t="str">
        <f t="shared" si="296"/>
        <v>Q3</v>
      </c>
      <c r="U3806">
        <f t="shared" si="297"/>
        <v>2025</v>
      </c>
      <c r="V3806" s="4">
        <f t="shared" si="298"/>
        <v>0.10158121705797796</v>
      </c>
      <c r="W3806" t="str">
        <f t="shared" si="299"/>
        <v>Low</v>
      </c>
    </row>
    <row r="3807" spans="1:23" hidden="1" x14ac:dyDescent="0.3">
      <c r="A3807">
        <v>103494</v>
      </c>
      <c r="B3807" s="1">
        <v>45853</v>
      </c>
      <c r="C3807" t="s">
        <v>3630</v>
      </c>
      <c r="D3807" t="s">
        <v>100</v>
      </c>
      <c r="E3807" t="s">
        <v>44</v>
      </c>
      <c r="F3807" t="s">
        <v>64</v>
      </c>
      <c r="G3807" t="s">
        <v>65</v>
      </c>
      <c r="H3807" t="s">
        <v>38</v>
      </c>
      <c r="I3807" t="s">
        <v>39</v>
      </c>
      <c r="J3807" t="s">
        <v>48</v>
      </c>
      <c r="K3807">
        <v>5</v>
      </c>
      <c r="L3807">
        <v>1335</v>
      </c>
      <c r="M3807">
        <v>0</v>
      </c>
      <c r="N3807">
        <v>6675</v>
      </c>
      <c r="O3807">
        <v>4500</v>
      </c>
      <c r="P3807">
        <v>2175</v>
      </c>
      <c r="Q3807" t="s">
        <v>49</v>
      </c>
      <c r="R3807" t="s">
        <v>56</v>
      </c>
      <c r="S3807" s="3" t="str">
        <f t="shared" si="295"/>
        <v>July</v>
      </c>
      <c r="T3807" t="str">
        <f t="shared" si="296"/>
        <v>Q3</v>
      </c>
      <c r="U3807">
        <f t="shared" si="297"/>
        <v>2025</v>
      </c>
      <c r="V3807" s="4">
        <f t="shared" si="298"/>
        <v>0.3258426966292135</v>
      </c>
      <c r="W3807" t="str">
        <f t="shared" si="299"/>
        <v>Low</v>
      </c>
    </row>
    <row r="3808" spans="1:23" hidden="1" x14ac:dyDescent="0.3">
      <c r="A3808">
        <v>103252</v>
      </c>
      <c r="B3808" s="1">
        <v>45909</v>
      </c>
      <c r="C3808" t="s">
        <v>3388</v>
      </c>
      <c r="D3808" t="s">
        <v>82</v>
      </c>
      <c r="E3808" t="s">
        <v>44</v>
      </c>
      <c r="F3808" t="s">
        <v>64</v>
      </c>
      <c r="G3808" t="s">
        <v>65</v>
      </c>
      <c r="H3808" t="s">
        <v>71</v>
      </c>
      <c r="I3808" t="s">
        <v>39</v>
      </c>
      <c r="J3808" t="s">
        <v>48</v>
      </c>
      <c r="K3808">
        <v>6</v>
      </c>
      <c r="L3808">
        <v>1171</v>
      </c>
      <c r="M3808">
        <v>5</v>
      </c>
      <c r="N3808">
        <v>6674.7</v>
      </c>
      <c r="O3808">
        <v>5400</v>
      </c>
      <c r="P3808">
        <v>1274.7</v>
      </c>
      <c r="Q3808" t="s">
        <v>49</v>
      </c>
      <c r="R3808" t="s">
        <v>73</v>
      </c>
      <c r="S3808" s="3" t="str">
        <f t="shared" si="295"/>
        <v>September</v>
      </c>
      <c r="T3808" t="str">
        <f t="shared" si="296"/>
        <v>Q3</v>
      </c>
      <c r="U3808">
        <f t="shared" si="297"/>
        <v>2025</v>
      </c>
      <c r="V3808" s="4">
        <f t="shared" si="298"/>
        <v>0.19097487527529328</v>
      </c>
      <c r="W3808" t="str">
        <f t="shared" si="299"/>
        <v>Low</v>
      </c>
    </row>
    <row r="3809" spans="1:23" hidden="1" x14ac:dyDescent="0.3">
      <c r="A3809">
        <v>102623</v>
      </c>
      <c r="B3809" s="1">
        <v>45872</v>
      </c>
      <c r="C3809" t="s">
        <v>2759</v>
      </c>
      <c r="D3809" t="s">
        <v>104</v>
      </c>
      <c r="E3809" t="s">
        <v>44</v>
      </c>
      <c r="F3809" t="s">
        <v>64</v>
      </c>
      <c r="G3809" t="s">
        <v>65</v>
      </c>
      <c r="H3809" t="s">
        <v>33</v>
      </c>
      <c r="I3809" t="s">
        <v>39</v>
      </c>
      <c r="J3809" t="s">
        <v>92</v>
      </c>
      <c r="K3809">
        <v>3</v>
      </c>
      <c r="L3809">
        <v>2781</v>
      </c>
      <c r="M3809">
        <v>20</v>
      </c>
      <c r="N3809">
        <v>6674.4</v>
      </c>
      <c r="O3809">
        <v>4800</v>
      </c>
      <c r="P3809">
        <v>1874.4</v>
      </c>
      <c r="Q3809" t="s">
        <v>55</v>
      </c>
      <c r="R3809" t="s">
        <v>27</v>
      </c>
      <c r="S3809" s="3" t="str">
        <f t="shared" si="295"/>
        <v>August</v>
      </c>
      <c r="T3809" t="str">
        <f t="shared" si="296"/>
        <v>Q3</v>
      </c>
      <c r="U3809">
        <f t="shared" si="297"/>
        <v>2025</v>
      </c>
      <c r="V3809" s="4">
        <f t="shared" si="298"/>
        <v>0.280834232290543</v>
      </c>
      <c r="W3809" t="str">
        <f t="shared" si="299"/>
        <v>Low</v>
      </c>
    </row>
    <row r="3810" spans="1:23" hidden="1" x14ac:dyDescent="0.3">
      <c r="A3810">
        <v>102055</v>
      </c>
      <c r="B3810" s="1">
        <v>45769</v>
      </c>
      <c r="C3810" t="s">
        <v>2191</v>
      </c>
      <c r="D3810" t="s">
        <v>122</v>
      </c>
      <c r="E3810" t="s">
        <v>52</v>
      </c>
      <c r="F3810" t="s">
        <v>69</v>
      </c>
      <c r="G3810" t="s">
        <v>70</v>
      </c>
      <c r="H3810" t="s">
        <v>108</v>
      </c>
      <c r="I3810" t="s">
        <v>39</v>
      </c>
      <c r="J3810" t="s">
        <v>48</v>
      </c>
      <c r="K3810">
        <v>4</v>
      </c>
      <c r="L3810">
        <v>1963</v>
      </c>
      <c r="M3810">
        <v>15</v>
      </c>
      <c r="N3810">
        <v>6674.2</v>
      </c>
      <c r="O3810">
        <v>3600</v>
      </c>
      <c r="P3810">
        <v>3074.2</v>
      </c>
      <c r="Q3810" t="s">
        <v>41</v>
      </c>
      <c r="R3810" t="s">
        <v>27</v>
      </c>
      <c r="S3810" s="3" t="str">
        <f t="shared" si="295"/>
        <v>April</v>
      </c>
      <c r="T3810" t="str">
        <f t="shared" si="296"/>
        <v>Q2</v>
      </c>
      <c r="U3810">
        <f t="shared" si="297"/>
        <v>2025</v>
      </c>
      <c r="V3810" s="4">
        <f t="shared" si="298"/>
        <v>0.46060951125228489</v>
      </c>
      <c r="W3810" t="str">
        <f t="shared" si="299"/>
        <v>Low</v>
      </c>
    </row>
    <row r="3811" spans="1:23" hidden="1" x14ac:dyDescent="0.3">
      <c r="A3811">
        <v>100004</v>
      </c>
      <c r="B3811" s="1">
        <v>46016</v>
      </c>
      <c r="C3811" t="s">
        <v>42</v>
      </c>
      <c r="D3811" t="s">
        <v>43</v>
      </c>
      <c r="E3811" t="s">
        <v>44</v>
      </c>
      <c r="F3811" t="s">
        <v>45</v>
      </c>
      <c r="G3811" t="s">
        <v>46</v>
      </c>
      <c r="H3811" t="s">
        <v>47</v>
      </c>
      <c r="I3811" t="s">
        <v>39</v>
      </c>
      <c r="J3811" t="s">
        <v>48</v>
      </c>
      <c r="K3811">
        <v>5</v>
      </c>
      <c r="L3811">
        <v>1668</v>
      </c>
      <c r="M3811">
        <v>20</v>
      </c>
      <c r="N3811">
        <v>6672</v>
      </c>
      <c r="O3811">
        <v>4500</v>
      </c>
      <c r="P3811">
        <v>2172</v>
      </c>
      <c r="Q3811" t="s">
        <v>49</v>
      </c>
      <c r="R3811" t="s">
        <v>27</v>
      </c>
      <c r="S3811" s="3" t="str">
        <f t="shared" si="295"/>
        <v>December</v>
      </c>
      <c r="T3811" t="str">
        <f t="shared" si="296"/>
        <v>Q4</v>
      </c>
      <c r="U3811">
        <f t="shared" si="297"/>
        <v>2025</v>
      </c>
      <c r="V3811" s="4">
        <f t="shared" si="298"/>
        <v>0.32553956834532372</v>
      </c>
      <c r="W3811" t="str">
        <f t="shared" si="299"/>
        <v>Low</v>
      </c>
    </row>
    <row r="3812" spans="1:23" hidden="1" x14ac:dyDescent="0.3">
      <c r="A3812">
        <v>104586</v>
      </c>
      <c r="B3812" s="1">
        <v>45840</v>
      </c>
      <c r="C3812" t="s">
        <v>4722</v>
      </c>
      <c r="D3812" t="s">
        <v>134</v>
      </c>
      <c r="E3812" t="s">
        <v>30</v>
      </c>
      <c r="F3812" t="s">
        <v>76</v>
      </c>
      <c r="G3812" t="s">
        <v>77</v>
      </c>
      <c r="H3812" t="s">
        <v>71</v>
      </c>
      <c r="I3812" t="s">
        <v>39</v>
      </c>
      <c r="J3812" t="s">
        <v>92</v>
      </c>
      <c r="K3812">
        <v>3</v>
      </c>
      <c r="L3812">
        <v>2467</v>
      </c>
      <c r="M3812">
        <v>10</v>
      </c>
      <c r="N3812">
        <v>6660.9</v>
      </c>
      <c r="O3812">
        <v>4800</v>
      </c>
      <c r="P3812">
        <v>1860.9</v>
      </c>
      <c r="Q3812" t="s">
        <v>49</v>
      </c>
      <c r="R3812" t="s">
        <v>27</v>
      </c>
      <c r="S3812" s="3" t="str">
        <f t="shared" si="295"/>
        <v>July</v>
      </c>
      <c r="T3812" t="str">
        <f t="shared" si="296"/>
        <v>Q3</v>
      </c>
      <c r="U3812">
        <f t="shared" si="297"/>
        <v>2025</v>
      </c>
      <c r="V3812" s="4">
        <f t="shared" si="298"/>
        <v>0.27937666081160206</v>
      </c>
      <c r="W3812" t="str">
        <f t="shared" si="299"/>
        <v>Low</v>
      </c>
    </row>
    <row r="3813" spans="1:23" hidden="1" x14ac:dyDescent="0.3">
      <c r="A3813">
        <v>101392</v>
      </c>
      <c r="B3813" s="1">
        <v>45943</v>
      </c>
      <c r="C3813" t="s">
        <v>1528</v>
      </c>
      <c r="D3813" t="s">
        <v>116</v>
      </c>
      <c r="E3813" t="s">
        <v>30</v>
      </c>
      <c r="F3813" t="s">
        <v>76</v>
      </c>
      <c r="G3813" t="s">
        <v>77</v>
      </c>
      <c r="H3813" t="s">
        <v>23</v>
      </c>
      <c r="I3813" t="s">
        <v>39</v>
      </c>
      <c r="J3813" t="s">
        <v>92</v>
      </c>
      <c r="K3813">
        <v>3</v>
      </c>
      <c r="L3813">
        <v>2217</v>
      </c>
      <c r="M3813">
        <v>0</v>
      </c>
      <c r="N3813">
        <v>6651</v>
      </c>
      <c r="O3813">
        <v>4800</v>
      </c>
      <c r="P3813">
        <v>1851</v>
      </c>
      <c r="Q3813" t="s">
        <v>66</v>
      </c>
      <c r="R3813" t="s">
        <v>27</v>
      </c>
      <c r="S3813" s="3" t="str">
        <f t="shared" si="295"/>
        <v>October</v>
      </c>
      <c r="T3813" t="str">
        <f t="shared" si="296"/>
        <v>Q4</v>
      </c>
      <c r="U3813">
        <f t="shared" si="297"/>
        <v>2025</v>
      </c>
      <c r="V3813" s="4">
        <f t="shared" si="298"/>
        <v>0.27830401443391972</v>
      </c>
      <c r="W3813" t="str">
        <f t="shared" si="299"/>
        <v>Low</v>
      </c>
    </row>
    <row r="3814" spans="1:23" hidden="1" x14ac:dyDescent="0.3">
      <c r="A3814">
        <v>102209</v>
      </c>
      <c r="B3814" s="1">
        <v>45933</v>
      </c>
      <c r="C3814" t="s">
        <v>2345</v>
      </c>
      <c r="D3814" t="s">
        <v>177</v>
      </c>
      <c r="E3814" t="s">
        <v>52</v>
      </c>
      <c r="F3814" t="s">
        <v>53</v>
      </c>
      <c r="G3814" t="s">
        <v>54</v>
      </c>
      <c r="H3814" t="s">
        <v>83</v>
      </c>
      <c r="I3814" t="s">
        <v>39</v>
      </c>
      <c r="J3814" t="s">
        <v>48</v>
      </c>
      <c r="K3814">
        <v>5</v>
      </c>
      <c r="L3814">
        <v>1330</v>
      </c>
      <c r="M3814">
        <v>0</v>
      </c>
      <c r="N3814">
        <v>6650</v>
      </c>
      <c r="O3814">
        <v>4500</v>
      </c>
      <c r="P3814">
        <v>2150</v>
      </c>
      <c r="Q3814" t="s">
        <v>41</v>
      </c>
      <c r="R3814" t="s">
        <v>73</v>
      </c>
      <c r="S3814" s="3" t="str">
        <f t="shared" si="295"/>
        <v>October</v>
      </c>
      <c r="T3814" t="str">
        <f t="shared" si="296"/>
        <v>Q4</v>
      </c>
      <c r="U3814">
        <f t="shared" si="297"/>
        <v>2025</v>
      </c>
      <c r="V3814" s="4">
        <f t="shared" si="298"/>
        <v>0.32330827067669171</v>
      </c>
      <c r="W3814" t="str">
        <f t="shared" si="299"/>
        <v>Low</v>
      </c>
    </row>
    <row r="3815" spans="1:23" hidden="1" x14ac:dyDescent="0.3">
      <c r="A3815">
        <v>102492</v>
      </c>
      <c r="B3815" s="1">
        <v>45953</v>
      </c>
      <c r="C3815" t="s">
        <v>2628</v>
      </c>
      <c r="D3815" t="s">
        <v>375</v>
      </c>
      <c r="E3815" t="s">
        <v>52</v>
      </c>
      <c r="F3815" t="s">
        <v>69</v>
      </c>
      <c r="G3815" t="s">
        <v>70</v>
      </c>
      <c r="H3815" t="s">
        <v>108</v>
      </c>
      <c r="I3815" t="s">
        <v>39</v>
      </c>
      <c r="J3815" t="s">
        <v>40</v>
      </c>
      <c r="K3815">
        <v>7</v>
      </c>
      <c r="L3815">
        <v>950</v>
      </c>
      <c r="M3815">
        <v>0</v>
      </c>
      <c r="N3815">
        <v>6650</v>
      </c>
      <c r="O3815">
        <v>2800</v>
      </c>
      <c r="P3815">
        <v>3850</v>
      </c>
      <c r="Q3815" t="s">
        <v>49</v>
      </c>
      <c r="R3815" t="s">
        <v>56</v>
      </c>
      <c r="S3815" s="3" t="str">
        <f t="shared" si="295"/>
        <v>October</v>
      </c>
      <c r="T3815" t="str">
        <f t="shared" si="296"/>
        <v>Q4</v>
      </c>
      <c r="U3815">
        <f t="shared" si="297"/>
        <v>2025</v>
      </c>
      <c r="V3815" s="4">
        <f t="shared" si="298"/>
        <v>0.57894736842105265</v>
      </c>
      <c r="W3815" t="str">
        <f t="shared" si="299"/>
        <v>Low</v>
      </c>
    </row>
    <row r="3816" spans="1:23" hidden="1" x14ac:dyDescent="0.3">
      <c r="A3816">
        <v>101678</v>
      </c>
      <c r="B3816" s="1">
        <v>45865</v>
      </c>
      <c r="C3816" t="s">
        <v>1814</v>
      </c>
      <c r="D3816" t="s">
        <v>322</v>
      </c>
      <c r="E3816" t="s">
        <v>52</v>
      </c>
      <c r="F3816" t="s">
        <v>53</v>
      </c>
      <c r="G3816" t="s">
        <v>54</v>
      </c>
      <c r="H3816" t="s">
        <v>23</v>
      </c>
      <c r="I3816" t="s">
        <v>39</v>
      </c>
      <c r="J3816" t="s">
        <v>48</v>
      </c>
      <c r="K3816">
        <v>6</v>
      </c>
      <c r="L3816">
        <v>1229</v>
      </c>
      <c r="M3816">
        <v>10</v>
      </c>
      <c r="N3816">
        <v>6636.6</v>
      </c>
      <c r="O3816">
        <v>5400</v>
      </c>
      <c r="P3816">
        <v>1236.5999999999999</v>
      </c>
      <c r="Q3816" t="s">
        <v>55</v>
      </c>
      <c r="R3816" t="s">
        <v>27</v>
      </c>
      <c r="S3816" s="3" t="str">
        <f t="shared" si="295"/>
        <v>July</v>
      </c>
      <c r="T3816" t="str">
        <f t="shared" si="296"/>
        <v>Q3</v>
      </c>
      <c r="U3816">
        <f t="shared" si="297"/>
        <v>2025</v>
      </c>
      <c r="V3816" s="4">
        <f t="shared" si="298"/>
        <v>0.18633034987794952</v>
      </c>
      <c r="W3816" t="str">
        <f t="shared" si="299"/>
        <v>Low</v>
      </c>
    </row>
    <row r="3817" spans="1:23" hidden="1" x14ac:dyDescent="0.3">
      <c r="A3817">
        <v>101573</v>
      </c>
      <c r="B3817" s="1">
        <v>45888</v>
      </c>
      <c r="C3817" t="s">
        <v>1709</v>
      </c>
      <c r="D3817" t="s">
        <v>19</v>
      </c>
      <c r="E3817" t="s">
        <v>52</v>
      </c>
      <c r="F3817" t="s">
        <v>69</v>
      </c>
      <c r="G3817" t="s">
        <v>70</v>
      </c>
      <c r="H3817" t="s">
        <v>59</v>
      </c>
      <c r="I3817" t="s">
        <v>39</v>
      </c>
      <c r="J3817" t="s">
        <v>48</v>
      </c>
      <c r="K3817">
        <v>6</v>
      </c>
      <c r="L3817">
        <v>1382</v>
      </c>
      <c r="M3817">
        <v>20</v>
      </c>
      <c r="N3817">
        <v>6633.6</v>
      </c>
      <c r="O3817">
        <v>5400</v>
      </c>
      <c r="P3817">
        <v>1233.5999999999999</v>
      </c>
      <c r="Q3817" t="s">
        <v>41</v>
      </c>
      <c r="R3817" t="s">
        <v>27</v>
      </c>
      <c r="S3817" s="3" t="str">
        <f t="shared" si="295"/>
        <v>August</v>
      </c>
      <c r="T3817" t="str">
        <f t="shared" si="296"/>
        <v>Q3</v>
      </c>
      <c r="U3817">
        <f t="shared" si="297"/>
        <v>2025</v>
      </c>
      <c r="V3817" s="4">
        <f t="shared" si="298"/>
        <v>0.18596237337192473</v>
      </c>
      <c r="W3817" t="str">
        <f t="shared" si="299"/>
        <v>Low</v>
      </c>
    </row>
    <row r="3818" spans="1:23" hidden="1" x14ac:dyDescent="0.3">
      <c r="A3818">
        <v>100523</v>
      </c>
      <c r="B3818" s="1">
        <v>45668</v>
      </c>
      <c r="C3818" t="s">
        <v>659</v>
      </c>
      <c r="D3818" t="s">
        <v>100</v>
      </c>
      <c r="E3818" t="s">
        <v>20</v>
      </c>
      <c r="F3818" t="s">
        <v>36</v>
      </c>
      <c r="G3818" t="s">
        <v>37</v>
      </c>
      <c r="H3818" t="s">
        <v>59</v>
      </c>
      <c r="I3818" t="s">
        <v>39</v>
      </c>
      <c r="J3818" t="s">
        <v>48</v>
      </c>
      <c r="K3818">
        <v>5</v>
      </c>
      <c r="L3818">
        <v>1474</v>
      </c>
      <c r="M3818">
        <v>10</v>
      </c>
      <c r="N3818">
        <v>6633</v>
      </c>
      <c r="O3818">
        <v>4500</v>
      </c>
      <c r="P3818">
        <v>2133</v>
      </c>
      <c r="Q3818" t="s">
        <v>49</v>
      </c>
      <c r="R3818" t="s">
        <v>27</v>
      </c>
      <c r="S3818" s="3" t="str">
        <f t="shared" si="295"/>
        <v>January</v>
      </c>
      <c r="T3818" t="str">
        <f t="shared" si="296"/>
        <v>Q1</v>
      </c>
      <c r="U3818">
        <f t="shared" si="297"/>
        <v>2025</v>
      </c>
      <c r="V3818" s="4">
        <f t="shared" si="298"/>
        <v>0.32157394843962006</v>
      </c>
      <c r="W3818" t="str">
        <f t="shared" si="299"/>
        <v>Low</v>
      </c>
    </row>
    <row r="3819" spans="1:23" hidden="1" x14ac:dyDescent="0.3">
      <c r="A3819">
        <v>103102</v>
      </c>
      <c r="B3819" s="1">
        <v>45724</v>
      </c>
      <c r="C3819" t="s">
        <v>3238</v>
      </c>
      <c r="D3819" t="s">
        <v>125</v>
      </c>
      <c r="E3819" t="s">
        <v>52</v>
      </c>
      <c r="F3819" t="s">
        <v>69</v>
      </c>
      <c r="G3819" t="s">
        <v>70</v>
      </c>
      <c r="H3819" t="s">
        <v>47</v>
      </c>
      <c r="I3819" t="s">
        <v>39</v>
      </c>
      <c r="J3819" t="s">
        <v>48</v>
      </c>
      <c r="K3819">
        <v>4</v>
      </c>
      <c r="L3819">
        <v>1840</v>
      </c>
      <c r="M3819">
        <v>10</v>
      </c>
      <c r="N3819">
        <v>6624</v>
      </c>
      <c r="O3819">
        <v>3600</v>
      </c>
      <c r="P3819">
        <v>3024</v>
      </c>
      <c r="Q3819" t="s">
        <v>55</v>
      </c>
      <c r="R3819" t="s">
        <v>27</v>
      </c>
      <c r="S3819" s="3" t="str">
        <f t="shared" si="295"/>
        <v>March</v>
      </c>
      <c r="T3819" t="str">
        <f t="shared" si="296"/>
        <v>Q1</v>
      </c>
      <c r="U3819">
        <f t="shared" si="297"/>
        <v>2025</v>
      </c>
      <c r="V3819" s="4">
        <f t="shared" si="298"/>
        <v>0.45652173913043476</v>
      </c>
      <c r="W3819" t="str">
        <f t="shared" si="299"/>
        <v>Low</v>
      </c>
    </row>
    <row r="3820" spans="1:23" hidden="1" x14ac:dyDescent="0.3">
      <c r="A3820">
        <v>100705</v>
      </c>
      <c r="B3820" s="1">
        <v>45744</v>
      </c>
      <c r="C3820" t="s">
        <v>841</v>
      </c>
      <c r="D3820" t="s">
        <v>68</v>
      </c>
      <c r="E3820" t="s">
        <v>30</v>
      </c>
      <c r="F3820" t="s">
        <v>31</v>
      </c>
      <c r="G3820" t="s">
        <v>32</v>
      </c>
      <c r="H3820" t="s">
        <v>23</v>
      </c>
      <c r="I3820" t="s">
        <v>39</v>
      </c>
      <c r="J3820" t="s">
        <v>48</v>
      </c>
      <c r="K3820">
        <v>5</v>
      </c>
      <c r="L3820">
        <v>1656</v>
      </c>
      <c r="M3820">
        <v>20</v>
      </c>
      <c r="N3820">
        <v>6624</v>
      </c>
      <c r="O3820">
        <v>4500</v>
      </c>
      <c r="P3820">
        <v>2124</v>
      </c>
      <c r="Q3820" t="s">
        <v>41</v>
      </c>
      <c r="R3820" t="s">
        <v>27</v>
      </c>
      <c r="S3820" s="3" t="str">
        <f t="shared" si="295"/>
        <v>March</v>
      </c>
      <c r="T3820" t="str">
        <f t="shared" si="296"/>
        <v>Q1</v>
      </c>
      <c r="U3820">
        <f t="shared" si="297"/>
        <v>2025</v>
      </c>
      <c r="V3820" s="4">
        <f t="shared" si="298"/>
        <v>0.32065217391304346</v>
      </c>
      <c r="W3820" t="str">
        <f t="shared" si="299"/>
        <v>Low</v>
      </c>
    </row>
    <row r="3821" spans="1:23" hidden="1" x14ac:dyDescent="0.3">
      <c r="A3821">
        <v>101370</v>
      </c>
      <c r="B3821" s="1">
        <v>45863</v>
      </c>
      <c r="C3821" t="s">
        <v>1506</v>
      </c>
      <c r="D3821" t="s">
        <v>100</v>
      </c>
      <c r="E3821" t="s">
        <v>20</v>
      </c>
      <c r="F3821" t="s">
        <v>21</v>
      </c>
      <c r="G3821" t="s">
        <v>22</v>
      </c>
      <c r="H3821" t="s">
        <v>33</v>
      </c>
      <c r="I3821" t="s">
        <v>24</v>
      </c>
      <c r="J3821" t="s">
        <v>25</v>
      </c>
      <c r="K3821">
        <v>1</v>
      </c>
      <c r="L3821">
        <v>8276</v>
      </c>
      <c r="M3821">
        <v>20</v>
      </c>
      <c r="N3821">
        <v>6620.8</v>
      </c>
      <c r="O3821">
        <v>6000</v>
      </c>
      <c r="P3821">
        <v>620.79999999999995</v>
      </c>
      <c r="Q3821" t="s">
        <v>66</v>
      </c>
      <c r="R3821" t="s">
        <v>27</v>
      </c>
      <c r="S3821" s="3" t="str">
        <f t="shared" si="295"/>
        <v>July</v>
      </c>
      <c r="T3821" t="str">
        <f t="shared" si="296"/>
        <v>Q3</v>
      </c>
      <c r="U3821">
        <f t="shared" si="297"/>
        <v>2025</v>
      </c>
      <c r="V3821" s="4">
        <f t="shared" si="298"/>
        <v>9.3765103914934742E-2</v>
      </c>
      <c r="W3821" t="str">
        <f t="shared" si="299"/>
        <v>Low</v>
      </c>
    </row>
    <row r="3822" spans="1:23" hidden="1" x14ac:dyDescent="0.3">
      <c r="A3822">
        <v>103174</v>
      </c>
      <c r="B3822" s="1">
        <v>45865</v>
      </c>
      <c r="C3822" t="s">
        <v>3310</v>
      </c>
      <c r="D3822" t="s">
        <v>75</v>
      </c>
      <c r="E3822" t="s">
        <v>30</v>
      </c>
      <c r="F3822" t="s">
        <v>76</v>
      </c>
      <c r="G3822" t="s">
        <v>77</v>
      </c>
      <c r="H3822" t="s">
        <v>108</v>
      </c>
      <c r="I3822" t="s">
        <v>39</v>
      </c>
      <c r="J3822" t="s">
        <v>92</v>
      </c>
      <c r="K3822">
        <v>3</v>
      </c>
      <c r="L3822">
        <v>2323</v>
      </c>
      <c r="M3822">
        <v>5</v>
      </c>
      <c r="N3822">
        <v>6620.55</v>
      </c>
      <c r="O3822">
        <v>4800</v>
      </c>
      <c r="P3822">
        <v>1820.55</v>
      </c>
      <c r="Q3822" t="s">
        <v>49</v>
      </c>
      <c r="R3822" t="s">
        <v>27</v>
      </c>
      <c r="S3822" s="3" t="str">
        <f t="shared" si="295"/>
        <v>July</v>
      </c>
      <c r="T3822" t="str">
        <f t="shared" si="296"/>
        <v>Q3</v>
      </c>
      <c r="U3822">
        <f t="shared" si="297"/>
        <v>2025</v>
      </c>
      <c r="V3822" s="4">
        <f t="shared" si="298"/>
        <v>0.2749847067086571</v>
      </c>
      <c r="W3822" t="str">
        <f t="shared" si="299"/>
        <v>Low</v>
      </c>
    </row>
    <row r="3823" spans="1:23" hidden="1" x14ac:dyDescent="0.3">
      <c r="A3823">
        <v>104228</v>
      </c>
      <c r="B3823" s="1">
        <v>45749</v>
      </c>
      <c r="C3823" t="s">
        <v>4364</v>
      </c>
      <c r="D3823" t="s">
        <v>207</v>
      </c>
      <c r="E3823" t="s">
        <v>20</v>
      </c>
      <c r="F3823" t="s">
        <v>36</v>
      </c>
      <c r="G3823" t="s">
        <v>37</v>
      </c>
      <c r="H3823" t="s">
        <v>23</v>
      </c>
      <c r="I3823" t="s">
        <v>39</v>
      </c>
      <c r="J3823" t="s">
        <v>48</v>
      </c>
      <c r="K3823">
        <v>5</v>
      </c>
      <c r="L3823">
        <v>1324</v>
      </c>
      <c r="M3823">
        <v>0</v>
      </c>
      <c r="N3823">
        <v>6620</v>
      </c>
      <c r="O3823">
        <v>4500</v>
      </c>
      <c r="P3823">
        <v>2120</v>
      </c>
      <c r="Q3823" t="s">
        <v>66</v>
      </c>
      <c r="R3823" t="s">
        <v>56</v>
      </c>
      <c r="S3823" s="3" t="str">
        <f t="shared" si="295"/>
        <v>April</v>
      </c>
      <c r="T3823" t="str">
        <f t="shared" si="296"/>
        <v>Q2</v>
      </c>
      <c r="U3823">
        <f t="shared" si="297"/>
        <v>2025</v>
      </c>
      <c r="V3823" s="4">
        <f t="shared" si="298"/>
        <v>0.3202416918429003</v>
      </c>
      <c r="W3823" t="str">
        <f t="shared" si="299"/>
        <v>Low</v>
      </c>
    </row>
    <row r="3824" spans="1:23" hidden="1" x14ac:dyDescent="0.3">
      <c r="A3824">
        <v>100856</v>
      </c>
      <c r="B3824" s="1">
        <v>45715</v>
      </c>
      <c r="C3824" t="s">
        <v>992</v>
      </c>
      <c r="D3824" t="s">
        <v>82</v>
      </c>
      <c r="E3824" t="s">
        <v>20</v>
      </c>
      <c r="F3824" t="s">
        <v>36</v>
      </c>
      <c r="G3824" t="s">
        <v>37</v>
      </c>
      <c r="H3824" t="s">
        <v>23</v>
      </c>
      <c r="I3824" t="s">
        <v>39</v>
      </c>
      <c r="J3824" t="s">
        <v>48</v>
      </c>
      <c r="K3824">
        <v>6</v>
      </c>
      <c r="L3824">
        <v>1377</v>
      </c>
      <c r="M3824">
        <v>20</v>
      </c>
      <c r="N3824">
        <v>6609.6</v>
      </c>
      <c r="O3824">
        <v>5400</v>
      </c>
      <c r="P3824">
        <v>1209.5999999999999</v>
      </c>
      <c r="Q3824" t="s">
        <v>41</v>
      </c>
      <c r="R3824" t="s">
        <v>27</v>
      </c>
      <c r="S3824" s="3" t="str">
        <f t="shared" si="295"/>
        <v>February</v>
      </c>
      <c r="T3824" t="str">
        <f t="shared" si="296"/>
        <v>Q1</v>
      </c>
      <c r="U3824">
        <f t="shared" si="297"/>
        <v>2025</v>
      </c>
      <c r="V3824" s="4">
        <f t="shared" si="298"/>
        <v>0.18300653594771241</v>
      </c>
      <c r="W3824" t="str">
        <f t="shared" si="299"/>
        <v>Low</v>
      </c>
    </row>
    <row r="3825" spans="1:23" hidden="1" x14ac:dyDescent="0.3">
      <c r="A3825">
        <v>102844</v>
      </c>
      <c r="B3825" s="1">
        <v>45814</v>
      </c>
      <c r="C3825" t="s">
        <v>2980</v>
      </c>
      <c r="D3825" t="s">
        <v>207</v>
      </c>
      <c r="E3825" t="s">
        <v>44</v>
      </c>
      <c r="F3825" t="s">
        <v>64</v>
      </c>
      <c r="G3825" t="s">
        <v>65</v>
      </c>
      <c r="H3825" t="s">
        <v>59</v>
      </c>
      <c r="I3825" t="s">
        <v>39</v>
      </c>
      <c r="J3825" t="s">
        <v>92</v>
      </c>
      <c r="K3825">
        <v>3</v>
      </c>
      <c r="L3825">
        <v>2591</v>
      </c>
      <c r="M3825">
        <v>15</v>
      </c>
      <c r="N3825">
        <v>6607.05</v>
      </c>
      <c r="O3825">
        <v>4800</v>
      </c>
      <c r="P3825">
        <v>1807.05</v>
      </c>
      <c r="Q3825" t="s">
        <v>49</v>
      </c>
      <c r="R3825" t="s">
        <v>27</v>
      </c>
      <c r="S3825" s="3" t="str">
        <f t="shared" si="295"/>
        <v>June</v>
      </c>
      <c r="T3825" t="str">
        <f t="shared" si="296"/>
        <v>Q2</v>
      </c>
      <c r="U3825">
        <f t="shared" si="297"/>
        <v>2025</v>
      </c>
      <c r="V3825" s="4">
        <f t="shared" si="298"/>
        <v>0.27350330328966782</v>
      </c>
      <c r="W3825" t="str">
        <f t="shared" si="299"/>
        <v>Low</v>
      </c>
    </row>
    <row r="3826" spans="1:23" hidden="1" x14ac:dyDescent="0.3">
      <c r="A3826">
        <v>100850</v>
      </c>
      <c r="B3826" s="1">
        <v>45661</v>
      </c>
      <c r="C3826" t="s">
        <v>986</v>
      </c>
      <c r="D3826" t="s">
        <v>140</v>
      </c>
      <c r="E3826" t="s">
        <v>30</v>
      </c>
      <c r="F3826" t="s">
        <v>76</v>
      </c>
      <c r="G3826" t="s">
        <v>77</v>
      </c>
      <c r="H3826" t="s">
        <v>38</v>
      </c>
      <c r="I3826" t="s">
        <v>39</v>
      </c>
      <c r="J3826" t="s">
        <v>48</v>
      </c>
      <c r="K3826">
        <v>6</v>
      </c>
      <c r="L3826">
        <v>1295</v>
      </c>
      <c r="M3826">
        <v>15</v>
      </c>
      <c r="N3826">
        <v>6604.5</v>
      </c>
      <c r="O3826">
        <v>5400</v>
      </c>
      <c r="P3826">
        <v>1204.5</v>
      </c>
      <c r="Q3826" t="s">
        <v>26</v>
      </c>
      <c r="R3826" t="s">
        <v>27</v>
      </c>
      <c r="S3826" s="3" t="str">
        <f t="shared" si="295"/>
        <v>January</v>
      </c>
      <c r="T3826" t="str">
        <f t="shared" si="296"/>
        <v>Q1</v>
      </c>
      <c r="U3826">
        <f t="shared" si="297"/>
        <v>2025</v>
      </c>
      <c r="V3826" s="4">
        <f t="shared" si="298"/>
        <v>0.18237565296388825</v>
      </c>
      <c r="W3826" t="str">
        <f t="shared" si="299"/>
        <v>Low</v>
      </c>
    </row>
    <row r="3827" spans="1:23" hidden="1" x14ac:dyDescent="0.3">
      <c r="A3827">
        <v>102909</v>
      </c>
      <c r="B3827" s="1">
        <v>45827</v>
      </c>
      <c r="C3827" t="s">
        <v>3045</v>
      </c>
      <c r="D3827" t="s">
        <v>375</v>
      </c>
      <c r="E3827" t="s">
        <v>30</v>
      </c>
      <c r="F3827" t="s">
        <v>76</v>
      </c>
      <c r="G3827" t="s">
        <v>77</v>
      </c>
      <c r="H3827" t="s">
        <v>108</v>
      </c>
      <c r="I3827" t="s">
        <v>39</v>
      </c>
      <c r="J3827" t="s">
        <v>48</v>
      </c>
      <c r="K3827">
        <v>5</v>
      </c>
      <c r="L3827">
        <v>1553</v>
      </c>
      <c r="M3827">
        <v>15</v>
      </c>
      <c r="N3827">
        <v>6600.25</v>
      </c>
      <c r="O3827">
        <v>4500</v>
      </c>
      <c r="P3827">
        <v>2100.25</v>
      </c>
      <c r="Q3827" t="s">
        <v>66</v>
      </c>
      <c r="R3827" t="s">
        <v>27</v>
      </c>
      <c r="S3827" s="3" t="str">
        <f t="shared" si="295"/>
        <v>June</v>
      </c>
      <c r="T3827" t="str">
        <f t="shared" si="296"/>
        <v>Q2</v>
      </c>
      <c r="U3827">
        <f t="shared" si="297"/>
        <v>2025</v>
      </c>
      <c r="V3827" s="4">
        <f t="shared" si="298"/>
        <v>0.31820764364986176</v>
      </c>
      <c r="W3827" t="str">
        <f t="shared" si="299"/>
        <v>Low</v>
      </c>
    </row>
    <row r="3828" spans="1:23" hidden="1" x14ac:dyDescent="0.3">
      <c r="A3828">
        <v>104433</v>
      </c>
      <c r="B3828" s="1">
        <v>46005</v>
      </c>
      <c r="C3828" t="s">
        <v>4569</v>
      </c>
      <c r="D3828" t="s">
        <v>257</v>
      </c>
      <c r="E3828" t="s">
        <v>52</v>
      </c>
      <c r="F3828" t="s">
        <v>53</v>
      </c>
      <c r="G3828" t="s">
        <v>54</v>
      </c>
      <c r="H3828" t="s">
        <v>38</v>
      </c>
      <c r="I3828" t="s">
        <v>39</v>
      </c>
      <c r="J3828" t="s">
        <v>48</v>
      </c>
      <c r="K3828">
        <v>5</v>
      </c>
      <c r="L3828">
        <v>1320</v>
      </c>
      <c r="M3828">
        <v>0</v>
      </c>
      <c r="N3828">
        <v>6600</v>
      </c>
      <c r="O3828">
        <v>4500</v>
      </c>
      <c r="P3828">
        <v>2100</v>
      </c>
      <c r="Q3828" t="s">
        <v>41</v>
      </c>
      <c r="R3828" t="s">
        <v>73</v>
      </c>
      <c r="S3828" s="3" t="str">
        <f t="shared" si="295"/>
        <v>December</v>
      </c>
      <c r="T3828" t="str">
        <f t="shared" si="296"/>
        <v>Q4</v>
      </c>
      <c r="U3828">
        <f t="shared" si="297"/>
        <v>2025</v>
      </c>
      <c r="V3828" s="4">
        <f t="shared" si="298"/>
        <v>0.31818181818181818</v>
      </c>
      <c r="W3828" t="str">
        <f t="shared" si="299"/>
        <v>Low</v>
      </c>
    </row>
    <row r="3829" spans="1:23" hidden="1" x14ac:dyDescent="0.3">
      <c r="A3829">
        <v>103691</v>
      </c>
      <c r="B3829" s="1">
        <v>45973</v>
      </c>
      <c r="C3829" t="s">
        <v>3827</v>
      </c>
      <c r="D3829" t="s">
        <v>207</v>
      </c>
      <c r="E3829" t="s">
        <v>30</v>
      </c>
      <c r="F3829" t="s">
        <v>76</v>
      </c>
      <c r="G3829" t="s">
        <v>77</v>
      </c>
      <c r="H3829" t="s">
        <v>59</v>
      </c>
      <c r="I3829" t="s">
        <v>39</v>
      </c>
      <c r="J3829" t="s">
        <v>40</v>
      </c>
      <c r="K3829">
        <v>10</v>
      </c>
      <c r="L3829">
        <v>733</v>
      </c>
      <c r="M3829">
        <v>10</v>
      </c>
      <c r="N3829">
        <v>6597</v>
      </c>
      <c r="O3829">
        <v>4000</v>
      </c>
      <c r="P3829">
        <v>2597</v>
      </c>
      <c r="Q3829" t="s">
        <v>41</v>
      </c>
      <c r="R3829" t="s">
        <v>73</v>
      </c>
      <c r="S3829" s="3" t="str">
        <f t="shared" si="295"/>
        <v>November</v>
      </c>
      <c r="T3829" t="str">
        <f t="shared" si="296"/>
        <v>Q4</v>
      </c>
      <c r="U3829">
        <f t="shared" si="297"/>
        <v>2025</v>
      </c>
      <c r="V3829" s="4">
        <f t="shared" si="298"/>
        <v>0.3936637865696529</v>
      </c>
      <c r="W3829" t="str">
        <f t="shared" si="299"/>
        <v>Low</v>
      </c>
    </row>
    <row r="3830" spans="1:23" hidden="1" x14ac:dyDescent="0.3">
      <c r="A3830">
        <v>103122</v>
      </c>
      <c r="B3830" s="1">
        <v>45843</v>
      </c>
      <c r="C3830" t="s">
        <v>3258</v>
      </c>
      <c r="D3830" t="s">
        <v>80</v>
      </c>
      <c r="E3830" t="s">
        <v>44</v>
      </c>
      <c r="F3830" t="s">
        <v>64</v>
      </c>
      <c r="G3830" t="s">
        <v>65</v>
      </c>
      <c r="H3830" t="s">
        <v>47</v>
      </c>
      <c r="I3830" t="s">
        <v>39</v>
      </c>
      <c r="J3830" t="s">
        <v>48</v>
      </c>
      <c r="K3830">
        <v>5</v>
      </c>
      <c r="L3830">
        <v>1649</v>
      </c>
      <c r="M3830">
        <v>20</v>
      </c>
      <c r="N3830">
        <v>6596</v>
      </c>
      <c r="O3830">
        <v>4500</v>
      </c>
      <c r="P3830">
        <v>2096</v>
      </c>
      <c r="Q3830" t="s">
        <v>41</v>
      </c>
      <c r="R3830" t="s">
        <v>27</v>
      </c>
      <c r="S3830" s="3" t="str">
        <f t="shared" si="295"/>
        <v>July</v>
      </c>
      <c r="T3830" t="str">
        <f t="shared" si="296"/>
        <v>Q3</v>
      </c>
      <c r="U3830">
        <f t="shared" si="297"/>
        <v>2025</v>
      </c>
      <c r="V3830" s="4">
        <f t="shared" si="298"/>
        <v>0.31776834445118252</v>
      </c>
      <c r="W3830" t="str">
        <f t="shared" si="299"/>
        <v>Low</v>
      </c>
    </row>
    <row r="3831" spans="1:23" hidden="1" x14ac:dyDescent="0.3">
      <c r="A3831">
        <v>103883</v>
      </c>
      <c r="B3831" s="1">
        <v>45789</v>
      </c>
      <c r="C3831" t="s">
        <v>4019</v>
      </c>
      <c r="D3831" t="s">
        <v>80</v>
      </c>
      <c r="E3831" t="s">
        <v>44</v>
      </c>
      <c r="F3831" t="s">
        <v>64</v>
      </c>
      <c r="G3831" t="s">
        <v>65</v>
      </c>
      <c r="H3831" t="s">
        <v>23</v>
      </c>
      <c r="I3831" t="s">
        <v>39</v>
      </c>
      <c r="J3831" t="s">
        <v>48</v>
      </c>
      <c r="K3831">
        <v>4</v>
      </c>
      <c r="L3831">
        <v>1831</v>
      </c>
      <c r="M3831">
        <v>10</v>
      </c>
      <c r="N3831">
        <v>6591.6</v>
      </c>
      <c r="O3831">
        <v>3600</v>
      </c>
      <c r="P3831">
        <v>2991.6</v>
      </c>
      <c r="Q3831" t="s">
        <v>26</v>
      </c>
      <c r="R3831" t="s">
        <v>27</v>
      </c>
      <c r="S3831" s="3" t="str">
        <f t="shared" si="295"/>
        <v>May</v>
      </c>
      <c r="T3831" t="str">
        <f t="shared" si="296"/>
        <v>Q2</v>
      </c>
      <c r="U3831">
        <f t="shared" si="297"/>
        <v>2025</v>
      </c>
      <c r="V3831" s="4">
        <f t="shared" si="298"/>
        <v>0.45385035499726922</v>
      </c>
      <c r="W3831" t="str">
        <f t="shared" si="299"/>
        <v>Low</v>
      </c>
    </row>
    <row r="3832" spans="1:23" hidden="1" x14ac:dyDescent="0.3">
      <c r="A3832">
        <v>104503</v>
      </c>
      <c r="B3832" s="1">
        <v>45936</v>
      </c>
      <c r="C3832" t="s">
        <v>4639</v>
      </c>
      <c r="D3832" t="s">
        <v>140</v>
      </c>
      <c r="E3832" t="s">
        <v>52</v>
      </c>
      <c r="F3832" t="s">
        <v>69</v>
      </c>
      <c r="G3832" t="s">
        <v>70</v>
      </c>
      <c r="H3832" t="s">
        <v>83</v>
      </c>
      <c r="I3832" t="s">
        <v>39</v>
      </c>
      <c r="J3832" t="s">
        <v>48</v>
      </c>
      <c r="K3832">
        <v>5</v>
      </c>
      <c r="L3832">
        <v>1644</v>
      </c>
      <c r="M3832">
        <v>20</v>
      </c>
      <c r="N3832">
        <v>6576</v>
      </c>
      <c r="O3832">
        <v>4500</v>
      </c>
      <c r="P3832">
        <v>2076</v>
      </c>
      <c r="Q3832" t="s">
        <v>26</v>
      </c>
      <c r="R3832" t="s">
        <v>73</v>
      </c>
      <c r="S3832" s="3" t="str">
        <f t="shared" si="295"/>
        <v>October</v>
      </c>
      <c r="T3832" t="str">
        <f t="shared" si="296"/>
        <v>Q4</v>
      </c>
      <c r="U3832">
        <f t="shared" si="297"/>
        <v>2025</v>
      </c>
      <c r="V3832" s="4">
        <f t="shared" si="298"/>
        <v>0.31569343065693428</v>
      </c>
      <c r="W3832" t="str">
        <f t="shared" si="299"/>
        <v>Low</v>
      </c>
    </row>
    <row r="3833" spans="1:23" hidden="1" x14ac:dyDescent="0.3">
      <c r="A3833">
        <v>103059</v>
      </c>
      <c r="B3833" s="1">
        <v>45981</v>
      </c>
      <c r="C3833" t="s">
        <v>3195</v>
      </c>
      <c r="D3833" t="s">
        <v>147</v>
      </c>
      <c r="E3833" t="s">
        <v>20</v>
      </c>
      <c r="F3833" t="s">
        <v>21</v>
      </c>
      <c r="G3833" t="s">
        <v>22</v>
      </c>
      <c r="H3833" t="s">
        <v>23</v>
      </c>
      <c r="I3833" t="s">
        <v>39</v>
      </c>
      <c r="J3833" t="s">
        <v>48</v>
      </c>
      <c r="K3833">
        <v>4</v>
      </c>
      <c r="L3833">
        <v>1821</v>
      </c>
      <c r="M3833">
        <v>10</v>
      </c>
      <c r="N3833">
        <v>6555.6</v>
      </c>
      <c r="O3833">
        <v>3600</v>
      </c>
      <c r="P3833">
        <v>2955.6</v>
      </c>
      <c r="Q3833" t="s">
        <v>49</v>
      </c>
      <c r="R3833" t="s">
        <v>73</v>
      </c>
      <c r="S3833" s="3" t="str">
        <f t="shared" si="295"/>
        <v>November</v>
      </c>
      <c r="T3833" t="str">
        <f t="shared" si="296"/>
        <v>Q4</v>
      </c>
      <c r="U3833">
        <f t="shared" si="297"/>
        <v>2025</v>
      </c>
      <c r="V3833" s="4">
        <f t="shared" si="298"/>
        <v>0.45085118066996149</v>
      </c>
      <c r="W3833" t="str">
        <f t="shared" si="299"/>
        <v>Low</v>
      </c>
    </row>
    <row r="3834" spans="1:23" hidden="1" x14ac:dyDescent="0.3">
      <c r="A3834">
        <v>104843</v>
      </c>
      <c r="B3834" s="1">
        <v>45966</v>
      </c>
      <c r="C3834" t="s">
        <v>4979</v>
      </c>
      <c r="D3834" t="s">
        <v>281</v>
      </c>
      <c r="E3834" t="s">
        <v>20</v>
      </c>
      <c r="F3834" t="s">
        <v>36</v>
      </c>
      <c r="G3834" t="s">
        <v>37</v>
      </c>
      <c r="H3834" t="s">
        <v>33</v>
      </c>
      <c r="I3834" t="s">
        <v>39</v>
      </c>
      <c r="J3834" t="s">
        <v>48</v>
      </c>
      <c r="K3834">
        <v>7</v>
      </c>
      <c r="L3834">
        <v>1101</v>
      </c>
      <c r="M3834">
        <v>15</v>
      </c>
      <c r="N3834">
        <v>6550.95</v>
      </c>
      <c r="O3834">
        <v>6300</v>
      </c>
      <c r="P3834">
        <v>250.95</v>
      </c>
      <c r="Q3834" t="s">
        <v>55</v>
      </c>
      <c r="R3834" t="s">
        <v>27</v>
      </c>
      <c r="S3834" s="3" t="str">
        <f t="shared" si="295"/>
        <v>November</v>
      </c>
      <c r="T3834" t="str">
        <f t="shared" si="296"/>
        <v>Q4</v>
      </c>
      <c r="U3834">
        <f t="shared" si="297"/>
        <v>2025</v>
      </c>
      <c r="V3834" s="4">
        <f t="shared" si="298"/>
        <v>3.8307421061067479E-2</v>
      </c>
      <c r="W3834" t="str">
        <f t="shared" si="299"/>
        <v>Low</v>
      </c>
    </row>
    <row r="3835" spans="1:23" hidden="1" x14ac:dyDescent="0.3">
      <c r="A3835">
        <v>103887</v>
      </c>
      <c r="B3835" s="1">
        <v>45834</v>
      </c>
      <c r="C3835" t="s">
        <v>4023</v>
      </c>
      <c r="D3835" t="s">
        <v>210</v>
      </c>
      <c r="E3835" t="s">
        <v>52</v>
      </c>
      <c r="F3835" t="s">
        <v>69</v>
      </c>
      <c r="G3835" t="s">
        <v>70</v>
      </c>
      <c r="H3835" t="s">
        <v>71</v>
      </c>
      <c r="I3835" t="s">
        <v>39</v>
      </c>
      <c r="J3835" t="s">
        <v>48</v>
      </c>
      <c r="K3835">
        <v>6</v>
      </c>
      <c r="L3835">
        <v>1210</v>
      </c>
      <c r="M3835">
        <v>10</v>
      </c>
      <c r="N3835">
        <v>6534</v>
      </c>
      <c r="O3835">
        <v>5400</v>
      </c>
      <c r="P3835">
        <v>1134</v>
      </c>
      <c r="Q3835" t="s">
        <v>49</v>
      </c>
      <c r="R3835" t="s">
        <v>73</v>
      </c>
      <c r="S3835" s="3" t="str">
        <f t="shared" si="295"/>
        <v>June</v>
      </c>
      <c r="T3835" t="str">
        <f t="shared" si="296"/>
        <v>Q2</v>
      </c>
      <c r="U3835">
        <f t="shared" si="297"/>
        <v>2025</v>
      </c>
      <c r="V3835" s="4">
        <f t="shared" si="298"/>
        <v>0.17355371900826447</v>
      </c>
      <c r="W3835" t="str">
        <f t="shared" si="299"/>
        <v>Low</v>
      </c>
    </row>
    <row r="3836" spans="1:23" hidden="1" x14ac:dyDescent="0.3">
      <c r="A3836">
        <v>104326</v>
      </c>
      <c r="B3836" s="1">
        <v>45700</v>
      </c>
      <c r="C3836" t="s">
        <v>4462</v>
      </c>
      <c r="D3836" t="s">
        <v>144</v>
      </c>
      <c r="E3836" t="s">
        <v>52</v>
      </c>
      <c r="F3836" t="s">
        <v>53</v>
      </c>
      <c r="G3836" t="s">
        <v>54</v>
      </c>
      <c r="H3836" t="s">
        <v>23</v>
      </c>
      <c r="I3836" t="s">
        <v>39</v>
      </c>
      <c r="J3836" t="s">
        <v>48</v>
      </c>
      <c r="K3836">
        <v>5</v>
      </c>
      <c r="L3836">
        <v>1304</v>
      </c>
      <c r="M3836">
        <v>0</v>
      </c>
      <c r="N3836">
        <v>6520</v>
      </c>
      <c r="O3836">
        <v>4500</v>
      </c>
      <c r="P3836">
        <v>2020</v>
      </c>
      <c r="Q3836" t="s">
        <v>26</v>
      </c>
      <c r="R3836" t="s">
        <v>73</v>
      </c>
      <c r="S3836" s="3" t="str">
        <f t="shared" si="295"/>
        <v>February</v>
      </c>
      <c r="T3836" t="str">
        <f t="shared" si="296"/>
        <v>Q1</v>
      </c>
      <c r="U3836">
        <f t="shared" si="297"/>
        <v>2025</v>
      </c>
      <c r="V3836" s="4">
        <f t="shared" si="298"/>
        <v>0.30981595092024539</v>
      </c>
      <c r="W3836" t="str">
        <f t="shared" si="299"/>
        <v>Low</v>
      </c>
    </row>
    <row r="3837" spans="1:23" hidden="1" x14ac:dyDescent="0.3">
      <c r="A3837">
        <v>102867</v>
      </c>
      <c r="B3837" s="1">
        <v>45757</v>
      </c>
      <c r="C3837" t="s">
        <v>3003</v>
      </c>
      <c r="D3837" t="s">
        <v>177</v>
      </c>
      <c r="E3837" t="s">
        <v>52</v>
      </c>
      <c r="F3837" t="s">
        <v>69</v>
      </c>
      <c r="G3837" t="s">
        <v>70</v>
      </c>
      <c r="H3837" t="s">
        <v>71</v>
      </c>
      <c r="I3837" t="s">
        <v>39</v>
      </c>
      <c r="J3837" t="s">
        <v>92</v>
      </c>
      <c r="K3837">
        <v>3</v>
      </c>
      <c r="L3837">
        <v>2414</v>
      </c>
      <c r="M3837">
        <v>10</v>
      </c>
      <c r="N3837">
        <v>6517.8</v>
      </c>
      <c r="O3837">
        <v>4800</v>
      </c>
      <c r="P3837">
        <v>1717.8</v>
      </c>
      <c r="Q3837" t="s">
        <v>49</v>
      </c>
      <c r="R3837" t="s">
        <v>56</v>
      </c>
      <c r="S3837" s="3" t="str">
        <f t="shared" si="295"/>
        <v>April</v>
      </c>
      <c r="T3837" t="str">
        <f t="shared" si="296"/>
        <v>Q2</v>
      </c>
      <c r="U3837">
        <f t="shared" si="297"/>
        <v>2025</v>
      </c>
      <c r="V3837" s="4">
        <f t="shared" si="298"/>
        <v>0.2635551873331492</v>
      </c>
      <c r="W3837" t="str">
        <f t="shared" si="299"/>
        <v>Low</v>
      </c>
    </row>
    <row r="3838" spans="1:23" hidden="1" x14ac:dyDescent="0.3">
      <c r="A3838">
        <v>103237</v>
      </c>
      <c r="B3838" s="1">
        <v>45874</v>
      </c>
      <c r="C3838" t="s">
        <v>3373</v>
      </c>
      <c r="D3838" t="s">
        <v>217</v>
      </c>
      <c r="E3838" t="s">
        <v>44</v>
      </c>
      <c r="F3838" t="s">
        <v>45</v>
      </c>
      <c r="G3838" t="s">
        <v>46</v>
      </c>
      <c r="H3838" t="s">
        <v>47</v>
      </c>
      <c r="I3838" t="s">
        <v>39</v>
      </c>
      <c r="J3838" t="s">
        <v>92</v>
      </c>
      <c r="K3838">
        <v>3</v>
      </c>
      <c r="L3838">
        <v>2555</v>
      </c>
      <c r="M3838">
        <v>15</v>
      </c>
      <c r="N3838">
        <v>6515.25</v>
      </c>
      <c r="O3838">
        <v>4800</v>
      </c>
      <c r="P3838">
        <v>1715.25</v>
      </c>
      <c r="Q3838" t="s">
        <v>55</v>
      </c>
      <c r="R3838" t="s">
        <v>27</v>
      </c>
      <c r="S3838" s="3" t="str">
        <f t="shared" si="295"/>
        <v>August</v>
      </c>
      <c r="T3838" t="str">
        <f t="shared" si="296"/>
        <v>Q3</v>
      </c>
      <c r="U3838">
        <f t="shared" si="297"/>
        <v>2025</v>
      </c>
      <c r="V3838" s="4">
        <f t="shared" si="298"/>
        <v>0.2632669506158628</v>
      </c>
      <c r="W3838" t="str">
        <f t="shared" si="299"/>
        <v>Low</v>
      </c>
    </row>
    <row r="3839" spans="1:23" hidden="1" x14ac:dyDescent="0.3">
      <c r="A3839">
        <v>101734</v>
      </c>
      <c r="B3839" s="1">
        <v>45964</v>
      </c>
      <c r="C3839" t="s">
        <v>1870</v>
      </c>
      <c r="D3839" t="s">
        <v>102</v>
      </c>
      <c r="E3839" t="s">
        <v>30</v>
      </c>
      <c r="F3839" t="s">
        <v>31</v>
      </c>
      <c r="G3839" t="s">
        <v>32</v>
      </c>
      <c r="H3839" t="s">
        <v>108</v>
      </c>
      <c r="I3839" t="s">
        <v>39</v>
      </c>
      <c r="J3839" t="s">
        <v>48</v>
      </c>
      <c r="K3839">
        <v>6</v>
      </c>
      <c r="L3839">
        <v>1205</v>
      </c>
      <c r="M3839">
        <v>10</v>
      </c>
      <c r="N3839">
        <v>6507</v>
      </c>
      <c r="O3839">
        <v>5400</v>
      </c>
      <c r="P3839">
        <v>1107</v>
      </c>
      <c r="Q3839" t="s">
        <v>41</v>
      </c>
      <c r="R3839" t="s">
        <v>56</v>
      </c>
      <c r="S3839" s="3" t="str">
        <f t="shared" si="295"/>
        <v>November</v>
      </c>
      <c r="T3839" t="str">
        <f t="shared" si="296"/>
        <v>Q4</v>
      </c>
      <c r="U3839">
        <f t="shared" si="297"/>
        <v>2025</v>
      </c>
      <c r="V3839" s="4">
        <f t="shared" si="298"/>
        <v>0.17012448132780084</v>
      </c>
      <c r="W3839" t="str">
        <f t="shared" si="299"/>
        <v>Low</v>
      </c>
    </row>
    <row r="3840" spans="1:23" hidden="1" x14ac:dyDescent="0.3">
      <c r="A3840">
        <v>100682</v>
      </c>
      <c r="B3840" s="1">
        <v>45735</v>
      </c>
      <c r="C3840" t="s">
        <v>818</v>
      </c>
      <c r="D3840" t="s">
        <v>112</v>
      </c>
      <c r="E3840" t="s">
        <v>52</v>
      </c>
      <c r="F3840" t="s">
        <v>69</v>
      </c>
      <c r="G3840" t="s">
        <v>70</v>
      </c>
      <c r="H3840" t="s">
        <v>23</v>
      </c>
      <c r="I3840" t="s">
        <v>39</v>
      </c>
      <c r="J3840" t="s">
        <v>40</v>
      </c>
      <c r="K3840">
        <v>6</v>
      </c>
      <c r="L3840">
        <v>1084</v>
      </c>
      <c r="M3840">
        <v>0</v>
      </c>
      <c r="N3840">
        <v>6504</v>
      </c>
      <c r="O3840">
        <v>2400</v>
      </c>
      <c r="P3840">
        <v>4104</v>
      </c>
      <c r="Q3840" t="s">
        <v>41</v>
      </c>
      <c r="R3840" t="s">
        <v>27</v>
      </c>
      <c r="S3840" s="3" t="str">
        <f t="shared" si="295"/>
        <v>March</v>
      </c>
      <c r="T3840" t="str">
        <f t="shared" si="296"/>
        <v>Q1</v>
      </c>
      <c r="U3840">
        <f t="shared" si="297"/>
        <v>2025</v>
      </c>
      <c r="V3840" s="4">
        <f t="shared" si="298"/>
        <v>0.63099630996309963</v>
      </c>
      <c r="W3840" t="str">
        <f t="shared" si="299"/>
        <v>Low</v>
      </c>
    </row>
    <row r="3841" spans="1:23" hidden="1" x14ac:dyDescent="0.3">
      <c r="A3841">
        <v>102417</v>
      </c>
      <c r="B3841" s="1">
        <v>45829</v>
      </c>
      <c r="C3841" t="s">
        <v>2553</v>
      </c>
      <c r="D3841" t="s">
        <v>199</v>
      </c>
      <c r="E3841" t="s">
        <v>30</v>
      </c>
      <c r="F3841" t="s">
        <v>31</v>
      </c>
      <c r="G3841" t="s">
        <v>32</v>
      </c>
      <c r="H3841" t="s">
        <v>59</v>
      </c>
      <c r="I3841" t="s">
        <v>24</v>
      </c>
      <c r="J3841" t="s">
        <v>25</v>
      </c>
      <c r="K3841">
        <v>1</v>
      </c>
      <c r="L3841">
        <v>8109</v>
      </c>
      <c r="M3841">
        <v>20</v>
      </c>
      <c r="N3841">
        <v>6487.2</v>
      </c>
      <c r="O3841">
        <v>6000</v>
      </c>
      <c r="P3841">
        <v>487.2</v>
      </c>
      <c r="Q3841" t="s">
        <v>55</v>
      </c>
      <c r="R3841" t="s">
        <v>27</v>
      </c>
      <c r="S3841" s="3" t="str">
        <f t="shared" si="295"/>
        <v>June</v>
      </c>
      <c r="T3841" t="str">
        <f t="shared" si="296"/>
        <v>Q2</v>
      </c>
      <c r="U3841">
        <f t="shared" si="297"/>
        <v>2025</v>
      </c>
      <c r="V3841" s="4">
        <f t="shared" si="298"/>
        <v>7.5101738808731042E-2</v>
      </c>
      <c r="W3841" t="str">
        <f t="shared" si="299"/>
        <v>Low</v>
      </c>
    </row>
    <row r="3842" spans="1:23" hidden="1" x14ac:dyDescent="0.3">
      <c r="A3842">
        <v>101849</v>
      </c>
      <c r="B3842" s="1">
        <v>45890</v>
      </c>
      <c r="C3842" t="s">
        <v>1985</v>
      </c>
      <c r="D3842" t="s">
        <v>189</v>
      </c>
      <c r="E3842" t="s">
        <v>30</v>
      </c>
      <c r="F3842" t="s">
        <v>31</v>
      </c>
      <c r="G3842" t="s">
        <v>32</v>
      </c>
      <c r="H3842" t="s">
        <v>47</v>
      </c>
      <c r="I3842" t="s">
        <v>24</v>
      </c>
      <c r="J3842" t="s">
        <v>25</v>
      </c>
      <c r="K3842">
        <v>1</v>
      </c>
      <c r="L3842">
        <v>8096</v>
      </c>
      <c r="M3842">
        <v>20</v>
      </c>
      <c r="N3842">
        <v>6476.8</v>
      </c>
      <c r="O3842">
        <v>6000</v>
      </c>
      <c r="P3842">
        <v>476.8</v>
      </c>
      <c r="Q3842" t="s">
        <v>26</v>
      </c>
      <c r="R3842" t="s">
        <v>27</v>
      </c>
      <c r="S3842" s="3" t="str">
        <f t="shared" ref="S3842:S3905" si="300">TEXT(B3842,"mmmm")</f>
        <v>August</v>
      </c>
      <c r="T3842" t="str">
        <f t="shared" ref="T3842:T3905" si="301">"Q"&amp;ROUNDUP(MONTH(B3842)/3,0)</f>
        <v>Q3</v>
      </c>
      <c r="U3842">
        <f t="shared" ref="U3842:U3905" si="302">YEAR(B3842)</f>
        <v>2025</v>
      </c>
      <c r="V3842" s="4">
        <f t="shared" ref="V3842:V3905" si="303">P3842/N3842</f>
        <v>7.3616600790513839E-2</v>
      </c>
      <c r="W3842" t="str">
        <f t="shared" ref="W3842:W3905" si="304">IF(N3842&lt;10000,"Low",IF(N3842&lt;=50000,"Medium","High"))</f>
        <v>Low</v>
      </c>
    </row>
    <row r="3843" spans="1:23" hidden="1" x14ac:dyDescent="0.3">
      <c r="A3843">
        <v>103992</v>
      </c>
      <c r="B3843" s="1">
        <v>45922</v>
      </c>
      <c r="C3843" t="s">
        <v>4128</v>
      </c>
      <c r="D3843" t="s">
        <v>205</v>
      </c>
      <c r="E3843" t="s">
        <v>20</v>
      </c>
      <c r="F3843" t="s">
        <v>21</v>
      </c>
      <c r="G3843" t="s">
        <v>22</v>
      </c>
      <c r="H3843" t="s">
        <v>23</v>
      </c>
      <c r="I3843" t="s">
        <v>39</v>
      </c>
      <c r="J3843" t="s">
        <v>48</v>
      </c>
      <c r="K3843">
        <v>4</v>
      </c>
      <c r="L3843">
        <v>1701</v>
      </c>
      <c r="M3843">
        <v>5</v>
      </c>
      <c r="N3843">
        <v>6463.8</v>
      </c>
      <c r="O3843">
        <v>3600</v>
      </c>
      <c r="P3843">
        <v>2863.8</v>
      </c>
      <c r="Q3843" t="s">
        <v>26</v>
      </c>
      <c r="R3843" t="s">
        <v>27</v>
      </c>
      <c r="S3843" s="3" t="str">
        <f t="shared" si="300"/>
        <v>September</v>
      </c>
      <c r="T3843" t="str">
        <f t="shared" si="301"/>
        <v>Q3</v>
      </c>
      <c r="U3843">
        <f t="shared" si="302"/>
        <v>2025</v>
      </c>
      <c r="V3843" s="4">
        <f t="shared" si="303"/>
        <v>0.44305207463102203</v>
      </c>
      <c r="W3843" t="str">
        <f t="shared" si="304"/>
        <v>Low</v>
      </c>
    </row>
    <row r="3844" spans="1:23" hidden="1" x14ac:dyDescent="0.3">
      <c r="A3844">
        <v>102663</v>
      </c>
      <c r="B3844" s="1">
        <v>45927</v>
      </c>
      <c r="C3844" t="s">
        <v>2799</v>
      </c>
      <c r="D3844" t="s">
        <v>408</v>
      </c>
      <c r="E3844" t="s">
        <v>20</v>
      </c>
      <c r="F3844" t="s">
        <v>21</v>
      </c>
      <c r="G3844" t="s">
        <v>22</v>
      </c>
      <c r="H3844" t="s">
        <v>47</v>
      </c>
      <c r="I3844" t="s">
        <v>24</v>
      </c>
      <c r="J3844" t="s">
        <v>25</v>
      </c>
      <c r="K3844">
        <v>1</v>
      </c>
      <c r="L3844">
        <v>8078</v>
      </c>
      <c r="M3844">
        <v>20</v>
      </c>
      <c r="N3844">
        <v>6462.4</v>
      </c>
      <c r="O3844">
        <v>6000</v>
      </c>
      <c r="P3844">
        <v>462.4</v>
      </c>
      <c r="Q3844" t="s">
        <v>41</v>
      </c>
      <c r="R3844" t="s">
        <v>27</v>
      </c>
      <c r="S3844" s="3" t="str">
        <f t="shared" si="300"/>
        <v>September</v>
      </c>
      <c r="T3844" t="str">
        <f t="shared" si="301"/>
        <v>Q3</v>
      </c>
      <c r="U3844">
        <f t="shared" si="302"/>
        <v>2025</v>
      </c>
      <c r="V3844" s="4">
        <f t="shared" si="303"/>
        <v>7.1552364446645214E-2</v>
      </c>
      <c r="W3844" t="str">
        <f t="shared" si="304"/>
        <v>Low</v>
      </c>
    </row>
    <row r="3845" spans="1:23" hidden="1" x14ac:dyDescent="0.3">
      <c r="A3845">
        <v>103012</v>
      </c>
      <c r="B3845" s="1">
        <v>45793</v>
      </c>
      <c r="C3845" t="s">
        <v>3148</v>
      </c>
      <c r="D3845" t="s">
        <v>144</v>
      </c>
      <c r="E3845" t="s">
        <v>20</v>
      </c>
      <c r="F3845" t="s">
        <v>21</v>
      </c>
      <c r="G3845" t="s">
        <v>22</v>
      </c>
      <c r="H3845" t="s">
        <v>108</v>
      </c>
      <c r="I3845" t="s">
        <v>39</v>
      </c>
      <c r="J3845" t="s">
        <v>48</v>
      </c>
      <c r="K3845">
        <v>6</v>
      </c>
      <c r="L3845">
        <v>1267</v>
      </c>
      <c r="M3845">
        <v>15</v>
      </c>
      <c r="N3845">
        <v>6461.7</v>
      </c>
      <c r="O3845">
        <v>5400</v>
      </c>
      <c r="P3845">
        <v>1061.7</v>
      </c>
      <c r="Q3845" t="s">
        <v>49</v>
      </c>
      <c r="R3845" t="s">
        <v>27</v>
      </c>
      <c r="S3845" s="3" t="str">
        <f t="shared" si="300"/>
        <v>May</v>
      </c>
      <c r="T3845" t="str">
        <f t="shared" si="301"/>
        <v>Q2</v>
      </c>
      <c r="U3845">
        <f t="shared" si="302"/>
        <v>2025</v>
      </c>
      <c r="V3845" s="4">
        <f t="shared" si="303"/>
        <v>0.16430660662054877</v>
      </c>
      <c r="W3845" t="str">
        <f t="shared" si="304"/>
        <v>Low</v>
      </c>
    </row>
    <row r="3846" spans="1:23" hidden="1" x14ac:dyDescent="0.3">
      <c r="A3846">
        <v>103392</v>
      </c>
      <c r="B3846" s="1">
        <v>46004</v>
      </c>
      <c r="C3846" t="s">
        <v>3528</v>
      </c>
      <c r="D3846" t="s">
        <v>299</v>
      </c>
      <c r="E3846" t="s">
        <v>52</v>
      </c>
      <c r="F3846" t="s">
        <v>69</v>
      </c>
      <c r="G3846" t="s">
        <v>70</v>
      </c>
      <c r="H3846" t="s">
        <v>71</v>
      </c>
      <c r="I3846" t="s">
        <v>24</v>
      </c>
      <c r="J3846" t="s">
        <v>25</v>
      </c>
      <c r="K3846">
        <v>1</v>
      </c>
      <c r="L3846">
        <v>8070</v>
      </c>
      <c r="M3846">
        <v>20</v>
      </c>
      <c r="N3846">
        <v>6456</v>
      </c>
      <c r="O3846">
        <v>6000</v>
      </c>
      <c r="P3846">
        <v>456</v>
      </c>
      <c r="Q3846" t="s">
        <v>66</v>
      </c>
      <c r="R3846" t="s">
        <v>73</v>
      </c>
      <c r="S3846" s="3" t="str">
        <f t="shared" si="300"/>
        <v>December</v>
      </c>
      <c r="T3846" t="str">
        <f t="shared" si="301"/>
        <v>Q4</v>
      </c>
      <c r="U3846">
        <f t="shared" si="302"/>
        <v>2025</v>
      </c>
      <c r="V3846" s="4">
        <f t="shared" si="303"/>
        <v>7.0631970260223054E-2</v>
      </c>
      <c r="W3846" t="str">
        <f t="shared" si="304"/>
        <v>Low</v>
      </c>
    </row>
    <row r="3847" spans="1:23" hidden="1" x14ac:dyDescent="0.3">
      <c r="A3847">
        <v>104607</v>
      </c>
      <c r="B3847" s="1">
        <v>45842</v>
      </c>
      <c r="C3847" t="s">
        <v>4743</v>
      </c>
      <c r="D3847" t="s">
        <v>217</v>
      </c>
      <c r="E3847" t="s">
        <v>44</v>
      </c>
      <c r="F3847" t="s">
        <v>45</v>
      </c>
      <c r="G3847" t="s">
        <v>46</v>
      </c>
      <c r="H3847" t="s">
        <v>59</v>
      </c>
      <c r="I3847" t="s">
        <v>39</v>
      </c>
      <c r="J3847" t="s">
        <v>92</v>
      </c>
      <c r="K3847">
        <v>3</v>
      </c>
      <c r="L3847">
        <v>2151</v>
      </c>
      <c r="M3847">
        <v>0</v>
      </c>
      <c r="N3847">
        <v>6453</v>
      </c>
      <c r="O3847">
        <v>4800</v>
      </c>
      <c r="P3847">
        <v>1653</v>
      </c>
      <c r="Q3847" t="s">
        <v>41</v>
      </c>
      <c r="R3847" t="s">
        <v>73</v>
      </c>
      <c r="S3847" s="3" t="str">
        <f t="shared" si="300"/>
        <v>July</v>
      </c>
      <c r="T3847" t="str">
        <f t="shared" si="301"/>
        <v>Q3</v>
      </c>
      <c r="U3847">
        <f t="shared" si="302"/>
        <v>2025</v>
      </c>
      <c r="V3847" s="4">
        <f t="shared" si="303"/>
        <v>0.25615992561599255</v>
      </c>
      <c r="W3847" t="str">
        <f t="shared" si="304"/>
        <v>Low</v>
      </c>
    </row>
    <row r="3848" spans="1:23" hidden="1" x14ac:dyDescent="0.3">
      <c r="A3848">
        <v>103411</v>
      </c>
      <c r="B3848" s="1">
        <v>45739</v>
      </c>
      <c r="C3848" t="s">
        <v>3547</v>
      </c>
      <c r="D3848" t="s">
        <v>375</v>
      </c>
      <c r="E3848" t="s">
        <v>20</v>
      </c>
      <c r="F3848" t="s">
        <v>21</v>
      </c>
      <c r="G3848" t="s">
        <v>22</v>
      </c>
      <c r="H3848" t="s">
        <v>23</v>
      </c>
      <c r="I3848" t="s">
        <v>39</v>
      </c>
      <c r="J3848" t="s">
        <v>92</v>
      </c>
      <c r="K3848">
        <v>4</v>
      </c>
      <c r="L3848">
        <v>2015</v>
      </c>
      <c r="M3848">
        <v>20</v>
      </c>
      <c r="N3848">
        <v>6448</v>
      </c>
      <c r="O3848">
        <v>6400</v>
      </c>
      <c r="P3848">
        <v>48</v>
      </c>
      <c r="Q3848" t="s">
        <v>66</v>
      </c>
      <c r="R3848" t="s">
        <v>27</v>
      </c>
      <c r="S3848" s="3" t="str">
        <f t="shared" si="300"/>
        <v>March</v>
      </c>
      <c r="T3848" t="str">
        <f t="shared" si="301"/>
        <v>Q1</v>
      </c>
      <c r="U3848">
        <f t="shared" si="302"/>
        <v>2025</v>
      </c>
      <c r="V3848" s="4">
        <f t="shared" si="303"/>
        <v>7.4441687344913151E-3</v>
      </c>
      <c r="W3848" t="str">
        <f t="shared" si="304"/>
        <v>Low</v>
      </c>
    </row>
    <row r="3849" spans="1:23" hidden="1" x14ac:dyDescent="0.3">
      <c r="A3849">
        <v>100316</v>
      </c>
      <c r="B3849" s="1">
        <v>45805</v>
      </c>
      <c r="C3849" t="s">
        <v>452</v>
      </c>
      <c r="D3849" t="s">
        <v>51</v>
      </c>
      <c r="E3849" t="s">
        <v>52</v>
      </c>
      <c r="F3849" t="s">
        <v>53</v>
      </c>
      <c r="G3849" t="s">
        <v>54</v>
      </c>
      <c r="H3849" t="s">
        <v>47</v>
      </c>
      <c r="I3849" t="s">
        <v>24</v>
      </c>
      <c r="J3849" t="s">
        <v>25</v>
      </c>
      <c r="K3849">
        <v>1</v>
      </c>
      <c r="L3849">
        <v>8046</v>
      </c>
      <c r="M3849">
        <v>20</v>
      </c>
      <c r="N3849">
        <v>6436.8</v>
      </c>
      <c r="O3849">
        <v>6000</v>
      </c>
      <c r="P3849">
        <v>436.8</v>
      </c>
      <c r="Q3849" t="s">
        <v>41</v>
      </c>
      <c r="R3849" t="s">
        <v>27</v>
      </c>
      <c r="S3849" s="3" t="str">
        <f t="shared" si="300"/>
        <v>May</v>
      </c>
      <c r="T3849" t="str">
        <f t="shared" si="301"/>
        <v>Q2</v>
      </c>
      <c r="U3849">
        <f t="shared" si="302"/>
        <v>2025</v>
      </c>
      <c r="V3849" s="4">
        <f t="shared" si="303"/>
        <v>6.7859806114839674E-2</v>
      </c>
      <c r="W3849" t="str">
        <f t="shared" si="304"/>
        <v>Low</v>
      </c>
    </row>
    <row r="3850" spans="1:23" hidden="1" x14ac:dyDescent="0.3">
      <c r="A3850">
        <v>104690</v>
      </c>
      <c r="B3850" s="1">
        <v>45749</v>
      </c>
      <c r="C3850" t="s">
        <v>4826</v>
      </c>
      <c r="D3850" t="s">
        <v>375</v>
      </c>
      <c r="E3850" t="s">
        <v>44</v>
      </c>
      <c r="F3850" t="s">
        <v>64</v>
      </c>
      <c r="G3850" t="s">
        <v>65</v>
      </c>
      <c r="H3850" t="s">
        <v>71</v>
      </c>
      <c r="I3850" t="s">
        <v>39</v>
      </c>
      <c r="J3850" t="s">
        <v>92</v>
      </c>
      <c r="K3850">
        <v>3</v>
      </c>
      <c r="L3850">
        <v>2144</v>
      </c>
      <c r="M3850">
        <v>0</v>
      </c>
      <c r="N3850">
        <v>6432</v>
      </c>
      <c r="O3850">
        <v>4800</v>
      </c>
      <c r="P3850">
        <v>1632</v>
      </c>
      <c r="Q3850" t="s">
        <v>49</v>
      </c>
      <c r="R3850" t="s">
        <v>56</v>
      </c>
      <c r="S3850" s="3" t="str">
        <f t="shared" si="300"/>
        <v>April</v>
      </c>
      <c r="T3850" t="str">
        <f t="shared" si="301"/>
        <v>Q2</v>
      </c>
      <c r="U3850">
        <f t="shared" si="302"/>
        <v>2025</v>
      </c>
      <c r="V3850" s="4">
        <f t="shared" si="303"/>
        <v>0.2537313432835821</v>
      </c>
      <c r="W3850" t="str">
        <f t="shared" si="304"/>
        <v>Low</v>
      </c>
    </row>
    <row r="3851" spans="1:23" hidden="1" x14ac:dyDescent="0.3">
      <c r="A3851">
        <v>100985</v>
      </c>
      <c r="B3851" s="1">
        <v>45955</v>
      </c>
      <c r="C3851" t="s">
        <v>1121</v>
      </c>
      <c r="D3851" t="s">
        <v>160</v>
      </c>
      <c r="E3851" t="s">
        <v>30</v>
      </c>
      <c r="F3851" t="s">
        <v>31</v>
      </c>
      <c r="G3851" t="s">
        <v>32</v>
      </c>
      <c r="H3851" t="s">
        <v>108</v>
      </c>
      <c r="I3851" t="s">
        <v>39</v>
      </c>
      <c r="J3851" t="s">
        <v>40</v>
      </c>
      <c r="K3851">
        <v>9</v>
      </c>
      <c r="L3851">
        <v>893</v>
      </c>
      <c r="M3851">
        <v>20</v>
      </c>
      <c r="N3851">
        <v>6429.6</v>
      </c>
      <c r="O3851">
        <v>3600</v>
      </c>
      <c r="P3851">
        <v>2829.6</v>
      </c>
      <c r="Q3851" t="s">
        <v>66</v>
      </c>
      <c r="R3851" t="s">
        <v>27</v>
      </c>
      <c r="S3851" s="3" t="str">
        <f t="shared" si="300"/>
        <v>October</v>
      </c>
      <c r="T3851" t="str">
        <f t="shared" si="301"/>
        <v>Q4</v>
      </c>
      <c r="U3851">
        <f t="shared" si="302"/>
        <v>2025</v>
      </c>
      <c r="V3851" s="4">
        <f t="shared" si="303"/>
        <v>0.44008958566629336</v>
      </c>
      <c r="W3851" t="str">
        <f t="shared" si="304"/>
        <v>Low</v>
      </c>
    </row>
    <row r="3852" spans="1:23" hidden="1" x14ac:dyDescent="0.3">
      <c r="A3852">
        <v>103837</v>
      </c>
      <c r="B3852" s="1">
        <v>45956</v>
      </c>
      <c r="C3852" t="s">
        <v>3973</v>
      </c>
      <c r="D3852" t="s">
        <v>239</v>
      </c>
      <c r="E3852" t="s">
        <v>44</v>
      </c>
      <c r="F3852" t="s">
        <v>64</v>
      </c>
      <c r="G3852" t="s">
        <v>65</v>
      </c>
      <c r="H3852" t="s">
        <v>38</v>
      </c>
      <c r="I3852" t="s">
        <v>39</v>
      </c>
      <c r="J3852" t="s">
        <v>92</v>
      </c>
      <c r="K3852">
        <v>3</v>
      </c>
      <c r="L3852">
        <v>2519</v>
      </c>
      <c r="M3852">
        <v>15</v>
      </c>
      <c r="N3852">
        <v>6423.45</v>
      </c>
      <c r="O3852">
        <v>4800</v>
      </c>
      <c r="P3852">
        <v>1623.45</v>
      </c>
      <c r="Q3852" t="s">
        <v>49</v>
      </c>
      <c r="R3852" t="s">
        <v>56</v>
      </c>
      <c r="S3852" s="3" t="str">
        <f t="shared" si="300"/>
        <v>October</v>
      </c>
      <c r="T3852" t="str">
        <f t="shared" si="301"/>
        <v>Q4</v>
      </c>
      <c r="U3852">
        <f t="shared" si="302"/>
        <v>2025</v>
      </c>
      <c r="V3852" s="4">
        <f t="shared" si="303"/>
        <v>0.25273801461831258</v>
      </c>
      <c r="W3852" t="str">
        <f t="shared" si="304"/>
        <v>Low</v>
      </c>
    </row>
    <row r="3853" spans="1:23" hidden="1" x14ac:dyDescent="0.3">
      <c r="A3853">
        <v>100610</v>
      </c>
      <c r="B3853" s="1">
        <v>45957</v>
      </c>
      <c r="C3853" t="s">
        <v>746</v>
      </c>
      <c r="D3853" t="s">
        <v>184</v>
      </c>
      <c r="E3853" t="s">
        <v>44</v>
      </c>
      <c r="F3853" t="s">
        <v>45</v>
      </c>
      <c r="G3853" t="s">
        <v>46</v>
      </c>
      <c r="H3853" t="s">
        <v>108</v>
      </c>
      <c r="I3853" t="s">
        <v>39</v>
      </c>
      <c r="J3853" t="s">
        <v>48</v>
      </c>
      <c r="K3853">
        <v>4</v>
      </c>
      <c r="L3853">
        <v>1690</v>
      </c>
      <c r="M3853">
        <v>5</v>
      </c>
      <c r="N3853">
        <v>6422</v>
      </c>
      <c r="O3853">
        <v>3600</v>
      </c>
      <c r="P3853">
        <v>2822</v>
      </c>
      <c r="Q3853" t="s">
        <v>55</v>
      </c>
      <c r="R3853" t="s">
        <v>73</v>
      </c>
      <c r="S3853" s="3" t="str">
        <f t="shared" si="300"/>
        <v>October</v>
      </c>
      <c r="T3853" t="str">
        <f t="shared" si="301"/>
        <v>Q4</v>
      </c>
      <c r="U3853">
        <f t="shared" si="302"/>
        <v>2025</v>
      </c>
      <c r="V3853" s="4">
        <f t="shared" si="303"/>
        <v>0.43942696979134227</v>
      </c>
      <c r="W3853" t="str">
        <f t="shared" si="304"/>
        <v>Low</v>
      </c>
    </row>
    <row r="3854" spans="1:23" hidden="1" x14ac:dyDescent="0.3">
      <c r="A3854">
        <v>102182</v>
      </c>
      <c r="B3854" s="1">
        <v>45941</v>
      </c>
      <c r="C3854" t="s">
        <v>2318</v>
      </c>
      <c r="D3854" t="s">
        <v>202</v>
      </c>
      <c r="E3854" t="s">
        <v>30</v>
      </c>
      <c r="F3854" t="s">
        <v>76</v>
      </c>
      <c r="G3854" t="s">
        <v>77</v>
      </c>
      <c r="H3854" t="s">
        <v>38</v>
      </c>
      <c r="I3854" t="s">
        <v>39</v>
      </c>
      <c r="J3854" t="s">
        <v>40</v>
      </c>
      <c r="K3854">
        <v>8</v>
      </c>
      <c r="L3854">
        <v>1001</v>
      </c>
      <c r="M3854">
        <v>20</v>
      </c>
      <c r="N3854">
        <v>6406.4</v>
      </c>
      <c r="O3854">
        <v>3200</v>
      </c>
      <c r="P3854">
        <v>3206.4</v>
      </c>
      <c r="Q3854" t="s">
        <v>49</v>
      </c>
      <c r="R3854" t="s">
        <v>73</v>
      </c>
      <c r="S3854" s="3" t="str">
        <f t="shared" si="300"/>
        <v>October</v>
      </c>
      <c r="T3854" t="str">
        <f t="shared" si="301"/>
        <v>Q4</v>
      </c>
      <c r="U3854">
        <f t="shared" si="302"/>
        <v>2025</v>
      </c>
      <c r="V3854" s="4">
        <f t="shared" si="303"/>
        <v>0.50049950049950054</v>
      </c>
      <c r="W3854" t="str">
        <f t="shared" si="304"/>
        <v>Low</v>
      </c>
    </row>
    <row r="3855" spans="1:23" hidden="1" x14ac:dyDescent="0.3">
      <c r="A3855">
        <v>101464</v>
      </c>
      <c r="B3855" s="1">
        <v>45768</v>
      </c>
      <c r="C3855" t="s">
        <v>1600</v>
      </c>
      <c r="D3855" t="s">
        <v>142</v>
      </c>
      <c r="E3855" t="s">
        <v>44</v>
      </c>
      <c r="F3855" t="s">
        <v>64</v>
      </c>
      <c r="G3855" t="s">
        <v>65</v>
      </c>
      <c r="H3855" t="s">
        <v>33</v>
      </c>
      <c r="I3855" t="s">
        <v>39</v>
      </c>
      <c r="J3855" t="s">
        <v>92</v>
      </c>
      <c r="K3855">
        <v>4</v>
      </c>
      <c r="L3855">
        <v>2001</v>
      </c>
      <c r="M3855">
        <v>20</v>
      </c>
      <c r="N3855">
        <v>6403.2</v>
      </c>
      <c r="O3855">
        <v>6400</v>
      </c>
      <c r="P3855">
        <v>3.2</v>
      </c>
      <c r="Q3855" t="s">
        <v>55</v>
      </c>
      <c r="R3855" t="s">
        <v>27</v>
      </c>
      <c r="S3855" s="3" t="str">
        <f t="shared" si="300"/>
        <v>April</v>
      </c>
      <c r="T3855" t="str">
        <f t="shared" si="301"/>
        <v>Q2</v>
      </c>
      <c r="U3855">
        <f t="shared" si="302"/>
        <v>2025</v>
      </c>
      <c r="V3855" s="4">
        <f t="shared" si="303"/>
        <v>4.9975012493753133E-4</v>
      </c>
      <c r="W3855" t="str">
        <f t="shared" si="304"/>
        <v>Low</v>
      </c>
    </row>
    <row r="3856" spans="1:23" hidden="1" x14ac:dyDescent="0.3">
      <c r="A3856">
        <v>102354</v>
      </c>
      <c r="B3856" s="1">
        <v>45902</v>
      </c>
      <c r="C3856" t="s">
        <v>2490</v>
      </c>
      <c r="D3856" t="s">
        <v>144</v>
      </c>
      <c r="E3856" t="s">
        <v>20</v>
      </c>
      <c r="F3856" t="s">
        <v>21</v>
      </c>
      <c r="G3856" t="s">
        <v>22</v>
      </c>
      <c r="H3856" t="s">
        <v>47</v>
      </c>
      <c r="I3856" t="s">
        <v>39</v>
      </c>
      <c r="J3856" t="s">
        <v>48</v>
      </c>
      <c r="K3856">
        <v>4</v>
      </c>
      <c r="L3856">
        <v>1597</v>
      </c>
      <c r="M3856">
        <v>0</v>
      </c>
      <c r="N3856">
        <v>6388</v>
      </c>
      <c r="O3856">
        <v>3600</v>
      </c>
      <c r="P3856">
        <v>2788</v>
      </c>
      <c r="Q3856" t="s">
        <v>26</v>
      </c>
      <c r="R3856" t="s">
        <v>73</v>
      </c>
      <c r="S3856" s="3" t="str">
        <f t="shared" si="300"/>
        <v>September</v>
      </c>
      <c r="T3856" t="str">
        <f t="shared" si="301"/>
        <v>Q3</v>
      </c>
      <c r="U3856">
        <f t="shared" si="302"/>
        <v>2025</v>
      </c>
      <c r="V3856" s="4">
        <f t="shared" si="303"/>
        <v>0.43644333124608642</v>
      </c>
      <c r="W3856" t="str">
        <f t="shared" si="304"/>
        <v>Low</v>
      </c>
    </row>
    <row r="3857" spans="1:23" hidden="1" x14ac:dyDescent="0.3">
      <c r="A3857">
        <v>103726</v>
      </c>
      <c r="B3857" s="1">
        <v>45658</v>
      </c>
      <c r="C3857" t="s">
        <v>3862</v>
      </c>
      <c r="D3857" t="s">
        <v>116</v>
      </c>
      <c r="E3857" t="s">
        <v>20</v>
      </c>
      <c r="F3857" t="s">
        <v>21</v>
      </c>
      <c r="G3857" t="s">
        <v>22</v>
      </c>
      <c r="H3857" t="s">
        <v>33</v>
      </c>
      <c r="I3857" t="s">
        <v>39</v>
      </c>
      <c r="J3857" t="s">
        <v>48</v>
      </c>
      <c r="K3857">
        <v>6</v>
      </c>
      <c r="L3857">
        <v>1119</v>
      </c>
      <c r="M3857">
        <v>5</v>
      </c>
      <c r="N3857">
        <v>6378.3</v>
      </c>
      <c r="O3857">
        <v>5400</v>
      </c>
      <c r="P3857">
        <v>978.3</v>
      </c>
      <c r="Q3857" t="s">
        <v>26</v>
      </c>
      <c r="R3857" t="s">
        <v>73</v>
      </c>
      <c r="S3857" s="3" t="str">
        <f t="shared" si="300"/>
        <v>January</v>
      </c>
      <c r="T3857" t="str">
        <f t="shared" si="301"/>
        <v>Q1</v>
      </c>
      <c r="U3857">
        <f t="shared" si="302"/>
        <v>2025</v>
      </c>
      <c r="V3857" s="4">
        <f t="shared" si="303"/>
        <v>0.15337942712007901</v>
      </c>
      <c r="W3857" t="str">
        <f t="shared" si="304"/>
        <v>Low</v>
      </c>
    </row>
    <row r="3858" spans="1:23" hidden="1" x14ac:dyDescent="0.3">
      <c r="A3858">
        <v>103552</v>
      </c>
      <c r="B3858" s="1">
        <v>45910</v>
      </c>
      <c r="C3858" t="s">
        <v>3688</v>
      </c>
      <c r="D3858" t="s">
        <v>127</v>
      </c>
      <c r="E3858" t="s">
        <v>20</v>
      </c>
      <c r="F3858" t="s">
        <v>21</v>
      </c>
      <c r="G3858" t="s">
        <v>22</v>
      </c>
      <c r="H3858" t="s">
        <v>83</v>
      </c>
      <c r="I3858" t="s">
        <v>39</v>
      </c>
      <c r="J3858" t="s">
        <v>92</v>
      </c>
      <c r="K3858">
        <v>3</v>
      </c>
      <c r="L3858">
        <v>2656</v>
      </c>
      <c r="M3858">
        <v>20</v>
      </c>
      <c r="N3858">
        <v>6374.4</v>
      </c>
      <c r="O3858">
        <v>4800</v>
      </c>
      <c r="P3858">
        <v>1574.4</v>
      </c>
      <c r="Q3858" t="s">
        <v>26</v>
      </c>
      <c r="R3858" t="s">
        <v>27</v>
      </c>
      <c r="S3858" s="3" t="str">
        <f t="shared" si="300"/>
        <v>September</v>
      </c>
      <c r="T3858" t="str">
        <f t="shared" si="301"/>
        <v>Q3</v>
      </c>
      <c r="U3858">
        <f t="shared" si="302"/>
        <v>2025</v>
      </c>
      <c r="V3858" s="4">
        <f t="shared" si="303"/>
        <v>0.24698795180722893</v>
      </c>
      <c r="W3858" t="str">
        <f t="shared" si="304"/>
        <v>Low</v>
      </c>
    </row>
    <row r="3859" spans="1:23" hidden="1" x14ac:dyDescent="0.3">
      <c r="A3859">
        <v>102191</v>
      </c>
      <c r="B3859" s="1">
        <v>45700</v>
      </c>
      <c r="C3859" t="s">
        <v>2327</v>
      </c>
      <c r="D3859" t="s">
        <v>142</v>
      </c>
      <c r="E3859" t="s">
        <v>44</v>
      </c>
      <c r="F3859" t="s">
        <v>45</v>
      </c>
      <c r="G3859" t="s">
        <v>46</v>
      </c>
      <c r="H3859" t="s">
        <v>59</v>
      </c>
      <c r="I3859" t="s">
        <v>39</v>
      </c>
      <c r="J3859" t="s">
        <v>40</v>
      </c>
      <c r="K3859">
        <v>6</v>
      </c>
      <c r="L3859">
        <v>1061</v>
      </c>
      <c r="M3859">
        <v>0</v>
      </c>
      <c r="N3859">
        <v>6366</v>
      </c>
      <c r="O3859">
        <v>2400</v>
      </c>
      <c r="P3859">
        <v>3966</v>
      </c>
      <c r="Q3859" t="s">
        <v>26</v>
      </c>
      <c r="R3859" t="s">
        <v>27</v>
      </c>
      <c r="S3859" s="3" t="str">
        <f t="shared" si="300"/>
        <v>February</v>
      </c>
      <c r="T3859" t="str">
        <f t="shared" si="301"/>
        <v>Q1</v>
      </c>
      <c r="U3859">
        <f t="shared" si="302"/>
        <v>2025</v>
      </c>
      <c r="V3859" s="4">
        <f t="shared" si="303"/>
        <v>0.6229971724787936</v>
      </c>
      <c r="W3859" t="str">
        <f t="shared" si="304"/>
        <v>Low</v>
      </c>
    </row>
    <row r="3860" spans="1:23" hidden="1" x14ac:dyDescent="0.3">
      <c r="A3860">
        <v>100986</v>
      </c>
      <c r="B3860" s="1">
        <v>45833</v>
      </c>
      <c r="C3860" t="s">
        <v>1122</v>
      </c>
      <c r="D3860" t="s">
        <v>299</v>
      </c>
      <c r="E3860" t="s">
        <v>30</v>
      </c>
      <c r="F3860" t="s">
        <v>31</v>
      </c>
      <c r="G3860" t="s">
        <v>32</v>
      </c>
      <c r="H3860" t="s">
        <v>108</v>
      </c>
      <c r="I3860" t="s">
        <v>39</v>
      </c>
      <c r="J3860" t="s">
        <v>48</v>
      </c>
      <c r="K3860">
        <v>4</v>
      </c>
      <c r="L3860">
        <v>1675</v>
      </c>
      <c r="M3860">
        <v>5</v>
      </c>
      <c r="N3860">
        <v>6365</v>
      </c>
      <c r="O3860">
        <v>3600</v>
      </c>
      <c r="P3860">
        <v>2765</v>
      </c>
      <c r="Q3860" t="s">
        <v>26</v>
      </c>
      <c r="R3860" t="s">
        <v>73</v>
      </c>
      <c r="S3860" s="3" t="str">
        <f t="shared" si="300"/>
        <v>June</v>
      </c>
      <c r="T3860" t="str">
        <f t="shared" si="301"/>
        <v>Q2</v>
      </c>
      <c r="U3860">
        <f t="shared" si="302"/>
        <v>2025</v>
      </c>
      <c r="V3860" s="4">
        <f t="shared" si="303"/>
        <v>0.43440691280439908</v>
      </c>
      <c r="W3860" t="str">
        <f t="shared" si="304"/>
        <v>Low</v>
      </c>
    </row>
    <row r="3861" spans="1:23" hidden="1" x14ac:dyDescent="0.3">
      <c r="A3861">
        <v>101420</v>
      </c>
      <c r="B3861" s="1">
        <v>45989</v>
      </c>
      <c r="C3861" t="s">
        <v>1556</v>
      </c>
      <c r="D3861" t="s">
        <v>98</v>
      </c>
      <c r="E3861" t="s">
        <v>30</v>
      </c>
      <c r="F3861" t="s">
        <v>31</v>
      </c>
      <c r="G3861" t="s">
        <v>32</v>
      </c>
      <c r="H3861" t="s">
        <v>108</v>
      </c>
      <c r="I3861" t="s">
        <v>39</v>
      </c>
      <c r="J3861" t="s">
        <v>48</v>
      </c>
      <c r="K3861">
        <v>4</v>
      </c>
      <c r="L3861">
        <v>1672</v>
      </c>
      <c r="M3861">
        <v>5</v>
      </c>
      <c r="N3861">
        <v>6353.6</v>
      </c>
      <c r="O3861">
        <v>3600</v>
      </c>
      <c r="P3861">
        <v>2753.6</v>
      </c>
      <c r="Q3861" t="s">
        <v>55</v>
      </c>
      <c r="R3861" t="s">
        <v>56</v>
      </c>
      <c r="S3861" s="3" t="str">
        <f t="shared" si="300"/>
        <v>November</v>
      </c>
      <c r="T3861" t="str">
        <f t="shared" si="301"/>
        <v>Q4</v>
      </c>
      <c r="U3861">
        <f t="shared" si="302"/>
        <v>2025</v>
      </c>
      <c r="V3861" s="4">
        <f t="shared" si="303"/>
        <v>0.43339209267187101</v>
      </c>
      <c r="W3861" t="str">
        <f t="shared" si="304"/>
        <v>Low</v>
      </c>
    </row>
    <row r="3862" spans="1:23" hidden="1" x14ac:dyDescent="0.3">
      <c r="A3862">
        <v>101465</v>
      </c>
      <c r="B3862" s="1">
        <v>45943</v>
      </c>
      <c r="C3862" t="s">
        <v>1601</v>
      </c>
      <c r="D3862" t="s">
        <v>228</v>
      </c>
      <c r="E3862" t="s">
        <v>44</v>
      </c>
      <c r="F3862" t="s">
        <v>64</v>
      </c>
      <c r="G3862" t="s">
        <v>65</v>
      </c>
      <c r="H3862" t="s">
        <v>23</v>
      </c>
      <c r="I3862" t="s">
        <v>39</v>
      </c>
      <c r="J3862" t="s">
        <v>40</v>
      </c>
      <c r="K3862">
        <v>8</v>
      </c>
      <c r="L3862">
        <v>934</v>
      </c>
      <c r="M3862">
        <v>15</v>
      </c>
      <c r="N3862">
        <v>6351.2</v>
      </c>
      <c r="O3862">
        <v>3200</v>
      </c>
      <c r="P3862">
        <v>3151.2</v>
      </c>
      <c r="Q3862" t="s">
        <v>26</v>
      </c>
      <c r="R3862" t="s">
        <v>56</v>
      </c>
      <c r="S3862" s="3" t="str">
        <f t="shared" si="300"/>
        <v>October</v>
      </c>
      <c r="T3862" t="str">
        <f t="shared" si="301"/>
        <v>Q4</v>
      </c>
      <c r="U3862">
        <f t="shared" si="302"/>
        <v>2025</v>
      </c>
      <c r="V3862" s="4">
        <f t="shared" si="303"/>
        <v>0.4961582063232145</v>
      </c>
      <c r="W3862" t="str">
        <f t="shared" si="304"/>
        <v>Low</v>
      </c>
    </row>
    <row r="3863" spans="1:23" hidden="1" x14ac:dyDescent="0.3">
      <c r="A3863">
        <v>100090</v>
      </c>
      <c r="B3863" s="1">
        <v>46010</v>
      </c>
      <c r="C3863" t="s">
        <v>209</v>
      </c>
      <c r="D3863" t="s">
        <v>210</v>
      </c>
      <c r="E3863" t="s">
        <v>52</v>
      </c>
      <c r="F3863" t="s">
        <v>69</v>
      </c>
      <c r="G3863" t="s">
        <v>70</v>
      </c>
      <c r="H3863" t="s">
        <v>38</v>
      </c>
      <c r="I3863" t="s">
        <v>39</v>
      </c>
      <c r="J3863" t="s">
        <v>48</v>
      </c>
      <c r="K3863">
        <v>6</v>
      </c>
      <c r="L3863">
        <v>1175</v>
      </c>
      <c r="M3863">
        <v>10</v>
      </c>
      <c r="N3863">
        <v>6345</v>
      </c>
      <c r="O3863">
        <v>5400</v>
      </c>
      <c r="P3863">
        <v>945</v>
      </c>
      <c r="Q3863" t="s">
        <v>55</v>
      </c>
      <c r="R3863" t="s">
        <v>27</v>
      </c>
      <c r="S3863" s="3" t="str">
        <f t="shared" si="300"/>
        <v>December</v>
      </c>
      <c r="T3863" t="str">
        <f t="shared" si="301"/>
        <v>Q4</v>
      </c>
      <c r="U3863">
        <f t="shared" si="302"/>
        <v>2025</v>
      </c>
      <c r="V3863" s="4">
        <f t="shared" si="303"/>
        <v>0.14893617021276595</v>
      </c>
      <c r="W3863" t="str">
        <f t="shared" si="304"/>
        <v>Low</v>
      </c>
    </row>
    <row r="3864" spans="1:23" hidden="1" x14ac:dyDescent="0.3">
      <c r="A3864">
        <v>104482</v>
      </c>
      <c r="B3864" s="1">
        <v>45700</v>
      </c>
      <c r="C3864" t="s">
        <v>4618</v>
      </c>
      <c r="D3864" t="s">
        <v>80</v>
      </c>
      <c r="E3864" t="s">
        <v>44</v>
      </c>
      <c r="F3864" t="s">
        <v>45</v>
      </c>
      <c r="G3864" t="s">
        <v>46</v>
      </c>
      <c r="H3864" t="s">
        <v>83</v>
      </c>
      <c r="I3864" t="s">
        <v>39</v>
      </c>
      <c r="J3864" t="s">
        <v>48</v>
      </c>
      <c r="K3864">
        <v>4</v>
      </c>
      <c r="L3864">
        <v>1666</v>
      </c>
      <c r="M3864">
        <v>5</v>
      </c>
      <c r="N3864">
        <v>6330.8</v>
      </c>
      <c r="O3864">
        <v>3600</v>
      </c>
      <c r="P3864">
        <v>2730.8</v>
      </c>
      <c r="Q3864" t="s">
        <v>26</v>
      </c>
      <c r="R3864" t="s">
        <v>56</v>
      </c>
      <c r="S3864" s="3" t="str">
        <f t="shared" si="300"/>
        <v>February</v>
      </c>
      <c r="T3864" t="str">
        <f t="shared" si="301"/>
        <v>Q1</v>
      </c>
      <c r="U3864">
        <f t="shared" si="302"/>
        <v>2025</v>
      </c>
      <c r="V3864" s="4">
        <f t="shared" si="303"/>
        <v>0.43135148796360651</v>
      </c>
      <c r="W3864" t="str">
        <f t="shared" si="304"/>
        <v>Low</v>
      </c>
    </row>
    <row r="3865" spans="1:23" hidden="1" x14ac:dyDescent="0.3">
      <c r="A3865">
        <v>102091</v>
      </c>
      <c r="B3865" s="1">
        <v>45881</v>
      </c>
      <c r="C3865" t="s">
        <v>2227</v>
      </c>
      <c r="D3865" t="s">
        <v>342</v>
      </c>
      <c r="E3865" t="s">
        <v>44</v>
      </c>
      <c r="F3865" t="s">
        <v>45</v>
      </c>
      <c r="G3865" t="s">
        <v>46</v>
      </c>
      <c r="H3865" t="s">
        <v>59</v>
      </c>
      <c r="I3865" t="s">
        <v>39</v>
      </c>
      <c r="J3865" t="s">
        <v>40</v>
      </c>
      <c r="K3865">
        <v>6</v>
      </c>
      <c r="L3865">
        <v>1053</v>
      </c>
      <c r="M3865">
        <v>0</v>
      </c>
      <c r="N3865">
        <v>6318</v>
      </c>
      <c r="O3865">
        <v>2400</v>
      </c>
      <c r="P3865">
        <v>3918</v>
      </c>
      <c r="Q3865" t="s">
        <v>55</v>
      </c>
      <c r="R3865" t="s">
        <v>56</v>
      </c>
      <c r="S3865" s="3" t="str">
        <f t="shared" si="300"/>
        <v>August</v>
      </c>
      <c r="T3865" t="str">
        <f t="shared" si="301"/>
        <v>Q3</v>
      </c>
      <c r="U3865">
        <f t="shared" si="302"/>
        <v>2025</v>
      </c>
      <c r="V3865" s="4">
        <f t="shared" si="303"/>
        <v>0.62013295346628683</v>
      </c>
      <c r="W3865" t="str">
        <f t="shared" si="304"/>
        <v>Low</v>
      </c>
    </row>
    <row r="3866" spans="1:23" hidden="1" x14ac:dyDescent="0.3">
      <c r="A3866">
        <v>102217</v>
      </c>
      <c r="B3866" s="1">
        <v>45922</v>
      </c>
      <c r="C3866" t="s">
        <v>2353</v>
      </c>
      <c r="D3866" t="s">
        <v>104</v>
      </c>
      <c r="E3866" t="s">
        <v>20</v>
      </c>
      <c r="F3866" t="s">
        <v>21</v>
      </c>
      <c r="G3866" t="s">
        <v>22</v>
      </c>
      <c r="H3866" t="s">
        <v>38</v>
      </c>
      <c r="I3866" t="s">
        <v>39</v>
      </c>
      <c r="J3866" t="s">
        <v>92</v>
      </c>
      <c r="K3866">
        <v>3</v>
      </c>
      <c r="L3866">
        <v>2216</v>
      </c>
      <c r="M3866">
        <v>5</v>
      </c>
      <c r="N3866">
        <v>6315.6</v>
      </c>
      <c r="O3866">
        <v>4800</v>
      </c>
      <c r="P3866">
        <v>1515.6</v>
      </c>
      <c r="Q3866" t="s">
        <v>55</v>
      </c>
      <c r="R3866" t="s">
        <v>27</v>
      </c>
      <c r="S3866" s="3" t="str">
        <f t="shared" si="300"/>
        <v>September</v>
      </c>
      <c r="T3866" t="str">
        <f t="shared" si="301"/>
        <v>Q3</v>
      </c>
      <c r="U3866">
        <f t="shared" si="302"/>
        <v>2025</v>
      </c>
      <c r="V3866" s="4">
        <f t="shared" si="303"/>
        <v>0.23997719931597944</v>
      </c>
      <c r="W3866" t="str">
        <f t="shared" si="304"/>
        <v>Low</v>
      </c>
    </row>
    <row r="3867" spans="1:23" hidden="1" x14ac:dyDescent="0.3">
      <c r="A3867">
        <v>104872</v>
      </c>
      <c r="B3867" s="1">
        <v>45674</v>
      </c>
      <c r="C3867" t="s">
        <v>5008</v>
      </c>
      <c r="D3867" t="s">
        <v>138</v>
      </c>
      <c r="E3867" t="s">
        <v>52</v>
      </c>
      <c r="F3867" t="s">
        <v>53</v>
      </c>
      <c r="G3867" t="s">
        <v>54</v>
      </c>
      <c r="H3867" t="s">
        <v>59</v>
      </c>
      <c r="I3867" t="s">
        <v>39</v>
      </c>
      <c r="J3867" t="s">
        <v>48</v>
      </c>
      <c r="K3867">
        <v>6</v>
      </c>
      <c r="L3867">
        <v>1052</v>
      </c>
      <c r="M3867">
        <v>0</v>
      </c>
      <c r="N3867">
        <v>6312</v>
      </c>
      <c r="O3867">
        <v>5400</v>
      </c>
      <c r="P3867">
        <v>912</v>
      </c>
      <c r="Q3867" t="s">
        <v>41</v>
      </c>
      <c r="R3867" t="s">
        <v>73</v>
      </c>
      <c r="S3867" s="3" t="str">
        <f t="shared" si="300"/>
        <v>January</v>
      </c>
      <c r="T3867" t="str">
        <f t="shared" si="301"/>
        <v>Q1</v>
      </c>
      <c r="U3867">
        <f t="shared" si="302"/>
        <v>2025</v>
      </c>
      <c r="V3867" s="4">
        <f t="shared" si="303"/>
        <v>0.14448669201520911</v>
      </c>
      <c r="W3867" t="str">
        <f t="shared" si="304"/>
        <v>Low</v>
      </c>
    </row>
    <row r="3868" spans="1:23" hidden="1" x14ac:dyDescent="0.3">
      <c r="A3868">
        <v>100031</v>
      </c>
      <c r="B3868" s="1">
        <v>45724</v>
      </c>
      <c r="C3868" t="s">
        <v>121</v>
      </c>
      <c r="D3868" t="s">
        <v>122</v>
      </c>
      <c r="E3868" t="s">
        <v>20</v>
      </c>
      <c r="F3868" t="s">
        <v>36</v>
      </c>
      <c r="G3868" t="s">
        <v>37</v>
      </c>
      <c r="H3868" t="s">
        <v>71</v>
      </c>
      <c r="I3868" t="s">
        <v>39</v>
      </c>
      <c r="J3868" t="s">
        <v>92</v>
      </c>
      <c r="K3868">
        <v>3</v>
      </c>
      <c r="L3868">
        <v>2334</v>
      </c>
      <c r="M3868">
        <v>10</v>
      </c>
      <c r="N3868">
        <v>6301.8</v>
      </c>
      <c r="O3868">
        <v>4800</v>
      </c>
      <c r="P3868">
        <v>1501.8</v>
      </c>
      <c r="Q3868" t="s">
        <v>55</v>
      </c>
      <c r="R3868" t="s">
        <v>27</v>
      </c>
      <c r="S3868" s="3" t="str">
        <f t="shared" si="300"/>
        <v>March</v>
      </c>
      <c r="T3868" t="str">
        <f t="shared" si="301"/>
        <v>Q1</v>
      </c>
      <c r="U3868">
        <f t="shared" si="302"/>
        <v>2025</v>
      </c>
      <c r="V3868" s="4">
        <f t="shared" si="303"/>
        <v>0.23831286299152621</v>
      </c>
      <c r="W3868" t="str">
        <f t="shared" si="304"/>
        <v>Low</v>
      </c>
    </row>
    <row r="3869" spans="1:23" hidden="1" x14ac:dyDescent="0.3">
      <c r="A3869">
        <v>100663</v>
      </c>
      <c r="B3869" s="1">
        <v>46011</v>
      </c>
      <c r="C3869" t="s">
        <v>799</v>
      </c>
      <c r="D3869" t="s">
        <v>228</v>
      </c>
      <c r="E3869" t="s">
        <v>20</v>
      </c>
      <c r="F3869" t="s">
        <v>36</v>
      </c>
      <c r="G3869" t="s">
        <v>37</v>
      </c>
      <c r="H3869" t="s">
        <v>23</v>
      </c>
      <c r="I3869" t="s">
        <v>39</v>
      </c>
      <c r="J3869" t="s">
        <v>48</v>
      </c>
      <c r="K3869">
        <v>6</v>
      </c>
      <c r="L3869">
        <v>1235</v>
      </c>
      <c r="M3869">
        <v>15</v>
      </c>
      <c r="N3869">
        <v>6298.5</v>
      </c>
      <c r="O3869">
        <v>5400</v>
      </c>
      <c r="P3869">
        <v>898.5</v>
      </c>
      <c r="Q3869" t="s">
        <v>41</v>
      </c>
      <c r="R3869" t="s">
        <v>27</v>
      </c>
      <c r="S3869" s="3" t="str">
        <f t="shared" si="300"/>
        <v>December</v>
      </c>
      <c r="T3869" t="str">
        <f t="shared" si="301"/>
        <v>Q4</v>
      </c>
      <c r="U3869">
        <f t="shared" si="302"/>
        <v>2025</v>
      </c>
      <c r="V3869" s="4">
        <f t="shared" si="303"/>
        <v>0.14265301262205288</v>
      </c>
      <c r="W3869" t="str">
        <f t="shared" si="304"/>
        <v>Low</v>
      </c>
    </row>
    <row r="3870" spans="1:23" hidden="1" x14ac:dyDescent="0.3">
      <c r="A3870">
        <v>103991</v>
      </c>
      <c r="B3870" s="1">
        <v>45821</v>
      </c>
      <c r="C3870" t="s">
        <v>4127</v>
      </c>
      <c r="D3870" t="s">
        <v>90</v>
      </c>
      <c r="E3870" t="s">
        <v>30</v>
      </c>
      <c r="F3870" t="s">
        <v>31</v>
      </c>
      <c r="G3870" t="s">
        <v>32</v>
      </c>
      <c r="H3870" t="s">
        <v>38</v>
      </c>
      <c r="I3870" t="s">
        <v>39</v>
      </c>
      <c r="J3870" t="s">
        <v>48</v>
      </c>
      <c r="K3870">
        <v>4</v>
      </c>
      <c r="L3870">
        <v>1657</v>
      </c>
      <c r="M3870">
        <v>5</v>
      </c>
      <c r="N3870">
        <v>6296.6</v>
      </c>
      <c r="O3870">
        <v>3600</v>
      </c>
      <c r="P3870">
        <v>2696.6</v>
      </c>
      <c r="Q3870" t="s">
        <v>55</v>
      </c>
      <c r="R3870" t="s">
        <v>27</v>
      </c>
      <c r="S3870" s="3" t="str">
        <f t="shared" si="300"/>
        <v>June</v>
      </c>
      <c r="T3870" t="str">
        <f t="shared" si="301"/>
        <v>Q2</v>
      </c>
      <c r="U3870">
        <f t="shared" si="302"/>
        <v>2025</v>
      </c>
      <c r="V3870" s="4">
        <f t="shared" si="303"/>
        <v>0.4282628720261728</v>
      </c>
      <c r="W3870" t="str">
        <f t="shared" si="304"/>
        <v>Low</v>
      </c>
    </row>
    <row r="3871" spans="1:23" hidden="1" x14ac:dyDescent="0.3">
      <c r="A3871">
        <v>103297</v>
      </c>
      <c r="B3871" s="1">
        <v>45875</v>
      </c>
      <c r="C3871" t="s">
        <v>3433</v>
      </c>
      <c r="D3871" t="s">
        <v>147</v>
      </c>
      <c r="E3871" t="s">
        <v>52</v>
      </c>
      <c r="F3871" t="s">
        <v>69</v>
      </c>
      <c r="G3871" t="s">
        <v>70</v>
      </c>
      <c r="H3871" t="s">
        <v>83</v>
      </c>
      <c r="I3871" t="s">
        <v>39</v>
      </c>
      <c r="J3871" t="s">
        <v>48</v>
      </c>
      <c r="K3871">
        <v>4</v>
      </c>
      <c r="L3871">
        <v>1743</v>
      </c>
      <c r="M3871">
        <v>10</v>
      </c>
      <c r="N3871">
        <v>6274.8</v>
      </c>
      <c r="O3871">
        <v>3600</v>
      </c>
      <c r="P3871">
        <v>2674.8</v>
      </c>
      <c r="Q3871" t="s">
        <v>55</v>
      </c>
      <c r="R3871" t="s">
        <v>27</v>
      </c>
      <c r="S3871" s="3" t="str">
        <f t="shared" si="300"/>
        <v>August</v>
      </c>
      <c r="T3871" t="str">
        <f t="shared" si="301"/>
        <v>Q3</v>
      </c>
      <c r="U3871">
        <f t="shared" si="302"/>
        <v>2025</v>
      </c>
      <c r="V3871" s="4">
        <f t="shared" si="303"/>
        <v>0.42627653471026966</v>
      </c>
      <c r="W3871" t="str">
        <f t="shared" si="304"/>
        <v>Low</v>
      </c>
    </row>
    <row r="3872" spans="1:23" hidden="1" x14ac:dyDescent="0.3">
      <c r="A3872">
        <v>104797</v>
      </c>
      <c r="B3872" s="1">
        <v>45897</v>
      </c>
      <c r="C3872" t="s">
        <v>4933</v>
      </c>
      <c r="D3872" t="s">
        <v>166</v>
      </c>
      <c r="E3872" t="s">
        <v>52</v>
      </c>
      <c r="F3872" t="s">
        <v>69</v>
      </c>
      <c r="G3872" t="s">
        <v>70</v>
      </c>
      <c r="H3872" t="s">
        <v>83</v>
      </c>
      <c r="I3872" t="s">
        <v>39</v>
      </c>
      <c r="J3872" t="s">
        <v>48</v>
      </c>
      <c r="K3872">
        <v>5</v>
      </c>
      <c r="L3872">
        <v>1320</v>
      </c>
      <c r="M3872">
        <v>5</v>
      </c>
      <c r="N3872">
        <v>6270</v>
      </c>
      <c r="O3872">
        <v>4500</v>
      </c>
      <c r="P3872">
        <v>1770</v>
      </c>
      <c r="Q3872" t="s">
        <v>66</v>
      </c>
      <c r="R3872" t="s">
        <v>56</v>
      </c>
      <c r="S3872" s="3" t="str">
        <f t="shared" si="300"/>
        <v>August</v>
      </c>
      <c r="T3872" t="str">
        <f t="shared" si="301"/>
        <v>Q3</v>
      </c>
      <c r="U3872">
        <f t="shared" si="302"/>
        <v>2025</v>
      </c>
      <c r="V3872" s="4">
        <f t="shared" si="303"/>
        <v>0.28229665071770332</v>
      </c>
      <c r="W3872" t="str">
        <f t="shared" si="304"/>
        <v>Low</v>
      </c>
    </row>
    <row r="3873" spans="1:23" hidden="1" x14ac:dyDescent="0.3">
      <c r="A3873">
        <v>100571</v>
      </c>
      <c r="B3873" s="1">
        <v>45812</v>
      </c>
      <c r="C3873" t="s">
        <v>707</v>
      </c>
      <c r="D3873" t="s">
        <v>226</v>
      </c>
      <c r="E3873" t="s">
        <v>44</v>
      </c>
      <c r="F3873" t="s">
        <v>45</v>
      </c>
      <c r="G3873" t="s">
        <v>46</v>
      </c>
      <c r="H3873" t="s">
        <v>47</v>
      </c>
      <c r="I3873" t="s">
        <v>39</v>
      </c>
      <c r="J3873" t="s">
        <v>48</v>
      </c>
      <c r="K3873">
        <v>5</v>
      </c>
      <c r="L3873">
        <v>1314</v>
      </c>
      <c r="M3873">
        <v>5</v>
      </c>
      <c r="N3873">
        <v>6241.5</v>
      </c>
      <c r="O3873">
        <v>4500</v>
      </c>
      <c r="P3873">
        <v>1741.5</v>
      </c>
      <c r="Q3873" t="s">
        <v>49</v>
      </c>
      <c r="R3873" t="s">
        <v>27</v>
      </c>
      <c r="S3873" s="3" t="str">
        <f t="shared" si="300"/>
        <v>June</v>
      </c>
      <c r="T3873" t="str">
        <f t="shared" si="301"/>
        <v>Q2</v>
      </c>
      <c r="U3873">
        <f t="shared" si="302"/>
        <v>2025</v>
      </c>
      <c r="V3873" s="4">
        <f t="shared" si="303"/>
        <v>0.27901946647440518</v>
      </c>
      <c r="W3873" t="str">
        <f t="shared" si="304"/>
        <v>Low</v>
      </c>
    </row>
    <row r="3874" spans="1:23" hidden="1" x14ac:dyDescent="0.3">
      <c r="A3874">
        <v>103819</v>
      </c>
      <c r="B3874" s="1">
        <v>45708</v>
      </c>
      <c r="C3874" t="s">
        <v>3955</v>
      </c>
      <c r="D3874" t="s">
        <v>160</v>
      </c>
      <c r="E3874" t="s">
        <v>20</v>
      </c>
      <c r="F3874" t="s">
        <v>36</v>
      </c>
      <c r="G3874" t="s">
        <v>37</v>
      </c>
      <c r="H3874" t="s">
        <v>38</v>
      </c>
      <c r="I3874" t="s">
        <v>39</v>
      </c>
      <c r="J3874" t="s">
        <v>48</v>
      </c>
      <c r="K3874">
        <v>4</v>
      </c>
      <c r="L3874">
        <v>1638</v>
      </c>
      <c r="M3874">
        <v>5</v>
      </c>
      <c r="N3874">
        <v>6224.4</v>
      </c>
      <c r="O3874">
        <v>3600</v>
      </c>
      <c r="P3874">
        <v>2624.4</v>
      </c>
      <c r="Q3874" t="s">
        <v>55</v>
      </c>
      <c r="R3874" t="s">
        <v>27</v>
      </c>
      <c r="S3874" s="3" t="str">
        <f t="shared" si="300"/>
        <v>February</v>
      </c>
      <c r="T3874" t="str">
        <f t="shared" si="301"/>
        <v>Q1</v>
      </c>
      <c r="U3874">
        <f t="shared" si="302"/>
        <v>2025</v>
      </c>
      <c r="V3874" s="4">
        <f t="shared" si="303"/>
        <v>0.42163100057836905</v>
      </c>
      <c r="W3874" t="str">
        <f t="shared" si="304"/>
        <v>Low</v>
      </c>
    </row>
    <row r="3875" spans="1:23" hidden="1" x14ac:dyDescent="0.3">
      <c r="A3875">
        <v>103531</v>
      </c>
      <c r="B3875" s="1">
        <v>45822</v>
      </c>
      <c r="C3875" t="s">
        <v>3667</v>
      </c>
      <c r="D3875" t="s">
        <v>194</v>
      </c>
      <c r="E3875" t="s">
        <v>20</v>
      </c>
      <c r="F3875" t="s">
        <v>36</v>
      </c>
      <c r="G3875" t="s">
        <v>37</v>
      </c>
      <c r="H3875" t="s">
        <v>59</v>
      </c>
      <c r="I3875" t="s">
        <v>39</v>
      </c>
      <c r="J3875" t="s">
        <v>92</v>
      </c>
      <c r="K3875">
        <v>3</v>
      </c>
      <c r="L3875">
        <v>2301</v>
      </c>
      <c r="M3875">
        <v>10</v>
      </c>
      <c r="N3875">
        <v>6212.7</v>
      </c>
      <c r="O3875">
        <v>4800</v>
      </c>
      <c r="P3875">
        <v>1412.7</v>
      </c>
      <c r="Q3875" t="s">
        <v>66</v>
      </c>
      <c r="R3875" t="s">
        <v>27</v>
      </c>
      <c r="S3875" s="3" t="str">
        <f t="shared" si="300"/>
        <v>June</v>
      </c>
      <c r="T3875" t="str">
        <f t="shared" si="301"/>
        <v>Q2</v>
      </c>
      <c r="U3875">
        <f t="shared" si="302"/>
        <v>2025</v>
      </c>
      <c r="V3875" s="4">
        <f t="shared" si="303"/>
        <v>0.2273890578975325</v>
      </c>
      <c r="W3875" t="str">
        <f t="shared" si="304"/>
        <v>Low</v>
      </c>
    </row>
    <row r="3876" spans="1:23" hidden="1" x14ac:dyDescent="0.3">
      <c r="A3876">
        <v>102953</v>
      </c>
      <c r="B3876" s="1">
        <v>45895</v>
      </c>
      <c r="C3876" t="s">
        <v>3089</v>
      </c>
      <c r="D3876" t="s">
        <v>94</v>
      </c>
      <c r="E3876" t="s">
        <v>52</v>
      </c>
      <c r="F3876" t="s">
        <v>53</v>
      </c>
      <c r="G3876" t="s">
        <v>54</v>
      </c>
      <c r="H3876" t="s">
        <v>38</v>
      </c>
      <c r="I3876" t="s">
        <v>39</v>
      </c>
      <c r="J3876" t="s">
        <v>40</v>
      </c>
      <c r="K3876">
        <v>6</v>
      </c>
      <c r="L3876">
        <v>1034</v>
      </c>
      <c r="M3876">
        <v>0</v>
      </c>
      <c r="N3876">
        <v>6204</v>
      </c>
      <c r="O3876">
        <v>2400</v>
      </c>
      <c r="P3876">
        <v>3804</v>
      </c>
      <c r="Q3876" t="s">
        <v>41</v>
      </c>
      <c r="R3876" t="s">
        <v>56</v>
      </c>
      <c r="S3876" s="3" t="str">
        <f t="shared" si="300"/>
        <v>August</v>
      </c>
      <c r="T3876" t="str">
        <f t="shared" si="301"/>
        <v>Q3</v>
      </c>
      <c r="U3876">
        <f t="shared" si="302"/>
        <v>2025</v>
      </c>
      <c r="V3876" s="4">
        <f t="shared" si="303"/>
        <v>0.61315280464216637</v>
      </c>
      <c r="W3876" t="str">
        <f t="shared" si="304"/>
        <v>Low</v>
      </c>
    </row>
    <row r="3877" spans="1:23" hidden="1" x14ac:dyDescent="0.3">
      <c r="A3877">
        <v>102856</v>
      </c>
      <c r="B3877" s="1">
        <v>45998</v>
      </c>
      <c r="C3877" t="s">
        <v>2992</v>
      </c>
      <c r="D3877" t="s">
        <v>239</v>
      </c>
      <c r="E3877" t="s">
        <v>44</v>
      </c>
      <c r="F3877" t="s">
        <v>45</v>
      </c>
      <c r="G3877" t="s">
        <v>46</v>
      </c>
      <c r="H3877" t="s">
        <v>47</v>
      </c>
      <c r="I3877" t="s">
        <v>39</v>
      </c>
      <c r="J3877" t="s">
        <v>92</v>
      </c>
      <c r="K3877">
        <v>3</v>
      </c>
      <c r="L3877">
        <v>2065</v>
      </c>
      <c r="M3877">
        <v>0</v>
      </c>
      <c r="N3877">
        <v>6195</v>
      </c>
      <c r="O3877">
        <v>4800</v>
      </c>
      <c r="P3877">
        <v>1395</v>
      </c>
      <c r="Q3877" t="s">
        <v>55</v>
      </c>
      <c r="R3877" t="s">
        <v>56</v>
      </c>
      <c r="S3877" s="3" t="str">
        <f t="shared" si="300"/>
        <v>December</v>
      </c>
      <c r="T3877" t="str">
        <f t="shared" si="301"/>
        <v>Q4</v>
      </c>
      <c r="U3877">
        <f t="shared" si="302"/>
        <v>2025</v>
      </c>
      <c r="V3877" s="4">
        <f t="shared" si="303"/>
        <v>0.22518159806295399</v>
      </c>
      <c r="W3877" t="str">
        <f t="shared" si="304"/>
        <v>Low</v>
      </c>
    </row>
    <row r="3878" spans="1:23" hidden="1" x14ac:dyDescent="0.3">
      <c r="A3878">
        <v>103937</v>
      </c>
      <c r="B3878" s="1">
        <v>45894</v>
      </c>
      <c r="C3878" t="s">
        <v>4073</v>
      </c>
      <c r="D3878" t="s">
        <v>58</v>
      </c>
      <c r="E3878" t="s">
        <v>44</v>
      </c>
      <c r="F3878" t="s">
        <v>64</v>
      </c>
      <c r="G3878" t="s">
        <v>65</v>
      </c>
      <c r="H3878" t="s">
        <v>83</v>
      </c>
      <c r="I3878" t="s">
        <v>39</v>
      </c>
      <c r="J3878" t="s">
        <v>48</v>
      </c>
      <c r="K3878">
        <v>4</v>
      </c>
      <c r="L3878">
        <v>1818</v>
      </c>
      <c r="M3878">
        <v>15</v>
      </c>
      <c r="N3878">
        <v>6181.2</v>
      </c>
      <c r="O3878">
        <v>3600</v>
      </c>
      <c r="P3878">
        <v>2581.1999999999998</v>
      </c>
      <c r="Q3878" t="s">
        <v>26</v>
      </c>
      <c r="R3878" t="s">
        <v>27</v>
      </c>
      <c r="S3878" s="3" t="str">
        <f t="shared" si="300"/>
        <v>August</v>
      </c>
      <c r="T3878" t="str">
        <f t="shared" si="301"/>
        <v>Q3</v>
      </c>
      <c r="U3878">
        <f t="shared" si="302"/>
        <v>2025</v>
      </c>
      <c r="V3878" s="4">
        <f t="shared" si="303"/>
        <v>0.41758881770529993</v>
      </c>
      <c r="W3878" t="str">
        <f t="shared" si="304"/>
        <v>Low</v>
      </c>
    </row>
    <row r="3879" spans="1:23" hidden="1" x14ac:dyDescent="0.3">
      <c r="A3879">
        <v>101479</v>
      </c>
      <c r="B3879" s="1">
        <v>45706</v>
      </c>
      <c r="C3879" t="s">
        <v>1615</v>
      </c>
      <c r="D3879" t="s">
        <v>222</v>
      </c>
      <c r="E3879" t="s">
        <v>20</v>
      </c>
      <c r="F3879" t="s">
        <v>36</v>
      </c>
      <c r="G3879" t="s">
        <v>37</v>
      </c>
      <c r="H3879" t="s">
        <v>108</v>
      </c>
      <c r="I3879" t="s">
        <v>39</v>
      </c>
      <c r="J3879" t="s">
        <v>48</v>
      </c>
      <c r="K3879">
        <v>6</v>
      </c>
      <c r="L3879">
        <v>1287</v>
      </c>
      <c r="M3879">
        <v>20</v>
      </c>
      <c r="N3879">
        <v>6177.6</v>
      </c>
      <c r="O3879">
        <v>5400</v>
      </c>
      <c r="P3879">
        <v>777.6</v>
      </c>
      <c r="Q3879" t="s">
        <v>49</v>
      </c>
      <c r="R3879" t="s">
        <v>56</v>
      </c>
      <c r="S3879" s="3" t="str">
        <f t="shared" si="300"/>
        <v>February</v>
      </c>
      <c r="T3879" t="str">
        <f t="shared" si="301"/>
        <v>Q1</v>
      </c>
      <c r="U3879">
        <f t="shared" si="302"/>
        <v>2025</v>
      </c>
      <c r="V3879" s="4">
        <f t="shared" si="303"/>
        <v>0.12587412587412586</v>
      </c>
      <c r="W3879" t="str">
        <f t="shared" si="304"/>
        <v>Low</v>
      </c>
    </row>
    <row r="3880" spans="1:23" hidden="1" x14ac:dyDescent="0.3">
      <c r="A3880">
        <v>102624</v>
      </c>
      <c r="B3880" s="1">
        <v>45835</v>
      </c>
      <c r="C3880" t="s">
        <v>2760</v>
      </c>
      <c r="D3880" t="s">
        <v>85</v>
      </c>
      <c r="E3880" t="s">
        <v>20</v>
      </c>
      <c r="F3880" t="s">
        <v>21</v>
      </c>
      <c r="G3880" t="s">
        <v>22</v>
      </c>
      <c r="H3880" t="s">
        <v>59</v>
      </c>
      <c r="I3880" t="s">
        <v>39</v>
      </c>
      <c r="J3880" t="s">
        <v>40</v>
      </c>
      <c r="K3880">
        <v>6</v>
      </c>
      <c r="L3880">
        <v>1142</v>
      </c>
      <c r="M3880">
        <v>10</v>
      </c>
      <c r="N3880">
        <v>6166.8</v>
      </c>
      <c r="O3880">
        <v>2400</v>
      </c>
      <c r="P3880">
        <v>3766.8</v>
      </c>
      <c r="Q3880" t="s">
        <v>41</v>
      </c>
      <c r="R3880" t="s">
        <v>56</v>
      </c>
      <c r="S3880" s="3" t="str">
        <f t="shared" si="300"/>
        <v>June</v>
      </c>
      <c r="T3880" t="str">
        <f t="shared" si="301"/>
        <v>Q2</v>
      </c>
      <c r="U3880">
        <f t="shared" si="302"/>
        <v>2025</v>
      </c>
      <c r="V3880" s="4">
        <f t="shared" si="303"/>
        <v>0.6108192255302588</v>
      </c>
      <c r="W3880" t="str">
        <f t="shared" si="304"/>
        <v>Low</v>
      </c>
    </row>
    <row r="3881" spans="1:23" hidden="1" x14ac:dyDescent="0.3">
      <c r="A3881">
        <v>103900</v>
      </c>
      <c r="B3881" s="1">
        <v>45832</v>
      </c>
      <c r="C3881" t="s">
        <v>4036</v>
      </c>
      <c r="D3881" t="s">
        <v>213</v>
      </c>
      <c r="E3881" t="s">
        <v>52</v>
      </c>
      <c r="F3881" t="s">
        <v>53</v>
      </c>
      <c r="G3881" t="s">
        <v>54</v>
      </c>
      <c r="H3881" t="s">
        <v>71</v>
      </c>
      <c r="I3881" t="s">
        <v>39</v>
      </c>
      <c r="J3881" t="s">
        <v>48</v>
      </c>
      <c r="K3881">
        <v>4</v>
      </c>
      <c r="L3881">
        <v>1712</v>
      </c>
      <c r="M3881">
        <v>10</v>
      </c>
      <c r="N3881">
        <v>6163.2</v>
      </c>
      <c r="O3881">
        <v>3600</v>
      </c>
      <c r="P3881">
        <v>2563.1999999999998</v>
      </c>
      <c r="Q3881" t="s">
        <v>66</v>
      </c>
      <c r="R3881" t="s">
        <v>56</v>
      </c>
      <c r="S3881" s="3" t="str">
        <f t="shared" si="300"/>
        <v>June</v>
      </c>
      <c r="T3881" t="str">
        <f t="shared" si="301"/>
        <v>Q2</v>
      </c>
      <c r="U3881">
        <f t="shared" si="302"/>
        <v>2025</v>
      </c>
      <c r="V3881" s="4">
        <f t="shared" si="303"/>
        <v>0.41588785046728971</v>
      </c>
      <c r="W3881" t="str">
        <f t="shared" si="304"/>
        <v>Low</v>
      </c>
    </row>
    <row r="3882" spans="1:23" hidden="1" x14ac:dyDescent="0.3">
      <c r="A3882">
        <v>103568</v>
      </c>
      <c r="B3882" s="1">
        <v>45885</v>
      </c>
      <c r="C3882" t="s">
        <v>3704</v>
      </c>
      <c r="D3882" t="s">
        <v>179</v>
      </c>
      <c r="E3882" t="s">
        <v>44</v>
      </c>
      <c r="F3882" t="s">
        <v>64</v>
      </c>
      <c r="G3882" t="s">
        <v>65</v>
      </c>
      <c r="H3882" t="s">
        <v>23</v>
      </c>
      <c r="I3882" t="s">
        <v>39</v>
      </c>
      <c r="J3882" t="s">
        <v>92</v>
      </c>
      <c r="K3882">
        <v>3</v>
      </c>
      <c r="L3882">
        <v>2565</v>
      </c>
      <c r="M3882">
        <v>20</v>
      </c>
      <c r="N3882">
        <v>6156</v>
      </c>
      <c r="O3882">
        <v>4800</v>
      </c>
      <c r="P3882">
        <v>1356</v>
      </c>
      <c r="Q3882" t="s">
        <v>55</v>
      </c>
      <c r="R3882" t="s">
        <v>73</v>
      </c>
      <c r="S3882" s="3" t="str">
        <f t="shared" si="300"/>
        <v>August</v>
      </c>
      <c r="T3882" t="str">
        <f t="shared" si="301"/>
        <v>Q3</v>
      </c>
      <c r="U3882">
        <f t="shared" si="302"/>
        <v>2025</v>
      </c>
      <c r="V3882" s="4">
        <f t="shared" si="303"/>
        <v>0.22027290448343079</v>
      </c>
      <c r="W3882" t="str">
        <f t="shared" si="304"/>
        <v>Low</v>
      </c>
    </row>
    <row r="3883" spans="1:23" hidden="1" x14ac:dyDescent="0.3">
      <c r="A3883">
        <v>101456</v>
      </c>
      <c r="B3883" s="1">
        <v>45787</v>
      </c>
      <c r="C3883" t="s">
        <v>1592</v>
      </c>
      <c r="D3883" t="s">
        <v>90</v>
      </c>
      <c r="E3883" t="s">
        <v>44</v>
      </c>
      <c r="F3883" t="s">
        <v>64</v>
      </c>
      <c r="G3883" t="s">
        <v>65</v>
      </c>
      <c r="H3883" t="s">
        <v>23</v>
      </c>
      <c r="I3883" t="s">
        <v>39</v>
      </c>
      <c r="J3883" t="s">
        <v>48</v>
      </c>
      <c r="K3883">
        <v>4</v>
      </c>
      <c r="L3883">
        <v>1809</v>
      </c>
      <c r="M3883">
        <v>15</v>
      </c>
      <c r="N3883">
        <v>6150.6</v>
      </c>
      <c r="O3883">
        <v>3600</v>
      </c>
      <c r="P3883">
        <v>2550.6</v>
      </c>
      <c r="Q3883" t="s">
        <v>41</v>
      </c>
      <c r="R3883" t="s">
        <v>56</v>
      </c>
      <c r="S3883" s="3" t="str">
        <f t="shared" si="300"/>
        <v>May</v>
      </c>
      <c r="T3883" t="str">
        <f t="shared" si="301"/>
        <v>Q2</v>
      </c>
      <c r="U3883">
        <f t="shared" si="302"/>
        <v>2025</v>
      </c>
      <c r="V3883" s="4">
        <f t="shared" si="303"/>
        <v>0.41469124963418197</v>
      </c>
      <c r="W3883" t="str">
        <f t="shared" si="304"/>
        <v>Low</v>
      </c>
    </row>
    <row r="3884" spans="1:23" hidden="1" x14ac:dyDescent="0.3">
      <c r="A3884">
        <v>100977</v>
      </c>
      <c r="B3884" s="1">
        <v>45976</v>
      </c>
      <c r="C3884" t="s">
        <v>1113</v>
      </c>
      <c r="D3884" t="s">
        <v>199</v>
      </c>
      <c r="E3884" t="s">
        <v>30</v>
      </c>
      <c r="F3884" t="s">
        <v>31</v>
      </c>
      <c r="G3884" t="s">
        <v>32</v>
      </c>
      <c r="H3884" t="s">
        <v>33</v>
      </c>
      <c r="I3884" t="s">
        <v>39</v>
      </c>
      <c r="J3884" t="s">
        <v>48</v>
      </c>
      <c r="K3884">
        <v>4</v>
      </c>
      <c r="L3884">
        <v>1618</v>
      </c>
      <c r="M3884">
        <v>5</v>
      </c>
      <c r="N3884">
        <v>6148.4</v>
      </c>
      <c r="O3884">
        <v>3600</v>
      </c>
      <c r="P3884">
        <v>2548.4</v>
      </c>
      <c r="Q3884" t="s">
        <v>66</v>
      </c>
      <c r="R3884" t="s">
        <v>27</v>
      </c>
      <c r="S3884" s="3" t="str">
        <f t="shared" si="300"/>
        <v>November</v>
      </c>
      <c r="T3884" t="str">
        <f t="shared" si="301"/>
        <v>Q4</v>
      </c>
      <c r="U3884">
        <f t="shared" si="302"/>
        <v>2025</v>
      </c>
      <c r="V3884" s="4">
        <f t="shared" si="303"/>
        <v>0.41448181640752069</v>
      </c>
      <c r="W3884" t="str">
        <f t="shared" si="304"/>
        <v>Low</v>
      </c>
    </row>
    <row r="3885" spans="1:23" hidden="1" x14ac:dyDescent="0.3">
      <c r="A3885">
        <v>102134</v>
      </c>
      <c r="B3885" s="1">
        <v>45993</v>
      </c>
      <c r="C3885" t="s">
        <v>2270</v>
      </c>
      <c r="D3885" t="s">
        <v>257</v>
      </c>
      <c r="E3885" t="s">
        <v>52</v>
      </c>
      <c r="F3885" t="s">
        <v>69</v>
      </c>
      <c r="G3885" t="s">
        <v>70</v>
      </c>
      <c r="H3885" t="s">
        <v>38</v>
      </c>
      <c r="I3885" t="s">
        <v>39</v>
      </c>
      <c r="J3885" t="s">
        <v>48</v>
      </c>
      <c r="K3885">
        <v>4</v>
      </c>
      <c r="L3885">
        <v>1536</v>
      </c>
      <c r="M3885">
        <v>0</v>
      </c>
      <c r="N3885">
        <v>6144</v>
      </c>
      <c r="O3885">
        <v>3600</v>
      </c>
      <c r="P3885">
        <v>2544</v>
      </c>
      <c r="Q3885" t="s">
        <v>41</v>
      </c>
      <c r="R3885" t="s">
        <v>27</v>
      </c>
      <c r="S3885" s="3" t="str">
        <f t="shared" si="300"/>
        <v>December</v>
      </c>
      <c r="T3885" t="str">
        <f t="shared" si="301"/>
        <v>Q4</v>
      </c>
      <c r="U3885">
        <f t="shared" si="302"/>
        <v>2025</v>
      </c>
      <c r="V3885" s="4">
        <f t="shared" si="303"/>
        <v>0.4140625</v>
      </c>
      <c r="W3885" t="str">
        <f t="shared" si="304"/>
        <v>Low</v>
      </c>
    </row>
    <row r="3886" spans="1:23" hidden="1" x14ac:dyDescent="0.3">
      <c r="A3886">
        <v>103817</v>
      </c>
      <c r="B3886" s="1">
        <v>45936</v>
      </c>
      <c r="C3886" t="s">
        <v>3953</v>
      </c>
      <c r="D3886" t="s">
        <v>100</v>
      </c>
      <c r="E3886" t="s">
        <v>44</v>
      </c>
      <c r="F3886" t="s">
        <v>64</v>
      </c>
      <c r="G3886" t="s">
        <v>65</v>
      </c>
      <c r="H3886" t="s">
        <v>38</v>
      </c>
      <c r="I3886" t="s">
        <v>39</v>
      </c>
      <c r="J3886" t="s">
        <v>40</v>
      </c>
      <c r="K3886">
        <v>9</v>
      </c>
      <c r="L3886">
        <v>853</v>
      </c>
      <c r="M3886">
        <v>20</v>
      </c>
      <c r="N3886">
        <v>6141.6</v>
      </c>
      <c r="O3886">
        <v>3600</v>
      </c>
      <c r="P3886">
        <v>2541.6</v>
      </c>
      <c r="Q3886" t="s">
        <v>66</v>
      </c>
      <c r="R3886" t="s">
        <v>27</v>
      </c>
      <c r="S3886" s="3" t="str">
        <f t="shared" si="300"/>
        <v>October</v>
      </c>
      <c r="T3886" t="str">
        <f t="shared" si="301"/>
        <v>Q4</v>
      </c>
      <c r="U3886">
        <f t="shared" si="302"/>
        <v>2025</v>
      </c>
      <c r="V3886" s="4">
        <f t="shared" si="303"/>
        <v>0.41383352872215706</v>
      </c>
      <c r="W3886" t="str">
        <f t="shared" si="304"/>
        <v>Low</v>
      </c>
    </row>
    <row r="3887" spans="1:23" hidden="1" x14ac:dyDescent="0.3">
      <c r="A3887">
        <v>100185</v>
      </c>
      <c r="B3887" s="1">
        <v>45910</v>
      </c>
      <c r="C3887" t="s">
        <v>317</v>
      </c>
      <c r="D3887" t="s">
        <v>29</v>
      </c>
      <c r="E3887" t="s">
        <v>52</v>
      </c>
      <c r="F3887" t="s">
        <v>53</v>
      </c>
      <c r="G3887" t="s">
        <v>54</v>
      </c>
      <c r="H3887" t="s">
        <v>71</v>
      </c>
      <c r="I3887" t="s">
        <v>39</v>
      </c>
      <c r="J3887" t="s">
        <v>92</v>
      </c>
      <c r="K3887">
        <v>3</v>
      </c>
      <c r="L3887">
        <v>2395</v>
      </c>
      <c r="M3887">
        <v>15</v>
      </c>
      <c r="N3887">
        <v>6107.25</v>
      </c>
      <c r="O3887">
        <v>4800</v>
      </c>
      <c r="P3887">
        <v>1307.25</v>
      </c>
      <c r="Q3887" t="s">
        <v>26</v>
      </c>
      <c r="R3887" t="s">
        <v>27</v>
      </c>
      <c r="S3887" s="3" t="str">
        <f t="shared" si="300"/>
        <v>September</v>
      </c>
      <c r="T3887" t="str">
        <f t="shared" si="301"/>
        <v>Q3</v>
      </c>
      <c r="U3887">
        <f t="shared" si="302"/>
        <v>2025</v>
      </c>
      <c r="V3887" s="4">
        <f t="shared" si="303"/>
        <v>0.21404887633550287</v>
      </c>
      <c r="W3887" t="str">
        <f t="shared" si="304"/>
        <v>Low</v>
      </c>
    </row>
    <row r="3888" spans="1:23" hidden="1" x14ac:dyDescent="0.3">
      <c r="A3888">
        <v>102324</v>
      </c>
      <c r="B3888" s="1">
        <v>45800</v>
      </c>
      <c r="C3888" t="s">
        <v>2460</v>
      </c>
      <c r="D3888" t="s">
        <v>228</v>
      </c>
      <c r="E3888" t="s">
        <v>30</v>
      </c>
      <c r="F3888" t="s">
        <v>31</v>
      </c>
      <c r="G3888" t="s">
        <v>32</v>
      </c>
      <c r="H3888" t="s">
        <v>108</v>
      </c>
      <c r="I3888" t="s">
        <v>39</v>
      </c>
      <c r="J3888" t="s">
        <v>48</v>
      </c>
      <c r="K3888">
        <v>5</v>
      </c>
      <c r="L3888">
        <v>1357</v>
      </c>
      <c r="M3888">
        <v>10</v>
      </c>
      <c r="N3888">
        <v>6106.5</v>
      </c>
      <c r="O3888">
        <v>4500</v>
      </c>
      <c r="P3888">
        <v>1606.5</v>
      </c>
      <c r="Q3888" t="s">
        <v>66</v>
      </c>
      <c r="R3888" t="s">
        <v>56</v>
      </c>
      <c r="S3888" s="3" t="str">
        <f t="shared" si="300"/>
        <v>May</v>
      </c>
      <c r="T3888" t="str">
        <f t="shared" si="301"/>
        <v>Q2</v>
      </c>
      <c r="U3888">
        <f t="shared" si="302"/>
        <v>2025</v>
      </c>
      <c r="V3888" s="4">
        <f t="shared" si="303"/>
        <v>0.26308032424465733</v>
      </c>
      <c r="W3888" t="str">
        <f t="shared" si="304"/>
        <v>Low</v>
      </c>
    </row>
    <row r="3889" spans="1:23" hidden="1" x14ac:dyDescent="0.3">
      <c r="A3889">
        <v>102441</v>
      </c>
      <c r="B3889" s="1">
        <v>45949</v>
      </c>
      <c r="C3889" t="s">
        <v>2577</v>
      </c>
      <c r="D3889" t="s">
        <v>160</v>
      </c>
      <c r="E3889" t="s">
        <v>20</v>
      </c>
      <c r="F3889" t="s">
        <v>36</v>
      </c>
      <c r="G3889" t="s">
        <v>37</v>
      </c>
      <c r="H3889" t="s">
        <v>83</v>
      </c>
      <c r="I3889" t="s">
        <v>39</v>
      </c>
      <c r="J3889" t="s">
        <v>92</v>
      </c>
      <c r="K3889">
        <v>3</v>
      </c>
      <c r="L3889">
        <v>2141</v>
      </c>
      <c r="M3889">
        <v>5</v>
      </c>
      <c r="N3889">
        <v>6101.85</v>
      </c>
      <c r="O3889">
        <v>4800</v>
      </c>
      <c r="P3889">
        <v>1301.8499999999999</v>
      </c>
      <c r="Q3889" t="s">
        <v>55</v>
      </c>
      <c r="R3889" t="s">
        <v>27</v>
      </c>
      <c r="S3889" s="3" t="str">
        <f t="shared" si="300"/>
        <v>October</v>
      </c>
      <c r="T3889" t="str">
        <f t="shared" si="301"/>
        <v>Q4</v>
      </c>
      <c r="U3889">
        <f t="shared" si="302"/>
        <v>2025</v>
      </c>
      <c r="V3889" s="4">
        <f t="shared" si="303"/>
        <v>0.21335332726959855</v>
      </c>
      <c r="W3889" t="str">
        <f t="shared" si="304"/>
        <v>Low</v>
      </c>
    </row>
    <row r="3890" spans="1:23" hidden="1" x14ac:dyDescent="0.3">
      <c r="A3890">
        <v>104933</v>
      </c>
      <c r="B3890" s="1">
        <v>45953</v>
      </c>
      <c r="C3890" t="s">
        <v>5069</v>
      </c>
      <c r="D3890" t="s">
        <v>149</v>
      </c>
      <c r="E3890" t="s">
        <v>30</v>
      </c>
      <c r="F3890" t="s">
        <v>31</v>
      </c>
      <c r="G3890" t="s">
        <v>32</v>
      </c>
      <c r="H3890" t="s">
        <v>33</v>
      </c>
      <c r="I3890" t="s">
        <v>39</v>
      </c>
      <c r="J3890" t="s">
        <v>40</v>
      </c>
      <c r="K3890">
        <v>7</v>
      </c>
      <c r="L3890">
        <v>1088</v>
      </c>
      <c r="M3890">
        <v>20</v>
      </c>
      <c r="N3890">
        <v>6092.8</v>
      </c>
      <c r="O3890">
        <v>2800</v>
      </c>
      <c r="P3890">
        <v>3292.8</v>
      </c>
      <c r="Q3890" t="s">
        <v>49</v>
      </c>
      <c r="R3890" t="s">
        <v>27</v>
      </c>
      <c r="S3890" s="3" t="str">
        <f t="shared" si="300"/>
        <v>October</v>
      </c>
      <c r="T3890" t="str">
        <f t="shared" si="301"/>
        <v>Q4</v>
      </c>
      <c r="U3890">
        <f t="shared" si="302"/>
        <v>2025</v>
      </c>
      <c r="V3890" s="4">
        <f t="shared" si="303"/>
        <v>0.5404411764705882</v>
      </c>
      <c r="W3890" t="str">
        <f t="shared" si="304"/>
        <v>Low</v>
      </c>
    </row>
    <row r="3891" spans="1:23" hidden="1" x14ac:dyDescent="0.3">
      <c r="A3891">
        <v>102695</v>
      </c>
      <c r="B3891" s="1">
        <v>45663</v>
      </c>
      <c r="C3891" t="s">
        <v>2831</v>
      </c>
      <c r="D3891" t="s">
        <v>112</v>
      </c>
      <c r="E3891" t="s">
        <v>30</v>
      </c>
      <c r="F3891" t="s">
        <v>31</v>
      </c>
      <c r="G3891" t="s">
        <v>32</v>
      </c>
      <c r="H3891" t="s">
        <v>38</v>
      </c>
      <c r="I3891" t="s">
        <v>39</v>
      </c>
      <c r="J3891" t="s">
        <v>48</v>
      </c>
      <c r="K3891">
        <v>6</v>
      </c>
      <c r="L3891">
        <v>1015</v>
      </c>
      <c r="M3891">
        <v>0</v>
      </c>
      <c r="N3891">
        <v>6090</v>
      </c>
      <c r="O3891">
        <v>5400</v>
      </c>
      <c r="P3891">
        <v>690</v>
      </c>
      <c r="Q3891" t="s">
        <v>55</v>
      </c>
      <c r="R3891" t="s">
        <v>73</v>
      </c>
      <c r="S3891" s="3" t="str">
        <f t="shared" si="300"/>
        <v>January</v>
      </c>
      <c r="T3891" t="str">
        <f t="shared" si="301"/>
        <v>Q1</v>
      </c>
      <c r="U3891">
        <f t="shared" si="302"/>
        <v>2025</v>
      </c>
      <c r="V3891" s="4">
        <f t="shared" si="303"/>
        <v>0.11330049261083744</v>
      </c>
      <c r="W3891" t="str">
        <f t="shared" si="304"/>
        <v>Low</v>
      </c>
    </row>
    <row r="3892" spans="1:23" hidden="1" x14ac:dyDescent="0.3">
      <c r="A3892">
        <v>102642</v>
      </c>
      <c r="B3892" s="1">
        <v>45702</v>
      </c>
      <c r="C3892" t="s">
        <v>2778</v>
      </c>
      <c r="D3892" t="s">
        <v>175</v>
      </c>
      <c r="E3892" t="s">
        <v>20</v>
      </c>
      <c r="F3892" t="s">
        <v>36</v>
      </c>
      <c r="G3892" t="s">
        <v>37</v>
      </c>
      <c r="H3892" t="s">
        <v>23</v>
      </c>
      <c r="I3892" t="s">
        <v>39</v>
      </c>
      <c r="J3892" t="s">
        <v>48</v>
      </c>
      <c r="K3892">
        <v>6</v>
      </c>
      <c r="L3892">
        <v>1193</v>
      </c>
      <c r="M3892">
        <v>15</v>
      </c>
      <c r="N3892">
        <v>6084.3</v>
      </c>
      <c r="O3892">
        <v>5400</v>
      </c>
      <c r="P3892">
        <v>684.3</v>
      </c>
      <c r="Q3892" t="s">
        <v>49</v>
      </c>
      <c r="R3892" t="s">
        <v>56</v>
      </c>
      <c r="S3892" s="3" t="str">
        <f t="shared" si="300"/>
        <v>February</v>
      </c>
      <c r="T3892" t="str">
        <f t="shared" si="301"/>
        <v>Q1</v>
      </c>
      <c r="U3892">
        <f t="shared" si="302"/>
        <v>2025</v>
      </c>
      <c r="V3892" s="4">
        <f t="shared" si="303"/>
        <v>0.11246979931956017</v>
      </c>
      <c r="W3892" t="str">
        <f t="shared" si="304"/>
        <v>Low</v>
      </c>
    </row>
    <row r="3893" spans="1:23" hidden="1" x14ac:dyDescent="0.3">
      <c r="A3893">
        <v>102842</v>
      </c>
      <c r="B3893" s="1">
        <v>45709</v>
      </c>
      <c r="C3893" t="s">
        <v>2978</v>
      </c>
      <c r="D3893" t="s">
        <v>207</v>
      </c>
      <c r="E3893" t="s">
        <v>20</v>
      </c>
      <c r="F3893" t="s">
        <v>36</v>
      </c>
      <c r="G3893" t="s">
        <v>37</v>
      </c>
      <c r="H3893" t="s">
        <v>59</v>
      </c>
      <c r="I3893" t="s">
        <v>39</v>
      </c>
      <c r="J3893" t="s">
        <v>48</v>
      </c>
      <c r="K3893">
        <v>6</v>
      </c>
      <c r="L3893">
        <v>1265</v>
      </c>
      <c r="M3893">
        <v>20</v>
      </c>
      <c r="N3893">
        <v>6072</v>
      </c>
      <c r="O3893">
        <v>5400</v>
      </c>
      <c r="P3893">
        <v>672</v>
      </c>
      <c r="Q3893" t="s">
        <v>55</v>
      </c>
      <c r="R3893" t="s">
        <v>27</v>
      </c>
      <c r="S3893" s="3" t="str">
        <f t="shared" si="300"/>
        <v>February</v>
      </c>
      <c r="T3893" t="str">
        <f t="shared" si="301"/>
        <v>Q1</v>
      </c>
      <c r="U3893">
        <f t="shared" si="302"/>
        <v>2025</v>
      </c>
      <c r="V3893" s="4">
        <f t="shared" si="303"/>
        <v>0.11067193675889328</v>
      </c>
      <c r="W3893" t="str">
        <f t="shared" si="304"/>
        <v>Low</v>
      </c>
    </row>
    <row r="3894" spans="1:23" hidden="1" x14ac:dyDescent="0.3">
      <c r="A3894">
        <v>101130</v>
      </c>
      <c r="B3894" s="1">
        <v>45690</v>
      </c>
      <c r="C3894" t="s">
        <v>1266</v>
      </c>
      <c r="D3894" t="s">
        <v>158</v>
      </c>
      <c r="E3894" t="s">
        <v>20</v>
      </c>
      <c r="F3894" t="s">
        <v>36</v>
      </c>
      <c r="G3894" t="s">
        <v>37</v>
      </c>
      <c r="H3894" t="s">
        <v>23</v>
      </c>
      <c r="I3894" t="s">
        <v>39</v>
      </c>
      <c r="J3894" t="s">
        <v>48</v>
      </c>
      <c r="K3894">
        <v>4</v>
      </c>
      <c r="L3894">
        <v>1894</v>
      </c>
      <c r="M3894">
        <v>20</v>
      </c>
      <c r="N3894">
        <v>6060.8</v>
      </c>
      <c r="O3894">
        <v>3600</v>
      </c>
      <c r="P3894">
        <v>2460.8000000000002</v>
      </c>
      <c r="Q3894" t="s">
        <v>26</v>
      </c>
      <c r="R3894" t="s">
        <v>27</v>
      </c>
      <c r="S3894" s="3" t="str">
        <f t="shared" si="300"/>
        <v>February</v>
      </c>
      <c r="T3894" t="str">
        <f t="shared" si="301"/>
        <v>Q1</v>
      </c>
      <c r="U3894">
        <f t="shared" si="302"/>
        <v>2025</v>
      </c>
      <c r="V3894" s="4">
        <f t="shared" si="303"/>
        <v>0.4060190073917635</v>
      </c>
      <c r="W3894" t="str">
        <f t="shared" si="304"/>
        <v>Low</v>
      </c>
    </row>
    <row r="3895" spans="1:23" hidden="1" x14ac:dyDescent="0.3">
      <c r="A3895">
        <v>103069</v>
      </c>
      <c r="B3895" s="1">
        <v>45660</v>
      </c>
      <c r="C3895" t="s">
        <v>3205</v>
      </c>
      <c r="D3895" t="s">
        <v>144</v>
      </c>
      <c r="E3895" t="s">
        <v>52</v>
      </c>
      <c r="F3895" t="s">
        <v>53</v>
      </c>
      <c r="G3895" t="s">
        <v>54</v>
      </c>
      <c r="H3895" t="s">
        <v>47</v>
      </c>
      <c r="I3895" t="s">
        <v>39</v>
      </c>
      <c r="J3895" t="s">
        <v>48</v>
      </c>
      <c r="K3895">
        <v>4</v>
      </c>
      <c r="L3895">
        <v>1514</v>
      </c>
      <c r="M3895">
        <v>0</v>
      </c>
      <c r="N3895">
        <v>6056</v>
      </c>
      <c r="O3895">
        <v>3600</v>
      </c>
      <c r="P3895">
        <v>2456</v>
      </c>
      <c r="Q3895" t="s">
        <v>26</v>
      </c>
      <c r="R3895" t="s">
        <v>27</v>
      </c>
      <c r="S3895" s="3" t="str">
        <f t="shared" si="300"/>
        <v>January</v>
      </c>
      <c r="T3895" t="str">
        <f t="shared" si="301"/>
        <v>Q1</v>
      </c>
      <c r="U3895">
        <f t="shared" si="302"/>
        <v>2025</v>
      </c>
      <c r="V3895" s="4">
        <f t="shared" si="303"/>
        <v>0.40554821664464996</v>
      </c>
      <c r="W3895" t="str">
        <f t="shared" si="304"/>
        <v>Low</v>
      </c>
    </row>
    <row r="3896" spans="1:23" hidden="1" x14ac:dyDescent="0.3">
      <c r="A3896">
        <v>103158</v>
      </c>
      <c r="B3896" s="1">
        <v>45748</v>
      </c>
      <c r="C3896" t="s">
        <v>3294</v>
      </c>
      <c r="D3896" t="s">
        <v>207</v>
      </c>
      <c r="E3896" t="s">
        <v>20</v>
      </c>
      <c r="F3896" t="s">
        <v>21</v>
      </c>
      <c r="G3896" t="s">
        <v>22</v>
      </c>
      <c r="H3896" t="s">
        <v>47</v>
      </c>
      <c r="I3896" t="s">
        <v>39</v>
      </c>
      <c r="J3896" t="s">
        <v>92</v>
      </c>
      <c r="K3896">
        <v>3</v>
      </c>
      <c r="L3896">
        <v>2124</v>
      </c>
      <c r="M3896">
        <v>5</v>
      </c>
      <c r="N3896">
        <v>6053.4</v>
      </c>
      <c r="O3896">
        <v>4800</v>
      </c>
      <c r="P3896">
        <v>1253.4000000000001</v>
      </c>
      <c r="Q3896" t="s">
        <v>41</v>
      </c>
      <c r="R3896" t="s">
        <v>73</v>
      </c>
      <c r="S3896" s="3" t="str">
        <f t="shared" si="300"/>
        <v>April</v>
      </c>
      <c r="T3896" t="str">
        <f t="shared" si="301"/>
        <v>Q2</v>
      </c>
      <c r="U3896">
        <f t="shared" si="302"/>
        <v>2025</v>
      </c>
      <c r="V3896" s="4">
        <f t="shared" si="303"/>
        <v>0.20705719100009914</v>
      </c>
      <c r="W3896" t="str">
        <f t="shared" si="304"/>
        <v>Low</v>
      </c>
    </row>
    <row r="3897" spans="1:23" hidden="1" x14ac:dyDescent="0.3">
      <c r="A3897">
        <v>101155</v>
      </c>
      <c r="B3897" s="1">
        <v>45695</v>
      </c>
      <c r="C3897" t="s">
        <v>1291</v>
      </c>
      <c r="D3897" t="s">
        <v>342</v>
      </c>
      <c r="E3897" t="s">
        <v>30</v>
      </c>
      <c r="F3897" t="s">
        <v>31</v>
      </c>
      <c r="G3897" t="s">
        <v>32</v>
      </c>
      <c r="H3897" t="s">
        <v>83</v>
      </c>
      <c r="I3897" t="s">
        <v>39</v>
      </c>
      <c r="J3897" t="s">
        <v>92</v>
      </c>
      <c r="K3897">
        <v>3</v>
      </c>
      <c r="L3897">
        <v>2123</v>
      </c>
      <c r="M3897">
        <v>5</v>
      </c>
      <c r="N3897">
        <v>6050.55</v>
      </c>
      <c r="O3897">
        <v>4800</v>
      </c>
      <c r="P3897">
        <v>1250.55</v>
      </c>
      <c r="Q3897" t="s">
        <v>55</v>
      </c>
      <c r="R3897" t="s">
        <v>73</v>
      </c>
      <c r="S3897" s="3" t="str">
        <f t="shared" si="300"/>
        <v>February</v>
      </c>
      <c r="T3897" t="str">
        <f t="shared" si="301"/>
        <v>Q1</v>
      </c>
      <c r="U3897">
        <f t="shared" si="302"/>
        <v>2025</v>
      </c>
      <c r="V3897" s="4">
        <f t="shared" si="303"/>
        <v>0.20668368991248728</v>
      </c>
      <c r="W3897" t="str">
        <f t="shared" si="304"/>
        <v>Low</v>
      </c>
    </row>
    <row r="3898" spans="1:23" hidden="1" x14ac:dyDescent="0.3">
      <c r="A3898">
        <v>100472</v>
      </c>
      <c r="B3898" s="1">
        <v>45683</v>
      </c>
      <c r="C3898" t="s">
        <v>608</v>
      </c>
      <c r="D3898" t="s">
        <v>102</v>
      </c>
      <c r="E3898" t="s">
        <v>52</v>
      </c>
      <c r="F3898" t="s">
        <v>53</v>
      </c>
      <c r="G3898" t="s">
        <v>54</v>
      </c>
      <c r="H3898" t="s">
        <v>33</v>
      </c>
      <c r="I3898" t="s">
        <v>39</v>
      </c>
      <c r="J3898" t="s">
        <v>48</v>
      </c>
      <c r="K3898">
        <v>4</v>
      </c>
      <c r="L3898">
        <v>1591</v>
      </c>
      <c r="M3898">
        <v>5</v>
      </c>
      <c r="N3898">
        <v>6045.8</v>
      </c>
      <c r="O3898">
        <v>3600</v>
      </c>
      <c r="P3898">
        <v>2445.8000000000002</v>
      </c>
      <c r="Q3898" t="s">
        <v>49</v>
      </c>
      <c r="R3898" t="s">
        <v>27</v>
      </c>
      <c r="S3898" s="3" t="str">
        <f t="shared" si="300"/>
        <v>January</v>
      </c>
      <c r="T3898" t="str">
        <f t="shared" si="301"/>
        <v>Q1</v>
      </c>
      <c r="U3898">
        <f t="shared" si="302"/>
        <v>2025</v>
      </c>
      <c r="V3898" s="4">
        <f t="shared" si="303"/>
        <v>0.40454530417810713</v>
      </c>
      <c r="W3898" t="str">
        <f t="shared" si="304"/>
        <v>Low</v>
      </c>
    </row>
    <row r="3899" spans="1:23" hidden="1" x14ac:dyDescent="0.3">
      <c r="A3899">
        <v>104526</v>
      </c>
      <c r="B3899" s="1">
        <v>45947</v>
      </c>
      <c r="C3899" t="s">
        <v>4662</v>
      </c>
      <c r="D3899" t="s">
        <v>250</v>
      </c>
      <c r="E3899" t="s">
        <v>52</v>
      </c>
      <c r="F3899" t="s">
        <v>53</v>
      </c>
      <c r="G3899" t="s">
        <v>54</v>
      </c>
      <c r="H3899" t="s">
        <v>38</v>
      </c>
      <c r="I3899" t="s">
        <v>39</v>
      </c>
      <c r="J3899" t="s">
        <v>48</v>
      </c>
      <c r="K3899">
        <v>4</v>
      </c>
      <c r="L3899">
        <v>1888</v>
      </c>
      <c r="M3899">
        <v>20</v>
      </c>
      <c r="N3899">
        <v>6041.6</v>
      </c>
      <c r="O3899">
        <v>3600</v>
      </c>
      <c r="P3899">
        <v>2441.6</v>
      </c>
      <c r="Q3899" t="s">
        <v>55</v>
      </c>
      <c r="R3899" t="s">
        <v>73</v>
      </c>
      <c r="S3899" s="3" t="str">
        <f t="shared" si="300"/>
        <v>October</v>
      </c>
      <c r="T3899" t="str">
        <f t="shared" si="301"/>
        <v>Q4</v>
      </c>
      <c r="U3899">
        <f t="shared" si="302"/>
        <v>2025</v>
      </c>
      <c r="V3899" s="4">
        <f t="shared" si="303"/>
        <v>0.40413135593220334</v>
      </c>
      <c r="W3899" t="str">
        <f t="shared" si="304"/>
        <v>Low</v>
      </c>
    </row>
    <row r="3900" spans="1:23" hidden="1" x14ac:dyDescent="0.3">
      <c r="A3900">
        <v>103019</v>
      </c>
      <c r="B3900" s="1">
        <v>46017</v>
      </c>
      <c r="C3900" t="s">
        <v>3155</v>
      </c>
      <c r="D3900" t="s">
        <v>90</v>
      </c>
      <c r="E3900" t="s">
        <v>52</v>
      </c>
      <c r="F3900" t="s">
        <v>53</v>
      </c>
      <c r="G3900" t="s">
        <v>54</v>
      </c>
      <c r="H3900" t="s">
        <v>23</v>
      </c>
      <c r="I3900" t="s">
        <v>39</v>
      </c>
      <c r="J3900" t="s">
        <v>48</v>
      </c>
      <c r="K3900">
        <v>4</v>
      </c>
      <c r="L3900">
        <v>1510</v>
      </c>
      <c r="M3900">
        <v>0</v>
      </c>
      <c r="N3900">
        <v>6040</v>
      </c>
      <c r="O3900">
        <v>3600</v>
      </c>
      <c r="P3900">
        <v>2440</v>
      </c>
      <c r="Q3900" t="s">
        <v>66</v>
      </c>
      <c r="R3900" t="s">
        <v>27</v>
      </c>
      <c r="S3900" s="3" t="str">
        <f t="shared" si="300"/>
        <v>December</v>
      </c>
      <c r="T3900" t="str">
        <f t="shared" si="301"/>
        <v>Q4</v>
      </c>
      <c r="U3900">
        <f t="shared" si="302"/>
        <v>2025</v>
      </c>
      <c r="V3900" s="4">
        <f t="shared" si="303"/>
        <v>0.40397350993377484</v>
      </c>
      <c r="W3900" t="str">
        <f t="shared" si="304"/>
        <v>Low</v>
      </c>
    </row>
    <row r="3901" spans="1:23" hidden="1" x14ac:dyDescent="0.3">
      <c r="A3901">
        <v>100810</v>
      </c>
      <c r="B3901" s="1">
        <v>45993</v>
      </c>
      <c r="C3901" t="s">
        <v>946</v>
      </c>
      <c r="D3901" t="s">
        <v>138</v>
      </c>
      <c r="E3901" t="s">
        <v>44</v>
      </c>
      <c r="F3901" t="s">
        <v>64</v>
      </c>
      <c r="G3901" t="s">
        <v>65</v>
      </c>
      <c r="H3901" t="s">
        <v>59</v>
      </c>
      <c r="I3901" t="s">
        <v>39</v>
      </c>
      <c r="J3901" t="s">
        <v>48</v>
      </c>
      <c r="K3901">
        <v>5</v>
      </c>
      <c r="L3901">
        <v>1342</v>
      </c>
      <c r="M3901">
        <v>10</v>
      </c>
      <c r="N3901">
        <v>6039</v>
      </c>
      <c r="O3901">
        <v>4500</v>
      </c>
      <c r="P3901">
        <v>1539</v>
      </c>
      <c r="Q3901" t="s">
        <v>26</v>
      </c>
      <c r="R3901" t="s">
        <v>27</v>
      </c>
      <c r="S3901" s="3" t="str">
        <f t="shared" si="300"/>
        <v>December</v>
      </c>
      <c r="T3901" t="str">
        <f t="shared" si="301"/>
        <v>Q4</v>
      </c>
      <c r="U3901">
        <f t="shared" si="302"/>
        <v>2025</v>
      </c>
      <c r="V3901" s="4">
        <f t="shared" si="303"/>
        <v>0.2548435171385991</v>
      </c>
      <c r="W3901" t="str">
        <f t="shared" si="304"/>
        <v>Low</v>
      </c>
    </row>
    <row r="3902" spans="1:23" hidden="1" x14ac:dyDescent="0.3">
      <c r="A3902">
        <v>103890</v>
      </c>
      <c r="B3902" s="1">
        <v>45890</v>
      </c>
      <c r="C3902" t="s">
        <v>4026</v>
      </c>
      <c r="D3902" t="s">
        <v>202</v>
      </c>
      <c r="E3902" t="s">
        <v>30</v>
      </c>
      <c r="F3902" t="s">
        <v>31</v>
      </c>
      <c r="G3902" t="s">
        <v>32</v>
      </c>
      <c r="H3902" t="s">
        <v>59</v>
      </c>
      <c r="I3902" t="s">
        <v>39</v>
      </c>
      <c r="J3902" t="s">
        <v>40</v>
      </c>
      <c r="K3902">
        <v>6</v>
      </c>
      <c r="L3902">
        <v>1117</v>
      </c>
      <c r="M3902">
        <v>10</v>
      </c>
      <c r="N3902">
        <v>6031.8</v>
      </c>
      <c r="O3902">
        <v>2400</v>
      </c>
      <c r="P3902">
        <v>3631.8</v>
      </c>
      <c r="Q3902" t="s">
        <v>66</v>
      </c>
      <c r="R3902" t="s">
        <v>27</v>
      </c>
      <c r="S3902" s="3" t="str">
        <f t="shared" si="300"/>
        <v>August</v>
      </c>
      <c r="T3902" t="str">
        <f t="shared" si="301"/>
        <v>Q3</v>
      </c>
      <c r="U3902">
        <f t="shared" si="302"/>
        <v>2025</v>
      </c>
      <c r="V3902" s="4">
        <f t="shared" si="303"/>
        <v>0.60210882323684478</v>
      </c>
      <c r="W3902" t="str">
        <f t="shared" si="304"/>
        <v>Low</v>
      </c>
    </row>
    <row r="3903" spans="1:23" hidden="1" x14ac:dyDescent="0.3">
      <c r="A3903">
        <v>102810</v>
      </c>
      <c r="B3903" s="1">
        <v>45763</v>
      </c>
      <c r="C3903" t="s">
        <v>2946</v>
      </c>
      <c r="D3903" t="s">
        <v>299</v>
      </c>
      <c r="E3903" t="s">
        <v>30</v>
      </c>
      <c r="F3903" t="s">
        <v>31</v>
      </c>
      <c r="G3903" t="s">
        <v>32</v>
      </c>
      <c r="H3903" t="s">
        <v>59</v>
      </c>
      <c r="I3903" t="s">
        <v>39</v>
      </c>
      <c r="J3903" t="s">
        <v>40</v>
      </c>
      <c r="K3903">
        <v>6</v>
      </c>
      <c r="L3903">
        <v>1052</v>
      </c>
      <c r="M3903">
        <v>5</v>
      </c>
      <c r="N3903">
        <v>5996.4</v>
      </c>
      <c r="O3903">
        <v>2400</v>
      </c>
      <c r="P3903">
        <v>3596.4</v>
      </c>
      <c r="Q3903" t="s">
        <v>66</v>
      </c>
      <c r="R3903" t="s">
        <v>27</v>
      </c>
      <c r="S3903" s="3" t="str">
        <f t="shared" si="300"/>
        <v>April</v>
      </c>
      <c r="T3903" t="str">
        <f t="shared" si="301"/>
        <v>Q2</v>
      </c>
      <c r="U3903">
        <f t="shared" si="302"/>
        <v>2025</v>
      </c>
      <c r="V3903" s="4">
        <f t="shared" si="303"/>
        <v>0.59975985591354819</v>
      </c>
      <c r="W3903" t="str">
        <f t="shared" si="304"/>
        <v>Low</v>
      </c>
    </row>
    <row r="3904" spans="1:23" hidden="1" x14ac:dyDescent="0.3">
      <c r="A3904">
        <v>103764</v>
      </c>
      <c r="B3904" s="1">
        <v>45844</v>
      </c>
      <c r="C3904" t="s">
        <v>3900</v>
      </c>
      <c r="D3904" t="s">
        <v>112</v>
      </c>
      <c r="E3904" t="s">
        <v>44</v>
      </c>
      <c r="F3904" t="s">
        <v>45</v>
      </c>
      <c r="G3904" t="s">
        <v>46</v>
      </c>
      <c r="H3904" t="s">
        <v>47</v>
      </c>
      <c r="I3904" t="s">
        <v>39</v>
      </c>
      <c r="J3904" t="s">
        <v>92</v>
      </c>
      <c r="K3904">
        <v>3</v>
      </c>
      <c r="L3904">
        <v>2350</v>
      </c>
      <c r="M3904">
        <v>15</v>
      </c>
      <c r="N3904">
        <v>5992.5</v>
      </c>
      <c r="O3904">
        <v>4800</v>
      </c>
      <c r="P3904">
        <v>1192.5</v>
      </c>
      <c r="Q3904" t="s">
        <v>26</v>
      </c>
      <c r="R3904" t="s">
        <v>73</v>
      </c>
      <c r="S3904" s="3" t="str">
        <f t="shared" si="300"/>
        <v>July</v>
      </c>
      <c r="T3904" t="str">
        <f t="shared" si="301"/>
        <v>Q3</v>
      </c>
      <c r="U3904">
        <f t="shared" si="302"/>
        <v>2025</v>
      </c>
      <c r="V3904" s="4">
        <f t="shared" si="303"/>
        <v>0.19899874843554444</v>
      </c>
      <c r="W3904" t="str">
        <f t="shared" si="304"/>
        <v>Low</v>
      </c>
    </row>
    <row r="3905" spans="1:23" hidden="1" x14ac:dyDescent="0.3">
      <c r="A3905">
        <v>102213</v>
      </c>
      <c r="B3905" s="1">
        <v>46005</v>
      </c>
      <c r="C3905" t="s">
        <v>2349</v>
      </c>
      <c r="D3905" t="s">
        <v>104</v>
      </c>
      <c r="E3905" t="s">
        <v>30</v>
      </c>
      <c r="F3905" t="s">
        <v>76</v>
      </c>
      <c r="G3905" t="s">
        <v>77</v>
      </c>
      <c r="H3905" t="s">
        <v>59</v>
      </c>
      <c r="I3905" t="s">
        <v>39</v>
      </c>
      <c r="J3905" t="s">
        <v>92</v>
      </c>
      <c r="K3905">
        <v>3</v>
      </c>
      <c r="L3905">
        <v>2496</v>
      </c>
      <c r="M3905">
        <v>20</v>
      </c>
      <c r="N3905">
        <v>5990.4</v>
      </c>
      <c r="O3905">
        <v>4800</v>
      </c>
      <c r="P3905">
        <v>1190.4000000000001</v>
      </c>
      <c r="Q3905" t="s">
        <v>26</v>
      </c>
      <c r="R3905" t="s">
        <v>27</v>
      </c>
      <c r="S3905" s="3" t="str">
        <f t="shared" si="300"/>
        <v>December</v>
      </c>
      <c r="T3905" t="str">
        <f t="shared" si="301"/>
        <v>Q4</v>
      </c>
      <c r="U3905">
        <f t="shared" si="302"/>
        <v>2025</v>
      </c>
      <c r="V3905" s="4">
        <f t="shared" si="303"/>
        <v>0.19871794871794873</v>
      </c>
      <c r="W3905" t="str">
        <f t="shared" si="304"/>
        <v>Low</v>
      </c>
    </row>
    <row r="3906" spans="1:23" hidden="1" x14ac:dyDescent="0.3">
      <c r="A3906">
        <v>104378</v>
      </c>
      <c r="B3906" s="1">
        <v>45916</v>
      </c>
      <c r="C3906" t="s">
        <v>4514</v>
      </c>
      <c r="D3906" t="s">
        <v>138</v>
      </c>
      <c r="E3906" t="s">
        <v>52</v>
      </c>
      <c r="F3906" t="s">
        <v>53</v>
      </c>
      <c r="G3906" t="s">
        <v>54</v>
      </c>
      <c r="H3906" t="s">
        <v>108</v>
      </c>
      <c r="I3906" t="s">
        <v>39</v>
      </c>
      <c r="J3906" t="s">
        <v>40</v>
      </c>
      <c r="K3906">
        <v>6</v>
      </c>
      <c r="L3906">
        <v>998</v>
      </c>
      <c r="M3906">
        <v>0</v>
      </c>
      <c r="N3906">
        <v>5988</v>
      </c>
      <c r="O3906">
        <v>2400</v>
      </c>
      <c r="P3906">
        <v>3588</v>
      </c>
      <c r="Q3906" t="s">
        <v>66</v>
      </c>
      <c r="R3906" t="s">
        <v>27</v>
      </c>
      <c r="S3906" s="3" t="str">
        <f t="shared" ref="S3906:S3969" si="305">TEXT(B3906,"mmmm")</f>
        <v>September</v>
      </c>
      <c r="T3906" t="str">
        <f t="shared" ref="T3906:T3969" si="306">"Q"&amp;ROUNDUP(MONTH(B3906)/3,0)</f>
        <v>Q3</v>
      </c>
      <c r="U3906">
        <f t="shared" ref="U3906:U3969" si="307">YEAR(B3906)</f>
        <v>2025</v>
      </c>
      <c r="V3906" s="4">
        <f t="shared" ref="V3906:V3969" si="308">P3906/N3906</f>
        <v>0.59919839679358722</v>
      </c>
      <c r="W3906" t="str">
        <f t="shared" ref="W3906:W3969" si="309">IF(N3906&lt;10000,"Low",IF(N3906&lt;=50000,"Medium","High"))</f>
        <v>Low</v>
      </c>
    </row>
    <row r="3907" spans="1:23" hidden="1" x14ac:dyDescent="0.3">
      <c r="A3907">
        <v>104652</v>
      </c>
      <c r="B3907" s="1">
        <v>45713</v>
      </c>
      <c r="C3907" t="s">
        <v>4788</v>
      </c>
      <c r="D3907" t="s">
        <v>58</v>
      </c>
      <c r="E3907" t="s">
        <v>30</v>
      </c>
      <c r="F3907" t="s">
        <v>76</v>
      </c>
      <c r="G3907" t="s">
        <v>77</v>
      </c>
      <c r="H3907" t="s">
        <v>38</v>
      </c>
      <c r="I3907" t="s">
        <v>39</v>
      </c>
      <c r="J3907" t="s">
        <v>40</v>
      </c>
      <c r="K3907">
        <v>6</v>
      </c>
      <c r="L3907">
        <v>1173</v>
      </c>
      <c r="M3907">
        <v>15</v>
      </c>
      <c r="N3907">
        <v>5982.3</v>
      </c>
      <c r="O3907">
        <v>2400</v>
      </c>
      <c r="P3907">
        <v>3582.3</v>
      </c>
      <c r="Q3907" t="s">
        <v>41</v>
      </c>
      <c r="R3907" t="s">
        <v>27</v>
      </c>
      <c r="S3907" s="3" t="str">
        <f t="shared" si="305"/>
        <v>February</v>
      </c>
      <c r="T3907" t="str">
        <f t="shared" si="306"/>
        <v>Q1</v>
      </c>
      <c r="U3907">
        <f t="shared" si="307"/>
        <v>2025</v>
      </c>
      <c r="V3907" s="4">
        <f t="shared" si="308"/>
        <v>0.59881650870066694</v>
      </c>
      <c r="W3907" t="str">
        <f t="shared" si="309"/>
        <v>Low</v>
      </c>
    </row>
    <row r="3908" spans="1:23" hidden="1" x14ac:dyDescent="0.3">
      <c r="A3908">
        <v>100717</v>
      </c>
      <c r="B3908" s="1">
        <v>45962</v>
      </c>
      <c r="C3908" t="s">
        <v>853</v>
      </c>
      <c r="D3908" t="s">
        <v>110</v>
      </c>
      <c r="E3908" t="s">
        <v>30</v>
      </c>
      <c r="F3908" t="s">
        <v>76</v>
      </c>
      <c r="G3908" t="s">
        <v>77</v>
      </c>
      <c r="H3908" t="s">
        <v>23</v>
      </c>
      <c r="I3908" t="s">
        <v>39</v>
      </c>
      <c r="J3908" t="s">
        <v>48</v>
      </c>
      <c r="K3908">
        <v>5</v>
      </c>
      <c r="L3908">
        <v>1493</v>
      </c>
      <c r="M3908">
        <v>20</v>
      </c>
      <c r="N3908">
        <v>5972</v>
      </c>
      <c r="O3908">
        <v>4500</v>
      </c>
      <c r="P3908">
        <v>1472</v>
      </c>
      <c r="Q3908" t="s">
        <v>49</v>
      </c>
      <c r="R3908" t="s">
        <v>73</v>
      </c>
      <c r="S3908" s="3" t="str">
        <f t="shared" si="305"/>
        <v>November</v>
      </c>
      <c r="T3908" t="str">
        <f t="shared" si="306"/>
        <v>Q4</v>
      </c>
      <c r="U3908">
        <f t="shared" si="307"/>
        <v>2025</v>
      </c>
      <c r="V3908" s="4">
        <f t="shared" si="308"/>
        <v>0.24648359008707302</v>
      </c>
      <c r="W3908" t="str">
        <f t="shared" si="309"/>
        <v>Low</v>
      </c>
    </row>
    <row r="3909" spans="1:23" hidden="1" x14ac:dyDescent="0.3">
      <c r="A3909">
        <v>104922</v>
      </c>
      <c r="B3909" s="1">
        <v>45712</v>
      </c>
      <c r="C3909" t="s">
        <v>5058</v>
      </c>
      <c r="D3909" t="s">
        <v>250</v>
      </c>
      <c r="E3909" t="s">
        <v>20</v>
      </c>
      <c r="F3909" t="s">
        <v>21</v>
      </c>
      <c r="G3909" t="s">
        <v>22</v>
      </c>
      <c r="H3909" t="s">
        <v>47</v>
      </c>
      <c r="I3909" t="s">
        <v>39</v>
      </c>
      <c r="J3909" t="s">
        <v>48</v>
      </c>
      <c r="K3909">
        <v>4</v>
      </c>
      <c r="L3909">
        <v>1655</v>
      </c>
      <c r="M3909">
        <v>10</v>
      </c>
      <c r="N3909">
        <v>5958</v>
      </c>
      <c r="O3909">
        <v>3600</v>
      </c>
      <c r="P3909">
        <v>2358</v>
      </c>
      <c r="Q3909" t="s">
        <v>26</v>
      </c>
      <c r="R3909" t="s">
        <v>27</v>
      </c>
      <c r="S3909" s="3" t="str">
        <f t="shared" si="305"/>
        <v>February</v>
      </c>
      <c r="T3909" t="str">
        <f t="shared" si="306"/>
        <v>Q1</v>
      </c>
      <c r="U3909">
        <f t="shared" si="307"/>
        <v>2025</v>
      </c>
      <c r="V3909" s="4">
        <f t="shared" si="308"/>
        <v>0.39577039274924469</v>
      </c>
      <c r="W3909" t="str">
        <f t="shared" si="309"/>
        <v>Low</v>
      </c>
    </row>
    <row r="3910" spans="1:23" hidden="1" x14ac:dyDescent="0.3">
      <c r="A3910">
        <v>104844</v>
      </c>
      <c r="B3910" s="1">
        <v>45870</v>
      </c>
      <c r="C3910" t="s">
        <v>4980</v>
      </c>
      <c r="D3910" t="s">
        <v>122</v>
      </c>
      <c r="E3910" t="s">
        <v>20</v>
      </c>
      <c r="F3910" t="s">
        <v>36</v>
      </c>
      <c r="G3910" t="s">
        <v>37</v>
      </c>
      <c r="H3910" t="s">
        <v>59</v>
      </c>
      <c r="I3910" t="s">
        <v>39</v>
      </c>
      <c r="J3910" t="s">
        <v>48</v>
      </c>
      <c r="K3910">
        <v>6</v>
      </c>
      <c r="L3910">
        <v>1042</v>
      </c>
      <c r="M3910">
        <v>5</v>
      </c>
      <c r="N3910">
        <v>5939.4</v>
      </c>
      <c r="O3910">
        <v>5400</v>
      </c>
      <c r="P3910">
        <v>539.4</v>
      </c>
      <c r="Q3910" t="s">
        <v>66</v>
      </c>
      <c r="R3910" t="s">
        <v>27</v>
      </c>
      <c r="S3910" s="3" t="str">
        <f t="shared" si="305"/>
        <v>August</v>
      </c>
      <c r="T3910" t="str">
        <f t="shared" si="306"/>
        <v>Q3</v>
      </c>
      <c r="U3910">
        <f t="shared" si="307"/>
        <v>2025</v>
      </c>
      <c r="V3910" s="4">
        <f t="shared" si="308"/>
        <v>9.0817254268107897E-2</v>
      </c>
      <c r="W3910" t="str">
        <f t="shared" si="309"/>
        <v>Low</v>
      </c>
    </row>
    <row r="3911" spans="1:23" hidden="1" x14ac:dyDescent="0.3">
      <c r="A3911">
        <v>100948</v>
      </c>
      <c r="B3911" s="1">
        <v>45757</v>
      </c>
      <c r="C3911" t="s">
        <v>1084</v>
      </c>
      <c r="D3911" t="s">
        <v>114</v>
      </c>
      <c r="E3911" t="s">
        <v>52</v>
      </c>
      <c r="F3911" t="s">
        <v>69</v>
      </c>
      <c r="G3911" t="s">
        <v>70</v>
      </c>
      <c r="H3911" t="s">
        <v>59</v>
      </c>
      <c r="I3911" t="s">
        <v>39</v>
      </c>
      <c r="J3911" t="s">
        <v>48</v>
      </c>
      <c r="K3911">
        <v>6</v>
      </c>
      <c r="L3911">
        <v>1041</v>
      </c>
      <c r="M3911">
        <v>5</v>
      </c>
      <c r="N3911">
        <v>5933.7</v>
      </c>
      <c r="O3911">
        <v>5400</v>
      </c>
      <c r="P3911">
        <v>533.70000000000005</v>
      </c>
      <c r="Q3911" t="s">
        <v>55</v>
      </c>
      <c r="R3911" t="s">
        <v>27</v>
      </c>
      <c r="S3911" s="3" t="str">
        <f t="shared" si="305"/>
        <v>April</v>
      </c>
      <c r="T3911" t="str">
        <f t="shared" si="306"/>
        <v>Q2</v>
      </c>
      <c r="U3911">
        <f t="shared" si="307"/>
        <v>2025</v>
      </c>
      <c r="V3911" s="4">
        <f t="shared" si="308"/>
        <v>8.9943879872592156E-2</v>
      </c>
      <c r="W3911" t="str">
        <f t="shared" si="309"/>
        <v>Low</v>
      </c>
    </row>
    <row r="3912" spans="1:23" hidden="1" x14ac:dyDescent="0.3">
      <c r="A3912">
        <v>102848</v>
      </c>
      <c r="B3912" s="1">
        <v>45723</v>
      </c>
      <c r="C3912" t="s">
        <v>2984</v>
      </c>
      <c r="D3912" t="s">
        <v>90</v>
      </c>
      <c r="E3912" t="s">
        <v>30</v>
      </c>
      <c r="F3912" t="s">
        <v>76</v>
      </c>
      <c r="G3912" t="s">
        <v>77</v>
      </c>
      <c r="H3912" t="s">
        <v>59</v>
      </c>
      <c r="I3912" t="s">
        <v>39</v>
      </c>
      <c r="J3912" t="s">
        <v>48</v>
      </c>
      <c r="K3912">
        <v>6</v>
      </c>
      <c r="L3912">
        <v>1236</v>
      </c>
      <c r="M3912">
        <v>20</v>
      </c>
      <c r="N3912">
        <v>5932.8</v>
      </c>
      <c r="O3912">
        <v>5400</v>
      </c>
      <c r="P3912">
        <v>532.79999999999995</v>
      </c>
      <c r="Q3912" t="s">
        <v>66</v>
      </c>
      <c r="R3912" t="s">
        <v>27</v>
      </c>
      <c r="S3912" s="3" t="str">
        <f t="shared" si="305"/>
        <v>March</v>
      </c>
      <c r="T3912" t="str">
        <f t="shared" si="306"/>
        <v>Q1</v>
      </c>
      <c r="U3912">
        <f t="shared" si="307"/>
        <v>2025</v>
      </c>
      <c r="V3912" s="4">
        <f t="shared" si="308"/>
        <v>8.9805825242718434E-2</v>
      </c>
      <c r="W3912" t="str">
        <f t="shared" si="309"/>
        <v>Low</v>
      </c>
    </row>
    <row r="3913" spans="1:23" hidden="1" x14ac:dyDescent="0.3">
      <c r="A3913">
        <v>103897</v>
      </c>
      <c r="B3913" s="1">
        <v>45901</v>
      </c>
      <c r="C3913" t="s">
        <v>4033</v>
      </c>
      <c r="D3913" t="s">
        <v>112</v>
      </c>
      <c r="E3913" t="s">
        <v>52</v>
      </c>
      <c r="F3913" t="s">
        <v>53</v>
      </c>
      <c r="G3913" t="s">
        <v>54</v>
      </c>
      <c r="H3913" t="s">
        <v>23</v>
      </c>
      <c r="I3913" t="s">
        <v>39</v>
      </c>
      <c r="J3913" t="s">
        <v>48</v>
      </c>
      <c r="K3913">
        <v>4</v>
      </c>
      <c r="L3913">
        <v>1850</v>
      </c>
      <c r="M3913">
        <v>20</v>
      </c>
      <c r="N3913">
        <v>5920</v>
      </c>
      <c r="O3913">
        <v>3600</v>
      </c>
      <c r="P3913">
        <v>2320</v>
      </c>
      <c r="Q3913" t="s">
        <v>66</v>
      </c>
      <c r="R3913" t="s">
        <v>27</v>
      </c>
      <c r="S3913" s="3" t="str">
        <f t="shared" si="305"/>
        <v>September</v>
      </c>
      <c r="T3913" t="str">
        <f t="shared" si="306"/>
        <v>Q3</v>
      </c>
      <c r="U3913">
        <f t="shared" si="307"/>
        <v>2025</v>
      </c>
      <c r="V3913" s="4">
        <f t="shared" si="308"/>
        <v>0.39189189189189189</v>
      </c>
      <c r="W3913" t="str">
        <f t="shared" si="309"/>
        <v>Low</v>
      </c>
    </row>
    <row r="3914" spans="1:23" hidden="1" x14ac:dyDescent="0.3">
      <c r="A3914">
        <v>104768</v>
      </c>
      <c r="B3914" s="1">
        <v>45962</v>
      </c>
      <c r="C3914" t="s">
        <v>4904</v>
      </c>
      <c r="D3914" t="s">
        <v>129</v>
      </c>
      <c r="E3914" t="s">
        <v>44</v>
      </c>
      <c r="F3914" t="s">
        <v>64</v>
      </c>
      <c r="G3914" t="s">
        <v>65</v>
      </c>
      <c r="H3914" t="s">
        <v>33</v>
      </c>
      <c r="I3914" t="s">
        <v>39</v>
      </c>
      <c r="J3914" t="s">
        <v>48</v>
      </c>
      <c r="K3914">
        <v>4</v>
      </c>
      <c r="L3914">
        <v>1643</v>
      </c>
      <c r="M3914">
        <v>10</v>
      </c>
      <c r="N3914">
        <v>5914.8</v>
      </c>
      <c r="O3914">
        <v>3600</v>
      </c>
      <c r="P3914">
        <v>2314.8000000000002</v>
      </c>
      <c r="Q3914" t="s">
        <v>26</v>
      </c>
      <c r="R3914" t="s">
        <v>27</v>
      </c>
      <c r="S3914" s="3" t="str">
        <f t="shared" si="305"/>
        <v>November</v>
      </c>
      <c r="T3914" t="str">
        <f t="shared" si="306"/>
        <v>Q4</v>
      </c>
      <c r="U3914">
        <f t="shared" si="307"/>
        <v>2025</v>
      </c>
      <c r="V3914" s="4">
        <f t="shared" si="308"/>
        <v>0.39135727328058434</v>
      </c>
      <c r="W3914" t="str">
        <f t="shared" si="309"/>
        <v>Low</v>
      </c>
    </row>
    <row r="3915" spans="1:23" hidden="1" x14ac:dyDescent="0.3">
      <c r="A3915">
        <v>104707</v>
      </c>
      <c r="B3915" s="1">
        <v>45943</v>
      </c>
      <c r="C3915" t="s">
        <v>4843</v>
      </c>
      <c r="D3915" t="s">
        <v>96</v>
      </c>
      <c r="E3915" t="s">
        <v>30</v>
      </c>
      <c r="F3915" t="s">
        <v>76</v>
      </c>
      <c r="G3915" t="s">
        <v>77</v>
      </c>
      <c r="H3915" t="s">
        <v>33</v>
      </c>
      <c r="I3915" t="s">
        <v>39</v>
      </c>
      <c r="J3915" t="s">
        <v>92</v>
      </c>
      <c r="K3915">
        <v>3</v>
      </c>
      <c r="L3915">
        <v>2190</v>
      </c>
      <c r="M3915">
        <v>10</v>
      </c>
      <c r="N3915">
        <v>5913</v>
      </c>
      <c r="O3915">
        <v>4800</v>
      </c>
      <c r="P3915">
        <v>1113</v>
      </c>
      <c r="Q3915" t="s">
        <v>66</v>
      </c>
      <c r="R3915" t="s">
        <v>56</v>
      </c>
      <c r="S3915" s="3" t="str">
        <f t="shared" si="305"/>
        <v>October</v>
      </c>
      <c r="T3915" t="str">
        <f t="shared" si="306"/>
        <v>Q4</v>
      </c>
      <c r="U3915">
        <f t="shared" si="307"/>
        <v>2025</v>
      </c>
      <c r="V3915" s="4">
        <f t="shared" si="308"/>
        <v>0.18822932521562658</v>
      </c>
      <c r="W3915" t="str">
        <f t="shared" si="309"/>
        <v>Low</v>
      </c>
    </row>
    <row r="3916" spans="1:23" hidden="1" x14ac:dyDescent="0.3">
      <c r="A3916">
        <v>104463</v>
      </c>
      <c r="B3916" s="1">
        <v>45780</v>
      </c>
      <c r="C3916" t="s">
        <v>4599</v>
      </c>
      <c r="D3916" t="s">
        <v>110</v>
      </c>
      <c r="E3916" t="s">
        <v>52</v>
      </c>
      <c r="F3916" t="s">
        <v>69</v>
      </c>
      <c r="G3916" t="s">
        <v>70</v>
      </c>
      <c r="H3916" t="s">
        <v>108</v>
      </c>
      <c r="I3916" t="s">
        <v>39</v>
      </c>
      <c r="J3916" t="s">
        <v>48</v>
      </c>
      <c r="K3916">
        <v>6</v>
      </c>
      <c r="L3916">
        <v>1037</v>
      </c>
      <c r="M3916">
        <v>5</v>
      </c>
      <c r="N3916">
        <v>5910.9</v>
      </c>
      <c r="O3916">
        <v>5400</v>
      </c>
      <c r="P3916">
        <v>510.9</v>
      </c>
      <c r="Q3916" t="s">
        <v>41</v>
      </c>
      <c r="R3916" t="s">
        <v>56</v>
      </c>
      <c r="S3916" s="3" t="str">
        <f t="shared" si="305"/>
        <v>May</v>
      </c>
      <c r="T3916" t="str">
        <f t="shared" si="306"/>
        <v>Q2</v>
      </c>
      <c r="U3916">
        <f t="shared" si="307"/>
        <v>2025</v>
      </c>
      <c r="V3916" s="4">
        <f t="shared" si="308"/>
        <v>8.6433538039892399E-2</v>
      </c>
      <c r="W3916" t="str">
        <f t="shared" si="309"/>
        <v>Low</v>
      </c>
    </row>
    <row r="3917" spans="1:23" hidden="1" x14ac:dyDescent="0.3">
      <c r="A3917">
        <v>103894</v>
      </c>
      <c r="B3917" s="1">
        <v>45998</v>
      </c>
      <c r="C3917" t="s">
        <v>4030</v>
      </c>
      <c r="D3917" t="s">
        <v>189</v>
      </c>
      <c r="E3917" t="s">
        <v>30</v>
      </c>
      <c r="F3917" t="s">
        <v>76</v>
      </c>
      <c r="G3917" t="s">
        <v>77</v>
      </c>
      <c r="H3917" t="s">
        <v>71</v>
      </c>
      <c r="I3917" t="s">
        <v>39</v>
      </c>
      <c r="J3917" t="s">
        <v>92</v>
      </c>
      <c r="K3917">
        <v>3</v>
      </c>
      <c r="L3917">
        <v>2188</v>
      </c>
      <c r="M3917">
        <v>10</v>
      </c>
      <c r="N3917">
        <v>5907.6</v>
      </c>
      <c r="O3917">
        <v>4800</v>
      </c>
      <c r="P3917">
        <v>1107.5999999999999</v>
      </c>
      <c r="Q3917" t="s">
        <v>26</v>
      </c>
      <c r="R3917" t="s">
        <v>27</v>
      </c>
      <c r="S3917" s="3" t="str">
        <f t="shared" si="305"/>
        <v>December</v>
      </c>
      <c r="T3917" t="str">
        <f t="shared" si="306"/>
        <v>Q4</v>
      </c>
      <c r="U3917">
        <f t="shared" si="307"/>
        <v>2025</v>
      </c>
      <c r="V3917" s="4">
        <f t="shared" si="308"/>
        <v>0.18748730448913262</v>
      </c>
      <c r="W3917" t="str">
        <f t="shared" si="309"/>
        <v>Low</v>
      </c>
    </row>
    <row r="3918" spans="1:23" hidden="1" x14ac:dyDescent="0.3">
      <c r="A3918">
        <v>104218</v>
      </c>
      <c r="B3918" s="1">
        <v>45972</v>
      </c>
      <c r="C3918" t="s">
        <v>4354</v>
      </c>
      <c r="D3918" t="s">
        <v>213</v>
      </c>
      <c r="E3918" t="s">
        <v>44</v>
      </c>
      <c r="F3918" t="s">
        <v>64</v>
      </c>
      <c r="G3918" t="s">
        <v>65</v>
      </c>
      <c r="H3918" t="s">
        <v>38</v>
      </c>
      <c r="I3918" t="s">
        <v>39</v>
      </c>
      <c r="J3918" t="s">
        <v>40</v>
      </c>
      <c r="K3918">
        <v>8</v>
      </c>
      <c r="L3918">
        <v>776</v>
      </c>
      <c r="M3918">
        <v>5</v>
      </c>
      <c r="N3918">
        <v>5897.6</v>
      </c>
      <c r="O3918">
        <v>3200</v>
      </c>
      <c r="P3918">
        <v>2697.6</v>
      </c>
      <c r="Q3918" t="s">
        <v>41</v>
      </c>
      <c r="R3918" t="s">
        <v>27</v>
      </c>
      <c r="S3918" s="3" t="str">
        <f t="shared" si="305"/>
        <v>November</v>
      </c>
      <c r="T3918" t="str">
        <f t="shared" si="306"/>
        <v>Q4</v>
      </c>
      <c r="U3918">
        <f t="shared" si="307"/>
        <v>2025</v>
      </c>
      <c r="V3918" s="4">
        <f t="shared" si="308"/>
        <v>0.4574064026044492</v>
      </c>
      <c r="W3918" t="str">
        <f t="shared" si="309"/>
        <v>Low</v>
      </c>
    </row>
    <row r="3919" spans="1:23" hidden="1" x14ac:dyDescent="0.3">
      <c r="A3919">
        <v>103745</v>
      </c>
      <c r="B3919" s="1">
        <v>46012</v>
      </c>
      <c r="C3919" t="s">
        <v>3881</v>
      </c>
      <c r="D3919" t="s">
        <v>228</v>
      </c>
      <c r="E3919" t="s">
        <v>20</v>
      </c>
      <c r="F3919" t="s">
        <v>36</v>
      </c>
      <c r="G3919" t="s">
        <v>37</v>
      </c>
      <c r="H3919" t="s">
        <v>23</v>
      </c>
      <c r="I3919" t="s">
        <v>39</v>
      </c>
      <c r="J3919" t="s">
        <v>48</v>
      </c>
      <c r="K3919">
        <v>3</v>
      </c>
      <c r="L3919">
        <v>1964</v>
      </c>
      <c r="M3919">
        <v>0</v>
      </c>
      <c r="N3919">
        <v>5892</v>
      </c>
      <c r="O3919">
        <v>2700</v>
      </c>
      <c r="P3919">
        <v>3192</v>
      </c>
      <c r="Q3919" t="s">
        <v>41</v>
      </c>
      <c r="R3919" t="s">
        <v>27</v>
      </c>
      <c r="S3919" s="3" t="str">
        <f t="shared" si="305"/>
        <v>December</v>
      </c>
      <c r="T3919" t="str">
        <f t="shared" si="306"/>
        <v>Q4</v>
      </c>
      <c r="U3919">
        <f t="shared" si="307"/>
        <v>2025</v>
      </c>
      <c r="V3919" s="4">
        <f t="shared" si="308"/>
        <v>0.5417515274949084</v>
      </c>
      <c r="W3919" t="str">
        <f t="shared" si="309"/>
        <v>Low</v>
      </c>
    </row>
    <row r="3920" spans="1:23" hidden="1" x14ac:dyDescent="0.3">
      <c r="A3920">
        <v>103660</v>
      </c>
      <c r="B3920" s="1">
        <v>45888</v>
      </c>
      <c r="C3920" t="s">
        <v>3796</v>
      </c>
      <c r="D3920" t="s">
        <v>122</v>
      </c>
      <c r="E3920" t="s">
        <v>30</v>
      </c>
      <c r="F3920" t="s">
        <v>76</v>
      </c>
      <c r="G3920" t="s">
        <v>77</v>
      </c>
      <c r="H3920" t="s">
        <v>38</v>
      </c>
      <c r="I3920" t="s">
        <v>39</v>
      </c>
      <c r="J3920" t="s">
        <v>92</v>
      </c>
      <c r="K3920">
        <v>3</v>
      </c>
      <c r="L3920">
        <v>2306</v>
      </c>
      <c r="M3920">
        <v>15</v>
      </c>
      <c r="N3920">
        <v>5880.3</v>
      </c>
      <c r="O3920">
        <v>4800</v>
      </c>
      <c r="P3920">
        <v>1080.3</v>
      </c>
      <c r="Q3920" t="s">
        <v>26</v>
      </c>
      <c r="R3920" t="s">
        <v>27</v>
      </c>
      <c r="S3920" s="3" t="str">
        <f t="shared" si="305"/>
        <v>August</v>
      </c>
      <c r="T3920" t="str">
        <f t="shared" si="306"/>
        <v>Q3</v>
      </c>
      <c r="U3920">
        <f t="shared" si="307"/>
        <v>2025</v>
      </c>
      <c r="V3920" s="4">
        <f t="shared" si="308"/>
        <v>0.1837151165756849</v>
      </c>
      <c r="W3920" t="str">
        <f t="shared" si="309"/>
        <v>Low</v>
      </c>
    </row>
    <row r="3921" spans="1:23" hidden="1" x14ac:dyDescent="0.3">
      <c r="A3921">
        <v>101742</v>
      </c>
      <c r="B3921" s="1">
        <v>45766</v>
      </c>
      <c r="C3921" t="s">
        <v>1878</v>
      </c>
      <c r="D3921" t="s">
        <v>85</v>
      </c>
      <c r="E3921" t="s">
        <v>52</v>
      </c>
      <c r="F3921" t="s">
        <v>69</v>
      </c>
      <c r="G3921" t="s">
        <v>70</v>
      </c>
      <c r="H3921" t="s">
        <v>47</v>
      </c>
      <c r="I3921" t="s">
        <v>39</v>
      </c>
      <c r="J3921" t="s">
        <v>48</v>
      </c>
      <c r="K3921">
        <v>4</v>
      </c>
      <c r="L3921">
        <v>1835</v>
      </c>
      <c r="M3921">
        <v>20</v>
      </c>
      <c r="N3921">
        <v>5872</v>
      </c>
      <c r="O3921">
        <v>3600</v>
      </c>
      <c r="P3921">
        <v>2272</v>
      </c>
      <c r="Q3921" t="s">
        <v>55</v>
      </c>
      <c r="R3921" t="s">
        <v>73</v>
      </c>
      <c r="S3921" s="3" t="str">
        <f t="shared" si="305"/>
        <v>April</v>
      </c>
      <c r="T3921" t="str">
        <f t="shared" si="306"/>
        <v>Q2</v>
      </c>
      <c r="U3921">
        <f t="shared" si="307"/>
        <v>2025</v>
      </c>
      <c r="V3921" s="4">
        <f t="shared" si="308"/>
        <v>0.38692098092643051</v>
      </c>
      <c r="W3921" t="str">
        <f t="shared" si="309"/>
        <v>Low</v>
      </c>
    </row>
    <row r="3922" spans="1:23" hidden="1" x14ac:dyDescent="0.3">
      <c r="A3922">
        <v>100087</v>
      </c>
      <c r="B3922" s="1">
        <v>45737</v>
      </c>
      <c r="C3922" t="s">
        <v>204</v>
      </c>
      <c r="D3922" t="s">
        <v>205</v>
      </c>
      <c r="E3922" t="s">
        <v>44</v>
      </c>
      <c r="F3922" t="s">
        <v>45</v>
      </c>
      <c r="G3922" t="s">
        <v>46</v>
      </c>
      <c r="H3922" t="s">
        <v>71</v>
      </c>
      <c r="I3922" t="s">
        <v>39</v>
      </c>
      <c r="J3922" t="s">
        <v>48</v>
      </c>
      <c r="K3922">
        <v>4</v>
      </c>
      <c r="L3922">
        <v>1722</v>
      </c>
      <c r="M3922">
        <v>15</v>
      </c>
      <c r="N3922">
        <v>5854.8</v>
      </c>
      <c r="O3922">
        <v>3600</v>
      </c>
      <c r="P3922">
        <v>2254.8000000000002</v>
      </c>
      <c r="Q3922" t="s">
        <v>41</v>
      </c>
      <c r="R3922" t="s">
        <v>73</v>
      </c>
      <c r="S3922" s="3" t="str">
        <f t="shared" si="305"/>
        <v>March</v>
      </c>
      <c r="T3922" t="str">
        <f t="shared" si="306"/>
        <v>Q1</v>
      </c>
      <c r="U3922">
        <f t="shared" si="307"/>
        <v>2025</v>
      </c>
      <c r="V3922" s="4">
        <f t="shared" si="308"/>
        <v>0.3851199016191843</v>
      </c>
      <c r="W3922" t="str">
        <f t="shared" si="309"/>
        <v>Low</v>
      </c>
    </row>
    <row r="3923" spans="1:23" hidden="1" x14ac:dyDescent="0.3">
      <c r="A3923">
        <v>101210</v>
      </c>
      <c r="B3923" s="1">
        <v>45887</v>
      </c>
      <c r="C3923" t="s">
        <v>1346</v>
      </c>
      <c r="D3923" t="s">
        <v>257</v>
      </c>
      <c r="E3923" t="s">
        <v>52</v>
      </c>
      <c r="F3923" t="s">
        <v>69</v>
      </c>
      <c r="G3923" t="s">
        <v>70</v>
      </c>
      <c r="H3923" t="s">
        <v>71</v>
      </c>
      <c r="I3923" t="s">
        <v>39</v>
      </c>
      <c r="J3923" t="s">
        <v>92</v>
      </c>
      <c r="K3923">
        <v>2</v>
      </c>
      <c r="L3923">
        <v>2916</v>
      </c>
      <c r="M3923">
        <v>0</v>
      </c>
      <c r="N3923">
        <v>5832</v>
      </c>
      <c r="O3923">
        <v>3200</v>
      </c>
      <c r="P3923">
        <v>2632</v>
      </c>
      <c r="Q3923" t="s">
        <v>41</v>
      </c>
      <c r="R3923" t="s">
        <v>27</v>
      </c>
      <c r="S3923" s="3" t="str">
        <f t="shared" si="305"/>
        <v>August</v>
      </c>
      <c r="T3923" t="str">
        <f t="shared" si="306"/>
        <v>Q3</v>
      </c>
      <c r="U3923">
        <f t="shared" si="307"/>
        <v>2025</v>
      </c>
      <c r="V3923" s="4">
        <f t="shared" si="308"/>
        <v>0.45130315500685869</v>
      </c>
      <c r="W3923" t="str">
        <f t="shared" si="309"/>
        <v>Low</v>
      </c>
    </row>
    <row r="3924" spans="1:23" hidden="1" x14ac:dyDescent="0.3">
      <c r="A3924">
        <v>104597</v>
      </c>
      <c r="B3924" s="1">
        <v>45956</v>
      </c>
      <c r="C3924" t="s">
        <v>4733</v>
      </c>
      <c r="D3924" t="s">
        <v>125</v>
      </c>
      <c r="E3924" t="s">
        <v>52</v>
      </c>
      <c r="F3924" t="s">
        <v>53</v>
      </c>
      <c r="G3924" t="s">
        <v>54</v>
      </c>
      <c r="H3924" t="s">
        <v>108</v>
      </c>
      <c r="I3924" t="s">
        <v>39</v>
      </c>
      <c r="J3924" t="s">
        <v>48</v>
      </c>
      <c r="K3924">
        <v>3</v>
      </c>
      <c r="L3924">
        <v>1944</v>
      </c>
      <c r="M3924">
        <v>0</v>
      </c>
      <c r="N3924">
        <v>5832</v>
      </c>
      <c r="O3924">
        <v>2700</v>
      </c>
      <c r="P3924">
        <v>3132</v>
      </c>
      <c r="Q3924" t="s">
        <v>66</v>
      </c>
      <c r="R3924" t="s">
        <v>27</v>
      </c>
      <c r="S3924" s="3" t="str">
        <f t="shared" si="305"/>
        <v>October</v>
      </c>
      <c r="T3924" t="str">
        <f t="shared" si="306"/>
        <v>Q4</v>
      </c>
      <c r="U3924">
        <f t="shared" si="307"/>
        <v>2025</v>
      </c>
      <c r="V3924" s="4">
        <f t="shared" si="308"/>
        <v>0.53703703703703709</v>
      </c>
      <c r="W3924" t="str">
        <f t="shared" si="309"/>
        <v>Low</v>
      </c>
    </row>
    <row r="3925" spans="1:23" hidden="1" x14ac:dyDescent="0.3">
      <c r="A3925">
        <v>103629</v>
      </c>
      <c r="B3925" s="1">
        <v>45913</v>
      </c>
      <c r="C3925" t="s">
        <v>3765</v>
      </c>
      <c r="D3925" t="s">
        <v>122</v>
      </c>
      <c r="E3925" t="s">
        <v>44</v>
      </c>
      <c r="F3925" t="s">
        <v>64</v>
      </c>
      <c r="G3925" t="s">
        <v>65</v>
      </c>
      <c r="H3925" t="s">
        <v>108</v>
      </c>
      <c r="I3925" t="s">
        <v>39</v>
      </c>
      <c r="J3925" t="s">
        <v>48</v>
      </c>
      <c r="K3925">
        <v>5</v>
      </c>
      <c r="L3925">
        <v>1371</v>
      </c>
      <c r="M3925">
        <v>15</v>
      </c>
      <c r="N3925">
        <v>5826.75</v>
      </c>
      <c r="O3925">
        <v>4500</v>
      </c>
      <c r="P3925">
        <v>1326.75</v>
      </c>
      <c r="Q3925" t="s">
        <v>26</v>
      </c>
      <c r="R3925" t="s">
        <v>73</v>
      </c>
      <c r="S3925" s="3" t="str">
        <f t="shared" si="305"/>
        <v>September</v>
      </c>
      <c r="T3925" t="str">
        <f t="shared" si="306"/>
        <v>Q3</v>
      </c>
      <c r="U3925">
        <f t="shared" si="307"/>
        <v>2025</v>
      </c>
      <c r="V3925" s="4">
        <f t="shared" si="308"/>
        <v>0.22769983266829708</v>
      </c>
      <c r="W3925" t="str">
        <f t="shared" si="309"/>
        <v>Low</v>
      </c>
    </row>
    <row r="3926" spans="1:23" hidden="1" x14ac:dyDescent="0.3">
      <c r="A3926">
        <v>102102</v>
      </c>
      <c r="B3926" s="1">
        <v>45810</v>
      </c>
      <c r="C3926" t="s">
        <v>2238</v>
      </c>
      <c r="D3926" t="s">
        <v>112</v>
      </c>
      <c r="E3926" t="s">
        <v>20</v>
      </c>
      <c r="F3926" t="s">
        <v>36</v>
      </c>
      <c r="G3926" t="s">
        <v>37</v>
      </c>
      <c r="H3926" t="s">
        <v>23</v>
      </c>
      <c r="I3926" t="s">
        <v>39</v>
      </c>
      <c r="J3926" t="s">
        <v>92</v>
      </c>
      <c r="K3926">
        <v>3</v>
      </c>
      <c r="L3926">
        <v>2283</v>
      </c>
      <c r="M3926">
        <v>15</v>
      </c>
      <c r="N3926">
        <v>5821.65</v>
      </c>
      <c r="O3926">
        <v>4800</v>
      </c>
      <c r="P3926">
        <v>1021.65</v>
      </c>
      <c r="Q3926" t="s">
        <v>41</v>
      </c>
      <c r="R3926" t="s">
        <v>27</v>
      </c>
      <c r="S3926" s="3" t="str">
        <f t="shared" si="305"/>
        <v>June</v>
      </c>
      <c r="T3926" t="str">
        <f t="shared" si="306"/>
        <v>Q2</v>
      </c>
      <c r="U3926">
        <f t="shared" si="307"/>
        <v>2025</v>
      </c>
      <c r="V3926" s="4">
        <f t="shared" si="308"/>
        <v>0.17549148437298703</v>
      </c>
      <c r="W3926" t="str">
        <f t="shared" si="309"/>
        <v>Low</v>
      </c>
    </row>
    <row r="3927" spans="1:23" hidden="1" x14ac:dyDescent="0.3">
      <c r="A3927">
        <v>104993</v>
      </c>
      <c r="B3927" s="1">
        <v>45764</v>
      </c>
      <c r="C3927" t="s">
        <v>5129</v>
      </c>
      <c r="D3927" t="s">
        <v>116</v>
      </c>
      <c r="E3927" t="s">
        <v>20</v>
      </c>
      <c r="F3927" t="s">
        <v>36</v>
      </c>
      <c r="G3927" t="s">
        <v>37</v>
      </c>
      <c r="H3927" t="s">
        <v>23</v>
      </c>
      <c r="I3927" t="s">
        <v>39</v>
      </c>
      <c r="J3927" t="s">
        <v>48</v>
      </c>
      <c r="K3927">
        <v>4</v>
      </c>
      <c r="L3927">
        <v>1454</v>
      </c>
      <c r="M3927">
        <v>0</v>
      </c>
      <c r="N3927">
        <v>5816</v>
      </c>
      <c r="O3927">
        <v>3600</v>
      </c>
      <c r="P3927">
        <v>2216</v>
      </c>
      <c r="Q3927" t="s">
        <v>49</v>
      </c>
      <c r="R3927" t="s">
        <v>56</v>
      </c>
      <c r="S3927" s="3" t="str">
        <f t="shared" si="305"/>
        <v>April</v>
      </c>
      <c r="T3927" t="str">
        <f t="shared" si="306"/>
        <v>Q2</v>
      </c>
      <c r="U3927">
        <f t="shared" si="307"/>
        <v>2025</v>
      </c>
      <c r="V3927" s="4">
        <f t="shared" si="308"/>
        <v>0.38101788170563961</v>
      </c>
      <c r="W3927" t="str">
        <f t="shared" si="309"/>
        <v>Low</v>
      </c>
    </row>
    <row r="3928" spans="1:23" hidden="1" x14ac:dyDescent="0.3">
      <c r="A3928">
        <v>104064</v>
      </c>
      <c r="B3928" s="1">
        <v>45841</v>
      </c>
      <c r="C3928" t="s">
        <v>4200</v>
      </c>
      <c r="D3928" t="s">
        <v>202</v>
      </c>
      <c r="E3928" t="s">
        <v>20</v>
      </c>
      <c r="F3928" t="s">
        <v>21</v>
      </c>
      <c r="G3928" t="s">
        <v>22</v>
      </c>
      <c r="H3928" t="s">
        <v>108</v>
      </c>
      <c r="I3928" t="s">
        <v>39</v>
      </c>
      <c r="J3928" t="s">
        <v>48</v>
      </c>
      <c r="K3928">
        <v>6</v>
      </c>
      <c r="L3928">
        <v>1076</v>
      </c>
      <c r="M3928">
        <v>10</v>
      </c>
      <c r="N3928">
        <v>5810.4</v>
      </c>
      <c r="O3928">
        <v>5400</v>
      </c>
      <c r="P3928">
        <v>410.4</v>
      </c>
      <c r="Q3928" t="s">
        <v>41</v>
      </c>
      <c r="R3928" t="s">
        <v>56</v>
      </c>
      <c r="S3928" s="3" t="str">
        <f t="shared" si="305"/>
        <v>July</v>
      </c>
      <c r="T3928" t="str">
        <f t="shared" si="306"/>
        <v>Q3</v>
      </c>
      <c r="U3928">
        <f t="shared" si="307"/>
        <v>2025</v>
      </c>
      <c r="V3928" s="4">
        <f t="shared" si="308"/>
        <v>7.0631970260223054E-2</v>
      </c>
      <c r="W3928" t="str">
        <f t="shared" si="309"/>
        <v>Low</v>
      </c>
    </row>
    <row r="3929" spans="1:23" hidden="1" x14ac:dyDescent="0.3">
      <c r="A3929">
        <v>102254</v>
      </c>
      <c r="B3929" s="1">
        <v>45851</v>
      </c>
      <c r="C3929" t="s">
        <v>2390</v>
      </c>
      <c r="D3929" t="s">
        <v>140</v>
      </c>
      <c r="E3929" t="s">
        <v>30</v>
      </c>
      <c r="F3929" t="s">
        <v>31</v>
      </c>
      <c r="G3929" t="s">
        <v>32</v>
      </c>
      <c r="H3929" t="s">
        <v>108</v>
      </c>
      <c r="I3929" t="s">
        <v>39</v>
      </c>
      <c r="J3929" t="s">
        <v>40</v>
      </c>
      <c r="K3929">
        <v>6</v>
      </c>
      <c r="L3929">
        <v>967</v>
      </c>
      <c r="M3929">
        <v>0</v>
      </c>
      <c r="N3929">
        <v>5802</v>
      </c>
      <c r="O3929">
        <v>2400</v>
      </c>
      <c r="P3929">
        <v>3402</v>
      </c>
      <c r="Q3929" t="s">
        <v>26</v>
      </c>
      <c r="R3929" t="s">
        <v>56</v>
      </c>
      <c r="S3929" s="3" t="str">
        <f t="shared" si="305"/>
        <v>July</v>
      </c>
      <c r="T3929" t="str">
        <f t="shared" si="306"/>
        <v>Q3</v>
      </c>
      <c r="U3929">
        <f t="shared" si="307"/>
        <v>2025</v>
      </c>
      <c r="V3929" s="4">
        <f t="shared" si="308"/>
        <v>0.58634953464322648</v>
      </c>
      <c r="W3929" t="str">
        <f t="shared" si="309"/>
        <v>Low</v>
      </c>
    </row>
    <row r="3930" spans="1:23" hidden="1" x14ac:dyDescent="0.3">
      <c r="A3930">
        <v>101736</v>
      </c>
      <c r="B3930" s="1">
        <v>45662</v>
      </c>
      <c r="C3930" t="s">
        <v>1872</v>
      </c>
      <c r="D3930" t="s">
        <v>122</v>
      </c>
      <c r="E3930" t="s">
        <v>30</v>
      </c>
      <c r="F3930" t="s">
        <v>31</v>
      </c>
      <c r="G3930" t="s">
        <v>32</v>
      </c>
      <c r="H3930" t="s">
        <v>23</v>
      </c>
      <c r="I3930" t="s">
        <v>39</v>
      </c>
      <c r="J3930" t="s">
        <v>92</v>
      </c>
      <c r="K3930">
        <v>3</v>
      </c>
      <c r="L3930">
        <v>2415</v>
      </c>
      <c r="M3930">
        <v>20</v>
      </c>
      <c r="N3930">
        <v>5796</v>
      </c>
      <c r="O3930">
        <v>4800</v>
      </c>
      <c r="P3930">
        <v>996</v>
      </c>
      <c r="Q3930" t="s">
        <v>41</v>
      </c>
      <c r="R3930" t="s">
        <v>27</v>
      </c>
      <c r="S3930" s="3" t="str">
        <f t="shared" si="305"/>
        <v>January</v>
      </c>
      <c r="T3930" t="str">
        <f t="shared" si="306"/>
        <v>Q1</v>
      </c>
      <c r="U3930">
        <f t="shared" si="307"/>
        <v>2025</v>
      </c>
      <c r="V3930" s="4">
        <f t="shared" si="308"/>
        <v>0.17184265010351968</v>
      </c>
      <c r="W3930" t="str">
        <f t="shared" si="309"/>
        <v>Low</v>
      </c>
    </row>
    <row r="3931" spans="1:23" hidden="1" x14ac:dyDescent="0.3">
      <c r="A3931">
        <v>104982</v>
      </c>
      <c r="B3931" s="1">
        <v>45757</v>
      </c>
      <c r="C3931" t="s">
        <v>5118</v>
      </c>
      <c r="D3931" t="s">
        <v>257</v>
      </c>
      <c r="E3931" t="s">
        <v>20</v>
      </c>
      <c r="F3931" t="s">
        <v>36</v>
      </c>
      <c r="G3931" t="s">
        <v>37</v>
      </c>
      <c r="H3931" t="s">
        <v>71</v>
      </c>
      <c r="I3931" t="s">
        <v>39</v>
      </c>
      <c r="J3931" t="s">
        <v>92</v>
      </c>
      <c r="K3931">
        <v>3</v>
      </c>
      <c r="L3931">
        <v>2270</v>
      </c>
      <c r="M3931">
        <v>15</v>
      </c>
      <c r="N3931">
        <v>5788.5</v>
      </c>
      <c r="O3931">
        <v>4800</v>
      </c>
      <c r="P3931">
        <v>988.5</v>
      </c>
      <c r="Q3931" t="s">
        <v>55</v>
      </c>
      <c r="R3931" t="s">
        <v>56</v>
      </c>
      <c r="S3931" s="3" t="str">
        <f t="shared" si="305"/>
        <v>April</v>
      </c>
      <c r="T3931" t="str">
        <f t="shared" si="306"/>
        <v>Q2</v>
      </c>
      <c r="U3931">
        <f t="shared" si="307"/>
        <v>2025</v>
      </c>
      <c r="V3931" s="4">
        <f t="shared" si="308"/>
        <v>0.17076962943767815</v>
      </c>
      <c r="W3931" t="str">
        <f t="shared" si="309"/>
        <v>Low</v>
      </c>
    </row>
    <row r="3932" spans="1:23" hidden="1" x14ac:dyDescent="0.3">
      <c r="A3932">
        <v>100016</v>
      </c>
      <c r="B3932" s="1">
        <v>45795</v>
      </c>
      <c r="C3932" t="s">
        <v>93</v>
      </c>
      <c r="D3932" t="s">
        <v>94</v>
      </c>
      <c r="E3932" t="s">
        <v>20</v>
      </c>
      <c r="F3932" t="s">
        <v>21</v>
      </c>
      <c r="G3932" t="s">
        <v>22</v>
      </c>
      <c r="H3932" t="s">
        <v>38</v>
      </c>
      <c r="I3932" t="s">
        <v>39</v>
      </c>
      <c r="J3932" t="s">
        <v>48</v>
      </c>
      <c r="K3932">
        <v>6</v>
      </c>
      <c r="L3932">
        <v>1015</v>
      </c>
      <c r="M3932">
        <v>5</v>
      </c>
      <c r="N3932">
        <v>5785.5</v>
      </c>
      <c r="O3932">
        <v>5400</v>
      </c>
      <c r="P3932">
        <v>385.5</v>
      </c>
      <c r="Q3932" t="s">
        <v>66</v>
      </c>
      <c r="R3932" t="s">
        <v>56</v>
      </c>
      <c r="S3932" s="3" t="str">
        <f t="shared" si="305"/>
        <v>May</v>
      </c>
      <c r="T3932" t="str">
        <f t="shared" si="306"/>
        <v>Q2</v>
      </c>
      <c r="U3932">
        <f t="shared" si="307"/>
        <v>2025</v>
      </c>
      <c r="V3932" s="4">
        <f t="shared" si="308"/>
        <v>6.6632097485092037E-2</v>
      </c>
      <c r="W3932" t="str">
        <f t="shared" si="309"/>
        <v>Low</v>
      </c>
    </row>
    <row r="3933" spans="1:23" hidden="1" x14ac:dyDescent="0.3">
      <c r="A3933">
        <v>104366</v>
      </c>
      <c r="B3933" s="1">
        <v>45998</v>
      </c>
      <c r="C3933" t="s">
        <v>4502</v>
      </c>
      <c r="D3933" t="s">
        <v>82</v>
      </c>
      <c r="E3933" t="s">
        <v>44</v>
      </c>
      <c r="F3933" t="s">
        <v>64</v>
      </c>
      <c r="G3933" t="s">
        <v>65</v>
      </c>
      <c r="H3933" t="s">
        <v>23</v>
      </c>
      <c r="I3933" t="s">
        <v>39</v>
      </c>
      <c r="J3933" t="s">
        <v>92</v>
      </c>
      <c r="K3933">
        <v>3</v>
      </c>
      <c r="L3933">
        <v>2268</v>
      </c>
      <c r="M3933">
        <v>15</v>
      </c>
      <c r="N3933">
        <v>5783.4</v>
      </c>
      <c r="O3933">
        <v>4800</v>
      </c>
      <c r="P3933">
        <v>983.4</v>
      </c>
      <c r="Q3933" t="s">
        <v>55</v>
      </c>
      <c r="R3933" t="s">
        <v>27</v>
      </c>
      <c r="S3933" s="3" t="str">
        <f t="shared" si="305"/>
        <v>December</v>
      </c>
      <c r="T3933" t="str">
        <f t="shared" si="306"/>
        <v>Q4</v>
      </c>
      <c r="U3933">
        <f t="shared" si="307"/>
        <v>2025</v>
      </c>
      <c r="V3933" s="4">
        <f t="shared" si="308"/>
        <v>0.17003838572466023</v>
      </c>
      <c r="W3933" t="str">
        <f t="shared" si="309"/>
        <v>Low</v>
      </c>
    </row>
    <row r="3934" spans="1:23" hidden="1" x14ac:dyDescent="0.3">
      <c r="A3934">
        <v>104201</v>
      </c>
      <c r="B3934" s="1">
        <v>45830</v>
      </c>
      <c r="C3934" t="s">
        <v>4337</v>
      </c>
      <c r="D3934" t="s">
        <v>149</v>
      </c>
      <c r="E3934" t="s">
        <v>20</v>
      </c>
      <c r="F3934" t="s">
        <v>36</v>
      </c>
      <c r="G3934" t="s">
        <v>37</v>
      </c>
      <c r="H3934" t="s">
        <v>83</v>
      </c>
      <c r="I3934" t="s">
        <v>39</v>
      </c>
      <c r="J3934" t="s">
        <v>48</v>
      </c>
      <c r="K3934">
        <v>4</v>
      </c>
      <c r="L3934">
        <v>1699</v>
      </c>
      <c r="M3934">
        <v>15</v>
      </c>
      <c r="N3934">
        <v>5776.6</v>
      </c>
      <c r="O3934">
        <v>3600</v>
      </c>
      <c r="P3934">
        <v>2176.6</v>
      </c>
      <c r="Q3934" t="s">
        <v>49</v>
      </c>
      <c r="R3934" t="s">
        <v>27</v>
      </c>
      <c r="S3934" s="3" t="str">
        <f t="shared" si="305"/>
        <v>June</v>
      </c>
      <c r="T3934" t="str">
        <f t="shared" si="306"/>
        <v>Q2</v>
      </c>
      <c r="U3934">
        <f t="shared" si="307"/>
        <v>2025</v>
      </c>
      <c r="V3934" s="4">
        <f t="shared" si="308"/>
        <v>0.37679603919260463</v>
      </c>
      <c r="W3934" t="str">
        <f t="shared" si="309"/>
        <v>Low</v>
      </c>
    </row>
    <row r="3935" spans="1:23" hidden="1" x14ac:dyDescent="0.3">
      <c r="A3935">
        <v>100546</v>
      </c>
      <c r="B3935" s="1">
        <v>45665</v>
      </c>
      <c r="C3935" t="s">
        <v>682</v>
      </c>
      <c r="D3935" t="s">
        <v>175</v>
      </c>
      <c r="E3935" t="s">
        <v>44</v>
      </c>
      <c r="F3935" t="s">
        <v>64</v>
      </c>
      <c r="G3935" t="s">
        <v>65</v>
      </c>
      <c r="H3935" t="s">
        <v>23</v>
      </c>
      <c r="I3935" t="s">
        <v>39</v>
      </c>
      <c r="J3935" t="s">
        <v>48</v>
      </c>
      <c r="K3935">
        <v>5</v>
      </c>
      <c r="L3935">
        <v>1359</v>
      </c>
      <c r="M3935">
        <v>15</v>
      </c>
      <c r="N3935">
        <v>5775.75</v>
      </c>
      <c r="O3935">
        <v>4500</v>
      </c>
      <c r="P3935">
        <v>1275.75</v>
      </c>
      <c r="Q3935" t="s">
        <v>41</v>
      </c>
      <c r="R3935" t="s">
        <v>73</v>
      </c>
      <c r="S3935" s="3" t="str">
        <f t="shared" si="305"/>
        <v>January</v>
      </c>
      <c r="T3935" t="str">
        <f t="shared" si="306"/>
        <v>Q1</v>
      </c>
      <c r="U3935">
        <f t="shared" si="307"/>
        <v>2025</v>
      </c>
      <c r="V3935" s="4">
        <f t="shared" si="308"/>
        <v>0.22088040514218932</v>
      </c>
      <c r="W3935" t="str">
        <f t="shared" si="309"/>
        <v>Low</v>
      </c>
    </row>
    <row r="3936" spans="1:23" hidden="1" x14ac:dyDescent="0.3">
      <c r="A3936">
        <v>102785</v>
      </c>
      <c r="B3936" s="1">
        <v>45829</v>
      </c>
      <c r="C3936" t="s">
        <v>2921</v>
      </c>
      <c r="D3936" t="s">
        <v>132</v>
      </c>
      <c r="E3936" t="s">
        <v>20</v>
      </c>
      <c r="F3936" t="s">
        <v>21</v>
      </c>
      <c r="G3936" t="s">
        <v>22</v>
      </c>
      <c r="H3936" t="s">
        <v>23</v>
      </c>
      <c r="I3936" t="s">
        <v>39</v>
      </c>
      <c r="J3936" t="s">
        <v>48</v>
      </c>
      <c r="K3936">
        <v>5</v>
      </c>
      <c r="L3936">
        <v>1443</v>
      </c>
      <c r="M3936">
        <v>20</v>
      </c>
      <c r="N3936">
        <v>5772</v>
      </c>
      <c r="O3936">
        <v>4500</v>
      </c>
      <c r="P3936">
        <v>1272</v>
      </c>
      <c r="Q3936" t="s">
        <v>26</v>
      </c>
      <c r="R3936" t="s">
        <v>73</v>
      </c>
      <c r="S3936" s="3" t="str">
        <f t="shared" si="305"/>
        <v>June</v>
      </c>
      <c r="T3936" t="str">
        <f t="shared" si="306"/>
        <v>Q2</v>
      </c>
      <c r="U3936">
        <f t="shared" si="307"/>
        <v>2025</v>
      </c>
      <c r="V3936" s="4">
        <f t="shared" si="308"/>
        <v>0.22037422037422039</v>
      </c>
      <c r="W3936" t="str">
        <f t="shared" si="309"/>
        <v>Low</v>
      </c>
    </row>
    <row r="3937" spans="1:23" hidden="1" x14ac:dyDescent="0.3">
      <c r="A3937">
        <v>104393</v>
      </c>
      <c r="B3937" s="1">
        <v>46003</v>
      </c>
      <c r="C3937" t="s">
        <v>4529</v>
      </c>
      <c r="D3937" t="s">
        <v>138</v>
      </c>
      <c r="E3937" t="s">
        <v>20</v>
      </c>
      <c r="F3937" t="s">
        <v>36</v>
      </c>
      <c r="G3937" t="s">
        <v>37</v>
      </c>
      <c r="H3937" t="s">
        <v>71</v>
      </c>
      <c r="I3937" t="s">
        <v>39</v>
      </c>
      <c r="J3937" t="s">
        <v>40</v>
      </c>
      <c r="K3937">
        <v>6</v>
      </c>
      <c r="L3937">
        <v>962</v>
      </c>
      <c r="M3937">
        <v>0</v>
      </c>
      <c r="N3937">
        <v>5772</v>
      </c>
      <c r="O3937">
        <v>2400</v>
      </c>
      <c r="P3937">
        <v>3372</v>
      </c>
      <c r="Q3937" t="s">
        <v>49</v>
      </c>
      <c r="R3937" t="s">
        <v>56</v>
      </c>
      <c r="S3937" s="3" t="str">
        <f t="shared" si="305"/>
        <v>December</v>
      </c>
      <c r="T3937" t="str">
        <f t="shared" si="306"/>
        <v>Q4</v>
      </c>
      <c r="U3937">
        <f t="shared" si="307"/>
        <v>2025</v>
      </c>
      <c r="V3937" s="4">
        <f t="shared" si="308"/>
        <v>0.58419958419958418</v>
      </c>
      <c r="W3937" t="str">
        <f t="shared" si="309"/>
        <v>Low</v>
      </c>
    </row>
    <row r="3938" spans="1:23" hidden="1" x14ac:dyDescent="0.3">
      <c r="A3938">
        <v>101173</v>
      </c>
      <c r="B3938" s="1">
        <v>45826</v>
      </c>
      <c r="C3938" t="s">
        <v>1309</v>
      </c>
      <c r="D3938" t="s">
        <v>35</v>
      </c>
      <c r="E3938" t="s">
        <v>20</v>
      </c>
      <c r="F3938" t="s">
        <v>21</v>
      </c>
      <c r="G3938" t="s">
        <v>22</v>
      </c>
      <c r="H3938" t="s">
        <v>71</v>
      </c>
      <c r="I3938" t="s">
        <v>39</v>
      </c>
      <c r="J3938" t="s">
        <v>92</v>
      </c>
      <c r="K3938">
        <v>3</v>
      </c>
      <c r="L3938">
        <v>2261</v>
      </c>
      <c r="M3938">
        <v>15</v>
      </c>
      <c r="N3938">
        <v>5765.55</v>
      </c>
      <c r="O3938">
        <v>4800</v>
      </c>
      <c r="P3938">
        <v>965.55</v>
      </c>
      <c r="Q3938" t="s">
        <v>41</v>
      </c>
      <c r="R3938" t="s">
        <v>56</v>
      </c>
      <c r="S3938" s="3" t="str">
        <f t="shared" si="305"/>
        <v>June</v>
      </c>
      <c r="T3938" t="str">
        <f t="shared" si="306"/>
        <v>Q2</v>
      </c>
      <c r="U3938">
        <f t="shared" si="307"/>
        <v>2025</v>
      </c>
      <c r="V3938" s="4">
        <f t="shared" si="308"/>
        <v>0.16746884512318858</v>
      </c>
      <c r="W3938" t="str">
        <f t="shared" si="309"/>
        <v>Low</v>
      </c>
    </row>
    <row r="3939" spans="1:23" hidden="1" x14ac:dyDescent="0.3">
      <c r="A3939">
        <v>100736</v>
      </c>
      <c r="B3939" s="1">
        <v>45766</v>
      </c>
      <c r="C3939" t="s">
        <v>872</v>
      </c>
      <c r="D3939" t="s">
        <v>35</v>
      </c>
      <c r="E3939" t="s">
        <v>44</v>
      </c>
      <c r="F3939" t="s">
        <v>64</v>
      </c>
      <c r="G3939" t="s">
        <v>65</v>
      </c>
      <c r="H3939" t="s">
        <v>59</v>
      </c>
      <c r="I3939" t="s">
        <v>39</v>
      </c>
      <c r="J3939" t="s">
        <v>48</v>
      </c>
      <c r="K3939">
        <v>5</v>
      </c>
      <c r="L3939">
        <v>1281</v>
      </c>
      <c r="M3939">
        <v>10</v>
      </c>
      <c r="N3939">
        <v>5764.5</v>
      </c>
      <c r="O3939">
        <v>4500</v>
      </c>
      <c r="P3939">
        <v>1264.5</v>
      </c>
      <c r="Q3939" t="s">
        <v>26</v>
      </c>
      <c r="R3939" t="s">
        <v>27</v>
      </c>
      <c r="S3939" s="3" t="str">
        <f t="shared" si="305"/>
        <v>April</v>
      </c>
      <c r="T3939" t="str">
        <f t="shared" si="306"/>
        <v>Q2</v>
      </c>
      <c r="U3939">
        <f t="shared" si="307"/>
        <v>2025</v>
      </c>
      <c r="V3939" s="4">
        <f t="shared" si="308"/>
        <v>0.21935987509758001</v>
      </c>
      <c r="W3939" t="str">
        <f t="shared" si="309"/>
        <v>Low</v>
      </c>
    </row>
    <row r="3940" spans="1:23" hidden="1" x14ac:dyDescent="0.3">
      <c r="A3940">
        <v>101360</v>
      </c>
      <c r="B3940" s="1">
        <v>45979</v>
      </c>
      <c r="C3940" t="s">
        <v>1496</v>
      </c>
      <c r="D3940" t="s">
        <v>118</v>
      </c>
      <c r="E3940" t="s">
        <v>30</v>
      </c>
      <c r="F3940" t="s">
        <v>76</v>
      </c>
      <c r="G3940" t="s">
        <v>77</v>
      </c>
      <c r="H3940" t="s">
        <v>108</v>
      </c>
      <c r="I3940" t="s">
        <v>39</v>
      </c>
      <c r="J3940" t="s">
        <v>40</v>
      </c>
      <c r="K3940">
        <v>7</v>
      </c>
      <c r="L3940">
        <v>913</v>
      </c>
      <c r="M3940">
        <v>10</v>
      </c>
      <c r="N3940">
        <v>5751.9</v>
      </c>
      <c r="O3940">
        <v>2800</v>
      </c>
      <c r="P3940">
        <v>2951.9</v>
      </c>
      <c r="Q3940" t="s">
        <v>66</v>
      </c>
      <c r="R3940" t="s">
        <v>27</v>
      </c>
      <c r="S3940" s="3" t="str">
        <f t="shared" si="305"/>
        <v>November</v>
      </c>
      <c r="T3940" t="str">
        <f t="shared" si="306"/>
        <v>Q4</v>
      </c>
      <c r="U3940">
        <f t="shared" si="307"/>
        <v>2025</v>
      </c>
      <c r="V3940" s="4">
        <f t="shared" si="308"/>
        <v>0.51320433248144093</v>
      </c>
      <c r="W3940" t="str">
        <f t="shared" si="309"/>
        <v>Low</v>
      </c>
    </row>
    <row r="3941" spans="1:23" hidden="1" x14ac:dyDescent="0.3">
      <c r="A3941">
        <v>102365</v>
      </c>
      <c r="B3941" s="1">
        <v>45863</v>
      </c>
      <c r="C3941" t="s">
        <v>2501</v>
      </c>
      <c r="D3941" t="s">
        <v>250</v>
      </c>
      <c r="E3941" t="s">
        <v>30</v>
      </c>
      <c r="F3941" t="s">
        <v>31</v>
      </c>
      <c r="G3941" t="s">
        <v>32</v>
      </c>
      <c r="H3941" t="s">
        <v>23</v>
      </c>
      <c r="I3941" t="s">
        <v>39</v>
      </c>
      <c r="J3941" t="s">
        <v>48</v>
      </c>
      <c r="K3941">
        <v>6</v>
      </c>
      <c r="L3941">
        <v>1064</v>
      </c>
      <c r="M3941">
        <v>10</v>
      </c>
      <c r="N3941">
        <v>5745.6</v>
      </c>
      <c r="O3941">
        <v>5400</v>
      </c>
      <c r="P3941">
        <v>345.6</v>
      </c>
      <c r="Q3941" t="s">
        <v>26</v>
      </c>
      <c r="R3941" t="s">
        <v>73</v>
      </c>
      <c r="S3941" s="3" t="str">
        <f t="shared" si="305"/>
        <v>July</v>
      </c>
      <c r="T3941" t="str">
        <f t="shared" si="306"/>
        <v>Q3</v>
      </c>
      <c r="U3941">
        <f t="shared" si="307"/>
        <v>2025</v>
      </c>
      <c r="V3941" s="4">
        <f t="shared" si="308"/>
        <v>6.0150375939849628E-2</v>
      </c>
      <c r="W3941" t="str">
        <f t="shared" si="309"/>
        <v>Low</v>
      </c>
    </row>
    <row r="3942" spans="1:23" hidden="1" x14ac:dyDescent="0.3">
      <c r="A3942">
        <v>102300</v>
      </c>
      <c r="B3942" s="1">
        <v>45985</v>
      </c>
      <c r="C3942" t="s">
        <v>2436</v>
      </c>
      <c r="D3942" t="s">
        <v>58</v>
      </c>
      <c r="E3942" t="s">
        <v>20</v>
      </c>
      <c r="F3942" t="s">
        <v>21</v>
      </c>
      <c r="G3942" t="s">
        <v>22</v>
      </c>
      <c r="H3942" t="s">
        <v>33</v>
      </c>
      <c r="I3942" t="s">
        <v>39</v>
      </c>
      <c r="J3942" t="s">
        <v>40</v>
      </c>
      <c r="K3942">
        <v>9</v>
      </c>
      <c r="L3942">
        <v>798</v>
      </c>
      <c r="M3942">
        <v>20</v>
      </c>
      <c r="N3942">
        <v>5745.6</v>
      </c>
      <c r="O3942">
        <v>3600</v>
      </c>
      <c r="P3942">
        <v>2145.6</v>
      </c>
      <c r="Q3942" t="s">
        <v>41</v>
      </c>
      <c r="R3942" t="s">
        <v>73</v>
      </c>
      <c r="S3942" s="3" t="str">
        <f t="shared" si="305"/>
        <v>November</v>
      </c>
      <c r="T3942" t="str">
        <f t="shared" si="306"/>
        <v>Q4</v>
      </c>
      <c r="U3942">
        <f t="shared" si="307"/>
        <v>2025</v>
      </c>
      <c r="V3942" s="4">
        <f t="shared" si="308"/>
        <v>0.37343358395989973</v>
      </c>
      <c r="W3942" t="str">
        <f t="shared" si="309"/>
        <v>Low</v>
      </c>
    </row>
    <row r="3943" spans="1:23" hidden="1" x14ac:dyDescent="0.3">
      <c r="A3943">
        <v>102414</v>
      </c>
      <c r="B3943" s="1">
        <v>45779</v>
      </c>
      <c r="C3943" t="s">
        <v>2550</v>
      </c>
      <c r="D3943" t="s">
        <v>184</v>
      </c>
      <c r="E3943" t="s">
        <v>44</v>
      </c>
      <c r="F3943" t="s">
        <v>64</v>
      </c>
      <c r="G3943" t="s">
        <v>65</v>
      </c>
      <c r="H3943" t="s">
        <v>59</v>
      </c>
      <c r="I3943" t="s">
        <v>39</v>
      </c>
      <c r="J3943" t="s">
        <v>48</v>
      </c>
      <c r="K3943">
        <v>5</v>
      </c>
      <c r="L3943">
        <v>1434</v>
      </c>
      <c r="M3943">
        <v>20</v>
      </c>
      <c r="N3943">
        <v>5736</v>
      </c>
      <c r="O3943">
        <v>4500</v>
      </c>
      <c r="P3943">
        <v>1236</v>
      </c>
      <c r="Q3943" t="s">
        <v>49</v>
      </c>
      <c r="R3943" t="s">
        <v>27</v>
      </c>
      <c r="S3943" s="3" t="str">
        <f t="shared" si="305"/>
        <v>May</v>
      </c>
      <c r="T3943" t="str">
        <f t="shared" si="306"/>
        <v>Q2</v>
      </c>
      <c r="U3943">
        <f t="shared" si="307"/>
        <v>2025</v>
      </c>
      <c r="V3943" s="4">
        <f t="shared" si="308"/>
        <v>0.21548117154811716</v>
      </c>
      <c r="W3943" t="str">
        <f t="shared" si="309"/>
        <v>Low</v>
      </c>
    </row>
    <row r="3944" spans="1:23" hidden="1" x14ac:dyDescent="0.3">
      <c r="A3944">
        <v>102709</v>
      </c>
      <c r="B3944" s="1">
        <v>45726</v>
      </c>
      <c r="C3944" t="s">
        <v>2845</v>
      </c>
      <c r="D3944" t="s">
        <v>102</v>
      </c>
      <c r="E3944" t="s">
        <v>20</v>
      </c>
      <c r="F3944" t="s">
        <v>21</v>
      </c>
      <c r="G3944" t="s">
        <v>22</v>
      </c>
      <c r="H3944" t="s">
        <v>33</v>
      </c>
      <c r="I3944" t="s">
        <v>39</v>
      </c>
      <c r="J3944" t="s">
        <v>92</v>
      </c>
      <c r="K3944">
        <v>3</v>
      </c>
      <c r="L3944">
        <v>2388</v>
      </c>
      <c r="M3944">
        <v>20</v>
      </c>
      <c r="N3944">
        <v>5731.2</v>
      </c>
      <c r="O3944">
        <v>4800</v>
      </c>
      <c r="P3944">
        <v>931.2</v>
      </c>
      <c r="Q3944" t="s">
        <v>55</v>
      </c>
      <c r="R3944" t="s">
        <v>27</v>
      </c>
      <c r="S3944" s="3" t="str">
        <f t="shared" si="305"/>
        <v>March</v>
      </c>
      <c r="T3944" t="str">
        <f t="shared" si="306"/>
        <v>Q1</v>
      </c>
      <c r="U3944">
        <f t="shared" si="307"/>
        <v>2025</v>
      </c>
      <c r="V3944" s="4">
        <f t="shared" si="308"/>
        <v>0.16247906197654943</v>
      </c>
      <c r="W3944" t="str">
        <f t="shared" si="309"/>
        <v>Low</v>
      </c>
    </row>
    <row r="3945" spans="1:23" hidden="1" x14ac:dyDescent="0.3">
      <c r="A3945">
        <v>102452</v>
      </c>
      <c r="B3945" s="1">
        <v>45875</v>
      </c>
      <c r="C3945" t="s">
        <v>2588</v>
      </c>
      <c r="D3945" t="s">
        <v>217</v>
      </c>
      <c r="E3945" t="s">
        <v>44</v>
      </c>
      <c r="F3945" t="s">
        <v>45</v>
      </c>
      <c r="G3945" t="s">
        <v>46</v>
      </c>
      <c r="H3945" t="s">
        <v>33</v>
      </c>
      <c r="I3945" t="s">
        <v>39</v>
      </c>
      <c r="J3945" t="s">
        <v>92</v>
      </c>
      <c r="K3945">
        <v>3</v>
      </c>
      <c r="L3945">
        <v>2381</v>
      </c>
      <c r="M3945">
        <v>20</v>
      </c>
      <c r="N3945">
        <v>5714.4</v>
      </c>
      <c r="O3945">
        <v>4800</v>
      </c>
      <c r="P3945">
        <v>914.4</v>
      </c>
      <c r="Q3945" t="s">
        <v>41</v>
      </c>
      <c r="R3945" t="s">
        <v>27</v>
      </c>
      <c r="S3945" s="3" t="str">
        <f t="shared" si="305"/>
        <v>August</v>
      </c>
      <c r="T3945" t="str">
        <f t="shared" si="306"/>
        <v>Q3</v>
      </c>
      <c r="U3945">
        <f t="shared" si="307"/>
        <v>2025</v>
      </c>
      <c r="V3945" s="4">
        <f t="shared" si="308"/>
        <v>0.16001679966400673</v>
      </c>
      <c r="W3945" t="str">
        <f t="shared" si="309"/>
        <v>Low</v>
      </c>
    </row>
    <row r="3946" spans="1:23" hidden="1" x14ac:dyDescent="0.3">
      <c r="A3946">
        <v>100475</v>
      </c>
      <c r="B3946" s="1">
        <v>45706</v>
      </c>
      <c r="C3946" t="s">
        <v>611</v>
      </c>
      <c r="D3946" t="s">
        <v>207</v>
      </c>
      <c r="E3946" t="s">
        <v>44</v>
      </c>
      <c r="F3946" t="s">
        <v>45</v>
      </c>
      <c r="G3946" t="s">
        <v>46</v>
      </c>
      <c r="H3946" t="s">
        <v>71</v>
      </c>
      <c r="I3946" t="s">
        <v>39</v>
      </c>
      <c r="J3946" t="s">
        <v>48</v>
      </c>
      <c r="K3946">
        <v>6</v>
      </c>
      <c r="L3946">
        <v>1002</v>
      </c>
      <c r="M3946">
        <v>5</v>
      </c>
      <c r="N3946">
        <v>5711.4</v>
      </c>
      <c r="O3946">
        <v>5400</v>
      </c>
      <c r="P3946">
        <v>311.39999999999998</v>
      </c>
      <c r="Q3946" t="s">
        <v>26</v>
      </c>
      <c r="R3946" t="s">
        <v>56</v>
      </c>
      <c r="S3946" s="3" t="str">
        <f t="shared" si="305"/>
        <v>February</v>
      </c>
      <c r="T3946" t="str">
        <f t="shared" si="306"/>
        <v>Q1</v>
      </c>
      <c r="U3946">
        <f t="shared" si="307"/>
        <v>2025</v>
      </c>
      <c r="V3946" s="4">
        <f t="shared" si="308"/>
        <v>5.4522533879609203E-2</v>
      </c>
      <c r="W3946" t="str">
        <f t="shared" si="309"/>
        <v>Low</v>
      </c>
    </row>
    <row r="3947" spans="1:23" hidden="1" x14ac:dyDescent="0.3">
      <c r="A3947">
        <v>103278</v>
      </c>
      <c r="B3947" s="1">
        <v>45692</v>
      </c>
      <c r="C3947" t="s">
        <v>3414</v>
      </c>
      <c r="D3947" t="s">
        <v>375</v>
      </c>
      <c r="E3947" t="s">
        <v>30</v>
      </c>
      <c r="F3947" t="s">
        <v>31</v>
      </c>
      <c r="G3947" t="s">
        <v>32</v>
      </c>
      <c r="H3947" t="s">
        <v>38</v>
      </c>
      <c r="I3947" t="s">
        <v>39</v>
      </c>
      <c r="J3947" t="s">
        <v>48</v>
      </c>
      <c r="K3947">
        <v>6</v>
      </c>
      <c r="L3947">
        <v>1189</v>
      </c>
      <c r="M3947">
        <v>20</v>
      </c>
      <c r="N3947">
        <v>5707.2</v>
      </c>
      <c r="O3947">
        <v>5400</v>
      </c>
      <c r="P3947">
        <v>307.2</v>
      </c>
      <c r="Q3947" t="s">
        <v>66</v>
      </c>
      <c r="R3947" t="s">
        <v>56</v>
      </c>
      <c r="S3947" s="3" t="str">
        <f t="shared" si="305"/>
        <v>February</v>
      </c>
      <c r="T3947" t="str">
        <f t="shared" si="306"/>
        <v>Q1</v>
      </c>
      <c r="U3947">
        <f t="shared" si="307"/>
        <v>2025</v>
      </c>
      <c r="V3947" s="4">
        <f t="shared" si="308"/>
        <v>5.3826745164003362E-2</v>
      </c>
      <c r="W3947" t="str">
        <f t="shared" si="309"/>
        <v>Low</v>
      </c>
    </row>
    <row r="3948" spans="1:23" hidden="1" x14ac:dyDescent="0.3">
      <c r="A3948">
        <v>104283</v>
      </c>
      <c r="B3948" s="1">
        <v>46000</v>
      </c>
      <c r="C3948" t="s">
        <v>4419</v>
      </c>
      <c r="D3948" t="s">
        <v>199</v>
      </c>
      <c r="E3948" t="s">
        <v>44</v>
      </c>
      <c r="F3948" t="s">
        <v>64</v>
      </c>
      <c r="G3948" t="s">
        <v>65</v>
      </c>
      <c r="H3948" t="s">
        <v>38</v>
      </c>
      <c r="I3948" t="s">
        <v>39</v>
      </c>
      <c r="J3948" t="s">
        <v>40</v>
      </c>
      <c r="K3948">
        <v>6</v>
      </c>
      <c r="L3948">
        <v>1056</v>
      </c>
      <c r="M3948">
        <v>10</v>
      </c>
      <c r="N3948">
        <v>5702.4</v>
      </c>
      <c r="O3948">
        <v>2400</v>
      </c>
      <c r="P3948">
        <v>3302.4</v>
      </c>
      <c r="Q3948" t="s">
        <v>55</v>
      </c>
      <c r="R3948" t="s">
        <v>73</v>
      </c>
      <c r="S3948" s="3" t="str">
        <f t="shared" si="305"/>
        <v>December</v>
      </c>
      <c r="T3948" t="str">
        <f t="shared" si="306"/>
        <v>Q4</v>
      </c>
      <c r="U3948">
        <f t="shared" si="307"/>
        <v>2025</v>
      </c>
      <c r="V3948" s="4">
        <f t="shared" si="308"/>
        <v>0.57912457912457915</v>
      </c>
      <c r="W3948" t="str">
        <f t="shared" si="309"/>
        <v>Low</v>
      </c>
    </row>
    <row r="3949" spans="1:23" hidden="1" x14ac:dyDescent="0.3">
      <c r="A3949">
        <v>102406</v>
      </c>
      <c r="B3949" s="1">
        <v>45883</v>
      </c>
      <c r="C3949" t="s">
        <v>2542</v>
      </c>
      <c r="D3949" t="s">
        <v>250</v>
      </c>
      <c r="E3949" t="s">
        <v>52</v>
      </c>
      <c r="F3949" t="s">
        <v>53</v>
      </c>
      <c r="G3949" t="s">
        <v>54</v>
      </c>
      <c r="H3949" t="s">
        <v>47</v>
      </c>
      <c r="I3949" t="s">
        <v>39</v>
      </c>
      <c r="J3949" t="s">
        <v>40</v>
      </c>
      <c r="K3949">
        <v>6</v>
      </c>
      <c r="L3949">
        <v>1000</v>
      </c>
      <c r="M3949">
        <v>5</v>
      </c>
      <c r="N3949">
        <v>5700</v>
      </c>
      <c r="O3949">
        <v>2400</v>
      </c>
      <c r="P3949">
        <v>3300</v>
      </c>
      <c r="Q3949" t="s">
        <v>49</v>
      </c>
      <c r="R3949" t="s">
        <v>56</v>
      </c>
      <c r="S3949" s="3" t="str">
        <f t="shared" si="305"/>
        <v>August</v>
      </c>
      <c r="T3949" t="str">
        <f t="shared" si="306"/>
        <v>Q3</v>
      </c>
      <c r="U3949">
        <f t="shared" si="307"/>
        <v>2025</v>
      </c>
      <c r="V3949" s="4">
        <f t="shared" si="308"/>
        <v>0.57894736842105265</v>
      </c>
      <c r="W3949" t="str">
        <f t="shared" si="309"/>
        <v>Low</v>
      </c>
    </row>
    <row r="3950" spans="1:23" hidden="1" x14ac:dyDescent="0.3">
      <c r="A3950">
        <v>100238</v>
      </c>
      <c r="B3950" s="1">
        <v>45728</v>
      </c>
      <c r="C3950" t="s">
        <v>372</v>
      </c>
      <c r="D3950" t="s">
        <v>228</v>
      </c>
      <c r="E3950" t="s">
        <v>52</v>
      </c>
      <c r="F3950" t="s">
        <v>69</v>
      </c>
      <c r="G3950" t="s">
        <v>70</v>
      </c>
      <c r="H3950" t="s">
        <v>47</v>
      </c>
      <c r="I3950" t="s">
        <v>39</v>
      </c>
      <c r="J3950" t="s">
        <v>48</v>
      </c>
      <c r="K3950">
        <v>5</v>
      </c>
      <c r="L3950">
        <v>1339</v>
      </c>
      <c r="M3950">
        <v>15</v>
      </c>
      <c r="N3950">
        <v>5690.75</v>
      </c>
      <c r="O3950">
        <v>4500</v>
      </c>
      <c r="P3950">
        <v>1190.75</v>
      </c>
      <c r="Q3950" t="s">
        <v>41</v>
      </c>
      <c r="R3950" t="s">
        <v>56</v>
      </c>
      <c r="S3950" s="3" t="str">
        <f t="shared" si="305"/>
        <v>March</v>
      </c>
      <c r="T3950" t="str">
        <f t="shared" si="306"/>
        <v>Q1</v>
      </c>
      <c r="U3950">
        <f t="shared" si="307"/>
        <v>2025</v>
      </c>
      <c r="V3950" s="4">
        <f t="shared" si="308"/>
        <v>0.20924306989412644</v>
      </c>
      <c r="W3950" t="str">
        <f t="shared" si="309"/>
        <v>Low</v>
      </c>
    </row>
    <row r="3951" spans="1:23" hidden="1" x14ac:dyDescent="0.3">
      <c r="A3951">
        <v>102210</v>
      </c>
      <c r="B3951" s="1">
        <v>45778</v>
      </c>
      <c r="C3951" t="s">
        <v>2346</v>
      </c>
      <c r="D3951" t="s">
        <v>408</v>
      </c>
      <c r="E3951" t="s">
        <v>52</v>
      </c>
      <c r="F3951" t="s">
        <v>53</v>
      </c>
      <c r="G3951" t="s">
        <v>54</v>
      </c>
      <c r="H3951" t="s">
        <v>59</v>
      </c>
      <c r="I3951" t="s">
        <v>39</v>
      </c>
      <c r="J3951" t="s">
        <v>40</v>
      </c>
      <c r="K3951">
        <v>6</v>
      </c>
      <c r="L3951">
        <v>1183</v>
      </c>
      <c r="M3951">
        <v>20</v>
      </c>
      <c r="N3951">
        <v>5678.4</v>
      </c>
      <c r="O3951">
        <v>2400</v>
      </c>
      <c r="P3951">
        <v>3278.4</v>
      </c>
      <c r="Q3951" t="s">
        <v>55</v>
      </c>
      <c r="R3951" t="s">
        <v>27</v>
      </c>
      <c r="S3951" s="3" t="str">
        <f t="shared" si="305"/>
        <v>May</v>
      </c>
      <c r="T3951" t="str">
        <f t="shared" si="306"/>
        <v>Q2</v>
      </c>
      <c r="U3951">
        <f t="shared" si="307"/>
        <v>2025</v>
      </c>
      <c r="V3951" s="4">
        <f t="shared" si="308"/>
        <v>0.57734573119188504</v>
      </c>
      <c r="W3951" t="str">
        <f t="shared" si="309"/>
        <v>Low</v>
      </c>
    </row>
    <row r="3952" spans="1:23" hidden="1" x14ac:dyDescent="0.3">
      <c r="A3952">
        <v>104327</v>
      </c>
      <c r="B3952" s="1">
        <v>46017</v>
      </c>
      <c r="C3952" t="s">
        <v>4463</v>
      </c>
      <c r="D3952" t="s">
        <v>257</v>
      </c>
      <c r="E3952" t="s">
        <v>30</v>
      </c>
      <c r="F3952" t="s">
        <v>76</v>
      </c>
      <c r="G3952" t="s">
        <v>77</v>
      </c>
      <c r="H3952" t="s">
        <v>47</v>
      </c>
      <c r="I3952" t="s">
        <v>39</v>
      </c>
      <c r="J3952" t="s">
        <v>48</v>
      </c>
      <c r="K3952">
        <v>5</v>
      </c>
      <c r="L3952">
        <v>1336</v>
      </c>
      <c r="M3952">
        <v>15</v>
      </c>
      <c r="N3952">
        <v>5678</v>
      </c>
      <c r="O3952">
        <v>4500</v>
      </c>
      <c r="P3952">
        <v>1178</v>
      </c>
      <c r="Q3952" t="s">
        <v>41</v>
      </c>
      <c r="R3952" t="s">
        <v>27</v>
      </c>
      <c r="S3952" s="3" t="str">
        <f t="shared" si="305"/>
        <v>December</v>
      </c>
      <c r="T3952" t="str">
        <f t="shared" si="306"/>
        <v>Q4</v>
      </c>
      <c r="U3952">
        <f t="shared" si="307"/>
        <v>2025</v>
      </c>
      <c r="V3952" s="4">
        <f t="shared" si="308"/>
        <v>0.20746741810496655</v>
      </c>
      <c r="W3952" t="str">
        <f t="shared" si="309"/>
        <v>Low</v>
      </c>
    </row>
    <row r="3953" spans="1:23" hidden="1" x14ac:dyDescent="0.3">
      <c r="A3953">
        <v>101900</v>
      </c>
      <c r="B3953" s="1">
        <v>45706</v>
      </c>
      <c r="C3953" t="s">
        <v>2036</v>
      </c>
      <c r="D3953" t="s">
        <v>192</v>
      </c>
      <c r="E3953" t="s">
        <v>30</v>
      </c>
      <c r="F3953" t="s">
        <v>76</v>
      </c>
      <c r="G3953" t="s">
        <v>77</v>
      </c>
      <c r="H3953" t="s">
        <v>38</v>
      </c>
      <c r="I3953" t="s">
        <v>39</v>
      </c>
      <c r="J3953" t="s">
        <v>48</v>
      </c>
      <c r="K3953">
        <v>5</v>
      </c>
      <c r="L3953">
        <v>1333</v>
      </c>
      <c r="M3953">
        <v>15</v>
      </c>
      <c r="N3953">
        <v>5665.25</v>
      </c>
      <c r="O3953">
        <v>4500</v>
      </c>
      <c r="P3953">
        <v>1165.25</v>
      </c>
      <c r="Q3953" t="s">
        <v>49</v>
      </c>
      <c r="R3953" t="s">
        <v>27</v>
      </c>
      <c r="S3953" s="3" t="str">
        <f t="shared" si="305"/>
        <v>February</v>
      </c>
      <c r="T3953" t="str">
        <f t="shared" si="306"/>
        <v>Q1</v>
      </c>
      <c r="U3953">
        <f t="shared" si="307"/>
        <v>2025</v>
      </c>
      <c r="V3953" s="4">
        <f t="shared" si="308"/>
        <v>0.20568377388464762</v>
      </c>
      <c r="W3953" t="str">
        <f t="shared" si="309"/>
        <v>Low</v>
      </c>
    </row>
    <row r="3954" spans="1:23" hidden="1" x14ac:dyDescent="0.3">
      <c r="A3954">
        <v>103511</v>
      </c>
      <c r="B3954" s="1">
        <v>45709</v>
      </c>
      <c r="C3954" t="s">
        <v>3647</v>
      </c>
      <c r="D3954" t="s">
        <v>87</v>
      </c>
      <c r="E3954" t="s">
        <v>52</v>
      </c>
      <c r="F3954" t="s">
        <v>69</v>
      </c>
      <c r="G3954" t="s">
        <v>70</v>
      </c>
      <c r="H3954" t="s">
        <v>83</v>
      </c>
      <c r="I3954" t="s">
        <v>39</v>
      </c>
      <c r="J3954" t="s">
        <v>48</v>
      </c>
      <c r="K3954">
        <v>5</v>
      </c>
      <c r="L3954">
        <v>1333</v>
      </c>
      <c r="M3954">
        <v>15</v>
      </c>
      <c r="N3954">
        <v>5665.25</v>
      </c>
      <c r="O3954">
        <v>4500</v>
      </c>
      <c r="P3954">
        <v>1165.25</v>
      </c>
      <c r="Q3954" t="s">
        <v>49</v>
      </c>
      <c r="R3954" t="s">
        <v>27</v>
      </c>
      <c r="S3954" s="3" t="str">
        <f t="shared" si="305"/>
        <v>February</v>
      </c>
      <c r="T3954" t="str">
        <f t="shared" si="306"/>
        <v>Q1</v>
      </c>
      <c r="U3954">
        <f t="shared" si="307"/>
        <v>2025</v>
      </c>
      <c r="V3954" s="4">
        <f t="shared" si="308"/>
        <v>0.20568377388464762</v>
      </c>
      <c r="W3954" t="str">
        <f t="shared" si="309"/>
        <v>Low</v>
      </c>
    </row>
    <row r="3955" spans="1:23" hidden="1" x14ac:dyDescent="0.3">
      <c r="A3955">
        <v>103335</v>
      </c>
      <c r="B3955" s="1">
        <v>45781</v>
      </c>
      <c r="C3955" t="s">
        <v>3471</v>
      </c>
      <c r="D3955" t="s">
        <v>189</v>
      </c>
      <c r="E3955" t="s">
        <v>44</v>
      </c>
      <c r="F3955" t="s">
        <v>64</v>
      </c>
      <c r="G3955" t="s">
        <v>65</v>
      </c>
      <c r="H3955" t="s">
        <v>23</v>
      </c>
      <c r="I3955" t="s">
        <v>39</v>
      </c>
      <c r="J3955" t="s">
        <v>40</v>
      </c>
      <c r="K3955">
        <v>5</v>
      </c>
      <c r="L3955">
        <v>1132</v>
      </c>
      <c r="M3955">
        <v>0</v>
      </c>
      <c r="N3955">
        <v>5660</v>
      </c>
      <c r="O3955">
        <v>2000</v>
      </c>
      <c r="P3955">
        <v>3660</v>
      </c>
      <c r="Q3955" t="s">
        <v>66</v>
      </c>
      <c r="R3955" t="s">
        <v>73</v>
      </c>
      <c r="S3955" s="3" t="str">
        <f t="shared" si="305"/>
        <v>May</v>
      </c>
      <c r="T3955" t="str">
        <f t="shared" si="306"/>
        <v>Q2</v>
      </c>
      <c r="U3955">
        <f t="shared" si="307"/>
        <v>2025</v>
      </c>
      <c r="V3955" s="4">
        <f t="shared" si="308"/>
        <v>0.64664310954063609</v>
      </c>
      <c r="W3955" t="str">
        <f t="shared" si="309"/>
        <v>Low</v>
      </c>
    </row>
    <row r="3956" spans="1:23" hidden="1" x14ac:dyDescent="0.3">
      <c r="A3956">
        <v>104517</v>
      </c>
      <c r="B3956" s="1">
        <v>45894</v>
      </c>
      <c r="C3956" t="s">
        <v>4653</v>
      </c>
      <c r="D3956" t="s">
        <v>63</v>
      </c>
      <c r="E3956" t="s">
        <v>30</v>
      </c>
      <c r="F3956" t="s">
        <v>76</v>
      </c>
      <c r="G3956" t="s">
        <v>77</v>
      </c>
      <c r="H3956" t="s">
        <v>108</v>
      </c>
      <c r="I3956" t="s">
        <v>39</v>
      </c>
      <c r="J3956" t="s">
        <v>92</v>
      </c>
      <c r="K3956">
        <v>2</v>
      </c>
      <c r="L3956">
        <v>2978</v>
      </c>
      <c r="M3956">
        <v>5</v>
      </c>
      <c r="N3956">
        <v>5658.2</v>
      </c>
      <c r="O3956">
        <v>3200</v>
      </c>
      <c r="P3956">
        <v>2458.1999999999998</v>
      </c>
      <c r="Q3956" t="s">
        <v>26</v>
      </c>
      <c r="R3956" t="s">
        <v>73</v>
      </c>
      <c r="S3956" s="3" t="str">
        <f t="shared" si="305"/>
        <v>August</v>
      </c>
      <c r="T3956" t="str">
        <f t="shared" si="306"/>
        <v>Q3</v>
      </c>
      <c r="U3956">
        <f t="shared" si="307"/>
        <v>2025</v>
      </c>
      <c r="V3956" s="4">
        <f t="shared" si="308"/>
        <v>0.43444911809409353</v>
      </c>
      <c r="W3956" t="str">
        <f t="shared" si="309"/>
        <v>Low</v>
      </c>
    </row>
    <row r="3957" spans="1:23" hidden="1" x14ac:dyDescent="0.3">
      <c r="A3957">
        <v>101598</v>
      </c>
      <c r="B3957" s="1">
        <v>46009</v>
      </c>
      <c r="C3957" t="s">
        <v>1734</v>
      </c>
      <c r="D3957" t="s">
        <v>228</v>
      </c>
      <c r="E3957" t="s">
        <v>52</v>
      </c>
      <c r="F3957" t="s">
        <v>53</v>
      </c>
      <c r="G3957" t="s">
        <v>54</v>
      </c>
      <c r="H3957" t="s">
        <v>38</v>
      </c>
      <c r="I3957" t="s">
        <v>39</v>
      </c>
      <c r="J3957" t="s">
        <v>48</v>
      </c>
      <c r="K3957">
        <v>5</v>
      </c>
      <c r="L3957">
        <v>1257</v>
      </c>
      <c r="M3957">
        <v>10</v>
      </c>
      <c r="N3957">
        <v>5656.5</v>
      </c>
      <c r="O3957">
        <v>4500</v>
      </c>
      <c r="P3957">
        <v>1156.5</v>
      </c>
      <c r="Q3957" t="s">
        <v>66</v>
      </c>
      <c r="R3957" t="s">
        <v>73</v>
      </c>
      <c r="S3957" s="3" t="str">
        <f t="shared" si="305"/>
        <v>December</v>
      </c>
      <c r="T3957" t="str">
        <f t="shared" si="306"/>
        <v>Q4</v>
      </c>
      <c r="U3957">
        <f t="shared" si="307"/>
        <v>2025</v>
      </c>
      <c r="V3957" s="4">
        <f t="shared" si="308"/>
        <v>0.20445505171042164</v>
      </c>
      <c r="W3957" t="str">
        <f t="shared" si="309"/>
        <v>Low</v>
      </c>
    </row>
    <row r="3958" spans="1:23" hidden="1" x14ac:dyDescent="0.3">
      <c r="A3958">
        <v>101025</v>
      </c>
      <c r="B3958" s="1">
        <v>45666</v>
      </c>
      <c r="C3958" t="s">
        <v>1161</v>
      </c>
      <c r="D3958" t="s">
        <v>94</v>
      </c>
      <c r="E3958" t="s">
        <v>20</v>
      </c>
      <c r="F3958" t="s">
        <v>36</v>
      </c>
      <c r="G3958" t="s">
        <v>37</v>
      </c>
      <c r="H3958" t="s">
        <v>59</v>
      </c>
      <c r="I3958" t="s">
        <v>39</v>
      </c>
      <c r="J3958" t="s">
        <v>92</v>
      </c>
      <c r="K3958">
        <v>2</v>
      </c>
      <c r="L3958">
        <v>2977</v>
      </c>
      <c r="M3958">
        <v>5</v>
      </c>
      <c r="N3958">
        <v>5656.3</v>
      </c>
      <c r="O3958">
        <v>3200</v>
      </c>
      <c r="P3958">
        <v>2456.3000000000002</v>
      </c>
      <c r="Q3958" t="s">
        <v>55</v>
      </c>
      <c r="R3958" t="s">
        <v>27</v>
      </c>
      <c r="S3958" s="3" t="str">
        <f t="shared" si="305"/>
        <v>January</v>
      </c>
      <c r="T3958" t="str">
        <f t="shared" si="306"/>
        <v>Q1</v>
      </c>
      <c r="U3958">
        <f t="shared" si="307"/>
        <v>2025</v>
      </c>
      <c r="V3958" s="4">
        <f t="shared" si="308"/>
        <v>0.43425914467054438</v>
      </c>
      <c r="W3958" t="str">
        <f t="shared" si="309"/>
        <v>Low</v>
      </c>
    </row>
    <row r="3959" spans="1:23" hidden="1" x14ac:dyDescent="0.3">
      <c r="A3959">
        <v>104656</v>
      </c>
      <c r="B3959" s="1">
        <v>45943</v>
      </c>
      <c r="C3959" t="s">
        <v>4792</v>
      </c>
      <c r="D3959" t="s">
        <v>96</v>
      </c>
      <c r="E3959" t="s">
        <v>30</v>
      </c>
      <c r="F3959" t="s">
        <v>76</v>
      </c>
      <c r="G3959" t="s">
        <v>77</v>
      </c>
      <c r="H3959" t="s">
        <v>33</v>
      </c>
      <c r="I3959" t="s">
        <v>39</v>
      </c>
      <c r="J3959" t="s">
        <v>92</v>
      </c>
      <c r="K3959">
        <v>3</v>
      </c>
      <c r="L3959">
        <v>2093</v>
      </c>
      <c r="M3959">
        <v>10</v>
      </c>
      <c r="N3959">
        <v>5651.1</v>
      </c>
      <c r="O3959">
        <v>4800</v>
      </c>
      <c r="P3959">
        <v>851.1</v>
      </c>
      <c r="Q3959" t="s">
        <v>55</v>
      </c>
      <c r="R3959" t="s">
        <v>73</v>
      </c>
      <c r="S3959" s="3" t="str">
        <f t="shared" si="305"/>
        <v>October</v>
      </c>
      <c r="T3959" t="str">
        <f t="shared" si="306"/>
        <v>Q4</v>
      </c>
      <c r="U3959">
        <f t="shared" si="307"/>
        <v>2025</v>
      </c>
      <c r="V3959" s="4">
        <f t="shared" si="308"/>
        <v>0.15060784626002016</v>
      </c>
      <c r="W3959" t="str">
        <f t="shared" si="309"/>
        <v>Low</v>
      </c>
    </row>
    <row r="3960" spans="1:23" hidden="1" x14ac:dyDescent="0.3">
      <c r="A3960">
        <v>102148</v>
      </c>
      <c r="B3960" s="1">
        <v>45946</v>
      </c>
      <c r="C3960" t="s">
        <v>2284</v>
      </c>
      <c r="D3960" t="s">
        <v>116</v>
      </c>
      <c r="E3960" t="s">
        <v>30</v>
      </c>
      <c r="F3960" t="s">
        <v>31</v>
      </c>
      <c r="G3960" t="s">
        <v>32</v>
      </c>
      <c r="H3960" t="s">
        <v>108</v>
      </c>
      <c r="I3960" t="s">
        <v>39</v>
      </c>
      <c r="J3960" t="s">
        <v>48</v>
      </c>
      <c r="K3960">
        <v>7</v>
      </c>
      <c r="L3960">
        <v>1008</v>
      </c>
      <c r="M3960">
        <v>20</v>
      </c>
      <c r="N3960">
        <v>5644.8</v>
      </c>
      <c r="O3960">
        <v>6300</v>
      </c>
      <c r="P3960">
        <v>-655.20000000000005</v>
      </c>
      <c r="Q3960" t="s">
        <v>49</v>
      </c>
      <c r="R3960" t="s">
        <v>27</v>
      </c>
      <c r="S3960" s="3" t="str">
        <f t="shared" si="305"/>
        <v>October</v>
      </c>
      <c r="T3960" t="str">
        <f t="shared" si="306"/>
        <v>Q4</v>
      </c>
      <c r="U3960">
        <f t="shared" si="307"/>
        <v>2025</v>
      </c>
      <c r="V3960" s="4">
        <f t="shared" si="308"/>
        <v>-0.11607142857142858</v>
      </c>
      <c r="W3960" t="str">
        <f t="shared" si="309"/>
        <v>Low</v>
      </c>
    </row>
    <row r="3961" spans="1:23" hidden="1" x14ac:dyDescent="0.3">
      <c r="A3961">
        <v>102660</v>
      </c>
      <c r="B3961" s="1">
        <v>45695</v>
      </c>
      <c r="C3961" t="s">
        <v>2796</v>
      </c>
      <c r="D3961" t="s">
        <v>75</v>
      </c>
      <c r="E3961" t="s">
        <v>30</v>
      </c>
      <c r="F3961" t="s">
        <v>31</v>
      </c>
      <c r="G3961" t="s">
        <v>32</v>
      </c>
      <c r="H3961" t="s">
        <v>59</v>
      </c>
      <c r="I3961" t="s">
        <v>39</v>
      </c>
      <c r="J3961" t="s">
        <v>48</v>
      </c>
      <c r="K3961">
        <v>4</v>
      </c>
      <c r="L3961">
        <v>1409</v>
      </c>
      <c r="M3961">
        <v>0</v>
      </c>
      <c r="N3961">
        <v>5636</v>
      </c>
      <c r="O3961">
        <v>3600</v>
      </c>
      <c r="P3961">
        <v>2036</v>
      </c>
      <c r="Q3961" t="s">
        <v>41</v>
      </c>
      <c r="R3961" t="s">
        <v>73</v>
      </c>
      <c r="S3961" s="3" t="str">
        <f t="shared" si="305"/>
        <v>February</v>
      </c>
      <c r="T3961" t="str">
        <f t="shared" si="306"/>
        <v>Q1</v>
      </c>
      <c r="U3961">
        <f t="shared" si="307"/>
        <v>2025</v>
      </c>
      <c r="V3961" s="4">
        <f t="shared" si="308"/>
        <v>0.36124911284599004</v>
      </c>
      <c r="W3961" t="str">
        <f t="shared" si="309"/>
        <v>Low</v>
      </c>
    </row>
    <row r="3962" spans="1:23" hidden="1" x14ac:dyDescent="0.3">
      <c r="A3962">
        <v>104442</v>
      </c>
      <c r="B3962" s="1">
        <v>45969</v>
      </c>
      <c r="C3962" t="s">
        <v>4578</v>
      </c>
      <c r="D3962" t="s">
        <v>239</v>
      </c>
      <c r="E3962" t="s">
        <v>30</v>
      </c>
      <c r="F3962" t="s">
        <v>76</v>
      </c>
      <c r="G3962" t="s">
        <v>77</v>
      </c>
      <c r="H3962" t="s">
        <v>71</v>
      </c>
      <c r="I3962" t="s">
        <v>39</v>
      </c>
      <c r="J3962" t="s">
        <v>48</v>
      </c>
      <c r="K3962">
        <v>4</v>
      </c>
      <c r="L3962">
        <v>1759</v>
      </c>
      <c r="M3962">
        <v>20</v>
      </c>
      <c r="N3962">
        <v>5628.8</v>
      </c>
      <c r="O3962">
        <v>3600</v>
      </c>
      <c r="P3962">
        <v>2028.8</v>
      </c>
      <c r="Q3962" t="s">
        <v>66</v>
      </c>
      <c r="R3962" t="s">
        <v>56</v>
      </c>
      <c r="S3962" s="3" t="str">
        <f t="shared" si="305"/>
        <v>November</v>
      </c>
      <c r="T3962" t="str">
        <f t="shared" si="306"/>
        <v>Q4</v>
      </c>
      <c r="U3962">
        <f t="shared" si="307"/>
        <v>2025</v>
      </c>
      <c r="V3962" s="4">
        <f t="shared" si="308"/>
        <v>0.36043206367254121</v>
      </c>
      <c r="W3962" t="str">
        <f t="shared" si="309"/>
        <v>Low</v>
      </c>
    </row>
    <row r="3963" spans="1:23" hidden="1" x14ac:dyDescent="0.3">
      <c r="A3963">
        <v>103232</v>
      </c>
      <c r="B3963" s="1">
        <v>45768</v>
      </c>
      <c r="C3963" t="s">
        <v>3368</v>
      </c>
      <c r="D3963" t="s">
        <v>194</v>
      </c>
      <c r="E3963" t="s">
        <v>52</v>
      </c>
      <c r="F3963" t="s">
        <v>69</v>
      </c>
      <c r="G3963" t="s">
        <v>70</v>
      </c>
      <c r="H3963" t="s">
        <v>71</v>
      </c>
      <c r="I3963" t="s">
        <v>39</v>
      </c>
      <c r="J3963" t="s">
        <v>48</v>
      </c>
      <c r="K3963">
        <v>4</v>
      </c>
      <c r="L3963">
        <v>1563</v>
      </c>
      <c r="M3963">
        <v>10</v>
      </c>
      <c r="N3963">
        <v>5626.8</v>
      </c>
      <c r="O3963">
        <v>3600</v>
      </c>
      <c r="P3963">
        <v>2026.8</v>
      </c>
      <c r="Q3963" t="s">
        <v>26</v>
      </c>
      <c r="R3963" t="s">
        <v>56</v>
      </c>
      <c r="S3963" s="3" t="str">
        <f t="shared" si="305"/>
        <v>April</v>
      </c>
      <c r="T3963" t="str">
        <f t="shared" si="306"/>
        <v>Q2</v>
      </c>
      <c r="U3963">
        <f t="shared" si="307"/>
        <v>2025</v>
      </c>
      <c r="V3963" s="4">
        <f t="shared" si="308"/>
        <v>0.36020473448496482</v>
      </c>
      <c r="W3963" t="str">
        <f t="shared" si="309"/>
        <v>Low</v>
      </c>
    </row>
    <row r="3964" spans="1:23" hidden="1" x14ac:dyDescent="0.3">
      <c r="A3964">
        <v>100368</v>
      </c>
      <c r="B3964" s="1">
        <v>45742</v>
      </c>
      <c r="C3964" t="s">
        <v>504</v>
      </c>
      <c r="D3964" t="s">
        <v>213</v>
      </c>
      <c r="E3964" t="s">
        <v>30</v>
      </c>
      <c r="F3964" t="s">
        <v>31</v>
      </c>
      <c r="G3964" t="s">
        <v>32</v>
      </c>
      <c r="H3964" t="s">
        <v>33</v>
      </c>
      <c r="I3964" t="s">
        <v>39</v>
      </c>
      <c r="J3964" t="s">
        <v>48</v>
      </c>
      <c r="K3964">
        <v>4</v>
      </c>
      <c r="L3964">
        <v>1480</v>
      </c>
      <c r="M3964">
        <v>5</v>
      </c>
      <c r="N3964">
        <v>5624</v>
      </c>
      <c r="O3964">
        <v>3600</v>
      </c>
      <c r="P3964">
        <v>2024</v>
      </c>
      <c r="Q3964" t="s">
        <v>49</v>
      </c>
      <c r="R3964" t="s">
        <v>27</v>
      </c>
      <c r="S3964" s="3" t="str">
        <f t="shared" si="305"/>
        <v>March</v>
      </c>
      <c r="T3964" t="str">
        <f t="shared" si="306"/>
        <v>Q1</v>
      </c>
      <c r="U3964">
        <f t="shared" si="307"/>
        <v>2025</v>
      </c>
      <c r="V3964" s="4">
        <f t="shared" si="308"/>
        <v>0.35988620199146515</v>
      </c>
      <c r="W3964" t="str">
        <f t="shared" si="309"/>
        <v>Low</v>
      </c>
    </row>
    <row r="3965" spans="1:23" hidden="1" x14ac:dyDescent="0.3">
      <c r="A3965">
        <v>101895</v>
      </c>
      <c r="B3965" s="1">
        <v>45942</v>
      </c>
      <c r="C3965" t="s">
        <v>2031</v>
      </c>
      <c r="D3965" t="s">
        <v>153</v>
      </c>
      <c r="E3965" t="s">
        <v>44</v>
      </c>
      <c r="F3965" t="s">
        <v>45</v>
      </c>
      <c r="G3965" t="s">
        <v>46</v>
      </c>
      <c r="H3965" t="s">
        <v>23</v>
      </c>
      <c r="I3965" t="s">
        <v>39</v>
      </c>
      <c r="J3965" t="s">
        <v>40</v>
      </c>
      <c r="K3965">
        <v>8</v>
      </c>
      <c r="L3965">
        <v>703</v>
      </c>
      <c r="M3965">
        <v>0</v>
      </c>
      <c r="N3965">
        <v>5624</v>
      </c>
      <c r="O3965">
        <v>3200</v>
      </c>
      <c r="P3965">
        <v>2424</v>
      </c>
      <c r="Q3965" t="s">
        <v>49</v>
      </c>
      <c r="R3965" t="s">
        <v>27</v>
      </c>
      <c r="S3965" s="3" t="str">
        <f t="shared" si="305"/>
        <v>October</v>
      </c>
      <c r="T3965" t="str">
        <f t="shared" si="306"/>
        <v>Q4</v>
      </c>
      <c r="U3965">
        <f t="shared" si="307"/>
        <v>2025</v>
      </c>
      <c r="V3965" s="4">
        <f t="shared" si="308"/>
        <v>0.43100995732574682</v>
      </c>
      <c r="W3965" t="str">
        <f t="shared" si="309"/>
        <v>Low</v>
      </c>
    </row>
    <row r="3966" spans="1:23" hidden="1" x14ac:dyDescent="0.3">
      <c r="A3966">
        <v>100534</v>
      </c>
      <c r="B3966" s="1">
        <v>45668</v>
      </c>
      <c r="C3966" t="s">
        <v>670</v>
      </c>
      <c r="D3966" t="s">
        <v>58</v>
      </c>
      <c r="E3966" t="s">
        <v>44</v>
      </c>
      <c r="F3966" t="s">
        <v>64</v>
      </c>
      <c r="G3966" t="s">
        <v>65</v>
      </c>
      <c r="H3966" t="s">
        <v>59</v>
      </c>
      <c r="I3966" t="s">
        <v>39</v>
      </c>
      <c r="J3966" t="s">
        <v>40</v>
      </c>
      <c r="K3966">
        <v>6</v>
      </c>
      <c r="L3966">
        <v>986</v>
      </c>
      <c r="M3966">
        <v>5</v>
      </c>
      <c r="N3966">
        <v>5620.2</v>
      </c>
      <c r="O3966">
        <v>2400</v>
      </c>
      <c r="P3966">
        <v>3220.2</v>
      </c>
      <c r="Q3966" t="s">
        <v>41</v>
      </c>
      <c r="R3966" t="s">
        <v>27</v>
      </c>
      <c r="S3966" s="3" t="str">
        <f t="shared" si="305"/>
        <v>January</v>
      </c>
      <c r="T3966" t="str">
        <f t="shared" si="306"/>
        <v>Q1</v>
      </c>
      <c r="U3966">
        <f t="shared" si="307"/>
        <v>2025</v>
      </c>
      <c r="V3966" s="4">
        <f t="shared" si="308"/>
        <v>0.5729689334899114</v>
      </c>
      <c r="W3966" t="str">
        <f t="shared" si="309"/>
        <v>Low</v>
      </c>
    </row>
    <row r="3967" spans="1:23" hidden="1" x14ac:dyDescent="0.3">
      <c r="A3967">
        <v>104915</v>
      </c>
      <c r="B3967" s="1">
        <v>46015</v>
      </c>
      <c r="C3967" t="s">
        <v>5051</v>
      </c>
      <c r="D3967" t="s">
        <v>106</v>
      </c>
      <c r="E3967" t="s">
        <v>30</v>
      </c>
      <c r="F3967" t="s">
        <v>76</v>
      </c>
      <c r="G3967" t="s">
        <v>77</v>
      </c>
      <c r="H3967" t="s">
        <v>47</v>
      </c>
      <c r="I3967" t="s">
        <v>39</v>
      </c>
      <c r="J3967" t="s">
        <v>48</v>
      </c>
      <c r="K3967">
        <v>4</v>
      </c>
      <c r="L3967">
        <v>1651</v>
      </c>
      <c r="M3967">
        <v>15</v>
      </c>
      <c r="N3967">
        <v>5613.4</v>
      </c>
      <c r="O3967">
        <v>3600</v>
      </c>
      <c r="P3967">
        <v>2013.4</v>
      </c>
      <c r="Q3967" t="s">
        <v>55</v>
      </c>
      <c r="R3967" t="s">
        <v>27</v>
      </c>
      <c r="S3967" s="3" t="str">
        <f t="shared" si="305"/>
        <v>December</v>
      </c>
      <c r="T3967" t="str">
        <f t="shared" si="306"/>
        <v>Q4</v>
      </c>
      <c r="U3967">
        <f t="shared" si="307"/>
        <v>2025</v>
      </c>
      <c r="V3967" s="4">
        <f t="shared" si="308"/>
        <v>0.358677450386575</v>
      </c>
      <c r="W3967" t="str">
        <f t="shared" si="309"/>
        <v>Low</v>
      </c>
    </row>
    <row r="3968" spans="1:23" hidden="1" x14ac:dyDescent="0.3">
      <c r="A3968">
        <v>104711</v>
      </c>
      <c r="B3968" s="1">
        <v>45920</v>
      </c>
      <c r="C3968" t="s">
        <v>4847</v>
      </c>
      <c r="D3968" t="s">
        <v>118</v>
      </c>
      <c r="E3968" t="s">
        <v>44</v>
      </c>
      <c r="F3968" t="s">
        <v>45</v>
      </c>
      <c r="G3968" t="s">
        <v>46</v>
      </c>
      <c r="H3968" t="s">
        <v>59</v>
      </c>
      <c r="I3968" t="s">
        <v>39</v>
      </c>
      <c r="J3968" t="s">
        <v>92</v>
      </c>
      <c r="K3968">
        <v>2</v>
      </c>
      <c r="L3968">
        <v>2806</v>
      </c>
      <c r="M3968">
        <v>0</v>
      </c>
      <c r="N3968">
        <v>5612</v>
      </c>
      <c r="O3968">
        <v>3200</v>
      </c>
      <c r="P3968">
        <v>2412</v>
      </c>
      <c r="Q3968" t="s">
        <v>49</v>
      </c>
      <c r="R3968" t="s">
        <v>27</v>
      </c>
      <c r="S3968" s="3" t="str">
        <f t="shared" si="305"/>
        <v>September</v>
      </c>
      <c r="T3968" t="str">
        <f t="shared" si="306"/>
        <v>Q3</v>
      </c>
      <c r="U3968">
        <f t="shared" si="307"/>
        <v>2025</v>
      </c>
      <c r="V3968" s="4">
        <f t="shared" si="308"/>
        <v>0.42979330007127586</v>
      </c>
      <c r="W3968" t="str">
        <f t="shared" si="309"/>
        <v>Low</v>
      </c>
    </row>
    <row r="3969" spans="1:23" hidden="1" x14ac:dyDescent="0.3">
      <c r="A3969">
        <v>102855</v>
      </c>
      <c r="B3969" s="1">
        <v>45775</v>
      </c>
      <c r="C3969" t="s">
        <v>2991</v>
      </c>
      <c r="D3969" t="s">
        <v>166</v>
      </c>
      <c r="E3969" t="s">
        <v>20</v>
      </c>
      <c r="F3969" t="s">
        <v>36</v>
      </c>
      <c r="G3969" t="s">
        <v>37</v>
      </c>
      <c r="H3969" t="s">
        <v>23</v>
      </c>
      <c r="I3969" t="s">
        <v>39</v>
      </c>
      <c r="J3969" t="s">
        <v>48</v>
      </c>
      <c r="K3969">
        <v>5</v>
      </c>
      <c r="L3969">
        <v>1181</v>
      </c>
      <c r="M3969">
        <v>5</v>
      </c>
      <c r="N3969">
        <v>5609.75</v>
      </c>
      <c r="O3969">
        <v>4500</v>
      </c>
      <c r="P3969">
        <v>1109.75</v>
      </c>
      <c r="Q3969" t="s">
        <v>49</v>
      </c>
      <c r="R3969" t="s">
        <v>27</v>
      </c>
      <c r="S3969" s="3" t="str">
        <f t="shared" si="305"/>
        <v>April</v>
      </c>
      <c r="T3969" t="str">
        <f t="shared" si="306"/>
        <v>Q2</v>
      </c>
      <c r="U3969">
        <f t="shared" si="307"/>
        <v>2025</v>
      </c>
      <c r="V3969" s="4">
        <f t="shared" si="308"/>
        <v>0.19782521502740763</v>
      </c>
      <c r="W3969" t="str">
        <f t="shared" si="309"/>
        <v>Low</v>
      </c>
    </row>
    <row r="3970" spans="1:23" hidden="1" x14ac:dyDescent="0.3">
      <c r="A3970">
        <v>102165</v>
      </c>
      <c r="B3970" s="1">
        <v>45738</v>
      </c>
      <c r="C3970" t="s">
        <v>2301</v>
      </c>
      <c r="D3970" t="s">
        <v>129</v>
      </c>
      <c r="E3970" t="s">
        <v>52</v>
      </c>
      <c r="F3970" t="s">
        <v>69</v>
      </c>
      <c r="G3970" t="s">
        <v>70</v>
      </c>
      <c r="H3970" t="s">
        <v>38</v>
      </c>
      <c r="I3970" t="s">
        <v>39</v>
      </c>
      <c r="J3970" t="s">
        <v>40</v>
      </c>
      <c r="K3970">
        <v>6</v>
      </c>
      <c r="L3970">
        <v>984</v>
      </c>
      <c r="M3970">
        <v>5</v>
      </c>
      <c r="N3970">
        <v>5608.8</v>
      </c>
      <c r="O3970">
        <v>2400</v>
      </c>
      <c r="P3970">
        <v>3208.8</v>
      </c>
      <c r="Q3970" t="s">
        <v>49</v>
      </c>
      <c r="R3970" t="s">
        <v>27</v>
      </c>
      <c r="S3970" s="3" t="str">
        <f t="shared" ref="S3970:S4033" si="310">TEXT(B3970,"mmmm")</f>
        <v>March</v>
      </c>
      <c r="T3970" t="str">
        <f t="shared" ref="T3970:T4033" si="311">"Q"&amp;ROUNDUP(MONTH(B3970)/3,0)</f>
        <v>Q1</v>
      </c>
      <c r="U3970">
        <f t="shared" ref="U3970:U4033" si="312">YEAR(B3970)</f>
        <v>2025</v>
      </c>
      <c r="V3970" s="4">
        <f t="shared" ref="V3970:V4033" si="313">P3970/N3970</f>
        <v>0.57210098416773647</v>
      </c>
      <c r="W3970" t="str">
        <f t="shared" ref="W3970:W4033" si="314">IF(N3970&lt;10000,"Low",IF(N3970&lt;=50000,"Medium","High"))</f>
        <v>Low</v>
      </c>
    </row>
    <row r="3971" spans="1:23" hidden="1" x14ac:dyDescent="0.3">
      <c r="A3971">
        <v>104622</v>
      </c>
      <c r="B3971" s="1">
        <v>45870</v>
      </c>
      <c r="C3971" t="s">
        <v>4758</v>
      </c>
      <c r="D3971" t="s">
        <v>160</v>
      </c>
      <c r="E3971" t="s">
        <v>52</v>
      </c>
      <c r="F3971" t="s">
        <v>53</v>
      </c>
      <c r="G3971" t="s">
        <v>54</v>
      </c>
      <c r="H3971" t="s">
        <v>59</v>
      </c>
      <c r="I3971" t="s">
        <v>39</v>
      </c>
      <c r="J3971" t="s">
        <v>92</v>
      </c>
      <c r="K3971">
        <v>3</v>
      </c>
      <c r="L3971">
        <v>2199</v>
      </c>
      <c r="M3971">
        <v>15</v>
      </c>
      <c r="N3971">
        <v>5607.45</v>
      </c>
      <c r="O3971">
        <v>4800</v>
      </c>
      <c r="P3971">
        <v>807.45</v>
      </c>
      <c r="Q3971" t="s">
        <v>26</v>
      </c>
      <c r="R3971" t="s">
        <v>27</v>
      </c>
      <c r="S3971" s="3" t="str">
        <f t="shared" si="310"/>
        <v>August</v>
      </c>
      <c r="T3971" t="str">
        <f t="shared" si="311"/>
        <v>Q3</v>
      </c>
      <c r="U3971">
        <f t="shared" si="312"/>
        <v>2025</v>
      </c>
      <c r="V3971" s="4">
        <f t="shared" si="313"/>
        <v>0.14399593398068641</v>
      </c>
      <c r="W3971" t="str">
        <f t="shared" si="314"/>
        <v>Low</v>
      </c>
    </row>
    <row r="3972" spans="1:23" hidden="1" x14ac:dyDescent="0.3">
      <c r="A3972">
        <v>104756</v>
      </c>
      <c r="B3972" s="1">
        <v>45824</v>
      </c>
      <c r="C3972" t="s">
        <v>4892</v>
      </c>
      <c r="D3972" t="s">
        <v>205</v>
      </c>
      <c r="E3972" t="s">
        <v>30</v>
      </c>
      <c r="F3972" t="s">
        <v>76</v>
      </c>
      <c r="G3972" t="s">
        <v>77</v>
      </c>
      <c r="H3972" t="s">
        <v>38</v>
      </c>
      <c r="I3972" t="s">
        <v>39</v>
      </c>
      <c r="J3972" t="s">
        <v>48</v>
      </c>
      <c r="K3972">
        <v>5</v>
      </c>
      <c r="L3972">
        <v>1401</v>
      </c>
      <c r="M3972">
        <v>20</v>
      </c>
      <c r="N3972">
        <v>5604</v>
      </c>
      <c r="O3972">
        <v>4500</v>
      </c>
      <c r="P3972">
        <v>1104</v>
      </c>
      <c r="Q3972" t="s">
        <v>55</v>
      </c>
      <c r="R3972" t="s">
        <v>27</v>
      </c>
      <c r="S3972" s="3" t="str">
        <f t="shared" si="310"/>
        <v>June</v>
      </c>
      <c r="T3972" t="str">
        <f t="shared" si="311"/>
        <v>Q2</v>
      </c>
      <c r="U3972">
        <f t="shared" si="312"/>
        <v>2025</v>
      </c>
      <c r="V3972" s="4">
        <f t="shared" si="313"/>
        <v>0.19700214132762311</v>
      </c>
      <c r="W3972" t="str">
        <f t="shared" si="314"/>
        <v>Low</v>
      </c>
    </row>
    <row r="3973" spans="1:23" hidden="1" x14ac:dyDescent="0.3">
      <c r="A3973">
        <v>100966</v>
      </c>
      <c r="B3973" s="1">
        <v>45986</v>
      </c>
      <c r="C3973" t="s">
        <v>1102</v>
      </c>
      <c r="D3973" t="s">
        <v>142</v>
      </c>
      <c r="E3973" t="s">
        <v>20</v>
      </c>
      <c r="F3973" t="s">
        <v>21</v>
      </c>
      <c r="G3973" t="s">
        <v>22</v>
      </c>
      <c r="H3973" t="s">
        <v>71</v>
      </c>
      <c r="I3973" t="s">
        <v>39</v>
      </c>
      <c r="J3973" t="s">
        <v>40</v>
      </c>
      <c r="K3973">
        <v>10</v>
      </c>
      <c r="L3973">
        <v>658</v>
      </c>
      <c r="M3973">
        <v>15</v>
      </c>
      <c r="N3973">
        <v>5593</v>
      </c>
      <c r="O3973">
        <v>4000</v>
      </c>
      <c r="P3973">
        <v>1593</v>
      </c>
      <c r="Q3973" t="s">
        <v>41</v>
      </c>
      <c r="R3973" t="s">
        <v>27</v>
      </c>
      <c r="S3973" s="3" t="str">
        <f t="shared" si="310"/>
        <v>November</v>
      </c>
      <c r="T3973" t="str">
        <f t="shared" si="311"/>
        <v>Q4</v>
      </c>
      <c r="U3973">
        <f t="shared" si="312"/>
        <v>2025</v>
      </c>
      <c r="V3973" s="4">
        <f t="shared" si="313"/>
        <v>0.28482031110316469</v>
      </c>
      <c r="W3973" t="str">
        <f t="shared" si="314"/>
        <v>Low</v>
      </c>
    </row>
    <row r="3974" spans="1:23" hidden="1" x14ac:dyDescent="0.3">
      <c r="A3974">
        <v>102392</v>
      </c>
      <c r="B3974" s="1">
        <v>45988</v>
      </c>
      <c r="C3974" t="s">
        <v>2528</v>
      </c>
      <c r="D3974" t="s">
        <v>322</v>
      </c>
      <c r="E3974" t="s">
        <v>30</v>
      </c>
      <c r="F3974" t="s">
        <v>76</v>
      </c>
      <c r="G3974" t="s">
        <v>77</v>
      </c>
      <c r="H3974" t="s">
        <v>59</v>
      </c>
      <c r="I3974" t="s">
        <v>39</v>
      </c>
      <c r="J3974" t="s">
        <v>48</v>
      </c>
      <c r="K3974">
        <v>4</v>
      </c>
      <c r="L3974">
        <v>1470</v>
      </c>
      <c r="M3974">
        <v>5</v>
      </c>
      <c r="N3974">
        <v>5586</v>
      </c>
      <c r="O3974">
        <v>3600</v>
      </c>
      <c r="P3974">
        <v>1986</v>
      </c>
      <c r="Q3974" t="s">
        <v>41</v>
      </c>
      <c r="R3974" t="s">
        <v>73</v>
      </c>
      <c r="S3974" s="3" t="str">
        <f t="shared" si="310"/>
        <v>November</v>
      </c>
      <c r="T3974" t="str">
        <f t="shared" si="311"/>
        <v>Q4</v>
      </c>
      <c r="U3974">
        <f t="shared" si="312"/>
        <v>2025</v>
      </c>
      <c r="V3974" s="4">
        <f t="shared" si="313"/>
        <v>0.35553168635875404</v>
      </c>
      <c r="W3974" t="str">
        <f t="shared" si="314"/>
        <v>Low</v>
      </c>
    </row>
    <row r="3975" spans="1:23" hidden="1" x14ac:dyDescent="0.3">
      <c r="A3975">
        <v>102214</v>
      </c>
      <c r="B3975" s="1">
        <v>45852</v>
      </c>
      <c r="C3975" t="s">
        <v>2350</v>
      </c>
      <c r="D3975" t="s">
        <v>134</v>
      </c>
      <c r="E3975" t="s">
        <v>20</v>
      </c>
      <c r="F3975" t="s">
        <v>21</v>
      </c>
      <c r="G3975" t="s">
        <v>22</v>
      </c>
      <c r="H3975" t="s">
        <v>33</v>
      </c>
      <c r="I3975" t="s">
        <v>39</v>
      </c>
      <c r="J3975" t="s">
        <v>40</v>
      </c>
      <c r="K3975">
        <v>6</v>
      </c>
      <c r="L3975">
        <v>931</v>
      </c>
      <c r="M3975">
        <v>0</v>
      </c>
      <c r="N3975">
        <v>5586</v>
      </c>
      <c r="O3975">
        <v>2400</v>
      </c>
      <c r="P3975">
        <v>3186</v>
      </c>
      <c r="Q3975" t="s">
        <v>41</v>
      </c>
      <c r="R3975" t="s">
        <v>27</v>
      </c>
      <c r="S3975" s="3" t="str">
        <f t="shared" si="310"/>
        <v>July</v>
      </c>
      <c r="T3975" t="str">
        <f t="shared" si="311"/>
        <v>Q3</v>
      </c>
      <c r="U3975">
        <f t="shared" si="312"/>
        <v>2025</v>
      </c>
      <c r="V3975" s="4">
        <f t="shared" si="313"/>
        <v>0.57035445757250269</v>
      </c>
      <c r="W3975" t="str">
        <f t="shared" si="314"/>
        <v>Low</v>
      </c>
    </row>
    <row r="3976" spans="1:23" hidden="1" x14ac:dyDescent="0.3">
      <c r="A3976">
        <v>103331</v>
      </c>
      <c r="B3976" s="1">
        <v>45684</v>
      </c>
      <c r="C3976" t="s">
        <v>3467</v>
      </c>
      <c r="D3976" t="s">
        <v>210</v>
      </c>
      <c r="E3976" t="s">
        <v>30</v>
      </c>
      <c r="F3976" t="s">
        <v>31</v>
      </c>
      <c r="G3976" t="s">
        <v>32</v>
      </c>
      <c r="H3976" t="s">
        <v>83</v>
      </c>
      <c r="I3976" t="s">
        <v>39</v>
      </c>
      <c r="J3976" t="s">
        <v>48</v>
      </c>
      <c r="K3976">
        <v>6</v>
      </c>
      <c r="L3976">
        <v>1162</v>
      </c>
      <c r="M3976">
        <v>20</v>
      </c>
      <c r="N3976">
        <v>5577.6</v>
      </c>
      <c r="O3976">
        <v>5400</v>
      </c>
      <c r="P3976">
        <v>177.6</v>
      </c>
      <c r="Q3976" t="s">
        <v>66</v>
      </c>
      <c r="R3976" t="s">
        <v>27</v>
      </c>
      <c r="S3976" s="3" t="str">
        <f t="shared" si="310"/>
        <v>January</v>
      </c>
      <c r="T3976" t="str">
        <f t="shared" si="311"/>
        <v>Q1</v>
      </c>
      <c r="U3976">
        <f t="shared" si="312"/>
        <v>2025</v>
      </c>
      <c r="V3976" s="4">
        <f t="shared" si="313"/>
        <v>3.1841652323580029E-2</v>
      </c>
      <c r="W3976" t="str">
        <f t="shared" si="314"/>
        <v>Low</v>
      </c>
    </row>
    <row r="3977" spans="1:23" hidden="1" x14ac:dyDescent="0.3">
      <c r="A3977">
        <v>104246</v>
      </c>
      <c r="B3977" s="1">
        <v>45700</v>
      </c>
      <c r="C3977" t="s">
        <v>4382</v>
      </c>
      <c r="D3977" t="s">
        <v>19</v>
      </c>
      <c r="E3977" t="s">
        <v>30</v>
      </c>
      <c r="F3977" t="s">
        <v>76</v>
      </c>
      <c r="G3977" t="s">
        <v>77</v>
      </c>
      <c r="H3977" t="s">
        <v>108</v>
      </c>
      <c r="I3977" t="s">
        <v>39</v>
      </c>
      <c r="J3977" t="s">
        <v>48</v>
      </c>
      <c r="K3977">
        <v>5</v>
      </c>
      <c r="L3977">
        <v>1394</v>
      </c>
      <c r="M3977">
        <v>20</v>
      </c>
      <c r="N3977">
        <v>5576</v>
      </c>
      <c r="O3977">
        <v>4500</v>
      </c>
      <c r="P3977">
        <v>1076</v>
      </c>
      <c r="Q3977" t="s">
        <v>41</v>
      </c>
      <c r="R3977" t="s">
        <v>56</v>
      </c>
      <c r="S3977" s="3" t="str">
        <f t="shared" si="310"/>
        <v>February</v>
      </c>
      <c r="T3977" t="str">
        <f t="shared" si="311"/>
        <v>Q1</v>
      </c>
      <c r="U3977">
        <f t="shared" si="312"/>
        <v>2025</v>
      </c>
      <c r="V3977" s="4">
        <f t="shared" si="313"/>
        <v>0.19296987087517933</v>
      </c>
      <c r="W3977" t="str">
        <f t="shared" si="314"/>
        <v>Low</v>
      </c>
    </row>
    <row r="3978" spans="1:23" hidden="1" x14ac:dyDescent="0.3">
      <c r="A3978">
        <v>102021</v>
      </c>
      <c r="B3978" s="1">
        <v>45934</v>
      </c>
      <c r="C3978" t="s">
        <v>2157</v>
      </c>
      <c r="D3978" t="s">
        <v>219</v>
      </c>
      <c r="E3978" t="s">
        <v>44</v>
      </c>
      <c r="F3978" t="s">
        <v>64</v>
      </c>
      <c r="G3978" t="s">
        <v>65</v>
      </c>
      <c r="H3978" t="s">
        <v>47</v>
      </c>
      <c r="I3978" t="s">
        <v>39</v>
      </c>
      <c r="J3978" t="s">
        <v>40</v>
      </c>
      <c r="K3978">
        <v>9</v>
      </c>
      <c r="L3978">
        <v>650</v>
      </c>
      <c r="M3978">
        <v>5</v>
      </c>
      <c r="N3978">
        <v>5557.5</v>
      </c>
      <c r="O3978">
        <v>3600</v>
      </c>
      <c r="P3978">
        <v>1957.5</v>
      </c>
      <c r="Q3978" t="s">
        <v>26</v>
      </c>
      <c r="R3978" t="s">
        <v>27</v>
      </c>
      <c r="S3978" s="3" t="str">
        <f t="shared" si="310"/>
        <v>October</v>
      </c>
      <c r="T3978" t="str">
        <f t="shared" si="311"/>
        <v>Q4</v>
      </c>
      <c r="U3978">
        <f t="shared" si="312"/>
        <v>2025</v>
      </c>
      <c r="V3978" s="4">
        <f t="shared" si="313"/>
        <v>0.35222672064777327</v>
      </c>
      <c r="W3978" t="str">
        <f t="shared" si="314"/>
        <v>Low</v>
      </c>
    </row>
    <row r="3979" spans="1:23" hidden="1" x14ac:dyDescent="0.3">
      <c r="A3979">
        <v>104285</v>
      </c>
      <c r="B3979" s="1">
        <v>45846</v>
      </c>
      <c r="C3979" t="s">
        <v>4421</v>
      </c>
      <c r="D3979" t="s">
        <v>29</v>
      </c>
      <c r="E3979" t="s">
        <v>44</v>
      </c>
      <c r="F3979" t="s">
        <v>64</v>
      </c>
      <c r="G3979" t="s">
        <v>65</v>
      </c>
      <c r="H3979" t="s">
        <v>83</v>
      </c>
      <c r="I3979" t="s">
        <v>39</v>
      </c>
      <c r="J3979" t="s">
        <v>92</v>
      </c>
      <c r="K3979">
        <v>2</v>
      </c>
      <c r="L3979">
        <v>2919</v>
      </c>
      <c r="M3979">
        <v>5</v>
      </c>
      <c r="N3979">
        <v>5546.1</v>
      </c>
      <c r="O3979">
        <v>3200</v>
      </c>
      <c r="P3979">
        <v>2346.1</v>
      </c>
      <c r="Q3979" t="s">
        <v>49</v>
      </c>
      <c r="R3979" t="s">
        <v>73</v>
      </c>
      <c r="S3979" s="3" t="str">
        <f t="shared" si="310"/>
        <v>July</v>
      </c>
      <c r="T3979" t="str">
        <f t="shared" si="311"/>
        <v>Q3</v>
      </c>
      <c r="U3979">
        <f t="shared" si="312"/>
        <v>2025</v>
      </c>
      <c r="V3979" s="4">
        <f t="shared" si="313"/>
        <v>0.42301797659616663</v>
      </c>
      <c r="W3979" t="str">
        <f t="shared" si="314"/>
        <v>Low</v>
      </c>
    </row>
    <row r="3980" spans="1:23" hidden="1" x14ac:dyDescent="0.3">
      <c r="A3980">
        <v>100818</v>
      </c>
      <c r="B3980" s="1">
        <v>45660</v>
      </c>
      <c r="C3980" t="s">
        <v>954</v>
      </c>
      <c r="D3980" t="s">
        <v>228</v>
      </c>
      <c r="E3980" t="s">
        <v>44</v>
      </c>
      <c r="F3980" t="s">
        <v>45</v>
      </c>
      <c r="G3980" t="s">
        <v>46</v>
      </c>
      <c r="H3980" t="s">
        <v>59</v>
      </c>
      <c r="I3980" t="s">
        <v>39</v>
      </c>
      <c r="J3980" t="s">
        <v>48</v>
      </c>
      <c r="K3980">
        <v>6</v>
      </c>
      <c r="L3980">
        <v>1087</v>
      </c>
      <c r="M3980">
        <v>15</v>
      </c>
      <c r="N3980">
        <v>5543.7</v>
      </c>
      <c r="O3980">
        <v>5400</v>
      </c>
      <c r="P3980">
        <v>143.69999999999999</v>
      </c>
      <c r="Q3980" t="s">
        <v>66</v>
      </c>
      <c r="R3980" t="s">
        <v>56</v>
      </c>
      <c r="S3980" s="3" t="str">
        <f t="shared" si="310"/>
        <v>January</v>
      </c>
      <c r="T3980" t="str">
        <f t="shared" si="311"/>
        <v>Q1</v>
      </c>
      <c r="U3980">
        <f t="shared" si="312"/>
        <v>2025</v>
      </c>
      <c r="V3980" s="4">
        <f t="shared" si="313"/>
        <v>2.5921316088532927E-2</v>
      </c>
      <c r="W3980" t="str">
        <f t="shared" si="314"/>
        <v>Low</v>
      </c>
    </row>
    <row r="3981" spans="1:23" hidden="1" x14ac:dyDescent="0.3">
      <c r="A3981">
        <v>104505</v>
      </c>
      <c r="B3981" s="1">
        <v>45970</v>
      </c>
      <c r="C3981" t="s">
        <v>4641</v>
      </c>
      <c r="D3981" t="s">
        <v>90</v>
      </c>
      <c r="E3981" t="s">
        <v>52</v>
      </c>
      <c r="F3981" t="s">
        <v>53</v>
      </c>
      <c r="G3981" t="s">
        <v>54</v>
      </c>
      <c r="H3981" t="s">
        <v>71</v>
      </c>
      <c r="I3981" t="s">
        <v>39</v>
      </c>
      <c r="J3981" t="s">
        <v>48</v>
      </c>
      <c r="K3981">
        <v>3</v>
      </c>
      <c r="L3981">
        <v>1945</v>
      </c>
      <c r="M3981">
        <v>5</v>
      </c>
      <c r="N3981">
        <v>5543.25</v>
      </c>
      <c r="O3981">
        <v>2700</v>
      </c>
      <c r="P3981">
        <v>2843.25</v>
      </c>
      <c r="Q3981" t="s">
        <v>49</v>
      </c>
      <c r="R3981" t="s">
        <v>73</v>
      </c>
      <c r="S3981" s="3" t="str">
        <f t="shared" si="310"/>
        <v>November</v>
      </c>
      <c r="T3981" t="str">
        <f t="shared" si="311"/>
        <v>Q4</v>
      </c>
      <c r="U3981">
        <f t="shared" si="312"/>
        <v>2025</v>
      </c>
      <c r="V3981" s="4">
        <f t="shared" si="313"/>
        <v>0.51292112028142334</v>
      </c>
      <c r="W3981" t="str">
        <f t="shared" si="314"/>
        <v>Low</v>
      </c>
    </row>
    <row r="3982" spans="1:23" hidden="1" x14ac:dyDescent="0.3">
      <c r="A3982">
        <v>103689</v>
      </c>
      <c r="B3982" s="1">
        <v>45971</v>
      </c>
      <c r="C3982" t="s">
        <v>3825</v>
      </c>
      <c r="D3982" t="s">
        <v>134</v>
      </c>
      <c r="E3982" t="s">
        <v>30</v>
      </c>
      <c r="F3982" t="s">
        <v>76</v>
      </c>
      <c r="G3982" t="s">
        <v>77</v>
      </c>
      <c r="H3982" t="s">
        <v>59</v>
      </c>
      <c r="I3982" t="s">
        <v>39</v>
      </c>
      <c r="J3982" t="s">
        <v>40</v>
      </c>
      <c r="K3982">
        <v>10</v>
      </c>
      <c r="L3982">
        <v>583</v>
      </c>
      <c r="M3982">
        <v>5</v>
      </c>
      <c r="N3982">
        <v>5538.5</v>
      </c>
      <c r="O3982">
        <v>4000</v>
      </c>
      <c r="P3982">
        <v>1538.5</v>
      </c>
      <c r="Q3982" t="s">
        <v>55</v>
      </c>
      <c r="R3982" t="s">
        <v>27</v>
      </c>
      <c r="S3982" s="3" t="str">
        <f t="shared" si="310"/>
        <v>November</v>
      </c>
      <c r="T3982" t="str">
        <f t="shared" si="311"/>
        <v>Q4</v>
      </c>
      <c r="U3982">
        <f t="shared" si="312"/>
        <v>2025</v>
      </c>
      <c r="V3982" s="4">
        <f t="shared" si="313"/>
        <v>0.27778279317504739</v>
      </c>
      <c r="W3982" t="str">
        <f t="shared" si="314"/>
        <v>Low</v>
      </c>
    </row>
    <row r="3983" spans="1:23" hidden="1" x14ac:dyDescent="0.3">
      <c r="A3983">
        <v>104675</v>
      </c>
      <c r="B3983" s="1">
        <v>45733</v>
      </c>
      <c r="C3983" t="s">
        <v>4811</v>
      </c>
      <c r="D3983" t="s">
        <v>75</v>
      </c>
      <c r="E3983" t="s">
        <v>44</v>
      </c>
      <c r="F3983" t="s">
        <v>45</v>
      </c>
      <c r="G3983" t="s">
        <v>46</v>
      </c>
      <c r="H3983" t="s">
        <v>38</v>
      </c>
      <c r="I3983" t="s">
        <v>39</v>
      </c>
      <c r="J3983" t="s">
        <v>92</v>
      </c>
      <c r="K3983">
        <v>3</v>
      </c>
      <c r="L3983">
        <v>2171</v>
      </c>
      <c r="M3983">
        <v>15</v>
      </c>
      <c r="N3983">
        <v>5536.05</v>
      </c>
      <c r="O3983">
        <v>4800</v>
      </c>
      <c r="P3983">
        <v>736.05</v>
      </c>
      <c r="Q3983" t="s">
        <v>41</v>
      </c>
      <c r="R3983" t="s">
        <v>56</v>
      </c>
      <c r="S3983" s="3" t="str">
        <f t="shared" si="310"/>
        <v>March</v>
      </c>
      <c r="T3983" t="str">
        <f t="shared" si="311"/>
        <v>Q1</v>
      </c>
      <c r="U3983">
        <f t="shared" si="312"/>
        <v>2025</v>
      </c>
      <c r="V3983" s="4">
        <f t="shared" si="313"/>
        <v>0.1329558078413309</v>
      </c>
      <c r="W3983" t="str">
        <f t="shared" si="314"/>
        <v>Low</v>
      </c>
    </row>
    <row r="3984" spans="1:23" hidden="1" x14ac:dyDescent="0.3">
      <c r="A3984">
        <v>104909</v>
      </c>
      <c r="B3984" s="1">
        <v>45773</v>
      </c>
      <c r="C3984" t="s">
        <v>5045</v>
      </c>
      <c r="D3984" t="s">
        <v>210</v>
      </c>
      <c r="E3984" t="s">
        <v>52</v>
      </c>
      <c r="F3984" t="s">
        <v>53</v>
      </c>
      <c r="G3984" t="s">
        <v>54</v>
      </c>
      <c r="H3984" t="s">
        <v>83</v>
      </c>
      <c r="I3984" t="s">
        <v>39</v>
      </c>
      <c r="J3984" t="s">
        <v>92</v>
      </c>
      <c r="K3984">
        <v>3</v>
      </c>
      <c r="L3984">
        <v>2171</v>
      </c>
      <c r="M3984">
        <v>15</v>
      </c>
      <c r="N3984">
        <v>5536.05</v>
      </c>
      <c r="O3984">
        <v>4800</v>
      </c>
      <c r="P3984">
        <v>736.05</v>
      </c>
      <c r="Q3984" t="s">
        <v>66</v>
      </c>
      <c r="R3984" t="s">
        <v>27</v>
      </c>
      <c r="S3984" s="3" t="str">
        <f t="shared" si="310"/>
        <v>April</v>
      </c>
      <c r="T3984" t="str">
        <f t="shared" si="311"/>
        <v>Q2</v>
      </c>
      <c r="U3984">
        <f t="shared" si="312"/>
        <v>2025</v>
      </c>
      <c r="V3984" s="4">
        <f t="shared" si="313"/>
        <v>0.1329558078413309</v>
      </c>
      <c r="W3984" t="str">
        <f t="shared" si="314"/>
        <v>Low</v>
      </c>
    </row>
    <row r="3985" spans="1:23" hidden="1" x14ac:dyDescent="0.3">
      <c r="A3985">
        <v>100928</v>
      </c>
      <c r="B3985" s="1">
        <v>45783</v>
      </c>
      <c r="C3985" t="s">
        <v>1064</v>
      </c>
      <c r="D3985" t="s">
        <v>82</v>
      </c>
      <c r="E3985" t="s">
        <v>44</v>
      </c>
      <c r="F3985" t="s">
        <v>45</v>
      </c>
      <c r="G3985" t="s">
        <v>46</v>
      </c>
      <c r="H3985" t="s">
        <v>59</v>
      </c>
      <c r="I3985" t="s">
        <v>39</v>
      </c>
      <c r="J3985" t="s">
        <v>48</v>
      </c>
      <c r="K3985">
        <v>5</v>
      </c>
      <c r="L3985">
        <v>1229</v>
      </c>
      <c r="M3985">
        <v>10</v>
      </c>
      <c r="N3985">
        <v>5530.5</v>
      </c>
      <c r="O3985">
        <v>4500</v>
      </c>
      <c r="P3985">
        <v>1030.5</v>
      </c>
      <c r="Q3985" t="s">
        <v>41</v>
      </c>
      <c r="R3985" t="s">
        <v>73</v>
      </c>
      <c r="S3985" s="3" t="str">
        <f t="shared" si="310"/>
        <v>May</v>
      </c>
      <c r="T3985" t="str">
        <f t="shared" si="311"/>
        <v>Q2</v>
      </c>
      <c r="U3985">
        <f t="shared" si="312"/>
        <v>2025</v>
      </c>
      <c r="V3985" s="4">
        <f t="shared" si="313"/>
        <v>0.18633034987794955</v>
      </c>
      <c r="W3985" t="str">
        <f t="shared" si="314"/>
        <v>Low</v>
      </c>
    </row>
    <row r="3986" spans="1:23" hidden="1" x14ac:dyDescent="0.3">
      <c r="A3986">
        <v>102788</v>
      </c>
      <c r="B3986" s="1">
        <v>45856</v>
      </c>
      <c r="C3986" t="s">
        <v>2924</v>
      </c>
      <c r="D3986" t="s">
        <v>125</v>
      </c>
      <c r="E3986" t="s">
        <v>52</v>
      </c>
      <c r="F3986" t="s">
        <v>69</v>
      </c>
      <c r="G3986" t="s">
        <v>70</v>
      </c>
      <c r="H3986" t="s">
        <v>38</v>
      </c>
      <c r="I3986" t="s">
        <v>39</v>
      </c>
      <c r="J3986" t="s">
        <v>92</v>
      </c>
      <c r="K3986">
        <v>2</v>
      </c>
      <c r="L3986">
        <v>2908</v>
      </c>
      <c r="M3986">
        <v>5</v>
      </c>
      <c r="N3986">
        <v>5525.2</v>
      </c>
      <c r="O3986">
        <v>3200</v>
      </c>
      <c r="P3986">
        <v>2325.1999999999998</v>
      </c>
      <c r="Q3986" t="s">
        <v>66</v>
      </c>
      <c r="R3986" t="s">
        <v>27</v>
      </c>
      <c r="S3986" s="3" t="str">
        <f t="shared" si="310"/>
        <v>July</v>
      </c>
      <c r="T3986" t="str">
        <f t="shared" si="311"/>
        <v>Q3</v>
      </c>
      <c r="U3986">
        <f t="shared" si="312"/>
        <v>2025</v>
      </c>
      <c r="V3986" s="4">
        <f t="shared" si="313"/>
        <v>0.4208354448707739</v>
      </c>
      <c r="W3986" t="str">
        <f t="shared" si="314"/>
        <v>Low</v>
      </c>
    </row>
    <row r="3987" spans="1:23" hidden="1" x14ac:dyDescent="0.3">
      <c r="A3987">
        <v>101585</v>
      </c>
      <c r="B3987" s="1">
        <v>46019</v>
      </c>
      <c r="C3987" t="s">
        <v>1721</v>
      </c>
      <c r="D3987" t="s">
        <v>228</v>
      </c>
      <c r="E3987" t="s">
        <v>20</v>
      </c>
      <c r="F3987" t="s">
        <v>21</v>
      </c>
      <c r="G3987" t="s">
        <v>22</v>
      </c>
      <c r="H3987" t="s">
        <v>23</v>
      </c>
      <c r="I3987" t="s">
        <v>39</v>
      </c>
      <c r="J3987" t="s">
        <v>48</v>
      </c>
      <c r="K3987">
        <v>4</v>
      </c>
      <c r="L3987">
        <v>1719</v>
      </c>
      <c r="M3987">
        <v>20</v>
      </c>
      <c r="N3987">
        <v>5500.8</v>
      </c>
      <c r="O3987">
        <v>3600</v>
      </c>
      <c r="P3987">
        <v>1900.8</v>
      </c>
      <c r="Q3987" t="s">
        <v>66</v>
      </c>
      <c r="R3987" t="s">
        <v>27</v>
      </c>
      <c r="S3987" s="3" t="str">
        <f t="shared" si="310"/>
        <v>December</v>
      </c>
      <c r="T3987" t="str">
        <f t="shared" si="311"/>
        <v>Q4</v>
      </c>
      <c r="U3987">
        <f t="shared" si="312"/>
        <v>2025</v>
      </c>
      <c r="V3987" s="4">
        <f t="shared" si="313"/>
        <v>0.34554973821989526</v>
      </c>
      <c r="W3987" t="str">
        <f t="shared" si="314"/>
        <v>Low</v>
      </c>
    </row>
    <row r="3988" spans="1:23" hidden="1" x14ac:dyDescent="0.3">
      <c r="A3988">
        <v>104387</v>
      </c>
      <c r="B3988" s="1">
        <v>45906</v>
      </c>
      <c r="C3988" t="s">
        <v>4523</v>
      </c>
      <c r="D3988" t="s">
        <v>122</v>
      </c>
      <c r="E3988" t="s">
        <v>20</v>
      </c>
      <c r="F3988" t="s">
        <v>21</v>
      </c>
      <c r="G3988" t="s">
        <v>22</v>
      </c>
      <c r="H3988" t="s">
        <v>38</v>
      </c>
      <c r="I3988" t="s">
        <v>39</v>
      </c>
      <c r="J3988" t="s">
        <v>48</v>
      </c>
      <c r="K3988">
        <v>5</v>
      </c>
      <c r="L3988">
        <v>1157</v>
      </c>
      <c r="M3988">
        <v>5</v>
      </c>
      <c r="N3988">
        <v>5495.75</v>
      </c>
      <c r="O3988">
        <v>4500</v>
      </c>
      <c r="P3988">
        <v>995.75</v>
      </c>
      <c r="Q3988" t="s">
        <v>55</v>
      </c>
      <c r="R3988" t="s">
        <v>27</v>
      </c>
      <c r="S3988" s="3" t="str">
        <f t="shared" si="310"/>
        <v>September</v>
      </c>
      <c r="T3988" t="str">
        <f t="shared" si="311"/>
        <v>Q3</v>
      </c>
      <c r="U3988">
        <f t="shared" si="312"/>
        <v>2025</v>
      </c>
      <c r="V3988" s="4">
        <f t="shared" si="313"/>
        <v>0.18118546149297185</v>
      </c>
      <c r="W3988" t="str">
        <f t="shared" si="314"/>
        <v>Low</v>
      </c>
    </row>
    <row r="3989" spans="1:23" hidden="1" x14ac:dyDescent="0.3">
      <c r="A3989">
        <v>100581</v>
      </c>
      <c r="B3989" s="1">
        <v>45948</v>
      </c>
      <c r="C3989" t="s">
        <v>717</v>
      </c>
      <c r="D3989" t="s">
        <v>228</v>
      </c>
      <c r="E3989" t="s">
        <v>52</v>
      </c>
      <c r="F3989" t="s">
        <v>53</v>
      </c>
      <c r="G3989" t="s">
        <v>54</v>
      </c>
      <c r="H3989" t="s">
        <v>38</v>
      </c>
      <c r="I3989" t="s">
        <v>39</v>
      </c>
      <c r="J3989" t="s">
        <v>48</v>
      </c>
      <c r="K3989">
        <v>6</v>
      </c>
      <c r="L3989">
        <v>1077</v>
      </c>
      <c r="M3989">
        <v>15</v>
      </c>
      <c r="N3989">
        <v>5492.7</v>
      </c>
      <c r="O3989">
        <v>5400</v>
      </c>
      <c r="P3989">
        <v>92.7</v>
      </c>
      <c r="Q3989" t="s">
        <v>55</v>
      </c>
      <c r="R3989" t="s">
        <v>27</v>
      </c>
      <c r="S3989" s="3" t="str">
        <f t="shared" si="310"/>
        <v>October</v>
      </c>
      <c r="T3989" t="str">
        <f t="shared" si="311"/>
        <v>Q4</v>
      </c>
      <c r="U3989">
        <f t="shared" si="312"/>
        <v>2025</v>
      </c>
      <c r="V3989" s="4">
        <f t="shared" si="313"/>
        <v>1.6876945764378176E-2</v>
      </c>
      <c r="W3989" t="str">
        <f t="shared" si="314"/>
        <v>Low</v>
      </c>
    </row>
    <row r="3990" spans="1:23" hidden="1" x14ac:dyDescent="0.3">
      <c r="A3990">
        <v>104955</v>
      </c>
      <c r="B3990" s="1">
        <v>45853</v>
      </c>
      <c r="C3990" t="s">
        <v>5091</v>
      </c>
      <c r="D3990" t="s">
        <v>202</v>
      </c>
      <c r="E3990" t="s">
        <v>52</v>
      </c>
      <c r="F3990" t="s">
        <v>69</v>
      </c>
      <c r="G3990" t="s">
        <v>70</v>
      </c>
      <c r="H3990" t="s">
        <v>33</v>
      </c>
      <c r="I3990" t="s">
        <v>39</v>
      </c>
      <c r="J3990" t="s">
        <v>48</v>
      </c>
      <c r="K3990">
        <v>3</v>
      </c>
      <c r="L3990">
        <v>1927</v>
      </c>
      <c r="M3990">
        <v>5</v>
      </c>
      <c r="N3990">
        <v>5491.95</v>
      </c>
      <c r="O3990">
        <v>2700</v>
      </c>
      <c r="P3990">
        <v>2791.95</v>
      </c>
      <c r="Q3990" t="s">
        <v>66</v>
      </c>
      <c r="R3990" t="s">
        <v>27</v>
      </c>
      <c r="S3990" s="3" t="str">
        <f t="shared" si="310"/>
        <v>July</v>
      </c>
      <c r="T3990" t="str">
        <f t="shared" si="311"/>
        <v>Q3</v>
      </c>
      <c r="U3990">
        <f t="shared" si="312"/>
        <v>2025</v>
      </c>
      <c r="V3990" s="4">
        <f t="shared" si="313"/>
        <v>0.5083713435118673</v>
      </c>
      <c r="W3990" t="str">
        <f t="shared" si="314"/>
        <v>Low</v>
      </c>
    </row>
    <row r="3991" spans="1:23" hidden="1" x14ac:dyDescent="0.3">
      <c r="A3991">
        <v>100572</v>
      </c>
      <c r="B3991" s="1">
        <v>45918</v>
      </c>
      <c r="C3991" t="s">
        <v>708</v>
      </c>
      <c r="D3991" t="s">
        <v>51</v>
      </c>
      <c r="E3991" t="s">
        <v>44</v>
      </c>
      <c r="F3991" t="s">
        <v>64</v>
      </c>
      <c r="G3991" t="s">
        <v>65</v>
      </c>
      <c r="H3991" t="s">
        <v>47</v>
      </c>
      <c r="I3991" t="s">
        <v>39</v>
      </c>
      <c r="J3991" t="s">
        <v>40</v>
      </c>
      <c r="K3991">
        <v>6</v>
      </c>
      <c r="L3991">
        <v>1075</v>
      </c>
      <c r="M3991">
        <v>15</v>
      </c>
      <c r="N3991">
        <v>5482.5</v>
      </c>
      <c r="O3991">
        <v>2400</v>
      </c>
      <c r="P3991">
        <v>3082.5</v>
      </c>
      <c r="Q3991" t="s">
        <v>41</v>
      </c>
      <c r="R3991" t="s">
        <v>56</v>
      </c>
      <c r="S3991" s="3" t="str">
        <f t="shared" si="310"/>
        <v>September</v>
      </c>
      <c r="T3991" t="str">
        <f t="shared" si="311"/>
        <v>Q3</v>
      </c>
      <c r="U3991">
        <f t="shared" si="312"/>
        <v>2025</v>
      </c>
      <c r="V3991" s="4">
        <f t="shared" si="313"/>
        <v>0.56224350205198359</v>
      </c>
      <c r="W3991" t="str">
        <f t="shared" si="314"/>
        <v>Low</v>
      </c>
    </row>
    <row r="3992" spans="1:23" hidden="1" x14ac:dyDescent="0.3">
      <c r="A3992">
        <v>100381</v>
      </c>
      <c r="B3992" s="1">
        <v>45797</v>
      </c>
      <c r="C3992" t="s">
        <v>517</v>
      </c>
      <c r="D3992" t="s">
        <v>122</v>
      </c>
      <c r="E3992" t="s">
        <v>20</v>
      </c>
      <c r="F3992" t="s">
        <v>21</v>
      </c>
      <c r="G3992" t="s">
        <v>22</v>
      </c>
      <c r="H3992" t="s">
        <v>83</v>
      </c>
      <c r="I3992" t="s">
        <v>39</v>
      </c>
      <c r="J3992" t="s">
        <v>48</v>
      </c>
      <c r="K3992">
        <v>3</v>
      </c>
      <c r="L3992">
        <v>1916</v>
      </c>
      <c r="M3992">
        <v>5</v>
      </c>
      <c r="N3992">
        <v>5460.6</v>
      </c>
      <c r="O3992">
        <v>2700</v>
      </c>
      <c r="P3992">
        <v>2760.6</v>
      </c>
      <c r="Q3992" t="s">
        <v>26</v>
      </c>
      <c r="R3992" t="s">
        <v>73</v>
      </c>
      <c r="S3992" s="3" t="str">
        <f t="shared" si="310"/>
        <v>May</v>
      </c>
      <c r="T3992" t="str">
        <f t="shared" si="311"/>
        <v>Q2</v>
      </c>
      <c r="U3992">
        <f t="shared" si="312"/>
        <v>2025</v>
      </c>
      <c r="V3992" s="4">
        <f t="shared" si="313"/>
        <v>0.50554884078672668</v>
      </c>
      <c r="W3992" t="str">
        <f t="shared" si="314"/>
        <v>Low</v>
      </c>
    </row>
    <row r="3993" spans="1:23" hidden="1" x14ac:dyDescent="0.3">
      <c r="A3993">
        <v>103244</v>
      </c>
      <c r="B3993" s="1">
        <v>45890</v>
      </c>
      <c r="C3993" t="s">
        <v>3380</v>
      </c>
      <c r="D3993" t="s">
        <v>134</v>
      </c>
      <c r="E3993" t="s">
        <v>20</v>
      </c>
      <c r="F3993" t="s">
        <v>21</v>
      </c>
      <c r="G3993" t="s">
        <v>22</v>
      </c>
      <c r="H3993" t="s">
        <v>108</v>
      </c>
      <c r="I3993" t="s">
        <v>39</v>
      </c>
      <c r="J3993" t="s">
        <v>92</v>
      </c>
      <c r="K3993">
        <v>3</v>
      </c>
      <c r="L3993">
        <v>2141</v>
      </c>
      <c r="M3993">
        <v>15</v>
      </c>
      <c r="N3993">
        <v>5459.55</v>
      </c>
      <c r="O3993">
        <v>4800</v>
      </c>
      <c r="P3993">
        <v>659.55</v>
      </c>
      <c r="Q3993" t="s">
        <v>66</v>
      </c>
      <c r="R3993" t="s">
        <v>27</v>
      </c>
      <c r="S3993" s="3" t="str">
        <f t="shared" si="310"/>
        <v>August</v>
      </c>
      <c r="T3993" t="str">
        <f t="shared" si="311"/>
        <v>Q3</v>
      </c>
      <c r="U3993">
        <f t="shared" si="312"/>
        <v>2025</v>
      </c>
      <c r="V3993" s="4">
        <f t="shared" si="313"/>
        <v>0.12080665988955132</v>
      </c>
      <c r="W3993" t="str">
        <f t="shared" si="314"/>
        <v>Low</v>
      </c>
    </row>
    <row r="3994" spans="1:23" hidden="1" x14ac:dyDescent="0.3">
      <c r="A3994">
        <v>100840</v>
      </c>
      <c r="B3994" s="1">
        <v>45735</v>
      </c>
      <c r="C3994" t="s">
        <v>976</v>
      </c>
      <c r="D3994" t="s">
        <v>29</v>
      </c>
      <c r="E3994" t="s">
        <v>52</v>
      </c>
      <c r="F3994" t="s">
        <v>69</v>
      </c>
      <c r="G3994" t="s">
        <v>70</v>
      </c>
      <c r="H3994" t="s">
        <v>71</v>
      </c>
      <c r="I3994" t="s">
        <v>39</v>
      </c>
      <c r="J3994" t="s">
        <v>48</v>
      </c>
      <c r="K3994">
        <v>5</v>
      </c>
      <c r="L3994">
        <v>1283</v>
      </c>
      <c r="M3994">
        <v>15</v>
      </c>
      <c r="N3994">
        <v>5452.75</v>
      </c>
      <c r="O3994">
        <v>4500</v>
      </c>
      <c r="P3994">
        <v>952.75</v>
      </c>
      <c r="Q3994" t="s">
        <v>55</v>
      </c>
      <c r="R3994" t="s">
        <v>27</v>
      </c>
      <c r="S3994" s="3" t="str">
        <f t="shared" si="310"/>
        <v>March</v>
      </c>
      <c r="T3994" t="str">
        <f t="shared" si="311"/>
        <v>Q1</v>
      </c>
      <c r="U3994">
        <f t="shared" si="312"/>
        <v>2025</v>
      </c>
      <c r="V3994" s="4">
        <f t="shared" si="313"/>
        <v>0.17472834808124341</v>
      </c>
      <c r="W3994" t="str">
        <f t="shared" si="314"/>
        <v>Low</v>
      </c>
    </row>
    <row r="3995" spans="1:23" hidden="1" x14ac:dyDescent="0.3">
      <c r="A3995">
        <v>102425</v>
      </c>
      <c r="B3995" s="1">
        <v>45927</v>
      </c>
      <c r="C3995" t="s">
        <v>2561</v>
      </c>
      <c r="D3995" t="s">
        <v>104</v>
      </c>
      <c r="E3995" t="s">
        <v>30</v>
      </c>
      <c r="F3995" t="s">
        <v>31</v>
      </c>
      <c r="G3995" t="s">
        <v>32</v>
      </c>
      <c r="H3995" t="s">
        <v>33</v>
      </c>
      <c r="I3995" t="s">
        <v>39</v>
      </c>
      <c r="J3995" t="s">
        <v>92</v>
      </c>
      <c r="K3995">
        <v>2</v>
      </c>
      <c r="L3995">
        <v>2723</v>
      </c>
      <c r="M3995">
        <v>0</v>
      </c>
      <c r="N3995">
        <v>5446</v>
      </c>
      <c r="O3995">
        <v>3200</v>
      </c>
      <c r="P3995">
        <v>2246</v>
      </c>
      <c r="Q3995" t="s">
        <v>26</v>
      </c>
      <c r="R3995" t="s">
        <v>27</v>
      </c>
      <c r="S3995" s="3" t="str">
        <f t="shared" si="310"/>
        <v>September</v>
      </c>
      <c r="T3995" t="str">
        <f t="shared" si="311"/>
        <v>Q3</v>
      </c>
      <c r="U3995">
        <f t="shared" si="312"/>
        <v>2025</v>
      </c>
      <c r="V3995" s="4">
        <f t="shared" si="313"/>
        <v>0.41241278002203452</v>
      </c>
      <c r="W3995" t="str">
        <f t="shared" si="314"/>
        <v>Low</v>
      </c>
    </row>
    <row r="3996" spans="1:23" hidden="1" x14ac:dyDescent="0.3">
      <c r="A3996">
        <v>103899</v>
      </c>
      <c r="B3996" s="1">
        <v>45672</v>
      </c>
      <c r="C3996" t="s">
        <v>4035</v>
      </c>
      <c r="D3996" t="s">
        <v>90</v>
      </c>
      <c r="E3996" t="s">
        <v>52</v>
      </c>
      <c r="F3996" t="s">
        <v>53</v>
      </c>
      <c r="G3996" t="s">
        <v>54</v>
      </c>
      <c r="H3996" t="s">
        <v>47</v>
      </c>
      <c r="I3996" t="s">
        <v>39</v>
      </c>
      <c r="J3996" t="s">
        <v>92</v>
      </c>
      <c r="K3996">
        <v>2</v>
      </c>
      <c r="L3996">
        <v>2860</v>
      </c>
      <c r="M3996">
        <v>5</v>
      </c>
      <c r="N3996">
        <v>5434</v>
      </c>
      <c r="O3996">
        <v>3200</v>
      </c>
      <c r="P3996">
        <v>2234</v>
      </c>
      <c r="Q3996" t="s">
        <v>41</v>
      </c>
      <c r="R3996" t="s">
        <v>27</v>
      </c>
      <c r="S3996" s="3" t="str">
        <f t="shared" si="310"/>
        <v>January</v>
      </c>
      <c r="T3996" t="str">
        <f t="shared" si="311"/>
        <v>Q1</v>
      </c>
      <c r="U3996">
        <f t="shared" si="312"/>
        <v>2025</v>
      </c>
      <c r="V3996" s="4">
        <f t="shared" si="313"/>
        <v>0.41111520058888479</v>
      </c>
      <c r="W3996" t="str">
        <f t="shared" si="314"/>
        <v>Low</v>
      </c>
    </row>
    <row r="3997" spans="1:23" hidden="1" x14ac:dyDescent="0.3">
      <c r="A3997">
        <v>101192</v>
      </c>
      <c r="B3997" s="1">
        <v>46002</v>
      </c>
      <c r="C3997" t="s">
        <v>1328</v>
      </c>
      <c r="D3997" t="s">
        <v>43</v>
      </c>
      <c r="E3997" t="s">
        <v>44</v>
      </c>
      <c r="F3997" t="s">
        <v>64</v>
      </c>
      <c r="G3997" t="s">
        <v>65</v>
      </c>
      <c r="H3997" t="s">
        <v>47</v>
      </c>
      <c r="I3997" t="s">
        <v>39</v>
      </c>
      <c r="J3997" t="s">
        <v>48</v>
      </c>
      <c r="K3997">
        <v>5</v>
      </c>
      <c r="L3997">
        <v>1207</v>
      </c>
      <c r="M3997">
        <v>10</v>
      </c>
      <c r="N3997">
        <v>5431.5</v>
      </c>
      <c r="O3997">
        <v>4500</v>
      </c>
      <c r="P3997">
        <v>931.5</v>
      </c>
      <c r="Q3997" t="s">
        <v>41</v>
      </c>
      <c r="R3997" t="s">
        <v>56</v>
      </c>
      <c r="S3997" s="3" t="str">
        <f t="shared" si="310"/>
        <v>December</v>
      </c>
      <c r="T3997" t="str">
        <f t="shared" si="311"/>
        <v>Q4</v>
      </c>
      <c r="U3997">
        <f t="shared" si="312"/>
        <v>2025</v>
      </c>
      <c r="V3997" s="4">
        <f t="shared" si="313"/>
        <v>0.17149958574979288</v>
      </c>
      <c r="W3997" t="str">
        <f t="shared" si="314"/>
        <v>Low</v>
      </c>
    </row>
    <row r="3998" spans="1:23" hidden="1" x14ac:dyDescent="0.3">
      <c r="A3998">
        <v>102656</v>
      </c>
      <c r="B3998" s="1">
        <v>45976</v>
      </c>
      <c r="C3998" t="s">
        <v>2792</v>
      </c>
      <c r="D3998" t="s">
        <v>153</v>
      </c>
      <c r="E3998" t="s">
        <v>30</v>
      </c>
      <c r="F3998" t="s">
        <v>76</v>
      </c>
      <c r="G3998" t="s">
        <v>77</v>
      </c>
      <c r="H3998" t="s">
        <v>38</v>
      </c>
      <c r="I3998" t="s">
        <v>39</v>
      </c>
      <c r="J3998" t="s">
        <v>40</v>
      </c>
      <c r="K3998">
        <v>10</v>
      </c>
      <c r="L3998">
        <v>543</v>
      </c>
      <c r="M3998">
        <v>0</v>
      </c>
      <c r="N3998">
        <v>5430</v>
      </c>
      <c r="O3998">
        <v>4000</v>
      </c>
      <c r="P3998">
        <v>1430</v>
      </c>
      <c r="Q3998" t="s">
        <v>49</v>
      </c>
      <c r="R3998" t="s">
        <v>73</v>
      </c>
      <c r="S3998" s="3" t="str">
        <f t="shared" si="310"/>
        <v>November</v>
      </c>
      <c r="T3998" t="str">
        <f t="shared" si="311"/>
        <v>Q4</v>
      </c>
      <c r="U3998">
        <f t="shared" si="312"/>
        <v>2025</v>
      </c>
      <c r="V3998" s="4">
        <f t="shared" si="313"/>
        <v>0.26335174953959484</v>
      </c>
      <c r="W3998" t="str">
        <f t="shared" si="314"/>
        <v>Low</v>
      </c>
    </row>
    <row r="3999" spans="1:23" hidden="1" x14ac:dyDescent="0.3">
      <c r="A3999">
        <v>100724</v>
      </c>
      <c r="B3999" s="1">
        <v>45828</v>
      </c>
      <c r="C3999" t="s">
        <v>860</v>
      </c>
      <c r="D3999" t="s">
        <v>127</v>
      </c>
      <c r="E3999" t="s">
        <v>30</v>
      </c>
      <c r="F3999" t="s">
        <v>76</v>
      </c>
      <c r="G3999" t="s">
        <v>77</v>
      </c>
      <c r="H3999" t="s">
        <v>59</v>
      </c>
      <c r="I3999" t="s">
        <v>39</v>
      </c>
      <c r="J3999" t="s">
        <v>92</v>
      </c>
      <c r="K3999">
        <v>3</v>
      </c>
      <c r="L3999">
        <v>2010</v>
      </c>
      <c r="M3999">
        <v>10</v>
      </c>
      <c r="N3999">
        <v>5427</v>
      </c>
      <c r="O3999">
        <v>4800</v>
      </c>
      <c r="P3999">
        <v>627</v>
      </c>
      <c r="Q3999" t="s">
        <v>41</v>
      </c>
      <c r="R3999" t="s">
        <v>73</v>
      </c>
      <c r="S3999" s="3" t="str">
        <f t="shared" si="310"/>
        <v>June</v>
      </c>
      <c r="T3999" t="str">
        <f t="shared" si="311"/>
        <v>Q2</v>
      </c>
      <c r="U3999">
        <f t="shared" si="312"/>
        <v>2025</v>
      </c>
      <c r="V3999" s="4">
        <f t="shared" si="313"/>
        <v>0.11553344389165285</v>
      </c>
      <c r="W3999" t="str">
        <f t="shared" si="314"/>
        <v>Low</v>
      </c>
    </row>
    <row r="4000" spans="1:23" hidden="1" x14ac:dyDescent="0.3">
      <c r="A4000">
        <v>103588</v>
      </c>
      <c r="B4000" s="1">
        <v>45803</v>
      </c>
      <c r="C4000" t="s">
        <v>3724</v>
      </c>
      <c r="D4000" t="s">
        <v>104</v>
      </c>
      <c r="E4000" t="s">
        <v>52</v>
      </c>
      <c r="F4000" t="s">
        <v>53</v>
      </c>
      <c r="G4000" t="s">
        <v>54</v>
      </c>
      <c r="H4000" t="s">
        <v>47</v>
      </c>
      <c r="I4000" t="s">
        <v>39</v>
      </c>
      <c r="J4000" t="s">
        <v>92</v>
      </c>
      <c r="K4000">
        <v>3</v>
      </c>
      <c r="L4000">
        <v>2125</v>
      </c>
      <c r="M4000">
        <v>15</v>
      </c>
      <c r="N4000">
        <v>5418.75</v>
      </c>
      <c r="O4000">
        <v>4800</v>
      </c>
      <c r="P4000">
        <v>618.75</v>
      </c>
      <c r="Q4000" t="s">
        <v>55</v>
      </c>
      <c r="R4000" t="s">
        <v>56</v>
      </c>
      <c r="S4000" s="3" t="str">
        <f t="shared" si="310"/>
        <v>May</v>
      </c>
      <c r="T4000" t="str">
        <f t="shared" si="311"/>
        <v>Q2</v>
      </c>
      <c r="U4000">
        <f t="shared" si="312"/>
        <v>2025</v>
      </c>
      <c r="V4000" s="4">
        <f t="shared" si="313"/>
        <v>0.11418685121107267</v>
      </c>
      <c r="W4000" t="str">
        <f t="shared" si="314"/>
        <v>Low</v>
      </c>
    </row>
    <row r="4001" spans="1:23" hidden="1" x14ac:dyDescent="0.3">
      <c r="A4001">
        <v>104095</v>
      </c>
      <c r="B4001" s="1">
        <v>45691</v>
      </c>
      <c r="C4001" t="s">
        <v>4231</v>
      </c>
      <c r="D4001" t="s">
        <v>239</v>
      </c>
      <c r="E4001" t="s">
        <v>30</v>
      </c>
      <c r="F4001" t="s">
        <v>31</v>
      </c>
      <c r="G4001" t="s">
        <v>32</v>
      </c>
      <c r="H4001" t="s">
        <v>59</v>
      </c>
      <c r="I4001" t="s">
        <v>39</v>
      </c>
      <c r="J4001" t="s">
        <v>40</v>
      </c>
      <c r="K4001">
        <v>5</v>
      </c>
      <c r="L4001">
        <v>1140</v>
      </c>
      <c r="M4001">
        <v>5</v>
      </c>
      <c r="N4001">
        <v>5415</v>
      </c>
      <c r="O4001">
        <v>2000</v>
      </c>
      <c r="P4001">
        <v>3415</v>
      </c>
      <c r="Q4001" t="s">
        <v>49</v>
      </c>
      <c r="R4001" t="s">
        <v>73</v>
      </c>
      <c r="S4001" s="3" t="str">
        <f t="shared" si="310"/>
        <v>February</v>
      </c>
      <c r="T4001" t="str">
        <f t="shared" si="311"/>
        <v>Q1</v>
      </c>
      <c r="U4001">
        <f t="shared" si="312"/>
        <v>2025</v>
      </c>
      <c r="V4001" s="4">
        <f t="shared" si="313"/>
        <v>0.63065558633425667</v>
      </c>
      <c r="W4001" t="str">
        <f t="shared" si="314"/>
        <v>Low</v>
      </c>
    </row>
    <row r="4002" spans="1:23" hidden="1" x14ac:dyDescent="0.3">
      <c r="A4002">
        <v>100590</v>
      </c>
      <c r="B4002" s="1">
        <v>45794</v>
      </c>
      <c r="C4002" t="s">
        <v>726</v>
      </c>
      <c r="D4002" t="s">
        <v>151</v>
      </c>
      <c r="E4002" t="s">
        <v>52</v>
      </c>
      <c r="F4002" t="s">
        <v>53</v>
      </c>
      <c r="G4002" t="s">
        <v>54</v>
      </c>
      <c r="H4002" t="s">
        <v>47</v>
      </c>
      <c r="I4002" t="s">
        <v>39</v>
      </c>
      <c r="J4002" t="s">
        <v>92</v>
      </c>
      <c r="K4002">
        <v>3</v>
      </c>
      <c r="L4002">
        <v>2117</v>
      </c>
      <c r="M4002">
        <v>15</v>
      </c>
      <c r="N4002">
        <v>5398.35</v>
      </c>
      <c r="O4002">
        <v>4800</v>
      </c>
      <c r="P4002">
        <v>598.35</v>
      </c>
      <c r="Q4002" t="s">
        <v>26</v>
      </c>
      <c r="R4002" t="s">
        <v>27</v>
      </c>
      <c r="S4002" s="3" t="str">
        <f t="shared" si="310"/>
        <v>May</v>
      </c>
      <c r="T4002" t="str">
        <f t="shared" si="311"/>
        <v>Q2</v>
      </c>
      <c r="U4002">
        <f t="shared" si="312"/>
        <v>2025</v>
      </c>
      <c r="V4002" s="4">
        <f t="shared" si="313"/>
        <v>0.11083942315707578</v>
      </c>
      <c r="W4002" t="str">
        <f t="shared" si="314"/>
        <v>Low</v>
      </c>
    </row>
    <row r="4003" spans="1:23" hidden="1" x14ac:dyDescent="0.3">
      <c r="A4003">
        <v>103846</v>
      </c>
      <c r="B4003" s="1">
        <v>45770</v>
      </c>
      <c r="C4003" t="s">
        <v>3982</v>
      </c>
      <c r="D4003" t="s">
        <v>127</v>
      </c>
      <c r="E4003" t="s">
        <v>20</v>
      </c>
      <c r="F4003" t="s">
        <v>21</v>
      </c>
      <c r="G4003" t="s">
        <v>22</v>
      </c>
      <c r="H4003" t="s">
        <v>108</v>
      </c>
      <c r="I4003" t="s">
        <v>39</v>
      </c>
      <c r="J4003" t="s">
        <v>92</v>
      </c>
      <c r="K4003">
        <v>2</v>
      </c>
      <c r="L4003">
        <v>2841</v>
      </c>
      <c r="M4003">
        <v>5</v>
      </c>
      <c r="N4003">
        <v>5397.9</v>
      </c>
      <c r="O4003">
        <v>3200</v>
      </c>
      <c r="P4003">
        <v>2197.9</v>
      </c>
      <c r="Q4003" t="s">
        <v>41</v>
      </c>
      <c r="R4003" t="s">
        <v>27</v>
      </c>
      <c r="S4003" s="3" t="str">
        <f t="shared" si="310"/>
        <v>April</v>
      </c>
      <c r="T4003" t="str">
        <f t="shared" si="311"/>
        <v>Q2</v>
      </c>
      <c r="U4003">
        <f t="shared" si="312"/>
        <v>2025</v>
      </c>
      <c r="V4003" s="4">
        <f t="shared" si="313"/>
        <v>0.40717686507715967</v>
      </c>
      <c r="W4003" t="str">
        <f t="shared" si="314"/>
        <v>Low</v>
      </c>
    </row>
    <row r="4004" spans="1:23" hidden="1" x14ac:dyDescent="0.3">
      <c r="A4004">
        <v>103453</v>
      </c>
      <c r="B4004" s="1">
        <v>45909</v>
      </c>
      <c r="C4004" t="s">
        <v>3589</v>
      </c>
      <c r="D4004" t="s">
        <v>85</v>
      </c>
      <c r="E4004" t="s">
        <v>20</v>
      </c>
      <c r="F4004" t="s">
        <v>21</v>
      </c>
      <c r="G4004" t="s">
        <v>22</v>
      </c>
      <c r="H4004" t="s">
        <v>23</v>
      </c>
      <c r="I4004" t="s">
        <v>39</v>
      </c>
      <c r="J4004" t="s">
        <v>48</v>
      </c>
      <c r="K4004">
        <v>3</v>
      </c>
      <c r="L4004">
        <v>1891</v>
      </c>
      <c r="M4004">
        <v>5</v>
      </c>
      <c r="N4004">
        <v>5389.35</v>
      </c>
      <c r="O4004">
        <v>2700</v>
      </c>
      <c r="P4004">
        <v>2689.35</v>
      </c>
      <c r="Q4004" t="s">
        <v>66</v>
      </c>
      <c r="R4004" t="s">
        <v>27</v>
      </c>
      <c r="S4004" s="3" t="str">
        <f t="shared" si="310"/>
        <v>September</v>
      </c>
      <c r="T4004" t="str">
        <f t="shared" si="311"/>
        <v>Q3</v>
      </c>
      <c r="U4004">
        <f t="shared" si="312"/>
        <v>2025</v>
      </c>
      <c r="V4004" s="4">
        <f t="shared" si="313"/>
        <v>0.49901194021542483</v>
      </c>
      <c r="W4004" t="str">
        <f t="shared" si="314"/>
        <v>Low</v>
      </c>
    </row>
    <row r="4005" spans="1:23" hidden="1" x14ac:dyDescent="0.3">
      <c r="A4005">
        <v>104477</v>
      </c>
      <c r="B4005" s="1">
        <v>45680</v>
      </c>
      <c r="C4005" t="s">
        <v>4613</v>
      </c>
      <c r="D4005" t="s">
        <v>114</v>
      </c>
      <c r="E4005" t="s">
        <v>20</v>
      </c>
      <c r="F4005" t="s">
        <v>36</v>
      </c>
      <c r="G4005" t="s">
        <v>37</v>
      </c>
      <c r="H4005" t="s">
        <v>83</v>
      </c>
      <c r="I4005" t="s">
        <v>39</v>
      </c>
      <c r="J4005" t="s">
        <v>48</v>
      </c>
      <c r="K4005">
        <v>4</v>
      </c>
      <c r="L4005">
        <v>1417</v>
      </c>
      <c r="M4005">
        <v>5</v>
      </c>
      <c r="N4005">
        <v>5384.6</v>
      </c>
      <c r="O4005">
        <v>3600</v>
      </c>
      <c r="P4005">
        <v>1784.6</v>
      </c>
      <c r="Q4005" t="s">
        <v>55</v>
      </c>
      <c r="R4005" t="s">
        <v>27</v>
      </c>
      <c r="S4005" s="3" t="str">
        <f t="shared" si="310"/>
        <v>January</v>
      </c>
      <c r="T4005" t="str">
        <f t="shared" si="311"/>
        <v>Q1</v>
      </c>
      <c r="U4005">
        <f t="shared" si="312"/>
        <v>2025</v>
      </c>
      <c r="V4005" s="4">
        <f t="shared" si="313"/>
        <v>0.33142666121903203</v>
      </c>
      <c r="W4005" t="str">
        <f t="shared" si="314"/>
        <v>Low</v>
      </c>
    </row>
    <row r="4006" spans="1:23" hidden="1" x14ac:dyDescent="0.3">
      <c r="A4006">
        <v>101935</v>
      </c>
      <c r="B4006" s="1">
        <v>45985</v>
      </c>
      <c r="C4006" t="s">
        <v>2071</v>
      </c>
      <c r="D4006" t="s">
        <v>153</v>
      </c>
      <c r="E4006" t="s">
        <v>20</v>
      </c>
      <c r="F4006" t="s">
        <v>21</v>
      </c>
      <c r="G4006" t="s">
        <v>22</v>
      </c>
      <c r="H4006" t="s">
        <v>59</v>
      </c>
      <c r="I4006" t="s">
        <v>39</v>
      </c>
      <c r="J4006" t="s">
        <v>48</v>
      </c>
      <c r="K4006">
        <v>3</v>
      </c>
      <c r="L4006">
        <v>1889</v>
      </c>
      <c r="M4006">
        <v>5</v>
      </c>
      <c r="N4006">
        <v>5383.65</v>
      </c>
      <c r="O4006">
        <v>2700</v>
      </c>
      <c r="P4006">
        <v>2683.65</v>
      </c>
      <c r="Q4006" t="s">
        <v>55</v>
      </c>
      <c r="R4006" t="s">
        <v>73</v>
      </c>
      <c r="S4006" s="3" t="str">
        <f t="shared" si="310"/>
        <v>November</v>
      </c>
      <c r="T4006" t="str">
        <f t="shared" si="311"/>
        <v>Q4</v>
      </c>
      <c r="U4006">
        <f t="shared" si="312"/>
        <v>2025</v>
      </c>
      <c r="V4006" s="4">
        <f t="shared" si="313"/>
        <v>0.49848151347134384</v>
      </c>
      <c r="W4006" t="str">
        <f t="shared" si="314"/>
        <v>Low</v>
      </c>
    </row>
    <row r="4007" spans="1:23" hidden="1" x14ac:dyDescent="0.3">
      <c r="A4007">
        <v>101423</v>
      </c>
      <c r="B4007" s="1">
        <v>45890</v>
      </c>
      <c r="C4007" t="s">
        <v>1559</v>
      </c>
      <c r="D4007" t="s">
        <v>82</v>
      </c>
      <c r="E4007" t="s">
        <v>20</v>
      </c>
      <c r="F4007" t="s">
        <v>36</v>
      </c>
      <c r="G4007" t="s">
        <v>37</v>
      </c>
      <c r="H4007" t="s">
        <v>47</v>
      </c>
      <c r="I4007" t="s">
        <v>39</v>
      </c>
      <c r="J4007" t="s">
        <v>48</v>
      </c>
      <c r="K4007">
        <v>4</v>
      </c>
      <c r="L4007">
        <v>1345</v>
      </c>
      <c r="M4007">
        <v>0</v>
      </c>
      <c r="N4007">
        <v>5380</v>
      </c>
      <c r="O4007">
        <v>3600</v>
      </c>
      <c r="P4007">
        <v>1780</v>
      </c>
      <c r="Q4007" t="s">
        <v>49</v>
      </c>
      <c r="R4007" t="s">
        <v>73</v>
      </c>
      <c r="S4007" s="3" t="str">
        <f t="shared" si="310"/>
        <v>August</v>
      </c>
      <c r="T4007" t="str">
        <f t="shared" si="311"/>
        <v>Q3</v>
      </c>
      <c r="U4007">
        <f t="shared" si="312"/>
        <v>2025</v>
      </c>
      <c r="V4007" s="4">
        <f t="shared" si="313"/>
        <v>0.33085501858736061</v>
      </c>
      <c r="W4007" t="str">
        <f t="shared" si="314"/>
        <v>Low</v>
      </c>
    </row>
    <row r="4008" spans="1:23" hidden="1" x14ac:dyDescent="0.3">
      <c r="A4008">
        <v>100297</v>
      </c>
      <c r="B4008" s="1">
        <v>45870</v>
      </c>
      <c r="C4008" t="s">
        <v>433</v>
      </c>
      <c r="D4008" t="s">
        <v>51</v>
      </c>
      <c r="E4008" t="s">
        <v>52</v>
      </c>
      <c r="F4008" t="s">
        <v>53</v>
      </c>
      <c r="G4008" t="s">
        <v>54</v>
      </c>
      <c r="H4008" t="s">
        <v>47</v>
      </c>
      <c r="I4008" t="s">
        <v>39</v>
      </c>
      <c r="J4008" t="s">
        <v>40</v>
      </c>
      <c r="K4008">
        <v>5</v>
      </c>
      <c r="L4008">
        <v>1076</v>
      </c>
      <c r="M4008">
        <v>0</v>
      </c>
      <c r="N4008">
        <v>5380</v>
      </c>
      <c r="O4008">
        <v>2000</v>
      </c>
      <c r="P4008">
        <v>3380</v>
      </c>
      <c r="Q4008" t="s">
        <v>41</v>
      </c>
      <c r="R4008" t="s">
        <v>27</v>
      </c>
      <c r="S4008" s="3" t="str">
        <f t="shared" si="310"/>
        <v>August</v>
      </c>
      <c r="T4008" t="str">
        <f t="shared" si="311"/>
        <v>Q3</v>
      </c>
      <c r="U4008">
        <f t="shared" si="312"/>
        <v>2025</v>
      </c>
      <c r="V4008" s="4">
        <f t="shared" si="313"/>
        <v>0.62825278810408924</v>
      </c>
      <c r="W4008" t="str">
        <f t="shared" si="314"/>
        <v>Low</v>
      </c>
    </row>
    <row r="4009" spans="1:23" hidden="1" x14ac:dyDescent="0.3">
      <c r="A4009">
        <v>103437</v>
      </c>
      <c r="B4009" s="1">
        <v>45844</v>
      </c>
      <c r="C4009" t="s">
        <v>3573</v>
      </c>
      <c r="D4009" t="s">
        <v>127</v>
      </c>
      <c r="E4009" t="s">
        <v>20</v>
      </c>
      <c r="F4009" t="s">
        <v>36</v>
      </c>
      <c r="G4009" t="s">
        <v>37</v>
      </c>
      <c r="H4009" t="s">
        <v>71</v>
      </c>
      <c r="I4009" t="s">
        <v>39</v>
      </c>
      <c r="J4009" t="s">
        <v>48</v>
      </c>
      <c r="K4009">
        <v>4</v>
      </c>
      <c r="L4009">
        <v>1494</v>
      </c>
      <c r="M4009">
        <v>10</v>
      </c>
      <c r="N4009">
        <v>5378.4</v>
      </c>
      <c r="O4009">
        <v>3600</v>
      </c>
      <c r="P4009">
        <v>1778.4</v>
      </c>
      <c r="Q4009" t="s">
        <v>41</v>
      </c>
      <c r="R4009" t="s">
        <v>73</v>
      </c>
      <c r="S4009" s="3" t="str">
        <f t="shared" si="310"/>
        <v>July</v>
      </c>
      <c r="T4009" t="str">
        <f t="shared" si="311"/>
        <v>Q3</v>
      </c>
      <c r="U4009">
        <f t="shared" si="312"/>
        <v>2025</v>
      </c>
      <c r="V4009" s="4">
        <f t="shared" si="313"/>
        <v>0.33065595716198132</v>
      </c>
      <c r="W4009" t="str">
        <f t="shared" si="314"/>
        <v>Low</v>
      </c>
    </row>
    <row r="4010" spans="1:23" hidden="1" x14ac:dyDescent="0.3">
      <c r="A4010">
        <v>104820</v>
      </c>
      <c r="B4010" s="1">
        <v>45819</v>
      </c>
      <c r="C4010" t="s">
        <v>4956</v>
      </c>
      <c r="D4010" t="s">
        <v>35</v>
      </c>
      <c r="E4010" t="s">
        <v>30</v>
      </c>
      <c r="F4010" t="s">
        <v>76</v>
      </c>
      <c r="G4010" t="s">
        <v>77</v>
      </c>
      <c r="H4010" t="s">
        <v>47</v>
      </c>
      <c r="I4010" t="s">
        <v>39</v>
      </c>
      <c r="J4010" t="s">
        <v>92</v>
      </c>
      <c r="K4010">
        <v>2</v>
      </c>
      <c r="L4010">
        <v>2828</v>
      </c>
      <c r="M4010">
        <v>5</v>
      </c>
      <c r="N4010">
        <v>5373.2</v>
      </c>
      <c r="O4010">
        <v>3200</v>
      </c>
      <c r="P4010">
        <v>2173.1999999999998</v>
      </c>
      <c r="Q4010" t="s">
        <v>66</v>
      </c>
      <c r="R4010" t="s">
        <v>27</v>
      </c>
      <c r="S4010" s="3" t="str">
        <f t="shared" si="310"/>
        <v>June</v>
      </c>
      <c r="T4010" t="str">
        <f t="shared" si="311"/>
        <v>Q2</v>
      </c>
      <c r="U4010">
        <f t="shared" si="312"/>
        <v>2025</v>
      </c>
      <c r="V4010" s="4">
        <f t="shared" si="313"/>
        <v>0.40445172336782548</v>
      </c>
      <c r="W4010" t="str">
        <f t="shared" si="314"/>
        <v>Low</v>
      </c>
    </row>
    <row r="4011" spans="1:23" hidden="1" x14ac:dyDescent="0.3">
      <c r="A4011">
        <v>103030</v>
      </c>
      <c r="B4011" s="1">
        <v>45734</v>
      </c>
      <c r="C4011" t="s">
        <v>3166</v>
      </c>
      <c r="D4011" t="s">
        <v>125</v>
      </c>
      <c r="E4011" t="s">
        <v>44</v>
      </c>
      <c r="F4011" t="s">
        <v>64</v>
      </c>
      <c r="G4011" t="s">
        <v>65</v>
      </c>
      <c r="H4011" t="s">
        <v>38</v>
      </c>
      <c r="I4011" t="s">
        <v>39</v>
      </c>
      <c r="J4011" t="s">
        <v>40</v>
      </c>
      <c r="K4011">
        <v>5</v>
      </c>
      <c r="L4011">
        <v>1128</v>
      </c>
      <c r="M4011">
        <v>5</v>
      </c>
      <c r="N4011">
        <v>5358</v>
      </c>
      <c r="O4011">
        <v>2000</v>
      </c>
      <c r="P4011">
        <v>3358</v>
      </c>
      <c r="Q4011" t="s">
        <v>49</v>
      </c>
      <c r="R4011" t="s">
        <v>27</v>
      </c>
      <c r="S4011" s="3" t="str">
        <f t="shared" si="310"/>
        <v>March</v>
      </c>
      <c r="T4011" t="str">
        <f t="shared" si="311"/>
        <v>Q1</v>
      </c>
      <c r="U4011">
        <f t="shared" si="312"/>
        <v>2025</v>
      </c>
      <c r="V4011" s="4">
        <f t="shared" si="313"/>
        <v>0.62672639044419565</v>
      </c>
      <c r="W4011" t="str">
        <f t="shared" si="314"/>
        <v>Low</v>
      </c>
    </row>
    <row r="4012" spans="1:23" hidden="1" x14ac:dyDescent="0.3">
      <c r="A4012">
        <v>103514</v>
      </c>
      <c r="B4012" s="1">
        <v>45901</v>
      </c>
      <c r="C4012" t="s">
        <v>3650</v>
      </c>
      <c r="D4012" t="s">
        <v>184</v>
      </c>
      <c r="E4012" t="s">
        <v>20</v>
      </c>
      <c r="F4012" t="s">
        <v>36</v>
      </c>
      <c r="G4012" t="s">
        <v>37</v>
      </c>
      <c r="H4012" t="s">
        <v>59</v>
      </c>
      <c r="I4012" t="s">
        <v>39</v>
      </c>
      <c r="J4012" t="s">
        <v>48</v>
      </c>
      <c r="K4012">
        <v>5</v>
      </c>
      <c r="L4012">
        <v>1339</v>
      </c>
      <c r="M4012">
        <v>20</v>
      </c>
      <c r="N4012">
        <v>5356</v>
      </c>
      <c r="O4012">
        <v>4500</v>
      </c>
      <c r="P4012">
        <v>856</v>
      </c>
      <c r="Q4012" t="s">
        <v>26</v>
      </c>
      <c r="R4012" t="s">
        <v>27</v>
      </c>
      <c r="S4012" s="3" t="str">
        <f t="shared" si="310"/>
        <v>September</v>
      </c>
      <c r="T4012" t="str">
        <f t="shared" si="311"/>
        <v>Q3</v>
      </c>
      <c r="U4012">
        <f t="shared" si="312"/>
        <v>2025</v>
      </c>
      <c r="V4012" s="4">
        <f t="shared" si="313"/>
        <v>0.15982076176250934</v>
      </c>
      <c r="W4012" t="str">
        <f t="shared" si="314"/>
        <v>Low</v>
      </c>
    </row>
    <row r="4013" spans="1:23" hidden="1" x14ac:dyDescent="0.3">
      <c r="A4013">
        <v>100932</v>
      </c>
      <c r="B4013" s="1">
        <v>45705</v>
      </c>
      <c r="C4013" t="s">
        <v>1068</v>
      </c>
      <c r="D4013" t="s">
        <v>85</v>
      </c>
      <c r="E4013" t="s">
        <v>52</v>
      </c>
      <c r="F4013" t="s">
        <v>69</v>
      </c>
      <c r="G4013" t="s">
        <v>70</v>
      </c>
      <c r="H4013" t="s">
        <v>108</v>
      </c>
      <c r="I4013" t="s">
        <v>39</v>
      </c>
      <c r="J4013" t="s">
        <v>48</v>
      </c>
      <c r="K4013">
        <v>5</v>
      </c>
      <c r="L4013">
        <v>1260</v>
      </c>
      <c r="M4013">
        <v>15</v>
      </c>
      <c r="N4013">
        <v>5355</v>
      </c>
      <c r="O4013">
        <v>4500</v>
      </c>
      <c r="P4013">
        <v>855</v>
      </c>
      <c r="Q4013" t="s">
        <v>49</v>
      </c>
      <c r="R4013" t="s">
        <v>56</v>
      </c>
      <c r="S4013" s="3" t="str">
        <f t="shared" si="310"/>
        <v>February</v>
      </c>
      <c r="T4013" t="str">
        <f t="shared" si="311"/>
        <v>Q1</v>
      </c>
      <c r="U4013">
        <f t="shared" si="312"/>
        <v>2025</v>
      </c>
      <c r="V4013" s="4">
        <f t="shared" si="313"/>
        <v>0.15966386554621848</v>
      </c>
      <c r="W4013" t="str">
        <f t="shared" si="314"/>
        <v>Low</v>
      </c>
    </row>
    <row r="4014" spans="1:23" hidden="1" x14ac:dyDescent="0.3">
      <c r="A4014">
        <v>100788</v>
      </c>
      <c r="B4014" s="1">
        <v>45667</v>
      </c>
      <c r="C4014" t="s">
        <v>924</v>
      </c>
      <c r="D4014" t="s">
        <v>202</v>
      </c>
      <c r="E4014" t="s">
        <v>20</v>
      </c>
      <c r="F4014" t="s">
        <v>36</v>
      </c>
      <c r="G4014" t="s">
        <v>37</v>
      </c>
      <c r="H4014" t="s">
        <v>108</v>
      </c>
      <c r="I4014" t="s">
        <v>39</v>
      </c>
      <c r="J4014" t="s">
        <v>40</v>
      </c>
      <c r="K4014">
        <v>5</v>
      </c>
      <c r="L4014">
        <v>1186</v>
      </c>
      <c r="M4014">
        <v>10</v>
      </c>
      <c r="N4014">
        <v>5337</v>
      </c>
      <c r="O4014">
        <v>2000</v>
      </c>
      <c r="P4014">
        <v>3337</v>
      </c>
      <c r="Q4014" t="s">
        <v>55</v>
      </c>
      <c r="R4014" t="s">
        <v>27</v>
      </c>
      <c r="S4014" s="3" t="str">
        <f t="shared" si="310"/>
        <v>January</v>
      </c>
      <c r="T4014" t="str">
        <f t="shared" si="311"/>
        <v>Q1</v>
      </c>
      <c r="U4014">
        <f t="shared" si="312"/>
        <v>2025</v>
      </c>
      <c r="V4014" s="4">
        <f t="shared" si="313"/>
        <v>0.62525763537567924</v>
      </c>
      <c r="W4014" t="str">
        <f t="shared" si="314"/>
        <v>Low</v>
      </c>
    </row>
    <row r="4015" spans="1:23" hidden="1" x14ac:dyDescent="0.3">
      <c r="A4015">
        <v>104717</v>
      </c>
      <c r="B4015" s="1">
        <v>45781</v>
      </c>
      <c r="C4015" t="s">
        <v>4853</v>
      </c>
      <c r="D4015" t="s">
        <v>102</v>
      </c>
      <c r="E4015" t="s">
        <v>52</v>
      </c>
      <c r="F4015" t="s">
        <v>53</v>
      </c>
      <c r="G4015" t="s">
        <v>54</v>
      </c>
      <c r="H4015" t="s">
        <v>33</v>
      </c>
      <c r="I4015" t="s">
        <v>39</v>
      </c>
      <c r="J4015" t="s">
        <v>48</v>
      </c>
      <c r="K4015">
        <v>4</v>
      </c>
      <c r="L4015">
        <v>1333</v>
      </c>
      <c r="M4015">
        <v>0</v>
      </c>
      <c r="N4015">
        <v>5332</v>
      </c>
      <c r="O4015">
        <v>3600</v>
      </c>
      <c r="P4015">
        <v>1732</v>
      </c>
      <c r="Q4015" t="s">
        <v>55</v>
      </c>
      <c r="R4015" t="s">
        <v>73</v>
      </c>
      <c r="S4015" s="3" t="str">
        <f t="shared" si="310"/>
        <v>May</v>
      </c>
      <c r="T4015" t="str">
        <f t="shared" si="311"/>
        <v>Q2</v>
      </c>
      <c r="U4015">
        <f t="shared" si="312"/>
        <v>2025</v>
      </c>
      <c r="V4015" s="4">
        <f t="shared" si="313"/>
        <v>0.32483120780195046</v>
      </c>
      <c r="W4015" t="str">
        <f t="shared" si="314"/>
        <v>Low</v>
      </c>
    </row>
    <row r="4016" spans="1:23" hidden="1" x14ac:dyDescent="0.3">
      <c r="A4016">
        <v>103638</v>
      </c>
      <c r="B4016" s="1">
        <v>45984</v>
      </c>
      <c r="C4016" t="s">
        <v>3774</v>
      </c>
      <c r="D4016" t="s">
        <v>250</v>
      </c>
      <c r="E4016" t="s">
        <v>30</v>
      </c>
      <c r="F4016" t="s">
        <v>76</v>
      </c>
      <c r="G4016" t="s">
        <v>77</v>
      </c>
      <c r="H4016" t="s">
        <v>83</v>
      </c>
      <c r="I4016" t="s">
        <v>39</v>
      </c>
      <c r="J4016" t="s">
        <v>40</v>
      </c>
      <c r="K4016">
        <v>5</v>
      </c>
      <c r="L4016">
        <v>1179</v>
      </c>
      <c r="M4016">
        <v>10</v>
      </c>
      <c r="N4016">
        <v>5305.5</v>
      </c>
      <c r="O4016">
        <v>2000</v>
      </c>
      <c r="P4016">
        <v>3305.5</v>
      </c>
      <c r="Q4016" t="s">
        <v>41</v>
      </c>
      <c r="R4016" t="s">
        <v>27</v>
      </c>
      <c r="S4016" s="3" t="str">
        <f t="shared" si="310"/>
        <v>November</v>
      </c>
      <c r="T4016" t="str">
        <f t="shared" si="311"/>
        <v>Q4</v>
      </c>
      <c r="U4016">
        <f t="shared" si="312"/>
        <v>2025</v>
      </c>
      <c r="V4016" s="4">
        <f t="shared" si="313"/>
        <v>0.623032701913109</v>
      </c>
      <c r="W4016" t="str">
        <f t="shared" si="314"/>
        <v>Low</v>
      </c>
    </row>
    <row r="4017" spans="1:23" hidden="1" x14ac:dyDescent="0.3">
      <c r="A4017">
        <v>103186</v>
      </c>
      <c r="B4017" s="1">
        <v>45725</v>
      </c>
      <c r="C4017" t="s">
        <v>3322</v>
      </c>
      <c r="D4017" t="s">
        <v>122</v>
      </c>
      <c r="E4017" t="s">
        <v>20</v>
      </c>
      <c r="F4017" t="s">
        <v>21</v>
      </c>
      <c r="G4017" t="s">
        <v>22</v>
      </c>
      <c r="H4017" t="s">
        <v>23</v>
      </c>
      <c r="I4017" t="s">
        <v>39</v>
      </c>
      <c r="J4017" t="s">
        <v>48</v>
      </c>
      <c r="K4017">
        <v>5</v>
      </c>
      <c r="L4017">
        <v>1324</v>
      </c>
      <c r="M4017">
        <v>20</v>
      </c>
      <c r="N4017">
        <v>5296</v>
      </c>
      <c r="O4017">
        <v>4500</v>
      </c>
      <c r="P4017">
        <v>796</v>
      </c>
      <c r="Q4017" t="s">
        <v>26</v>
      </c>
      <c r="R4017" t="s">
        <v>56</v>
      </c>
      <c r="S4017" s="3" t="str">
        <f t="shared" si="310"/>
        <v>March</v>
      </c>
      <c r="T4017" t="str">
        <f t="shared" si="311"/>
        <v>Q1</v>
      </c>
      <c r="U4017">
        <f t="shared" si="312"/>
        <v>2025</v>
      </c>
      <c r="V4017" s="4">
        <f t="shared" si="313"/>
        <v>0.15030211480362538</v>
      </c>
      <c r="W4017" t="str">
        <f t="shared" si="314"/>
        <v>Low</v>
      </c>
    </row>
    <row r="4018" spans="1:23" hidden="1" x14ac:dyDescent="0.3">
      <c r="A4018">
        <v>100005</v>
      </c>
      <c r="B4018" s="1">
        <v>45949</v>
      </c>
      <c r="C4018" t="s">
        <v>50</v>
      </c>
      <c r="D4018" t="s">
        <v>51</v>
      </c>
      <c r="E4018" t="s">
        <v>52</v>
      </c>
      <c r="F4018" t="s">
        <v>53</v>
      </c>
      <c r="G4018" t="s">
        <v>54</v>
      </c>
      <c r="H4018" t="s">
        <v>33</v>
      </c>
      <c r="I4018" t="s">
        <v>39</v>
      </c>
      <c r="J4018" t="s">
        <v>48</v>
      </c>
      <c r="K4018">
        <v>4</v>
      </c>
      <c r="L4018">
        <v>1652</v>
      </c>
      <c r="M4018">
        <v>20</v>
      </c>
      <c r="N4018">
        <v>5286.4</v>
      </c>
      <c r="O4018">
        <v>3600</v>
      </c>
      <c r="P4018">
        <v>1686.4</v>
      </c>
      <c r="Q4018" t="s">
        <v>55</v>
      </c>
      <c r="R4018" t="s">
        <v>56</v>
      </c>
      <c r="S4018" s="3" t="str">
        <f t="shared" si="310"/>
        <v>October</v>
      </c>
      <c r="T4018" t="str">
        <f t="shared" si="311"/>
        <v>Q4</v>
      </c>
      <c r="U4018">
        <f t="shared" si="312"/>
        <v>2025</v>
      </c>
      <c r="V4018" s="4">
        <f t="shared" si="313"/>
        <v>0.31900726392251821</v>
      </c>
      <c r="W4018" t="str">
        <f t="shared" si="314"/>
        <v>Low</v>
      </c>
    </row>
    <row r="4019" spans="1:23" hidden="1" x14ac:dyDescent="0.3">
      <c r="A4019">
        <v>101692</v>
      </c>
      <c r="B4019" s="1">
        <v>45780</v>
      </c>
      <c r="C4019" t="s">
        <v>1828</v>
      </c>
      <c r="D4019" t="s">
        <v>125</v>
      </c>
      <c r="E4019" t="s">
        <v>52</v>
      </c>
      <c r="F4019" t="s">
        <v>69</v>
      </c>
      <c r="G4019" t="s">
        <v>70</v>
      </c>
      <c r="H4019" t="s">
        <v>59</v>
      </c>
      <c r="I4019" t="s">
        <v>39</v>
      </c>
      <c r="J4019" t="s">
        <v>92</v>
      </c>
      <c r="K4019">
        <v>3</v>
      </c>
      <c r="L4019">
        <v>2200</v>
      </c>
      <c r="M4019">
        <v>20</v>
      </c>
      <c r="N4019">
        <v>5280</v>
      </c>
      <c r="O4019">
        <v>4800</v>
      </c>
      <c r="P4019">
        <v>480</v>
      </c>
      <c r="Q4019" t="s">
        <v>49</v>
      </c>
      <c r="R4019" t="s">
        <v>27</v>
      </c>
      <c r="S4019" s="3" t="str">
        <f t="shared" si="310"/>
        <v>May</v>
      </c>
      <c r="T4019" t="str">
        <f t="shared" si="311"/>
        <v>Q2</v>
      </c>
      <c r="U4019">
        <f t="shared" si="312"/>
        <v>2025</v>
      </c>
      <c r="V4019" s="4">
        <f t="shared" si="313"/>
        <v>9.0909090909090912E-2</v>
      </c>
      <c r="W4019" t="str">
        <f t="shared" si="314"/>
        <v>Low</v>
      </c>
    </row>
    <row r="4020" spans="1:23" hidden="1" x14ac:dyDescent="0.3">
      <c r="A4020">
        <v>103002</v>
      </c>
      <c r="B4020" s="1">
        <v>45669</v>
      </c>
      <c r="C4020" t="s">
        <v>3138</v>
      </c>
      <c r="D4020" t="s">
        <v>100</v>
      </c>
      <c r="E4020" t="s">
        <v>44</v>
      </c>
      <c r="F4020" t="s">
        <v>64</v>
      </c>
      <c r="G4020" t="s">
        <v>65</v>
      </c>
      <c r="H4020" t="s">
        <v>108</v>
      </c>
      <c r="I4020" t="s">
        <v>39</v>
      </c>
      <c r="J4020" t="s">
        <v>40</v>
      </c>
      <c r="K4020">
        <v>6</v>
      </c>
      <c r="L4020">
        <v>880</v>
      </c>
      <c r="M4020">
        <v>0</v>
      </c>
      <c r="N4020">
        <v>5280</v>
      </c>
      <c r="O4020">
        <v>2400</v>
      </c>
      <c r="P4020">
        <v>2880</v>
      </c>
      <c r="Q4020" t="s">
        <v>49</v>
      </c>
      <c r="R4020" t="s">
        <v>27</v>
      </c>
      <c r="S4020" s="3" t="str">
        <f t="shared" si="310"/>
        <v>January</v>
      </c>
      <c r="T4020" t="str">
        <f t="shared" si="311"/>
        <v>Q1</v>
      </c>
      <c r="U4020">
        <f t="shared" si="312"/>
        <v>2025</v>
      </c>
      <c r="V4020" s="4">
        <f t="shared" si="313"/>
        <v>0.54545454545454541</v>
      </c>
      <c r="W4020" t="str">
        <f t="shared" si="314"/>
        <v>Low</v>
      </c>
    </row>
    <row r="4021" spans="1:23" hidden="1" x14ac:dyDescent="0.3">
      <c r="A4021">
        <v>100197</v>
      </c>
      <c r="B4021" s="1">
        <v>45814</v>
      </c>
      <c r="C4021" t="s">
        <v>330</v>
      </c>
      <c r="D4021" t="s">
        <v>207</v>
      </c>
      <c r="E4021" t="s">
        <v>30</v>
      </c>
      <c r="F4021" t="s">
        <v>31</v>
      </c>
      <c r="G4021" t="s">
        <v>32</v>
      </c>
      <c r="H4021" t="s">
        <v>23</v>
      </c>
      <c r="I4021" t="s">
        <v>39</v>
      </c>
      <c r="J4021" t="s">
        <v>48</v>
      </c>
      <c r="K4021">
        <v>4</v>
      </c>
      <c r="L4021">
        <v>1389</v>
      </c>
      <c r="M4021">
        <v>5</v>
      </c>
      <c r="N4021">
        <v>5278.2</v>
      </c>
      <c r="O4021">
        <v>3600</v>
      </c>
      <c r="P4021">
        <v>1678.2</v>
      </c>
      <c r="Q4021" t="s">
        <v>26</v>
      </c>
      <c r="R4021" t="s">
        <v>27</v>
      </c>
      <c r="S4021" s="3" t="str">
        <f t="shared" si="310"/>
        <v>June</v>
      </c>
      <c r="T4021" t="str">
        <f t="shared" si="311"/>
        <v>Q2</v>
      </c>
      <c r="U4021">
        <f t="shared" si="312"/>
        <v>2025</v>
      </c>
      <c r="V4021" s="4">
        <f t="shared" si="313"/>
        <v>0.31794930089803342</v>
      </c>
      <c r="W4021" t="str">
        <f t="shared" si="314"/>
        <v>Low</v>
      </c>
    </row>
    <row r="4022" spans="1:23" hidden="1" x14ac:dyDescent="0.3">
      <c r="A4022">
        <v>103597</v>
      </c>
      <c r="B4022" s="1">
        <v>45799</v>
      </c>
      <c r="C4022" t="s">
        <v>3733</v>
      </c>
      <c r="D4022" t="s">
        <v>116</v>
      </c>
      <c r="E4022" t="s">
        <v>20</v>
      </c>
      <c r="F4022" t="s">
        <v>21</v>
      </c>
      <c r="G4022" t="s">
        <v>22</v>
      </c>
      <c r="H4022" t="s">
        <v>83</v>
      </c>
      <c r="I4022" t="s">
        <v>39</v>
      </c>
      <c r="J4022" t="s">
        <v>40</v>
      </c>
      <c r="K4022">
        <v>6</v>
      </c>
      <c r="L4022">
        <v>977</v>
      </c>
      <c r="M4022">
        <v>10</v>
      </c>
      <c r="N4022">
        <v>5275.8</v>
      </c>
      <c r="O4022">
        <v>2400</v>
      </c>
      <c r="P4022">
        <v>2875.8</v>
      </c>
      <c r="Q4022" t="s">
        <v>66</v>
      </c>
      <c r="R4022" t="s">
        <v>73</v>
      </c>
      <c r="S4022" s="3" t="str">
        <f t="shared" si="310"/>
        <v>May</v>
      </c>
      <c r="T4022" t="str">
        <f t="shared" si="311"/>
        <v>Q2</v>
      </c>
      <c r="U4022">
        <f t="shared" si="312"/>
        <v>2025</v>
      </c>
      <c r="V4022" s="4">
        <f t="shared" si="313"/>
        <v>0.54509268736494942</v>
      </c>
      <c r="W4022" t="str">
        <f t="shared" si="314"/>
        <v>Low</v>
      </c>
    </row>
    <row r="4023" spans="1:23" hidden="1" x14ac:dyDescent="0.3">
      <c r="A4023">
        <v>103382</v>
      </c>
      <c r="B4023" s="1">
        <v>45659</v>
      </c>
      <c r="C4023" t="s">
        <v>3518</v>
      </c>
      <c r="D4023" t="s">
        <v>100</v>
      </c>
      <c r="E4023" t="s">
        <v>52</v>
      </c>
      <c r="F4023" t="s">
        <v>69</v>
      </c>
      <c r="G4023" t="s">
        <v>70</v>
      </c>
      <c r="H4023" t="s">
        <v>59</v>
      </c>
      <c r="I4023" t="s">
        <v>39</v>
      </c>
      <c r="J4023" t="s">
        <v>92</v>
      </c>
      <c r="K4023">
        <v>2</v>
      </c>
      <c r="L4023">
        <v>2930</v>
      </c>
      <c r="M4023">
        <v>10</v>
      </c>
      <c r="N4023">
        <v>5274</v>
      </c>
      <c r="O4023">
        <v>3200</v>
      </c>
      <c r="P4023">
        <v>2074</v>
      </c>
      <c r="Q4023" t="s">
        <v>55</v>
      </c>
      <c r="R4023" t="s">
        <v>27</v>
      </c>
      <c r="S4023" s="3" t="str">
        <f t="shared" si="310"/>
        <v>January</v>
      </c>
      <c r="T4023" t="str">
        <f t="shared" si="311"/>
        <v>Q1</v>
      </c>
      <c r="U4023">
        <f t="shared" si="312"/>
        <v>2025</v>
      </c>
      <c r="V4023" s="4">
        <f t="shared" si="313"/>
        <v>0.39324990519529768</v>
      </c>
      <c r="W4023" t="str">
        <f t="shared" si="314"/>
        <v>Low</v>
      </c>
    </row>
    <row r="4024" spans="1:23" hidden="1" x14ac:dyDescent="0.3">
      <c r="A4024">
        <v>101803</v>
      </c>
      <c r="B4024" s="1">
        <v>45882</v>
      </c>
      <c r="C4024" t="s">
        <v>1939</v>
      </c>
      <c r="D4024" t="s">
        <v>222</v>
      </c>
      <c r="E4024" t="s">
        <v>44</v>
      </c>
      <c r="F4024" t="s">
        <v>64</v>
      </c>
      <c r="G4024" t="s">
        <v>65</v>
      </c>
      <c r="H4024" t="s">
        <v>71</v>
      </c>
      <c r="I4024" t="s">
        <v>39</v>
      </c>
      <c r="J4024" t="s">
        <v>48</v>
      </c>
      <c r="K4024">
        <v>3</v>
      </c>
      <c r="L4024">
        <v>1850</v>
      </c>
      <c r="M4024">
        <v>5</v>
      </c>
      <c r="N4024">
        <v>5272.5</v>
      </c>
      <c r="O4024">
        <v>2700</v>
      </c>
      <c r="P4024">
        <v>2572.5</v>
      </c>
      <c r="Q4024" t="s">
        <v>41</v>
      </c>
      <c r="R4024" t="s">
        <v>27</v>
      </c>
      <c r="S4024" s="3" t="str">
        <f t="shared" si="310"/>
        <v>August</v>
      </c>
      <c r="T4024" t="str">
        <f t="shared" si="311"/>
        <v>Q3</v>
      </c>
      <c r="U4024">
        <f t="shared" si="312"/>
        <v>2025</v>
      </c>
      <c r="V4024" s="4">
        <f t="shared" si="313"/>
        <v>0.4879089615931721</v>
      </c>
      <c r="W4024" t="str">
        <f t="shared" si="314"/>
        <v>Low</v>
      </c>
    </row>
    <row r="4025" spans="1:23" hidden="1" x14ac:dyDescent="0.3">
      <c r="A4025">
        <v>101281</v>
      </c>
      <c r="B4025" s="1">
        <v>45827</v>
      </c>
      <c r="C4025" t="s">
        <v>1417</v>
      </c>
      <c r="D4025" t="s">
        <v>189</v>
      </c>
      <c r="E4025" t="s">
        <v>30</v>
      </c>
      <c r="F4025" t="s">
        <v>76</v>
      </c>
      <c r="G4025" t="s">
        <v>77</v>
      </c>
      <c r="H4025" t="s">
        <v>71</v>
      </c>
      <c r="I4025" t="s">
        <v>39</v>
      </c>
      <c r="J4025" t="s">
        <v>48</v>
      </c>
      <c r="K4025">
        <v>6</v>
      </c>
      <c r="L4025">
        <v>1032</v>
      </c>
      <c r="M4025">
        <v>15</v>
      </c>
      <c r="N4025">
        <v>5263.2</v>
      </c>
      <c r="O4025">
        <v>5400</v>
      </c>
      <c r="P4025">
        <v>-136.80000000000001</v>
      </c>
      <c r="Q4025" t="s">
        <v>66</v>
      </c>
      <c r="R4025" t="s">
        <v>27</v>
      </c>
      <c r="S4025" s="3" t="str">
        <f t="shared" si="310"/>
        <v>June</v>
      </c>
      <c r="T4025" t="str">
        <f t="shared" si="311"/>
        <v>Q2</v>
      </c>
      <c r="U4025">
        <f t="shared" si="312"/>
        <v>2025</v>
      </c>
      <c r="V4025" s="4">
        <f t="shared" si="313"/>
        <v>-2.5991792065663478E-2</v>
      </c>
      <c r="W4025" t="str">
        <f t="shared" si="314"/>
        <v>Low</v>
      </c>
    </row>
    <row r="4026" spans="1:23" hidden="1" x14ac:dyDescent="0.3">
      <c r="A4026">
        <v>104834</v>
      </c>
      <c r="B4026" s="1">
        <v>45931</v>
      </c>
      <c r="C4026" t="s">
        <v>4970</v>
      </c>
      <c r="D4026" t="s">
        <v>85</v>
      </c>
      <c r="E4026" t="s">
        <v>44</v>
      </c>
      <c r="F4026" t="s">
        <v>45</v>
      </c>
      <c r="G4026" t="s">
        <v>46</v>
      </c>
      <c r="H4026" t="s">
        <v>108</v>
      </c>
      <c r="I4026" t="s">
        <v>39</v>
      </c>
      <c r="J4026" t="s">
        <v>40</v>
      </c>
      <c r="K4026">
        <v>10</v>
      </c>
      <c r="L4026">
        <v>657</v>
      </c>
      <c r="M4026">
        <v>20</v>
      </c>
      <c r="N4026">
        <v>5256</v>
      </c>
      <c r="O4026">
        <v>4000</v>
      </c>
      <c r="P4026">
        <v>1256</v>
      </c>
      <c r="Q4026" t="s">
        <v>41</v>
      </c>
      <c r="R4026" t="s">
        <v>73</v>
      </c>
      <c r="S4026" s="3" t="str">
        <f t="shared" si="310"/>
        <v>October</v>
      </c>
      <c r="T4026" t="str">
        <f t="shared" si="311"/>
        <v>Q4</v>
      </c>
      <c r="U4026">
        <f t="shared" si="312"/>
        <v>2025</v>
      </c>
      <c r="V4026" s="4">
        <f t="shared" si="313"/>
        <v>0.23896499238964991</v>
      </c>
      <c r="W4026" t="str">
        <f t="shared" si="314"/>
        <v>Low</v>
      </c>
    </row>
    <row r="4027" spans="1:23" hidden="1" x14ac:dyDescent="0.3">
      <c r="A4027">
        <v>100148</v>
      </c>
      <c r="B4027" s="1">
        <v>45695</v>
      </c>
      <c r="C4027" t="s">
        <v>278</v>
      </c>
      <c r="D4027" t="s">
        <v>149</v>
      </c>
      <c r="E4027" t="s">
        <v>20</v>
      </c>
      <c r="F4027" t="s">
        <v>36</v>
      </c>
      <c r="G4027" t="s">
        <v>37</v>
      </c>
      <c r="H4027" t="s">
        <v>83</v>
      </c>
      <c r="I4027" t="s">
        <v>39</v>
      </c>
      <c r="J4027" t="s">
        <v>48</v>
      </c>
      <c r="K4027">
        <v>5</v>
      </c>
      <c r="L4027">
        <v>1167</v>
      </c>
      <c r="M4027">
        <v>10</v>
      </c>
      <c r="N4027">
        <v>5251.5</v>
      </c>
      <c r="O4027">
        <v>4500</v>
      </c>
      <c r="P4027">
        <v>751.5</v>
      </c>
      <c r="Q4027" t="s">
        <v>66</v>
      </c>
      <c r="R4027" t="s">
        <v>27</v>
      </c>
      <c r="S4027" s="3" t="str">
        <f t="shared" si="310"/>
        <v>February</v>
      </c>
      <c r="T4027" t="str">
        <f t="shared" si="311"/>
        <v>Q1</v>
      </c>
      <c r="U4027">
        <f t="shared" si="312"/>
        <v>2025</v>
      </c>
      <c r="V4027" s="4">
        <f t="shared" si="313"/>
        <v>0.143101970865467</v>
      </c>
      <c r="W4027" t="str">
        <f t="shared" si="314"/>
        <v>Low</v>
      </c>
    </row>
    <row r="4028" spans="1:23" hidden="1" x14ac:dyDescent="0.3">
      <c r="A4028">
        <v>101213</v>
      </c>
      <c r="B4028" s="1">
        <v>45920</v>
      </c>
      <c r="C4028" t="s">
        <v>1349</v>
      </c>
      <c r="D4028" t="s">
        <v>189</v>
      </c>
      <c r="E4028" t="s">
        <v>20</v>
      </c>
      <c r="F4028" t="s">
        <v>21</v>
      </c>
      <c r="G4028" t="s">
        <v>22</v>
      </c>
      <c r="H4028" t="s">
        <v>108</v>
      </c>
      <c r="I4028" t="s">
        <v>39</v>
      </c>
      <c r="J4028" t="s">
        <v>92</v>
      </c>
      <c r="K4028">
        <v>3</v>
      </c>
      <c r="L4028">
        <v>2059</v>
      </c>
      <c r="M4028">
        <v>15</v>
      </c>
      <c r="N4028">
        <v>5250.45</v>
      </c>
      <c r="O4028">
        <v>4800</v>
      </c>
      <c r="P4028">
        <v>450.45</v>
      </c>
      <c r="Q4028" t="s">
        <v>55</v>
      </c>
      <c r="R4028" t="s">
        <v>27</v>
      </c>
      <c r="S4028" s="3" t="str">
        <f t="shared" si="310"/>
        <v>September</v>
      </c>
      <c r="T4028" t="str">
        <f t="shared" si="311"/>
        <v>Q3</v>
      </c>
      <c r="U4028">
        <f t="shared" si="312"/>
        <v>2025</v>
      </c>
      <c r="V4028" s="4">
        <f t="shared" si="313"/>
        <v>8.579264634459903E-2</v>
      </c>
      <c r="W4028" t="str">
        <f t="shared" si="314"/>
        <v>Low</v>
      </c>
    </row>
    <row r="4029" spans="1:23" hidden="1" x14ac:dyDescent="0.3">
      <c r="A4029">
        <v>101813</v>
      </c>
      <c r="B4029" s="1">
        <v>45860</v>
      </c>
      <c r="C4029" t="s">
        <v>1949</v>
      </c>
      <c r="D4029" t="s">
        <v>149</v>
      </c>
      <c r="E4029" t="s">
        <v>20</v>
      </c>
      <c r="F4029" t="s">
        <v>21</v>
      </c>
      <c r="G4029" t="s">
        <v>22</v>
      </c>
      <c r="H4029" t="s">
        <v>108</v>
      </c>
      <c r="I4029" t="s">
        <v>39</v>
      </c>
      <c r="J4029" t="s">
        <v>40</v>
      </c>
      <c r="K4029">
        <v>6</v>
      </c>
      <c r="L4029">
        <v>972</v>
      </c>
      <c r="M4029">
        <v>10</v>
      </c>
      <c r="N4029">
        <v>5248.8</v>
      </c>
      <c r="O4029">
        <v>2400</v>
      </c>
      <c r="P4029">
        <v>2848.8</v>
      </c>
      <c r="Q4029" t="s">
        <v>66</v>
      </c>
      <c r="R4029" t="s">
        <v>27</v>
      </c>
      <c r="S4029" s="3" t="str">
        <f t="shared" si="310"/>
        <v>July</v>
      </c>
      <c r="T4029" t="str">
        <f t="shared" si="311"/>
        <v>Q3</v>
      </c>
      <c r="U4029">
        <f t="shared" si="312"/>
        <v>2025</v>
      </c>
      <c r="V4029" s="4">
        <f t="shared" si="313"/>
        <v>0.54275262917238232</v>
      </c>
      <c r="W4029" t="str">
        <f t="shared" si="314"/>
        <v>Low</v>
      </c>
    </row>
    <row r="4030" spans="1:23" hidden="1" x14ac:dyDescent="0.3">
      <c r="A4030">
        <v>103447</v>
      </c>
      <c r="B4030" s="1">
        <v>45671</v>
      </c>
      <c r="C4030" t="s">
        <v>3583</v>
      </c>
      <c r="D4030" t="s">
        <v>217</v>
      </c>
      <c r="E4030" t="s">
        <v>20</v>
      </c>
      <c r="F4030" t="s">
        <v>36</v>
      </c>
      <c r="G4030" t="s">
        <v>37</v>
      </c>
      <c r="H4030" t="s">
        <v>23</v>
      </c>
      <c r="I4030" t="s">
        <v>39</v>
      </c>
      <c r="J4030" t="s">
        <v>48</v>
      </c>
      <c r="K4030">
        <v>4</v>
      </c>
      <c r="L4030">
        <v>1457</v>
      </c>
      <c r="M4030">
        <v>10</v>
      </c>
      <c r="N4030">
        <v>5245.2</v>
      </c>
      <c r="O4030">
        <v>3600</v>
      </c>
      <c r="P4030">
        <v>1645.2</v>
      </c>
      <c r="Q4030" t="s">
        <v>41</v>
      </c>
      <c r="R4030" t="s">
        <v>27</v>
      </c>
      <c r="S4030" s="3" t="str">
        <f t="shared" si="310"/>
        <v>January</v>
      </c>
      <c r="T4030" t="str">
        <f t="shared" si="311"/>
        <v>Q1</v>
      </c>
      <c r="U4030">
        <f t="shared" si="312"/>
        <v>2025</v>
      </c>
      <c r="V4030" s="4">
        <f t="shared" si="313"/>
        <v>0.31365820178448872</v>
      </c>
      <c r="W4030" t="str">
        <f t="shared" si="314"/>
        <v>Low</v>
      </c>
    </row>
    <row r="4031" spans="1:23" hidden="1" x14ac:dyDescent="0.3">
      <c r="A4031">
        <v>102084</v>
      </c>
      <c r="B4031" s="1">
        <v>45932</v>
      </c>
      <c r="C4031" t="s">
        <v>2220</v>
      </c>
      <c r="D4031" t="s">
        <v>184</v>
      </c>
      <c r="E4031" t="s">
        <v>20</v>
      </c>
      <c r="F4031" t="s">
        <v>36</v>
      </c>
      <c r="G4031" t="s">
        <v>37</v>
      </c>
      <c r="H4031" t="s">
        <v>83</v>
      </c>
      <c r="I4031" t="s">
        <v>39</v>
      </c>
      <c r="J4031" t="s">
        <v>48</v>
      </c>
      <c r="K4031">
        <v>4</v>
      </c>
      <c r="L4031">
        <v>1638</v>
      </c>
      <c r="M4031">
        <v>20</v>
      </c>
      <c r="N4031">
        <v>5241.6000000000004</v>
      </c>
      <c r="O4031">
        <v>3600</v>
      </c>
      <c r="P4031">
        <v>1641.6</v>
      </c>
      <c r="Q4031" t="s">
        <v>41</v>
      </c>
      <c r="R4031" t="s">
        <v>27</v>
      </c>
      <c r="S4031" s="3" t="str">
        <f t="shared" si="310"/>
        <v>October</v>
      </c>
      <c r="T4031" t="str">
        <f t="shared" si="311"/>
        <v>Q4</v>
      </c>
      <c r="U4031">
        <f t="shared" si="312"/>
        <v>2025</v>
      </c>
      <c r="V4031" s="4">
        <f t="shared" si="313"/>
        <v>0.31318681318681313</v>
      </c>
      <c r="W4031" t="str">
        <f t="shared" si="314"/>
        <v>Low</v>
      </c>
    </row>
    <row r="4032" spans="1:23" hidden="1" x14ac:dyDescent="0.3">
      <c r="A4032">
        <v>101934</v>
      </c>
      <c r="B4032" s="1">
        <v>46011</v>
      </c>
      <c r="C4032" t="s">
        <v>2070</v>
      </c>
      <c r="D4032" t="s">
        <v>29</v>
      </c>
      <c r="E4032" t="s">
        <v>20</v>
      </c>
      <c r="F4032" t="s">
        <v>21</v>
      </c>
      <c r="G4032" t="s">
        <v>22</v>
      </c>
      <c r="H4032" t="s">
        <v>23</v>
      </c>
      <c r="I4032" t="s">
        <v>39</v>
      </c>
      <c r="J4032" t="s">
        <v>48</v>
      </c>
      <c r="K4032">
        <v>4</v>
      </c>
      <c r="L4032">
        <v>1455</v>
      </c>
      <c r="M4032">
        <v>10</v>
      </c>
      <c r="N4032">
        <v>5238</v>
      </c>
      <c r="O4032">
        <v>3600</v>
      </c>
      <c r="P4032">
        <v>1638</v>
      </c>
      <c r="Q4032" t="s">
        <v>41</v>
      </c>
      <c r="R4032" t="s">
        <v>27</v>
      </c>
      <c r="S4032" s="3" t="str">
        <f t="shared" si="310"/>
        <v>December</v>
      </c>
      <c r="T4032" t="str">
        <f t="shared" si="311"/>
        <v>Q4</v>
      </c>
      <c r="U4032">
        <f t="shared" si="312"/>
        <v>2025</v>
      </c>
      <c r="V4032" s="4">
        <f t="shared" si="313"/>
        <v>0.3127147766323024</v>
      </c>
      <c r="W4032" t="str">
        <f t="shared" si="314"/>
        <v>Low</v>
      </c>
    </row>
    <row r="4033" spans="1:23" hidden="1" x14ac:dyDescent="0.3">
      <c r="A4033">
        <v>103673</v>
      </c>
      <c r="B4033" s="1">
        <v>45682</v>
      </c>
      <c r="C4033" t="s">
        <v>3809</v>
      </c>
      <c r="D4033" t="s">
        <v>202</v>
      </c>
      <c r="E4033" t="s">
        <v>20</v>
      </c>
      <c r="F4033" t="s">
        <v>21</v>
      </c>
      <c r="G4033" t="s">
        <v>22</v>
      </c>
      <c r="H4033" t="s">
        <v>38</v>
      </c>
      <c r="I4033" t="s">
        <v>39</v>
      </c>
      <c r="J4033" t="s">
        <v>48</v>
      </c>
      <c r="K4033">
        <v>3</v>
      </c>
      <c r="L4033">
        <v>1938</v>
      </c>
      <c r="M4033">
        <v>10</v>
      </c>
      <c r="N4033">
        <v>5232.6000000000004</v>
      </c>
      <c r="O4033">
        <v>2700</v>
      </c>
      <c r="P4033">
        <v>2532.6</v>
      </c>
      <c r="Q4033" t="s">
        <v>41</v>
      </c>
      <c r="R4033" t="s">
        <v>27</v>
      </c>
      <c r="S4033" s="3" t="str">
        <f t="shared" si="310"/>
        <v>January</v>
      </c>
      <c r="T4033" t="str">
        <f t="shared" si="311"/>
        <v>Q1</v>
      </c>
      <c r="U4033">
        <f t="shared" si="312"/>
        <v>2025</v>
      </c>
      <c r="V4033" s="4">
        <f t="shared" si="313"/>
        <v>0.48400412796697623</v>
      </c>
      <c r="W4033" t="str">
        <f t="shared" si="314"/>
        <v>Low</v>
      </c>
    </row>
    <row r="4034" spans="1:23" hidden="1" x14ac:dyDescent="0.3">
      <c r="A4034">
        <v>102730</v>
      </c>
      <c r="B4034" s="1">
        <v>45994</v>
      </c>
      <c r="C4034" t="s">
        <v>2866</v>
      </c>
      <c r="D4034" t="s">
        <v>132</v>
      </c>
      <c r="E4034" t="s">
        <v>52</v>
      </c>
      <c r="F4034" t="s">
        <v>69</v>
      </c>
      <c r="G4034" t="s">
        <v>70</v>
      </c>
      <c r="H4034" t="s">
        <v>108</v>
      </c>
      <c r="I4034" t="s">
        <v>39</v>
      </c>
      <c r="J4034" t="s">
        <v>48</v>
      </c>
      <c r="K4034">
        <v>5</v>
      </c>
      <c r="L4034">
        <v>1101</v>
      </c>
      <c r="M4034">
        <v>5</v>
      </c>
      <c r="N4034">
        <v>5229.75</v>
      </c>
      <c r="O4034">
        <v>4500</v>
      </c>
      <c r="P4034">
        <v>729.75</v>
      </c>
      <c r="Q4034" t="s">
        <v>66</v>
      </c>
      <c r="R4034" t="s">
        <v>27</v>
      </c>
      <c r="S4034" s="3" t="str">
        <f t="shared" ref="S4034:S4097" si="315">TEXT(B4034,"mmmm")</f>
        <v>December</v>
      </c>
      <c r="T4034" t="str">
        <f t="shared" ref="T4034:T4097" si="316">"Q"&amp;ROUNDUP(MONTH(B4034)/3,0)</f>
        <v>Q4</v>
      </c>
      <c r="U4034">
        <f t="shared" ref="U4034:U4097" si="317">YEAR(B4034)</f>
        <v>2025</v>
      </c>
      <c r="V4034" s="4">
        <f t="shared" ref="V4034:V4097" si="318">P4034/N4034</f>
        <v>0.13953821884411302</v>
      </c>
      <c r="W4034" t="str">
        <f t="shared" ref="W4034:W4097" si="319">IF(N4034&lt;10000,"Low",IF(N4034&lt;=50000,"Medium","High"))</f>
        <v>Low</v>
      </c>
    </row>
    <row r="4035" spans="1:23" hidden="1" x14ac:dyDescent="0.3">
      <c r="A4035">
        <v>104046</v>
      </c>
      <c r="B4035" s="1">
        <v>45885</v>
      </c>
      <c r="C4035" t="s">
        <v>4182</v>
      </c>
      <c r="D4035" t="s">
        <v>153</v>
      </c>
      <c r="E4035" t="s">
        <v>20</v>
      </c>
      <c r="F4035" t="s">
        <v>21</v>
      </c>
      <c r="G4035" t="s">
        <v>22</v>
      </c>
      <c r="H4035" t="s">
        <v>59</v>
      </c>
      <c r="I4035" t="s">
        <v>39</v>
      </c>
      <c r="J4035" t="s">
        <v>92</v>
      </c>
      <c r="K4035">
        <v>2</v>
      </c>
      <c r="L4035">
        <v>2597</v>
      </c>
      <c r="M4035">
        <v>0</v>
      </c>
      <c r="N4035">
        <v>5194</v>
      </c>
      <c r="O4035">
        <v>3200</v>
      </c>
      <c r="P4035">
        <v>1994</v>
      </c>
      <c r="Q4035" t="s">
        <v>55</v>
      </c>
      <c r="R4035" t="s">
        <v>56</v>
      </c>
      <c r="S4035" s="3" t="str">
        <f t="shared" si="315"/>
        <v>August</v>
      </c>
      <c r="T4035" t="str">
        <f t="shared" si="316"/>
        <v>Q3</v>
      </c>
      <c r="U4035">
        <f t="shared" si="317"/>
        <v>2025</v>
      </c>
      <c r="V4035" s="4">
        <f t="shared" si="318"/>
        <v>0.38390450519830571</v>
      </c>
      <c r="W4035" t="str">
        <f t="shared" si="319"/>
        <v>Low</v>
      </c>
    </row>
    <row r="4036" spans="1:23" hidden="1" x14ac:dyDescent="0.3">
      <c r="A4036">
        <v>101227</v>
      </c>
      <c r="B4036" s="1">
        <v>45720</v>
      </c>
      <c r="C4036" t="s">
        <v>1363</v>
      </c>
      <c r="D4036" t="s">
        <v>87</v>
      </c>
      <c r="E4036" t="s">
        <v>20</v>
      </c>
      <c r="F4036" t="s">
        <v>21</v>
      </c>
      <c r="G4036" t="s">
        <v>22</v>
      </c>
      <c r="H4036" t="s">
        <v>38</v>
      </c>
      <c r="I4036" t="s">
        <v>39</v>
      </c>
      <c r="J4036" t="s">
        <v>40</v>
      </c>
      <c r="K4036">
        <v>6</v>
      </c>
      <c r="L4036">
        <v>911</v>
      </c>
      <c r="M4036">
        <v>5</v>
      </c>
      <c r="N4036">
        <v>5192.7</v>
      </c>
      <c r="O4036">
        <v>2400</v>
      </c>
      <c r="P4036">
        <v>2792.7</v>
      </c>
      <c r="Q4036" t="s">
        <v>66</v>
      </c>
      <c r="R4036" t="s">
        <v>27</v>
      </c>
      <c r="S4036" s="3" t="str">
        <f t="shared" si="315"/>
        <v>March</v>
      </c>
      <c r="T4036" t="str">
        <f t="shared" si="316"/>
        <v>Q1</v>
      </c>
      <c r="U4036">
        <f t="shared" si="317"/>
        <v>2025</v>
      </c>
      <c r="V4036" s="4">
        <f t="shared" si="318"/>
        <v>0.53781269859610603</v>
      </c>
      <c r="W4036" t="str">
        <f t="shared" si="319"/>
        <v>Low</v>
      </c>
    </row>
    <row r="4037" spans="1:23" hidden="1" x14ac:dyDescent="0.3">
      <c r="A4037">
        <v>101587</v>
      </c>
      <c r="B4037" s="1">
        <v>45897</v>
      </c>
      <c r="C4037" t="s">
        <v>1723</v>
      </c>
      <c r="D4037" t="s">
        <v>281</v>
      </c>
      <c r="E4037" t="s">
        <v>30</v>
      </c>
      <c r="F4037" t="s">
        <v>76</v>
      </c>
      <c r="G4037" t="s">
        <v>77</v>
      </c>
      <c r="H4037" t="s">
        <v>47</v>
      </c>
      <c r="I4037" t="s">
        <v>39</v>
      </c>
      <c r="J4037" t="s">
        <v>48</v>
      </c>
      <c r="K4037">
        <v>6</v>
      </c>
      <c r="L4037">
        <v>1013</v>
      </c>
      <c r="M4037">
        <v>15</v>
      </c>
      <c r="N4037">
        <v>5166.3</v>
      </c>
      <c r="O4037">
        <v>5400</v>
      </c>
      <c r="P4037">
        <v>-233.7</v>
      </c>
      <c r="Q4037" t="s">
        <v>41</v>
      </c>
      <c r="R4037" t="s">
        <v>73</v>
      </c>
      <c r="S4037" s="3" t="str">
        <f t="shared" si="315"/>
        <v>August</v>
      </c>
      <c r="T4037" t="str">
        <f t="shared" si="316"/>
        <v>Q3</v>
      </c>
      <c r="U4037">
        <f t="shared" si="317"/>
        <v>2025</v>
      </c>
      <c r="V4037" s="4">
        <f t="shared" si="318"/>
        <v>-4.5235468323558445E-2</v>
      </c>
      <c r="W4037" t="str">
        <f t="shared" si="319"/>
        <v>Low</v>
      </c>
    </row>
    <row r="4038" spans="1:23" hidden="1" x14ac:dyDescent="0.3">
      <c r="A4038">
        <v>100791</v>
      </c>
      <c r="B4038" s="1">
        <v>45743</v>
      </c>
      <c r="C4038" t="s">
        <v>927</v>
      </c>
      <c r="D4038" t="s">
        <v>175</v>
      </c>
      <c r="E4038" t="s">
        <v>52</v>
      </c>
      <c r="F4038" t="s">
        <v>53</v>
      </c>
      <c r="G4038" t="s">
        <v>54</v>
      </c>
      <c r="H4038" t="s">
        <v>33</v>
      </c>
      <c r="I4038" t="s">
        <v>39</v>
      </c>
      <c r="J4038" t="s">
        <v>48</v>
      </c>
      <c r="K4038">
        <v>6</v>
      </c>
      <c r="L4038">
        <v>1076</v>
      </c>
      <c r="M4038">
        <v>20</v>
      </c>
      <c r="N4038">
        <v>5164.8</v>
      </c>
      <c r="O4038">
        <v>5400</v>
      </c>
      <c r="P4038">
        <v>-235.2</v>
      </c>
      <c r="Q4038" t="s">
        <v>66</v>
      </c>
      <c r="R4038" t="s">
        <v>27</v>
      </c>
      <c r="S4038" s="3" t="str">
        <f t="shared" si="315"/>
        <v>March</v>
      </c>
      <c r="T4038" t="str">
        <f t="shared" si="316"/>
        <v>Q1</v>
      </c>
      <c r="U4038">
        <f t="shared" si="317"/>
        <v>2025</v>
      </c>
      <c r="V4038" s="4">
        <f t="shared" si="318"/>
        <v>-4.5539033457249065E-2</v>
      </c>
      <c r="W4038" t="str">
        <f t="shared" si="319"/>
        <v>Low</v>
      </c>
    </row>
    <row r="4039" spans="1:23" hidden="1" x14ac:dyDescent="0.3">
      <c r="A4039">
        <v>101166</v>
      </c>
      <c r="B4039" s="1">
        <v>45679</v>
      </c>
      <c r="C4039" t="s">
        <v>1302</v>
      </c>
      <c r="D4039" t="s">
        <v>94</v>
      </c>
      <c r="E4039" t="s">
        <v>44</v>
      </c>
      <c r="F4039" t="s">
        <v>45</v>
      </c>
      <c r="G4039" t="s">
        <v>46</v>
      </c>
      <c r="H4039" t="s">
        <v>47</v>
      </c>
      <c r="I4039" t="s">
        <v>39</v>
      </c>
      <c r="J4039" t="s">
        <v>48</v>
      </c>
      <c r="K4039">
        <v>5</v>
      </c>
      <c r="L4039">
        <v>1288</v>
      </c>
      <c r="M4039">
        <v>20</v>
      </c>
      <c r="N4039">
        <v>5152</v>
      </c>
      <c r="O4039">
        <v>4500</v>
      </c>
      <c r="P4039">
        <v>652</v>
      </c>
      <c r="Q4039" t="s">
        <v>49</v>
      </c>
      <c r="R4039" t="s">
        <v>73</v>
      </c>
      <c r="S4039" s="3" t="str">
        <f t="shared" si="315"/>
        <v>January</v>
      </c>
      <c r="T4039" t="str">
        <f t="shared" si="316"/>
        <v>Q1</v>
      </c>
      <c r="U4039">
        <f t="shared" si="317"/>
        <v>2025</v>
      </c>
      <c r="V4039" s="4">
        <f t="shared" si="318"/>
        <v>0.1265527950310559</v>
      </c>
      <c r="W4039" t="str">
        <f t="shared" si="319"/>
        <v>Low</v>
      </c>
    </row>
    <row r="4040" spans="1:23" hidden="1" x14ac:dyDescent="0.3">
      <c r="A4040">
        <v>103868</v>
      </c>
      <c r="B4040" s="1">
        <v>45839</v>
      </c>
      <c r="C4040" t="s">
        <v>4004</v>
      </c>
      <c r="D4040" t="s">
        <v>153</v>
      </c>
      <c r="E4040" t="s">
        <v>20</v>
      </c>
      <c r="F4040" t="s">
        <v>36</v>
      </c>
      <c r="G4040" t="s">
        <v>37</v>
      </c>
      <c r="H4040" t="s">
        <v>59</v>
      </c>
      <c r="I4040" t="s">
        <v>39</v>
      </c>
      <c r="J4040" t="s">
        <v>48</v>
      </c>
      <c r="K4040">
        <v>4</v>
      </c>
      <c r="L4040">
        <v>1430</v>
      </c>
      <c r="M4040">
        <v>10</v>
      </c>
      <c r="N4040">
        <v>5148</v>
      </c>
      <c r="O4040">
        <v>3600</v>
      </c>
      <c r="P4040">
        <v>1548</v>
      </c>
      <c r="Q4040" t="s">
        <v>66</v>
      </c>
      <c r="R4040" t="s">
        <v>27</v>
      </c>
      <c r="S4040" s="3" t="str">
        <f t="shared" si="315"/>
        <v>July</v>
      </c>
      <c r="T4040" t="str">
        <f t="shared" si="316"/>
        <v>Q3</v>
      </c>
      <c r="U4040">
        <f t="shared" si="317"/>
        <v>2025</v>
      </c>
      <c r="V4040" s="4">
        <f t="shared" si="318"/>
        <v>0.30069930069930068</v>
      </c>
      <c r="W4040" t="str">
        <f t="shared" si="319"/>
        <v>Low</v>
      </c>
    </row>
    <row r="4041" spans="1:23" hidden="1" x14ac:dyDescent="0.3">
      <c r="A4041">
        <v>103644</v>
      </c>
      <c r="B4041" s="1">
        <v>45786</v>
      </c>
      <c r="C4041" t="s">
        <v>3780</v>
      </c>
      <c r="D4041" t="s">
        <v>322</v>
      </c>
      <c r="E4041" t="s">
        <v>44</v>
      </c>
      <c r="F4041" t="s">
        <v>45</v>
      </c>
      <c r="G4041" t="s">
        <v>46</v>
      </c>
      <c r="H4041" t="s">
        <v>23</v>
      </c>
      <c r="I4041" t="s">
        <v>39</v>
      </c>
      <c r="J4041" t="s">
        <v>92</v>
      </c>
      <c r="K4041">
        <v>3</v>
      </c>
      <c r="L4041">
        <v>2018</v>
      </c>
      <c r="M4041">
        <v>15</v>
      </c>
      <c r="N4041">
        <v>5145.8999999999996</v>
      </c>
      <c r="O4041">
        <v>4800</v>
      </c>
      <c r="P4041">
        <v>345.9</v>
      </c>
      <c r="Q4041" t="s">
        <v>55</v>
      </c>
      <c r="R4041" t="s">
        <v>73</v>
      </c>
      <c r="S4041" s="3" t="str">
        <f t="shared" si="315"/>
        <v>May</v>
      </c>
      <c r="T4041" t="str">
        <f t="shared" si="316"/>
        <v>Q2</v>
      </c>
      <c r="U4041">
        <f t="shared" si="317"/>
        <v>2025</v>
      </c>
      <c r="V4041" s="4">
        <f t="shared" si="318"/>
        <v>6.7218562350609218E-2</v>
      </c>
      <c r="W4041" t="str">
        <f t="shared" si="319"/>
        <v>Low</v>
      </c>
    </row>
    <row r="4042" spans="1:23" hidden="1" x14ac:dyDescent="0.3">
      <c r="A4042">
        <v>100819</v>
      </c>
      <c r="B4042" s="1">
        <v>46008</v>
      </c>
      <c r="C4042" t="s">
        <v>955</v>
      </c>
      <c r="D4042" t="s">
        <v>132</v>
      </c>
      <c r="E4042" t="s">
        <v>52</v>
      </c>
      <c r="F4042" t="s">
        <v>69</v>
      </c>
      <c r="G4042" t="s">
        <v>70</v>
      </c>
      <c r="H4042" t="s">
        <v>71</v>
      </c>
      <c r="I4042" t="s">
        <v>39</v>
      </c>
      <c r="J4042" t="s">
        <v>48</v>
      </c>
      <c r="K4042">
        <v>4</v>
      </c>
      <c r="L4042">
        <v>1352</v>
      </c>
      <c r="M4042">
        <v>5</v>
      </c>
      <c r="N4042">
        <v>5137.6000000000004</v>
      </c>
      <c r="O4042">
        <v>3600</v>
      </c>
      <c r="P4042">
        <v>1537.6</v>
      </c>
      <c r="Q4042" t="s">
        <v>55</v>
      </c>
      <c r="R4042" t="s">
        <v>27</v>
      </c>
      <c r="S4042" s="3" t="str">
        <f t="shared" si="315"/>
        <v>December</v>
      </c>
      <c r="T4042" t="str">
        <f t="shared" si="316"/>
        <v>Q4</v>
      </c>
      <c r="U4042">
        <f t="shared" si="317"/>
        <v>2025</v>
      </c>
      <c r="V4042" s="4">
        <f t="shared" si="318"/>
        <v>0.29928371223917777</v>
      </c>
      <c r="W4042" t="str">
        <f t="shared" si="319"/>
        <v>Low</v>
      </c>
    </row>
    <row r="4043" spans="1:23" hidden="1" x14ac:dyDescent="0.3">
      <c r="A4043">
        <v>104819</v>
      </c>
      <c r="B4043" s="1">
        <v>45937</v>
      </c>
      <c r="C4043" t="s">
        <v>4955</v>
      </c>
      <c r="D4043" t="s">
        <v>322</v>
      </c>
      <c r="E4043" t="s">
        <v>20</v>
      </c>
      <c r="F4043" t="s">
        <v>36</v>
      </c>
      <c r="G4043" t="s">
        <v>37</v>
      </c>
      <c r="H4043" t="s">
        <v>59</v>
      </c>
      <c r="I4043" t="s">
        <v>39</v>
      </c>
      <c r="J4043" t="s">
        <v>48</v>
      </c>
      <c r="K4043">
        <v>5</v>
      </c>
      <c r="L4043">
        <v>1141</v>
      </c>
      <c r="M4043">
        <v>10</v>
      </c>
      <c r="N4043">
        <v>5134.5</v>
      </c>
      <c r="O4043">
        <v>4500</v>
      </c>
      <c r="P4043">
        <v>634.5</v>
      </c>
      <c r="Q4043" t="s">
        <v>55</v>
      </c>
      <c r="R4043" t="s">
        <v>27</v>
      </c>
      <c r="S4043" s="3" t="str">
        <f t="shared" si="315"/>
        <v>October</v>
      </c>
      <c r="T4043" t="str">
        <f t="shared" si="316"/>
        <v>Q4</v>
      </c>
      <c r="U4043">
        <f t="shared" si="317"/>
        <v>2025</v>
      </c>
      <c r="V4043" s="4">
        <f t="shared" si="318"/>
        <v>0.12357581069237511</v>
      </c>
      <c r="W4043" t="str">
        <f t="shared" si="319"/>
        <v>Low</v>
      </c>
    </row>
    <row r="4044" spans="1:23" hidden="1" x14ac:dyDescent="0.3">
      <c r="A4044">
        <v>103889</v>
      </c>
      <c r="B4044" s="1">
        <v>45759</v>
      </c>
      <c r="C4044" t="s">
        <v>4025</v>
      </c>
      <c r="D4044" t="s">
        <v>75</v>
      </c>
      <c r="E4044" t="s">
        <v>20</v>
      </c>
      <c r="F4044" t="s">
        <v>36</v>
      </c>
      <c r="G4044" t="s">
        <v>37</v>
      </c>
      <c r="H4044" t="s">
        <v>108</v>
      </c>
      <c r="I4044" t="s">
        <v>39</v>
      </c>
      <c r="J4044" t="s">
        <v>48</v>
      </c>
      <c r="K4044">
        <v>4</v>
      </c>
      <c r="L4044">
        <v>1350</v>
      </c>
      <c r="M4044">
        <v>5</v>
      </c>
      <c r="N4044">
        <v>5130</v>
      </c>
      <c r="O4044">
        <v>3600</v>
      </c>
      <c r="P4044">
        <v>1530</v>
      </c>
      <c r="Q4044" t="s">
        <v>41</v>
      </c>
      <c r="R4044" t="s">
        <v>27</v>
      </c>
      <c r="S4044" s="3" t="str">
        <f t="shared" si="315"/>
        <v>April</v>
      </c>
      <c r="T4044" t="str">
        <f t="shared" si="316"/>
        <v>Q2</v>
      </c>
      <c r="U4044">
        <f t="shared" si="317"/>
        <v>2025</v>
      </c>
      <c r="V4044" s="4">
        <f t="shared" si="318"/>
        <v>0.2982456140350877</v>
      </c>
      <c r="W4044" t="str">
        <f t="shared" si="319"/>
        <v>Low</v>
      </c>
    </row>
    <row r="4045" spans="1:23" hidden="1" x14ac:dyDescent="0.3">
      <c r="A4045">
        <v>100136</v>
      </c>
      <c r="B4045" s="1">
        <v>46004</v>
      </c>
      <c r="C4045" t="s">
        <v>266</v>
      </c>
      <c r="D4045" t="s">
        <v>160</v>
      </c>
      <c r="E4045" t="s">
        <v>20</v>
      </c>
      <c r="F4045" t="s">
        <v>21</v>
      </c>
      <c r="G4045" t="s">
        <v>22</v>
      </c>
      <c r="H4045" t="s">
        <v>47</v>
      </c>
      <c r="I4045" t="s">
        <v>39</v>
      </c>
      <c r="J4045" t="s">
        <v>40</v>
      </c>
      <c r="K4045">
        <v>6</v>
      </c>
      <c r="L4045">
        <v>855</v>
      </c>
      <c r="M4045">
        <v>0</v>
      </c>
      <c r="N4045">
        <v>5130</v>
      </c>
      <c r="O4045">
        <v>2400</v>
      </c>
      <c r="P4045">
        <v>2730</v>
      </c>
      <c r="Q4045" t="s">
        <v>55</v>
      </c>
      <c r="R4045" t="s">
        <v>56</v>
      </c>
      <c r="S4045" s="3" t="str">
        <f t="shared" si="315"/>
        <v>December</v>
      </c>
      <c r="T4045" t="str">
        <f t="shared" si="316"/>
        <v>Q4</v>
      </c>
      <c r="U4045">
        <f t="shared" si="317"/>
        <v>2025</v>
      </c>
      <c r="V4045" s="4">
        <f t="shared" si="318"/>
        <v>0.53216374269005851</v>
      </c>
      <c r="W4045" t="str">
        <f t="shared" si="319"/>
        <v>Low</v>
      </c>
    </row>
    <row r="4046" spans="1:23" hidden="1" x14ac:dyDescent="0.3">
      <c r="A4046">
        <v>103190</v>
      </c>
      <c r="B4046" s="1">
        <v>45952</v>
      </c>
      <c r="C4046" t="s">
        <v>3326</v>
      </c>
      <c r="D4046" t="s">
        <v>160</v>
      </c>
      <c r="E4046" t="s">
        <v>52</v>
      </c>
      <c r="F4046" t="s">
        <v>69</v>
      </c>
      <c r="G4046" t="s">
        <v>70</v>
      </c>
      <c r="H4046" t="s">
        <v>33</v>
      </c>
      <c r="I4046" t="s">
        <v>39</v>
      </c>
      <c r="J4046" t="s">
        <v>40</v>
      </c>
      <c r="K4046">
        <v>10</v>
      </c>
      <c r="L4046">
        <v>641</v>
      </c>
      <c r="M4046">
        <v>20</v>
      </c>
      <c r="N4046">
        <v>5128</v>
      </c>
      <c r="O4046">
        <v>4000</v>
      </c>
      <c r="P4046">
        <v>1128</v>
      </c>
      <c r="Q4046" t="s">
        <v>55</v>
      </c>
      <c r="R4046" t="s">
        <v>27</v>
      </c>
      <c r="S4046" s="3" t="str">
        <f t="shared" si="315"/>
        <v>October</v>
      </c>
      <c r="T4046" t="str">
        <f t="shared" si="316"/>
        <v>Q4</v>
      </c>
      <c r="U4046">
        <f t="shared" si="317"/>
        <v>2025</v>
      </c>
      <c r="V4046" s="4">
        <f t="shared" si="318"/>
        <v>0.21996879875195008</v>
      </c>
      <c r="W4046" t="str">
        <f t="shared" si="319"/>
        <v>Low</v>
      </c>
    </row>
    <row r="4047" spans="1:23" hidden="1" x14ac:dyDescent="0.3">
      <c r="A4047">
        <v>100053</v>
      </c>
      <c r="B4047" s="1">
        <v>45730</v>
      </c>
      <c r="C4047" t="s">
        <v>157</v>
      </c>
      <c r="D4047" t="s">
        <v>158</v>
      </c>
      <c r="E4047" t="s">
        <v>20</v>
      </c>
      <c r="F4047" t="s">
        <v>36</v>
      </c>
      <c r="G4047" t="s">
        <v>37</v>
      </c>
      <c r="H4047" t="s">
        <v>47</v>
      </c>
      <c r="I4047" t="s">
        <v>39</v>
      </c>
      <c r="J4047" t="s">
        <v>92</v>
      </c>
      <c r="K4047">
        <v>2</v>
      </c>
      <c r="L4047">
        <v>2691</v>
      </c>
      <c r="M4047">
        <v>5</v>
      </c>
      <c r="N4047">
        <v>5112.8999999999996</v>
      </c>
      <c r="O4047">
        <v>3200</v>
      </c>
      <c r="P4047">
        <v>1912.9</v>
      </c>
      <c r="Q4047" t="s">
        <v>26</v>
      </c>
      <c r="R4047" t="s">
        <v>27</v>
      </c>
      <c r="S4047" s="3" t="str">
        <f t="shared" si="315"/>
        <v>March</v>
      </c>
      <c r="T4047" t="str">
        <f t="shared" si="316"/>
        <v>Q1</v>
      </c>
      <c r="U4047">
        <f t="shared" si="317"/>
        <v>2025</v>
      </c>
      <c r="V4047" s="4">
        <f t="shared" si="318"/>
        <v>0.37413209724422541</v>
      </c>
      <c r="W4047" t="str">
        <f t="shared" si="319"/>
        <v>Low</v>
      </c>
    </row>
    <row r="4048" spans="1:23" hidden="1" x14ac:dyDescent="0.3">
      <c r="A4048">
        <v>100596</v>
      </c>
      <c r="B4048" s="1">
        <v>45814</v>
      </c>
      <c r="C4048" t="s">
        <v>732</v>
      </c>
      <c r="D4048" t="s">
        <v>125</v>
      </c>
      <c r="E4048" t="s">
        <v>44</v>
      </c>
      <c r="F4048" t="s">
        <v>64</v>
      </c>
      <c r="G4048" t="s">
        <v>65</v>
      </c>
      <c r="H4048" t="s">
        <v>33</v>
      </c>
      <c r="I4048" t="s">
        <v>39</v>
      </c>
      <c r="J4048" t="s">
        <v>92</v>
      </c>
      <c r="K4048">
        <v>2</v>
      </c>
      <c r="L4048">
        <v>2838</v>
      </c>
      <c r="M4048">
        <v>10</v>
      </c>
      <c r="N4048">
        <v>5108.3999999999996</v>
      </c>
      <c r="O4048">
        <v>3200</v>
      </c>
      <c r="P4048">
        <v>1908.4</v>
      </c>
      <c r="Q4048" t="s">
        <v>55</v>
      </c>
      <c r="R4048" t="s">
        <v>27</v>
      </c>
      <c r="S4048" s="3" t="str">
        <f t="shared" si="315"/>
        <v>June</v>
      </c>
      <c r="T4048" t="str">
        <f t="shared" si="316"/>
        <v>Q2</v>
      </c>
      <c r="U4048">
        <f t="shared" si="317"/>
        <v>2025</v>
      </c>
      <c r="V4048" s="4">
        <f t="shared" si="318"/>
        <v>0.37358076892960618</v>
      </c>
      <c r="W4048" t="str">
        <f t="shared" si="319"/>
        <v>Low</v>
      </c>
    </row>
    <row r="4049" spans="1:23" hidden="1" x14ac:dyDescent="0.3">
      <c r="A4049">
        <v>100155</v>
      </c>
      <c r="B4049" s="1">
        <v>45897</v>
      </c>
      <c r="C4049" t="s">
        <v>286</v>
      </c>
      <c r="D4049" t="s">
        <v>186</v>
      </c>
      <c r="E4049" t="s">
        <v>44</v>
      </c>
      <c r="F4049" t="s">
        <v>64</v>
      </c>
      <c r="G4049" t="s">
        <v>65</v>
      </c>
      <c r="H4049" t="s">
        <v>83</v>
      </c>
      <c r="I4049" t="s">
        <v>39</v>
      </c>
      <c r="J4049" t="s">
        <v>40</v>
      </c>
      <c r="K4049">
        <v>5</v>
      </c>
      <c r="L4049">
        <v>1075</v>
      </c>
      <c r="M4049">
        <v>5</v>
      </c>
      <c r="N4049">
        <v>5106.25</v>
      </c>
      <c r="O4049">
        <v>2000</v>
      </c>
      <c r="P4049">
        <v>3106.25</v>
      </c>
      <c r="Q4049" t="s">
        <v>55</v>
      </c>
      <c r="R4049" t="s">
        <v>27</v>
      </c>
      <c r="S4049" s="3" t="str">
        <f t="shared" si="315"/>
        <v>August</v>
      </c>
      <c r="T4049" t="str">
        <f t="shared" si="316"/>
        <v>Q3</v>
      </c>
      <c r="U4049">
        <f t="shared" si="317"/>
        <v>2025</v>
      </c>
      <c r="V4049" s="4">
        <f t="shared" si="318"/>
        <v>0.60832313341493272</v>
      </c>
      <c r="W4049" t="str">
        <f t="shared" si="319"/>
        <v>Low</v>
      </c>
    </row>
    <row r="4050" spans="1:23" hidden="1" x14ac:dyDescent="0.3">
      <c r="A4050">
        <v>100379</v>
      </c>
      <c r="B4050" s="1">
        <v>45707</v>
      </c>
      <c r="C4050" t="s">
        <v>515</v>
      </c>
      <c r="D4050" t="s">
        <v>116</v>
      </c>
      <c r="E4050" t="s">
        <v>52</v>
      </c>
      <c r="F4050" t="s">
        <v>69</v>
      </c>
      <c r="G4050" t="s">
        <v>70</v>
      </c>
      <c r="H4050" t="s">
        <v>47</v>
      </c>
      <c r="I4050" t="s">
        <v>39</v>
      </c>
      <c r="J4050" t="s">
        <v>40</v>
      </c>
      <c r="K4050">
        <v>6</v>
      </c>
      <c r="L4050">
        <v>1000</v>
      </c>
      <c r="M4050">
        <v>15</v>
      </c>
      <c r="N4050">
        <v>5100</v>
      </c>
      <c r="O4050">
        <v>2400</v>
      </c>
      <c r="P4050">
        <v>2700</v>
      </c>
      <c r="Q4050" t="s">
        <v>66</v>
      </c>
      <c r="R4050" t="s">
        <v>27</v>
      </c>
      <c r="S4050" s="3" t="str">
        <f t="shared" si="315"/>
        <v>February</v>
      </c>
      <c r="T4050" t="str">
        <f t="shared" si="316"/>
        <v>Q1</v>
      </c>
      <c r="U4050">
        <f t="shared" si="317"/>
        <v>2025</v>
      </c>
      <c r="V4050" s="4">
        <f t="shared" si="318"/>
        <v>0.52941176470588236</v>
      </c>
      <c r="W4050" t="str">
        <f t="shared" si="319"/>
        <v>Low</v>
      </c>
    </row>
    <row r="4051" spans="1:23" hidden="1" x14ac:dyDescent="0.3">
      <c r="A4051">
        <v>104514</v>
      </c>
      <c r="B4051" s="1">
        <v>45815</v>
      </c>
      <c r="C4051" t="s">
        <v>4650</v>
      </c>
      <c r="D4051" t="s">
        <v>166</v>
      </c>
      <c r="E4051" t="s">
        <v>20</v>
      </c>
      <c r="F4051" t="s">
        <v>21</v>
      </c>
      <c r="G4051" t="s">
        <v>22</v>
      </c>
      <c r="H4051" t="s">
        <v>71</v>
      </c>
      <c r="I4051" t="s">
        <v>39</v>
      </c>
      <c r="J4051" t="s">
        <v>92</v>
      </c>
      <c r="K4051">
        <v>2</v>
      </c>
      <c r="L4051">
        <v>2991</v>
      </c>
      <c r="M4051">
        <v>15</v>
      </c>
      <c r="N4051">
        <v>5084.7</v>
      </c>
      <c r="O4051">
        <v>3200</v>
      </c>
      <c r="P4051">
        <v>1884.7</v>
      </c>
      <c r="Q4051" t="s">
        <v>55</v>
      </c>
      <c r="R4051" t="s">
        <v>27</v>
      </c>
      <c r="S4051" s="3" t="str">
        <f t="shared" si="315"/>
        <v>June</v>
      </c>
      <c r="T4051" t="str">
        <f t="shared" si="316"/>
        <v>Q2</v>
      </c>
      <c r="U4051">
        <f t="shared" si="317"/>
        <v>2025</v>
      </c>
      <c r="V4051" s="4">
        <f t="shared" si="318"/>
        <v>0.37066100261569024</v>
      </c>
      <c r="W4051" t="str">
        <f t="shared" si="319"/>
        <v>Low</v>
      </c>
    </row>
    <row r="4052" spans="1:23" hidden="1" x14ac:dyDescent="0.3">
      <c r="A4052">
        <v>102131</v>
      </c>
      <c r="B4052" s="1">
        <v>45744</v>
      </c>
      <c r="C4052" t="s">
        <v>2267</v>
      </c>
      <c r="D4052" t="s">
        <v>239</v>
      </c>
      <c r="E4052" t="s">
        <v>30</v>
      </c>
      <c r="F4052" t="s">
        <v>76</v>
      </c>
      <c r="G4052" t="s">
        <v>77</v>
      </c>
      <c r="H4052" t="s">
        <v>47</v>
      </c>
      <c r="I4052" t="s">
        <v>39</v>
      </c>
      <c r="J4052" t="s">
        <v>92</v>
      </c>
      <c r="K4052">
        <v>2</v>
      </c>
      <c r="L4052">
        <v>2979</v>
      </c>
      <c r="M4052">
        <v>15</v>
      </c>
      <c r="N4052">
        <v>5064.3</v>
      </c>
      <c r="O4052">
        <v>3200</v>
      </c>
      <c r="P4052">
        <v>1864.3</v>
      </c>
      <c r="Q4052" t="s">
        <v>41</v>
      </c>
      <c r="R4052" t="s">
        <v>27</v>
      </c>
      <c r="S4052" s="3" t="str">
        <f t="shared" si="315"/>
        <v>March</v>
      </c>
      <c r="T4052" t="str">
        <f t="shared" si="316"/>
        <v>Q1</v>
      </c>
      <c r="U4052">
        <f t="shared" si="317"/>
        <v>2025</v>
      </c>
      <c r="V4052" s="4">
        <f t="shared" si="318"/>
        <v>0.3681259009142428</v>
      </c>
      <c r="W4052" t="str">
        <f t="shared" si="319"/>
        <v>Low</v>
      </c>
    </row>
    <row r="4053" spans="1:23" hidden="1" x14ac:dyDescent="0.3">
      <c r="A4053">
        <v>104637</v>
      </c>
      <c r="B4053" s="1">
        <v>45669</v>
      </c>
      <c r="C4053" t="s">
        <v>4773</v>
      </c>
      <c r="D4053" t="s">
        <v>222</v>
      </c>
      <c r="E4053" t="s">
        <v>20</v>
      </c>
      <c r="F4053" t="s">
        <v>21</v>
      </c>
      <c r="G4053" t="s">
        <v>22</v>
      </c>
      <c r="H4053" t="s">
        <v>47</v>
      </c>
      <c r="I4053" t="s">
        <v>39</v>
      </c>
      <c r="J4053" t="s">
        <v>48</v>
      </c>
      <c r="K4053">
        <v>4</v>
      </c>
      <c r="L4053">
        <v>1582</v>
      </c>
      <c r="M4053">
        <v>20</v>
      </c>
      <c r="N4053">
        <v>5062.3999999999996</v>
      </c>
      <c r="O4053">
        <v>3600</v>
      </c>
      <c r="P4053">
        <v>1462.4</v>
      </c>
      <c r="Q4053" t="s">
        <v>41</v>
      </c>
      <c r="R4053" t="s">
        <v>56</v>
      </c>
      <c r="S4053" s="3" t="str">
        <f t="shared" si="315"/>
        <v>January</v>
      </c>
      <c r="T4053" t="str">
        <f t="shared" si="316"/>
        <v>Q1</v>
      </c>
      <c r="U4053">
        <f t="shared" si="317"/>
        <v>2025</v>
      </c>
      <c r="V4053" s="4">
        <f t="shared" si="318"/>
        <v>0.28887484197218716</v>
      </c>
      <c r="W4053" t="str">
        <f t="shared" si="319"/>
        <v>Low</v>
      </c>
    </row>
    <row r="4054" spans="1:23" hidden="1" x14ac:dyDescent="0.3">
      <c r="A4054">
        <v>104764</v>
      </c>
      <c r="B4054" s="1">
        <v>45764</v>
      </c>
      <c r="C4054" t="s">
        <v>4900</v>
      </c>
      <c r="D4054" t="s">
        <v>118</v>
      </c>
      <c r="E4054" t="s">
        <v>30</v>
      </c>
      <c r="F4054" t="s">
        <v>76</v>
      </c>
      <c r="G4054" t="s">
        <v>77</v>
      </c>
      <c r="H4054" t="s">
        <v>83</v>
      </c>
      <c r="I4054" t="s">
        <v>39</v>
      </c>
      <c r="J4054" t="s">
        <v>40</v>
      </c>
      <c r="K4054">
        <v>5</v>
      </c>
      <c r="L4054">
        <v>1012</v>
      </c>
      <c r="M4054">
        <v>0</v>
      </c>
      <c r="N4054">
        <v>5060</v>
      </c>
      <c r="O4054">
        <v>2000</v>
      </c>
      <c r="P4054">
        <v>3060</v>
      </c>
      <c r="Q4054" t="s">
        <v>66</v>
      </c>
      <c r="R4054" t="s">
        <v>56</v>
      </c>
      <c r="S4054" s="3" t="str">
        <f t="shared" si="315"/>
        <v>April</v>
      </c>
      <c r="T4054" t="str">
        <f t="shared" si="316"/>
        <v>Q2</v>
      </c>
      <c r="U4054">
        <f t="shared" si="317"/>
        <v>2025</v>
      </c>
      <c r="V4054" s="4">
        <f t="shared" si="318"/>
        <v>0.60474308300395252</v>
      </c>
      <c r="W4054" t="str">
        <f t="shared" si="319"/>
        <v>Low</v>
      </c>
    </row>
    <row r="4055" spans="1:23" hidden="1" x14ac:dyDescent="0.3">
      <c r="A4055">
        <v>104317</v>
      </c>
      <c r="B4055" s="1">
        <v>45994</v>
      </c>
      <c r="C4055" t="s">
        <v>4453</v>
      </c>
      <c r="D4055" t="s">
        <v>151</v>
      </c>
      <c r="E4055" t="s">
        <v>30</v>
      </c>
      <c r="F4055" t="s">
        <v>76</v>
      </c>
      <c r="G4055" t="s">
        <v>77</v>
      </c>
      <c r="H4055" t="s">
        <v>108</v>
      </c>
      <c r="I4055" t="s">
        <v>39</v>
      </c>
      <c r="J4055" t="s">
        <v>40</v>
      </c>
      <c r="K4055">
        <v>6</v>
      </c>
      <c r="L4055">
        <v>937</v>
      </c>
      <c r="M4055">
        <v>10</v>
      </c>
      <c r="N4055">
        <v>5059.8</v>
      </c>
      <c r="O4055">
        <v>2400</v>
      </c>
      <c r="P4055">
        <v>2659.8</v>
      </c>
      <c r="Q4055" t="s">
        <v>49</v>
      </c>
      <c r="R4055" t="s">
        <v>27</v>
      </c>
      <c r="S4055" s="3" t="str">
        <f t="shared" si="315"/>
        <v>December</v>
      </c>
      <c r="T4055" t="str">
        <f t="shared" si="316"/>
        <v>Q4</v>
      </c>
      <c r="U4055">
        <f t="shared" si="317"/>
        <v>2025</v>
      </c>
      <c r="V4055" s="4">
        <f t="shared" si="318"/>
        <v>0.52567295150005933</v>
      </c>
      <c r="W4055" t="str">
        <f t="shared" si="319"/>
        <v>Low</v>
      </c>
    </row>
    <row r="4056" spans="1:23" hidden="1" x14ac:dyDescent="0.3">
      <c r="A4056">
        <v>103655</v>
      </c>
      <c r="B4056" s="1">
        <v>45797</v>
      </c>
      <c r="C4056" t="s">
        <v>3791</v>
      </c>
      <c r="D4056" t="s">
        <v>299</v>
      </c>
      <c r="E4056" t="s">
        <v>30</v>
      </c>
      <c r="F4056" t="s">
        <v>31</v>
      </c>
      <c r="G4056" t="s">
        <v>32</v>
      </c>
      <c r="H4056" t="s">
        <v>71</v>
      </c>
      <c r="I4056" t="s">
        <v>39</v>
      </c>
      <c r="J4056" t="s">
        <v>48</v>
      </c>
      <c r="K4056">
        <v>4</v>
      </c>
      <c r="L4056">
        <v>1331</v>
      </c>
      <c r="M4056">
        <v>5</v>
      </c>
      <c r="N4056">
        <v>5057.8</v>
      </c>
      <c r="O4056">
        <v>3600</v>
      </c>
      <c r="P4056">
        <v>1457.8</v>
      </c>
      <c r="Q4056" t="s">
        <v>66</v>
      </c>
      <c r="R4056" t="s">
        <v>27</v>
      </c>
      <c r="S4056" s="3" t="str">
        <f t="shared" si="315"/>
        <v>May</v>
      </c>
      <c r="T4056" t="str">
        <f t="shared" si="316"/>
        <v>Q2</v>
      </c>
      <c r="U4056">
        <f t="shared" si="317"/>
        <v>2025</v>
      </c>
      <c r="V4056" s="4">
        <f t="shared" si="318"/>
        <v>0.28822808335639999</v>
      </c>
      <c r="W4056" t="str">
        <f t="shared" si="319"/>
        <v>Low</v>
      </c>
    </row>
    <row r="4057" spans="1:23" hidden="1" x14ac:dyDescent="0.3">
      <c r="A4057">
        <v>103796</v>
      </c>
      <c r="B4057" s="1">
        <v>46004</v>
      </c>
      <c r="C4057" t="s">
        <v>3932</v>
      </c>
      <c r="D4057" t="s">
        <v>138</v>
      </c>
      <c r="E4057" t="s">
        <v>52</v>
      </c>
      <c r="F4057" t="s">
        <v>53</v>
      </c>
      <c r="G4057" t="s">
        <v>54</v>
      </c>
      <c r="H4057" t="s">
        <v>33</v>
      </c>
      <c r="I4057" t="s">
        <v>39</v>
      </c>
      <c r="J4057" t="s">
        <v>40</v>
      </c>
      <c r="K4057">
        <v>6</v>
      </c>
      <c r="L4057">
        <v>1052</v>
      </c>
      <c r="M4057">
        <v>20</v>
      </c>
      <c r="N4057">
        <v>5049.6000000000004</v>
      </c>
      <c r="O4057">
        <v>2400</v>
      </c>
      <c r="P4057">
        <v>2649.6</v>
      </c>
      <c r="Q4057" t="s">
        <v>66</v>
      </c>
      <c r="R4057" t="s">
        <v>73</v>
      </c>
      <c r="S4057" s="3" t="str">
        <f t="shared" si="315"/>
        <v>December</v>
      </c>
      <c r="T4057" t="str">
        <f t="shared" si="316"/>
        <v>Q4</v>
      </c>
      <c r="U4057">
        <f t="shared" si="317"/>
        <v>2025</v>
      </c>
      <c r="V4057" s="4">
        <f t="shared" si="318"/>
        <v>0.52471482889733834</v>
      </c>
      <c r="W4057" t="str">
        <f t="shared" si="319"/>
        <v>Low</v>
      </c>
    </row>
    <row r="4058" spans="1:23" hidden="1" x14ac:dyDescent="0.3">
      <c r="A4058">
        <v>103522</v>
      </c>
      <c r="B4058" s="1">
        <v>45897</v>
      </c>
      <c r="C4058" t="s">
        <v>3658</v>
      </c>
      <c r="D4058" t="s">
        <v>158</v>
      </c>
      <c r="E4058" t="s">
        <v>44</v>
      </c>
      <c r="F4058" t="s">
        <v>64</v>
      </c>
      <c r="G4058" t="s">
        <v>65</v>
      </c>
      <c r="H4058" t="s">
        <v>71</v>
      </c>
      <c r="I4058" t="s">
        <v>39</v>
      </c>
      <c r="J4058" t="s">
        <v>92</v>
      </c>
      <c r="K4058">
        <v>2</v>
      </c>
      <c r="L4058">
        <v>2518</v>
      </c>
      <c r="M4058">
        <v>0</v>
      </c>
      <c r="N4058">
        <v>5036</v>
      </c>
      <c r="O4058">
        <v>3200</v>
      </c>
      <c r="P4058">
        <v>1836</v>
      </c>
      <c r="Q4058" t="s">
        <v>66</v>
      </c>
      <c r="R4058" t="s">
        <v>56</v>
      </c>
      <c r="S4058" s="3" t="str">
        <f t="shared" si="315"/>
        <v>August</v>
      </c>
      <c r="T4058" t="str">
        <f t="shared" si="316"/>
        <v>Q3</v>
      </c>
      <c r="U4058">
        <f t="shared" si="317"/>
        <v>2025</v>
      </c>
      <c r="V4058" s="4">
        <f t="shared" si="318"/>
        <v>0.36457505957108816</v>
      </c>
      <c r="W4058" t="str">
        <f t="shared" si="319"/>
        <v>Low</v>
      </c>
    </row>
    <row r="4059" spans="1:23" hidden="1" x14ac:dyDescent="0.3">
      <c r="A4059">
        <v>102278</v>
      </c>
      <c r="B4059" s="1">
        <v>45794</v>
      </c>
      <c r="C4059" t="s">
        <v>2414</v>
      </c>
      <c r="D4059" t="s">
        <v>144</v>
      </c>
      <c r="E4059" t="s">
        <v>30</v>
      </c>
      <c r="F4059" t="s">
        <v>76</v>
      </c>
      <c r="G4059" t="s">
        <v>77</v>
      </c>
      <c r="H4059" t="s">
        <v>23</v>
      </c>
      <c r="I4059" t="s">
        <v>39</v>
      </c>
      <c r="J4059" t="s">
        <v>48</v>
      </c>
      <c r="K4059">
        <v>4</v>
      </c>
      <c r="L4059">
        <v>1314</v>
      </c>
      <c r="M4059">
        <v>5</v>
      </c>
      <c r="N4059">
        <v>4993.2</v>
      </c>
      <c r="O4059">
        <v>3600</v>
      </c>
      <c r="P4059">
        <v>1393.2</v>
      </c>
      <c r="Q4059" t="s">
        <v>66</v>
      </c>
      <c r="R4059" t="s">
        <v>27</v>
      </c>
      <c r="S4059" s="3" t="str">
        <f t="shared" si="315"/>
        <v>May</v>
      </c>
      <c r="T4059" t="str">
        <f t="shared" si="316"/>
        <v>Q2</v>
      </c>
      <c r="U4059">
        <f t="shared" si="317"/>
        <v>2025</v>
      </c>
      <c r="V4059" s="4">
        <f t="shared" si="318"/>
        <v>0.27901946647440523</v>
      </c>
      <c r="W4059" t="str">
        <f t="shared" si="319"/>
        <v>Low</v>
      </c>
    </row>
    <row r="4060" spans="1:23" hidden="1" x14ac:dyDescent="0.3">
      <c r="A4060">
        <v>103591</v>
      </c>
      <c r="B4060" s="1">
        <v>45815</v>
      </c>
      <c r="C4060" t="s">
        <v>3727</v>
      </c>
      <c r="D4060" t="s">
        <v>160</v>
      </c>
      <c r="E4060" t="s">
        <v>44</v>
      </c>
      <c r="F4060" t="s">
        <v>45</v>
      </c>
      <c r="G4060" t="s">
        <v>46</v>
      </c>
      <c r="H4060" t="s">
        <v>38</v>
      </c>
      <c r="I4060" t="s">
        <v>39</v>
      </c>
      <c r="J4060" t="s">
        <v>48</v>
      </c>
      <c r="K4060">
        <v>5</v>
      </c>
      <c r="L4060">
        <v>1109</v>
      </c>
      <c r="M4060">
        <v>10</v>
      </c>
      <c r="N4060">
        <v>4990.5</v>
      </c>
      <c r="O4060">
        <v>4500</v>
      </c>
      <c r="P4060">
        <v>490.5</v>
      </c>
      <c r="Q4060" t="s">
        <v>55</v>
      </c>
      <c r="R4060" t="s">
        <v>73</v>
      </c>
      <c r="S4060" s="3" t="str">
        <f t="shared" si="315"/>
        <v>June</v>
      </c>
      <c r="T4060" t="str">
        <f t="shared" si="316"/>
        <v>Q2</v>
      </c>
      <c r="U4060">
        <f t="shared" si="317"/>
        <v>2025</v>
      </c>
      <c r="V4060" s="4">
        <f t="shared" si="318"/>
        <v>9.8286744815148777E-2</v>
      </c>
      <c r="W4060" t="str">
        <f t="shared" si="319"/>
        <v>Low</v>
      </c>
    </row>
    <row r="4061" spans="1:23" hidden="1" x14ac:dyDescent="0.3">
      <c r="A4061">
        <v>102995</v>
      </c>
      <c r="B4061" s="1">
        <v>45726</v>
      </c>
      <c r="C4061" t="s">
        <v>3131</v>
      </c>
      <c r="D4061" t="s">
        <v>226</v>
      </c>
      <c r="E4061" t="s">
        <v>44</v>
      </c>
      <c r="F4061" t="s">
        <v>64</v>
      </c>
      <c r="G4061" t="s">
        <v>65</v>
      </c>
      <c r="H4061" t="s">
        <v>47</v>
      </c>
      <c r="I4061" t="s">
        <v>39</v>
      </c>
      <c r="J4061" t="s">
        <v>48</v>
      </c>
      <c r="K4061">
        <v>3</v>
      </c>
      <c r="L4061">
        <v>1953</v>
      </c>
      <c r="M4061">
        <v>15</v>
      </c>
      <c r="N4061">
        <v>4980.1499999999996</v>
      </c>
      <c r="O4061">
        <v>2700</v>
      </c>
      <c r="P4061">
        <v>2280.15</v>
      </c>
      <c r="Q4061" t="s">
        <v>55</v>
      </c>
      <c r="R4061" t="s">
        <v>56</v>
      </c>
      <c r="S4061" s="3" t="str">
        <f t="shared" si="315"/>
        <v>March</v>
      </c>
      <c r="T4061" t="str">
        <f t="shared" si="316"/>
        <v>Q1</v>
      </c>
      <c r="U4061">
        <f t="shared" si="317"/>
        <v>2025</v>
      </c>
      <c r="V4061" s="4">
        <f t="shared" si="318"/>
        <v>0.45784765519110876</v>
      </c>
      <c r="W4061" t="str">
        <f t="shared" si="319"/>
        <v>Low</v>
      </c>
    </row>
    <row r="4062" spans="1:23" hidden="1" x14ac:dyDescent="0.3">
      <c r="A4062">
        <v>104628</v>
      </c>
      <c r="B4062" s="1">
        <v>45953</v>
      </c>
      <c r="C4062" t="s">
        <v>4764</v>
      </c>
      <c r="D4062" t="s">
        <v>104</v>
      </c>
      <c r="E4062" t="s">
        <v>44</v>
      </c>
      <c r="F4062" t="s">
        <v>64</v>
      </c>
      <c r="G4062" t="s">
        <v>65</v>
      </c>
      <c r="H4062" t="s">
        <v>23</v>
      </c>
      <c r="I4062" t="s">
        <v>39</v>
      </c>
      <c r="J4062" t="s">
        <v>48</v>
      </c>
      <c r="K4062">
        <v>5</v>
      </c>
      <c r="L4062">
        <v>1245</v>
      </c>
      <c r="M4062">
        <v>20</v>
      </c>
      <c r="N4062">
        <v>4980</v>
      </c>
      <c r="O4062">
        <v>4500</v>
      </c>
      <c r="P4062">
        <v>480</v>
      </c>
      <c r="Q4062" t="s">
        <v>26</v>
      </c>
      <c r="R4062" t="s">
        <v>56</v>
      </c>
      <c r="S4062" s="3" t="str">
        <f t="shared" si="315"/>
        <v>October</v>
      </c>
      <c r="T4062" t="str">
        <f t="shared" si="316"/>
        <v>Q4</v>
      </c>
      <c r="U4062">
        <f t="shared" si="317"/>
        <v>2025</v>
      </c>
      <c r="V4062" s="4">
        <f t="shared" si="318"/>
        <v>9.6385542168674704E-2</v>
      </c>
      <c r="W4062" t="str">
        <f t="shared" si="319"/>
        <v>Low</v>
      </c>
    </row>
    <row r="4063" spans="1:23" hidden="1" x14ac:dyDescent="0.3">
      <c r="A4063">
        <v>103551</v>
      </c>
      <c r="B4063" s="1">
        <v>45853</v>
      </c>
      <c r="C4063" t="s">
        <v>3687</v>
      </c>
      <c r="D4063" t="s">
        <v>63</v>
      </c>
      <c r="E4063" t="s">
        <v>20</v>
      </c>
      <c r="F4063" t="s">
        <v>21</v>
      </c>
      <c r="G4063" t="s">
        <v>22</v>
      </c>
      <c r="H4063" t="s">
        <v>47</v>
      </c>
      <c r="I4063" t="s">
        <v>39</v>
      </c>
      <c r="J4063" t="s">
        <v>48</v>
      </c>
      <c r="K4063">
        <v>4</v>
      </c>
      <c r="L4063">
        <v>1309</v>
      </c>
      <c r="M4063">
        <v>5</v>
      </c>
      <c r="N4063">
        <v>4974.2</v>
      </c>
      <c r="O4063">
        <v>3600</v>
      </c>
      <c r="P4063">
        <v>1374.2</v>
      </c>
      <c r="Q4063" t="s">
        <v>26</v>
      </c>
      <c r="R4063" t="s">
        <v>73</v>
      </c>
      <c r="S4063" s="3" t="str">
        <f t="shared" si="315"/>
        <v>July</v>
      </c>
      <c r="T4063" t="str">
        <f t="shared" si="316"/>
        <v>Q3</v>
      </c>
      <c r="U4063">
        <f t="shared" si="317"/>
        <v>2025</v>
      </c>
      <c r="V4063" s="4">
        <f t="shared" si="318"/>
        <v>0.2762655301354992</v>
      </c>
      <c r="W4063" t="str">
        <f t="shared" si="319"/>
        <v>Low</v>
      </c>
    </row>
    <row r="4064" spans="1:23" hidden="1" x14ac:dyDescent="0.3">
      <c r="A4064">
        <v>103288</v>
      </c>
      <c r="B4064" s="1">
        <v>45714</v>
      </c>
      <c r="C4064" t="s">
        <v>3424</v>
      </c>
      <c r="D4064" t="s">
        <v>166</v>
      </c>
      <c r="E4064" t="s">
        <v>20</v>
      </c>
      <c r="F4064" t="s">
        <v>36</v>
      </c>
      <c r="G4064" t="s">
        <v>37</v>
      </c>
      <c r="H4064" t="s">
        <v>23</v>
      </c>
      <c r="I4064" t="s">
        <v>39</v>
      </c>
      <c r="J4064" t="s">
        <v>48</v>
      </c>
      <c r="K4064">
        <v>3</v>
      </c>
      <c r="L4064">
        <v>1658</v>
      </c>
      <c r="M4064">
        <v>0</v>
      </c>
      <c r="N4064">
        <v>4974</v>
      </c>
      <c r="O4064">
        <v>2700</v>
      </c>
      <c r="P4064">
        <v>2274</v>
      </c>
      <c r="Q4064" t="s">
        <v>55</v>
      </c>
      <c r="R4064" t="s">
        <v>73</v>
      </c>
      <c r="S4064" s="3" t="str">
        <f t="shared" si="315"/>
        <v>February</v>
      </c>
      <c r="T4064" t="str">
        <f t="shared" si="316"/>
        <v>Q1</v>
      </c>
      <c r="U4064">
        <f t="shared" si="317"/>
        <v>2025</v>
      </c>
      <c r="V4064" s="4">
        <f t="shared" si="318"/>
        <v>0.45717732207478889</v>
      </c>
      <c r="W4064" t="str">
        <f t="shared" si="319"/>
        <v>Low</v>
      </c>
    </row>
    <row r="4065" spans="1:23" hidden="1" x14ac:dyDescent="0.3">
      <c r="A4065">
        <v>102342</v>
      </c>
      <c r="B4065" s="1">
        <v>45841</v>
      </c>
      <c r="C4065" t="s">
        <v>2478</v>
      </c>
      <c r="D4065" t="s">
        <v>85</v>
      </c>
      <c r="E4065" t="s">
        <v>20</v>
      </c>
      <c r="F4065" t="s">
        <v>36</v>
      </c>
      <c r="G4065" t="s">
        <v>37</v>
      </c>
      <c r="H4065" t="s">
        <v>71</v>
      </c>
      <c r="I4065" t="s">
        <v>39</v>
      </c>
      <c r="J4065" t="s">
        <v>48</v>
      </c>
      <c r="K4065">
        <v>4</v>
      </c>
      <c r="L4065">
        <v>1553</v>
      </c>
      <c r="M4065">
        <v>20</v>
      </c>
      <c r="N4065">
        <v>4969.6000000000004</v>
      </c>
      <c r="O4065">
        <v>3600</v>
      </c>
      <c r="P4065">
        <v>1369.6</v>
      </c>
      <c r="Q4065" t="s">
        <v>26</v>
      </c>
      <c r="R4065" t="s">
        <v>27</v>
      </c>
      <c r="S4065" s="3" t="str">
        <f t="shared" si="315"/>
        <v>July</v>
      </c>
      <c r="T4065" t="str">
        <f t="shared" si="316"/>
        <v>Q3</v>
      </c>
      <c r="U4065">
        <f t="shared" si="317"/>
        <v>2025</v>
      </c>
      <c r="V4065" s="4">
        <f t="shared" si="318"/>
        <v>0.27559562137797805</v>
      </c>
      <c r="W4065" t="str">
        <f t="shared" si="319"/>
        <v>Low</v>
      </c>
    </row>
    <row r="4066" spans="1:23" hidden="1" x14ac:dyDescent="0.3">
      <c r="A4066">
        <v>100079</v>
      </c>
      <c r="B4066" s="1">
        <v>45764</v>
      </c>
      <c r="C4066" t="s">
        <v>193</v>
      </c>
      <c r="D4066" t="s">
        <v>194</v>
      </c>
      <c r="E4066" t="s">
        <v>52</v>
      </c>
      <c r="F4066" t="s">
        <v>53</v>
      </c>
      <c r="G4066" t="s">
        <v>54</v>
      </c>
      <c r="H4066" t="s">
        <v>33</v>
      </c>
      <c r="I4066" t="s">
        <v>39</v>
      </c>
      <c r="J4066" t="s">
        <v>40</v>
      </c>
      <c r="K4066">
        <v>5</v>
      </c>
      <c r="L4066">
        <v>1165</v>
      </c>
      <c r="M4066">
        <v>15</v>
      </c>
      <c r="N4066">
        <v>4951.25</v>
      </c>
      <c r="O4066">
        <v>2000</v>
      </c>
      <c r="P4066">
        <v>2951.25</v>
      </c>
      <c r="Q4066" t="s">
        <v>49</v>
      </c>
      <c r="R4066" t="s">
        <v>27</v>
      </c>
      <c r="S4066" s="3" t="str">
        <f t="shared" si="315"/>
        <v>April</v>
      </c>
      <c r="T4066" t="str">
        <f t="shared" si="316"/>
        <v>Q2</v>
      </c>
      <c r="U4066">
        <f t="shared" si="317"/>
        <v>2025</v>
      </c>
      <c r="V4066" s="4">
        <f t="shared" si="318"/>
        <v>0.59606160060590763</v>
      </c>
      <c r="W4066" t="str">
        <f t="shared" si="319"/>
        <v>Low</v>
      </c>
    </row>
    <row r="4067" spans="1:23" hidden="1" x14ac:dyDescent="0.3">
      <c r="A4067">
        <v>101310</v>
      </c>
      <c r="B4067" s="1">
        <v>45723</v>
      </c>
      <c r="C4067" t="s">
        <v>1446</v>
      </c>
      <c r="D4067" t="s">
        <v>228</v>
      </c>
      <c r="E4067" t="s">
        <v>52</v>
      </c>
      <c r="F4067" t="s">
        <v>69</v>
      </c>
      <c r="G4067" t="s">
        <v>70</v>
      </c>
      <c r="H4067" t="s">
        <v>47</v>
      </c>
      <c r="I4067" t="s">
        <v>39</v>
      </c>
      <c r="J4067" t="s">
        <v>48</v>
      </c>
      <c r="K4067">
        <v>4</v>
      </c>
      <c r="L4067">
        <v>1455</v>
      </c>
      <c r="M4067">
        <v>15</v>
      </c>
      <c r="N4067">
        <v>4947</v>
      </c>
      <c r="O4067">
        <v>3600</v>
      </c>
      <c r="P4067">
        <v>1347</v>
      </c>
      <c r="Q4067" t="s">
        <v>66</v>
      </c>
      <c r="R4067" t="s">
        <v>27</v>
      </c>
      <c r="S4067" s="3" t="str">
        <f t="shared" si="315"/>
        <v>March</v>
      </c>
      <c r="T4067" t="str">
        <f t="shared" si="316"/>
        <v>Q1</v>
      </c>
      <c r="U4067">
        <f t="shared" si="317"/>
        <v>2025</v>
      </c>
      <c r="V4067" s="4">
        <f t="shared" si="318"/>
        <v>0.27228623408126135</v>
      </c>
      <c r="W4067" t="str">
        <f t="shared" si="319"/>
        <v>Low</v>
      </c>
    </row>
    <row r="4068" spans="1:23" hidden="1" x14ac:dyDescent="0.3">
      <c r="A4068">
        <v>104086</v>
      </c>
      <c r="B4068" s="1">
        <v>45840</v>
      </c>
      <c r="C4068" t="s">
        <v>4222</v>
      </c>
      <c r="D4068" t="s">
        <v>202</v>
      </c>
      <c r="E4068" t="s">
        <v>52</v>
      </c>
      <c r="F4068" t="s">
        <v>69</v>
      </c>
      <c r="G4068" t="s">
        <v>70</v>
      </c>
      <c r="H4068" t="s">
        <v>83</v>
      </c>
      <c r="I4068" t="s">
        <v>39</v>
      </c>
      <c r="J4068" t="s">
        <v>48</v>
      </c>
      <c r="K4068">
        <v>4</v>
      </c>
      <c r="L4068">
        <v>1452</v>
      </c>
      <c r="M4068">
        <v>15</v>
      </c>
      <c r="N4068">
        <v>4936.8</v>
      </c>
      <c r="O4068">
        <v>3600</v>
      </c>
      <c r="P4068">
        <v>1336.8</v>
      </c>
      <c r="Q4068" t="s">
        <v>66</v>
      </c>
      <c r="R4068" t="s">
        <v>27</v>
      </c>
      <c r="S4068" s="3" t="str">
        <f t="shared" si="315"/>
        <v>July</v>
      </c>
      <c r="T4068" t="str">
        <f t="shared" si="316"/>
        <v>Q3</v>
      </c>
      <c r="U4068">
        <f t="shared" si="317"/>
        <v>2025</v>
      </c>
      <c r="V4068" s="4">
        <f t="shared" si="318"/>
        <v>0.27078269324258625</v>
      </c>
      <c r="W4068" t="str">
        <f t="shared" si="319"/>
        <v>Low</v>
      </c>
    </row>
    <row r="4069" spans="1:23" hidden="1" x14ac:dyDescent="0.3">
      <c r="A4069">
        <v>103248</v>
      </c>
      <c r="B4069" s="1">
        <v>45923</v>
      </c>
      <c r="C4069" t="s">
        <v>3384</v>
      </c>
      <c r="D4069" t="s">
        <v>127</v>
      </c>
      <c r="E4069" t="s">
        <v>30</v>
      </c>
      <c r="F4069" t="s">
        <v>31</v>
      </c>
      <c r="G4069" t="s">
        <v>32</v>
      </c>
      <c r="H4069" t="s">
        <v>23</v>
      </c>
      <c r="I4069" t="s">
        <v>39</v>
      </c>
      <c r="J4069" t="s">
        <v>48</v>
      </c>
      <c r="K4069">
        <v>5</v>
      </c>
      <c r="L4069">
        <v>1231</v>
      </c>
      <c r="M4069">
        <v>20</v>
      </c>
      <c r="N4069">
        <v>4924</v>
      </c>
      <c r="O4069">
        <v>4500</v>
      </c>
      <c r="P4069">
        <v>424</v>
      </c>
      <c r="Q4069" t="s">
        <v>55</v>
      </c>
      <c r="R4069" t="s">
        <v>27</v>
      </c>
      <c r="S4069" s="3" t="str">
        <f t="shared" si="315"/>
        <v>September</v>
      </c>
      <c r="T4069" t="str">
        <f t="shared" si="316"/>
        <v>Q3</v>
      </c>
      <c r="U4069">
        <f t="shared" si="317"/>
        <v>2025</v>
      </c>
      <c r="V4069" s="4">
        <f t="shared" si="318"/>
        <v>8.6108854589764416E-2</v>
      </c>
      <c r="W4069" t="str">
        <f t="shared" si="319"/>
        <v>Low</v>
      </c>
    </row>
    <row r="4070" spans="1:23" hidden="1" x14ac:dyDescent="0.3">
      <c r="A4070">
        <v>102323</v>
      </c>
      <c r="B4070" s="1">
        <v>45865</v>
      </c>
      <c r="C4070" t="s">
        <v>2459</v>
      </c>
      <c r="D4070" t="s">
        <v>189</v>
      </c>
      <c r="E4070" t="s">
        <v>20</v>
      </c>
      <c r="F4070" t="s">
        <v>21</v>
      </c>
      <c r="G4070" t="s">
        <v>22</v>
      </c>
      <c r="H4070" t="s">
        <v>38</v>
      </c>
      <c r="I4070" t="s">
        <v>39</v>
      </c>
      <c r="J4070" t="s">
        <v>92</v>
      </c>
      <c r="K4070">
        <v>2</v>
      </c>
      <c r="L4070">
        <v>2591</v>
      </c>
      <c r="M4070">
        <v>5</v>
      </c>
      <c r="N4070">
        <v>4922.8999999999996</v>
      </c>
      <c r="O4070">
        <v>3200</v>
      </c>
      <c r="P4070">
        <v>1722.9</v>
      </c>
      <c r="Q4070" t="s">
        <v>66</v>
      </c>
      <c r="R4070" t="s">
        <v>27</v>
      </c>
      <c r="S4070" s="3" t="str">
        <f t="shared" si="315"/>
        <v>July</v>
      </c>
      <c r="T4070" t="str">
        <f t="shared" si="316"/>
        <v>Q3</v>
      </c>
      <c r="U4070">
        <f t="shared" si="317"/>
        <v>2025</v>
      </c>
      <c r="V4070" s="4">
        <f t="shared" si="318"/>
        <v>0.34997663978549232</v>
      </c>
      <c r="W4070" t="str">
        <f t="shared" si="319"/>
        <v>Low</v>
      </c>
    </row>
    <row r="4071" spans="1:23" hidden="1" x14ac:dyDescent="0.3">
      <c r="A4071">
        <v>103879</v>
      </c>
      <c r="B4071" s="1">
        <v>45769</v>
      </c>
      <c r="C4071" t="s">
        <v>4015</v>
      </c>
      <c r="D4071" t="s">
        <v>116</v>
      </c>
      <c r="E4071" t="s">
        <v>44</v>
      </c>
      <c r="F4071" t="s">
        <v>45</v>
      </c>
      <c r="G4071" t="s">
        <v>46</v>
      </c>
      <c r="H4071" t="s">
        <v>108</v>
      </c>
      <c r="I4071" t="s">
        <v>39</v>
      </c>
      <c r="J4071" t="s">
        <v>40</v>
      </c>
      <c r="K4071">
        <v>6</v>
      </c>
      <c r="L4071">
        <v>965</v>
      </c>
      <c r="M4071">
        <v>15</v>
      </c>
      <c r="N4071">
        <v>4921.5</v>
      </c>
      <c r="O4071">
        <v>2400</v>
      </c>
      <c r="P4071">
        <v>2521.5</v>
      </c>
      <c r="Q4071" t="s">
        <v>55</v>
      </c>
      <c r="R4071" t="s">
        <v>27</v>
      </c>
      <c r="S4071" s="3" t="str">
        <f t="shared" si="315"/>
        <v>April</v>
      </c>
      <c r="T4071" t="str">
        <f t="shared" si="316"/>
        <v>Q2</v>
      </c>
      <c r="U4071">
        <f t="shared" si="317"/>
        <v>2025</v>
      </c>
      <c r="V4071" s="4">
        <f t="shared" si="318"/>
        <v>0.51234379762267601</v>
      </c>
      <c r="W4071" t="str">
        <f t="shared" si="319"/>
        <v>Low</v>
      </c>
    </row>
    <row r="4072" spans="1:23" hidden="1" x14ac:dyDescent="0.3">
      <c r="A4072">
        <v>104384</v>
      </c>
      <c r="B4072" s="1">
        <v>45702</v>
      </c>
      <c r="C4072" t="s">
        <v>4520</v>
      </c>
      <c r="D4072" t="s">
        <v>375</v>
      </c>
      <c r="E4072" t="s">
        <v>44</v>
      </c>
      <c r="F4072" t="s">
        <v>45</v>
      </c>
      <c r="G4072" t="s">
        <v>46</v>
      </c>
      <c r="H4072" t="s">
        <v>47</v>
      </c>
      <c r="I4072" t="s">
        <v>39</v>
      </c>
      <c r="J4072" t="s">
        <v>40</v>
      </c>
      <c r="K4072">
        <v>6</v>
      </c>
      <c r="L4072">
        <v>962</v>
      </c>
      <c r="M4072">
        <v>15</v>
      </c>
      <c r="N4072">
        <v>4906.2</v>
      </c>
      <c r="O4072">
        <v>2400</v>
      </c>
      <c r="P4072">
        <v>2506.1999999999998</v>
      </c>
      <c r="Q4072" t="s">
        <v>41</v>
      </c>
      <c r="R4072" t="s">
        <v>73</v>
      </c>
      <c r="S4072" s="3" t="str">
        <f t="shared" si="315"/>
        <v>February</v>
      </c>
      <c r="T4072" t="str">
        <f t="shared" si="316"/>
        <v>Q1</v>
      </c>
      <c r="U4072">
        <f t="shared" si="317"/>
        <v>2025</v>
      </c>
      <c r="V4072" s="4">
        <f t="shared" si="318"/>
        <v>0.51082304023480496</v>
      </c>
      <c r="W4072" t="str">
        <f t="shared" si="319"/>
        <v>Low</v>
      </c>
    </row>
    <row r="4073" spans="1:23" hidden="1" x14ac:dyDescent="0.3">
      <c r="A4073">
        <v>100107</v>
      </c>
      <c r="B4073" s="1">
        <v>46011</v>
      </c>
      <c r="C4073" t="s">
        <v>233</v>
      </c>
      <c r="D4073" t="s">
        <v>80</v>
      </c>
      <c r="E4073" t="s">
        <v>44</v>
      </c>
      <c r="F4073" t="s">
        <v>64</v>
      </c>
      <c r="G4073" t="s">
        <v>65</v>
      </c>
      <c r="H4073" t="s">
        <v>47</v>
      </c>
      <c r="I4073" t="s">
        <v>39</v>
      </c>
      <c r="J4073" t="s">
        <v>92</v>
      </c>
      <c r="K4073">
        <v>2</v>
      </c>
      <c r="L4073">
        <v>2452</v>
      </c>
      <c r="M4073">
        <v>0</v>
      </c>
      <c r="N4073">
        <v>4904</v>
      </c>
      <c r="O4073">
        <v>3200</v>
      </c>
      <c r="P4073">
        <v>1704</v>
      </c>
      <c r="Q4073" t="s">
        <v>26</v>
      </c>
      <c r="R4073" t="s">
        <v>73</v>
      </c>
      <c r="S4073" s="3" t="str">
        <f t="shared" si="315"/>
        <v>December</v>
      </c>
      <c r="T4073" t="str">
        <f t="shared" si="316"/>
        <v>Q4</v>
      </c>
      <c r="U4073">
        <f t="shared" si="317"/>
        <v>2025</v>
      </c>
      <c r="V4073" s="4">
        <f t="shared" si="318"/>
        <v>0.34747145187601958</v>
      </c>
      <c r="W4073" t="str">
        <f t="shared" si="319"/>
        <v>Low</v>
      </c>
    </row>
    <row r="4074" spans="1:23" hidden="1" x14ac:dyDescent="0.3">
      <c r="A4074">
        <v>101994</v>
      </c>
      <c r="B4074" s="1">
        <v>45976</v>
      </c>
      <c r="C4074" t="s">
        <v>2130</v>
      </c>
      <c r="D4074" t="s">
        <v>158</v>
      </c>
      <c r="E4074" t="s">
        <v>44</v>
      </c>
      <c r="F4074" t="s">
        <v>64</v>
      </c>
      <c r="G4074" t="s">
        <v>65</v>
      </c>
      <c r="H4074" t="s">
        <v>38</v>
      </c>
      <c r="I4074" t="s">
        <v>39</v>
      </c>
      <c r="J4074" t="s">
        <v>40</v>
      </c>
      <c r="K4074">
        <v>6</v>
      </c>
      <c r="L4074">
        <v>817</v>
      </c>
      <c r="M4074">
        <v>0</v>
      </c>
      <c r="N4074">
        <v>4902</v>
      </c>
      <c r="O4074">
        <v>2400</v>
      </c>
      <c r="P4074">
        <v>2502</v>
      </c>
      <c r="Q4074" t="s">
        <v>49</v>
      </c>
      <c r="R4074" t="s">
        <v>73</v>
      </c>
      <c r="S4074" s="3" t="str">
        <f t="shared" si="315"/>
        <v>November</v>
      </c>
      <c r="T4074" t="str">
        <f t="shared" si="316"/>
        <v>Q4</v>
      </c>
      <c r="U4074">
        <f t="shared" si="317"/>
        <v>2025</v>
      </c>
      <c r="V4074" s="4">
        <f t="shared" si="318"/>
        <v>0.51040391676866581</v>
      </c>
      <c r="W4074" t="str">
        <f t="shared" si="319"/>
        <v>Low</v>
      </c>
    </row>
    <row r="4075" spans="1:23" hidden="1" x14ac:dyDescent="0.3">
      <c r="A4075">
        <v>103608</v>
      </c>
      <c r="B4075" s="1">
        <v>45759</v>
      </c>
      <c r="C4075" t="s">
        <v>3744</v>
      </c>
      <c r="D4075" t="s">
        <v>127</v>
      </c>
      <c r="E4075" t="s">
        <v>20</v>
      </c>
      <c r="F4075" t="s">
        <v>36</v>
      </c>
      <c r="G4075" t="s">
        <v>37</v>
      </c>
      <c r="H4075" t="s">
        <v>83</v>
      </c>
      <c r="I4075" t="s">
        <v>39</v>
      </c>
      <c r="J4075" t="s">
        <v>48</v>
      </c>
      <c r="K4075">
        <v>5</v>
      </c>
      <c r="L4075">
        <v>1085</v>
      </c>
      <c r="M4075">
        <v>10</v>
      </c>
      <c r="N4075">
        <v>4882.5</v>
      </c>
      <c r="O4075">
        <v>4500</v>
      </c>
      <c r="P4075">
        <v>382.5</v>
      </c>
      <c r="Q4075" t="s">
        <v>66</v>
      </c>
      <c r="R4075" t="s">
        <v>56</v>
      </c>
      <c r="S4075" s="3" t="str">
        <f t="shared" si="315"/>
        <v>April</v>
      </c>
      <c r="T4075" t="str">
        <f t="shared" si="316"/>
        <v>Q2</v>
      </c>
      <c r="U4075">
        <f t="shared" si="317"/>
        <v>2025</v>
      </c>
      <c r="V4075" s="4">
        <f t="shared" si="318"/>
        <v>7.8341013824884786E-2</v>
      </c>
      <c r="W4075" t="str">
        <f t="shared" si="319"/>
        <v>Low</v>
      </c>
    </row>
    <row r="4076" spans="1:23" hidden="1" x14ac:dyDescent="0.3">
      <c r="A4076">
        <v>100255</v>
      </c>
      <c r="B4076" s="1">
        <v>45779</v>
      </c>
      <c r="C4076" t="s">
        <v>390</v>
      </c>
      <c r="D4076" t="s">
        <v>116</v>
      </c>
      <c r="E4076" t="s">
        <v>52</v>
      </c>
      <c r="F4076" t="s">
        <v>53</v>
      </c>
      <c r="G4076" t="s">
        <v>54</v>
      </c>
      <c r="H4076" t="s">
        <v>59</v>
      </c>
      <c r="I4076" t="s">
        <v>39</v>
      </c>
      <c r="J4076" t="s">
        <v>92</v>
      </c>
      <c r="K4076">
        <v>3</v>
      </c>
      <c r="L4076">
        <v>2034</v>
      </c>
      <c r="M4076">
        <v>20</v>
      </c>
      <c r="N4076">
        <v>4881.6000000000004</v>
      </c>
      <c r="O4076">
        <v>4800</v>
      </c>
      <c r="P4076">
        <v>81.599999999999994</v>
      </c>
      <c r="Q4076" t="s">
        <v>49</v>
      </c>
      <c r="R4076" t="s">
        <v>27</v>
      </c>
      <c r="S4076" s="3" t="str">
        <f t="shared" si="315"/>
        <v>May</v>
      </c>
      <c r="T4076" t="str">
        <f t="shared" si="316"/>
        <v>Q2</v>
      </c>
      <c r="U4076">
        <f t="shared" si="317"/>
        <v>2025</v>
      </c>
      <c r="V4076" s="4">
        <f t="shared" si="318"/>
        <v>1.6715830875122909E-2</v>
      </c>
      <c r="W4076" t="str">
        <f t="shared" si="319"/>
        <v>Low</v>
      </c>
    </row>
    <row r="4077" spans="1:23" hidden="1" x14ac:dyDescent="0.3">
      <c r="A4077">
        <v>101627</v>
      </c>
      <c r="B4077" s="1">
        <v>45813</v>
      </c>
      <c r="C4077" t="s">
        <v>1763</v>
      </c>
      <c r="D4077" t="s">
        <v>210</v>
      </c>
      <c r="E4077" t="s">
        <v>52</v>
      </c>
      <c r="F4077" t="s">
        <v>69</v>
      </c>
      <c r="G4077" t="s">
        <v>70</v>
      </c>
      <c r="H4077" t="s">
        <v>47</v>
      </c>
      <c r="I4077" t="s">
        <v>39</v>
      </c>
      <c r="J4077" t="s">
        <v>92</v>
      </c>
      <c r="K4077">
        <v>2</v>
      </c>
      <c r="L4077">
        <v>2709</v>
      </c>
      <c r="M4077">
        <v>10</v>
      </c>
      <c r="N4077">
        <v>4876.2</v>
      </c>
      <c r="O4077">
        <v>3200</v>
      </c>
      <c r="P4077">
        <v>1676.2</v>
      </c>
      <c r="Q4077" t="s">
        <v>55</v>
      </c>
      <c r="R4077" t="s">
        <v>27</v>
      </c>
      <c r="S4077" s="3" t="str">
        <f t="shared" si="315"/>
        <v>June</v>
      </c>
      <c r="T4077" t="str">
        <f t="shared" si="316"/>
        <v>Q2</v>
      </c>
      <c r="U4077">
        <f t="shared" si="317"/>
        <v>2025</v>
      </c>
      <c r="V4077" s="4">
        <f t="shared" si="318"/>
        <v>0.3437512817357779</v>
      </c>
      <c r="W4077" t="str">
        <f t="shared" si="319"/>
        <v>Low</v>
      </c>
    </row>
    <row r="4078" spans="1:23" hidden="1" x14ac:dyDescent="0.3">
      <c r="A4078">
        <v>103185</v>
      </c>
      <c r="B4078" s="1">
        <v>45875</v>
      </c>
      <c r="C4078" t="s">
        <v>3321</v>
      </c>
      <c r="D4078" t="s">
        <v>147</v>
      </c>
      <c r="E4078" t="s">
        <v>44</v>
      </c>
      <c r="F4078" t="s">
        <v>64</v>
      </c>
      <c r="G4078" t="s">
        <v>65</v>
      </c>
      <c r="H4078" t="s">
        <v>38</v>
      </c>
      <c r="I4078" t="s">
        <v>39</v>
      </c>
      <c r="J4078" t="s">
        <v>92</v>
      </c>
      <c r="K4078">
        <v>3</v>
      </c>
      <c r="L4078">
        <v>2031</v>
      </c>
      <c r="M4078">
        <v>20</v>
      </c>
      <c r="N4078">
        <v>4874.3999999999996</v>
      </c>
      <c r="O4078">
        <v>4800</v>
      </c>
      <c r="P4078">
        <v>74.400000000000006</v>
      </c>
      <c r="Q4078" t="s">
        <v>66</v>
      </c>
      <c r="R4078" t="s">
        <v>27</v>
      </c>
      <c r="S4078" s="3" t="str">
        <f t="shared" si="315"/>
        <v>August</v>
      </c>
      <c r="T4078" t="str">
        <f t="shared" si="316"/>
        <v>Q3</v>
      </c>
      <c r="U4078">
        <f t="shared" si="317"/>
        <v>2025</v>
      </c>
      <c r="V4078" s="4">
        <f t="shared" si="318"/>
        <v>1.5263417035942887E-2</v>
      </c>
      <c r="W4078" t="str">
        <f t="shared" si="319"/>
        <v>Low</v>
      </c>
    </row>
    <row r="4079" spans="1:23" hidden="1" x14ac:dyDescent="0.3">
      <c r="A4079">
        <v>104689</v>
      </c>
      <c r="B4079" s="1">
        <v>45937</v>
      </c>
      <c r="C4079" t="s">
        <v>4825</v>
      </c>
      <c r="D4079" t="s">
        <v>125</v>
      </c>
      <c r="E4079" t="s">
        <v>52</v>
      </c>
      <c r="F4079" t="s">
        <v>69</v>
      </c>
      <c r="G4079" t="s">
        <v>70</v>
      </c>
      <c r="H4079" t="s">
        <v>33</v>
      </c>
      <c r="I4079" t="s">
        <v>39</v>
      </c>
      <c r="J4079" t="s">
        <v>92</v>
      </c>
      <c r="K4079">
        <v>3</v>
      </c>
      <c r="L4079">
        <v>2029</v>
      </c>
      <c r="M4079">
        <v>20</v>
      </c>
      <c r="N4079">
        <v>4869.6000000000004</v>
      </c>
      <c r="O4079">
        <v>4800</v>
      </c>
      <c r="P4079">
        <v>69.599999999999994</v>
      </c>
      <c r="Q4079" t="s">
        <v>41</v>
      </c>
      <c r="R4079" t="s">
        <v>27</v>
      </c>
      <c r="S4079" s="3" t="str">
        <f t="shared" si="315"/>
        <v>October</v>
      </c>
      <c r="T4079" t="str">
        <f t="shared" si="316"/>
        <v>Q4</v>
      </c>
      <c r="U4079">
        <f t="shared" si="317"/>
        <v>2025</v>
      </c>
      <c r="V4079" s="4">
        <f t="shared" si="318"/>
        <v>1.4292755051749628E-2</v>
      </c>
      <c r="W4079" t="str">
        <f t="shared" si="319"/>
        <v>Low</v>
      </c>
    </row>
    <row r="4080" spans="1:23" hidden="1" x14ac:dyDescent="0.3">
      <c r="A4080">
        <v>101327</v>
      </c>
      <c r="B4080" s="1">
        <v>45734</v>
      </c>
      <c r="C4080" t="s">
        <v>1463</v>
      </c>
      <c r="D4080" t="s">
        <v>140</v>
      </c>
      <c r="E4080" t="s">
        <v>30</v>
      </c>
      <c r="F4080" t="s">
        <v>76</v>
      </c>
      <c r="G4080" t="s">
        <v>77</v>
      </c>
      <c r="H4080" t="s">
        <v>59</v>
      </c>
      <c r="I4080" t="s">
        <v>39</v>
      </c>
      <c r="J4080" t="s">
        <v>48</v>
      </c>
      <c r="K4080">
        <v>5</v>
      </c>
      <c r="L4080">
        <v>1025</v>
      </c>
      <c r="M4080">
        <v>5</v>
      </c>
      <c r="N4080">
        <v>4868.75</v>
      </c>
      <c r="O4080">
        <v>4500</v>
      </c>
      <c r="P4080">
        <v>368.75</v>
      </c>
      <c r="Q4080" t="s">
        <v>26</v>
      </c>
      <c r="R4080" t="s">
        <v>27</v>
      </c>
      <c r="S4080" s="3" t="str">
        <f t="shared" si="315"/>
        <v>March</v>
      </c>
      <c r="T4080" t="str">
        <f t="shared" si="316"/>
        <v>Q1</v>
      </c>
      <c r="U4080">
        <f t="shared" si="317"/>
        <v>2025</v>
      </c>
      <c r="V4080" s="4">
        <f t="shared" si="318"/>
        <v>7.5738125802310652E-2</v>
      </c>
      <c r="W4080" t="str">
        <f t="shared" si="319"/>
        <v>Low</v>
      </c>
    </row>
    <row r="4081" spans="1:23" hidden="1" x14ac:dyDescent="0.3">
      <c r="A4081">
        <v>101623</v>
      </c>
      <c r="B4081" s="1">
        <v>45920</v>
      </c>
      <c r="C4081" t="s">
        <v>1759</v>
      </c>
      <c r="D4081" t="s">
        <v>94</v>
      </c>
      <c r="E4081" t="s">
        <v>52</v>
      </c>
      <c r="F4081" t="s">
        <v>53</v>
      </c>
      <c r="G4081" t="s">
        <v>54</v>
      </c>
      <c r="H4081" t="s">
        <v>23</v>
      </c>
      <c r="I4081" t="s">
        <v>39</v>
      </c>
      <c r="J4081" t="s">
        <v>40</v>
      </c>
      <c r="K4081">
        <v>6</v>
      </c>
      <c r="L4081">
        <v>811</v>
      </c>
      <c r="M4081">
        <v>0</v>
      </c>
      <c r="N4081">
        <v>4866</v>
      </c>
      <c r="O4081">
        <v>2400</v>
      </c>
      <c r="P4081">
        <v>2466</v>
      </c>
      <c r="Q4081" t="s">
        <v>55</v>
      </c>
      <c r="R4081" t="s">
        <v>73</v>
      </c>
      <c r="S4081" s="3" t="str">
        <f t="shared" si="315"/>
        <v>September</v>
      </c>
      <c r="T4081" t="str">
        <f t="shared" si="316"/>
        <v>Q3</v>
      </c>
      <c r="U4081">
        <f t="shared" si="317"/>
        <v>2025</v>
      </c>
      <c r="V4081" s="4">
        <f t="shared" si="318"/>
        <v>0.50678175092478417</v>
      </c>
      <c r="W4081" t="str">
        <f t="shared" si="319"/>
        <v>Low</v>
      </c>
    </row>
    <row r="4082" spans="1:23" hidden="1" x14ac:dyDescent="0.3">
      <c r="A4082">
        <v>100566</v>
      </c>
      <c r="B4082" s="1">
        <v>45973</v>
      </c>
      <c r="C4082" t="s">
        <v>702</v>
      </c>
      <c r="D4082" t="s">
        <v>151</v>
      </c>
      <c r="E4082" t="s">
        <v>30</v>
      </c>
      <c r="F4082" t="s">
        <v>31</v>
      </c>
      <c r="G4082" t="s">
        <v>32</v>
      </c>
      <c r="H4082" t="s">
        <v>83</v>
      </c>
      <c r="I4082" t="s">
        <v>39</v>
      </c>
      <c r="J4082" t="s">
        <v>48</v>
      </c>
      <c r="K4082">
        <v>4</v>
      </c>
      <c r="L4082">
        <v>1430</v>
      </c>
      <c r="M4082">
        <v>15</v>
      </c>
      <c r="N4082">
        <v>4862</v>
      </c>
      <c r="O4082">
        <v>3600</v>
      </c>
      <c r="P4082">
        <v>1262</v>
      </c>
      <c r="Q4082" t="s">
        <v>55</v>
      </c>
      <c r="R4082" t="s">
        <v>27</v>
      </c>
      <c r="S4082" s="3" t="str">
        <f t="shared" si="315"/>
        <v>November</v>
      </c>
      <c r="T4082" t="str">
        <f t="shared" si="316"/>
        <v>Q4</v>
      </c>
      <c r="U4082">
        <f t="shared" si="317"/>
        <v>2025</v>
      </c>
      <c r="V4082" s="4">
        <f t="shared" si="318"/>
        <v>0.25956396544631838</v>
      </c>
      <c r="W4082" t="str">
        <f t="shared" si="319"/>
        <v>Low</v>
      </c>
    </row>
    <row r="4083" spans="1:23" hidden="1" x14ac:dyDescent="0.3">
      <c r="A4083">
        <v>103611</v>
      </c>
      <c r="B4083" s="1">
        <v>45832</v>
      </c>
      <c r="C4083" t="s">
        <v>3747</v>
      </c>
      <c r="D4083" t="s">
        <v>129</v>
      </c>
      <c r="E4083" t="s">
        <v>44</v>
      </c>
      <c r="F4083" t="s">
        <v>45</v>
      </c>
      <c r="G4083" t="s">
        <v>46</v>
      </c>
      <c r="H4083" t="s">
        <v>108</v>
      </c>
      <c r="I4083" t="s">
        <v>39</v>
      </c>
      <c r="J4083" t="s">
        <v>48</v>
      </c>
      <c r="K4083">
        <v>3</v>
      </c>
      <c r="L4083">
        <v>1617</v>
      </c>
      <c r="M4083">
        <v>0</v>
      </c>
      <c r="N4083">
        <v>4851</v>
      </c>
      <c r="O4083">
        <v>2700</v>
      </c>
      <c r="P4083">
        <v>2151</v>
      </c>
      <c r="Q4083" t="s">
        <v>26</v>
      </c>
      <c r="R4083" t="s">
        <v>27</v>
      </c>
      <c r="S4083" s="3" t="str">
        <f t="shared" si="315"/>
        <v>June</v>
      </c>
      <c r="T4083" t="str">
        <f t="shared" si="316"/>
        <v>Q2</v>
      </c>
      <c r="U4083">
        <f t="shared" si="317"/>
        <v>2025</v>
      </c>
      <c r="V4083" s="4">
        <f t="shared" si="318"/>
        <v>0.44341372912801486</v>
      </c>
      <c r="W4083" t="str">
        <f t="shared" si="319"/>
        <v>Low</v>
      </c>
    </row>
    <row r="4084" spans="1:23" hidden="1" x14ac:dyDescent="0.3">
      <c r="A4084">
        <v>103493</v>
      </c>
      <c r="B4084" s="1">
        <v>45818</v>
      </c>
      <c r="C4084" t="s">
        <v>3629</v>
      </c>
      <c r="D4084" t="s">
        <v>132</v>
      </c>
      <c r="E4084" t="s">
        <v>52</v>
      </c>
      <c r="F4084" t="s">
        <v>53</v>
      </c>
      <c r="G4084" t="s">
        <v>54</v>
      </c>
      <c r="H4084" t="s">
        <v>71</v>
      </c>
      <c r="I4084" t="s">
        <v>39</v>
      </c>
      <c r="J4084" t="s">
        <v>40</v>
      </c>
      <c r="K4084">
        <v>6</v>
      </c>
      <c r="L4084">
        <v>1007</v>
      </c>
      <c r="M4084">
        <v>20</v>
      </c>
      <c r="N4084">
        <v>4833.6000000000004</v>
      </c>
      <c r="O4084">
        <v>2400</v>
      </c>
      <c r="P4084">
        <v>2433.6</v>
      </c>
      <c r="Q4084" t="s">
        <v>66</v>
      </c>
      <c r="R4084" t="s">
        <v>27</v>
      </c>
      <c r="S4084" s="3" t="str">
        <f t="shared" si="315"/>
        <v>June</v>
      </c>
      <c r="T4084" t="str">
        <f t="shared" si="316"/>
        <v>Q2</v>
      </c>
      <c r="U4084">
        <f t="shared" si="317"/>
        <v>2025</v>
      </c>
      <c r="V4084" s="4">
        <f t="shared" si="318"/>
        <v>0.50347567030784501</v>
      </c>
      <c r="W4084" t="str">
        <f t="shared" si="319"/>
        <v>Low</v>
      </c>
    </row>
    <row r="4085" spans="1:23" hidden="1" x14ac:dyDescent="0.3">
      <c r="A4085">
        <v>102003</v>
      </c>
      <c r="B4085" s="1">
        <v>45817</v>
      </c>
      <c r="C4085" t="s">
        <v>2139</v>
      </c>
      <c r="D4085" t="s">
        <v>104</v>
      </c>
      <c r="E4085" t="s">
        <v>20</v>
      </c>
      <c r="F4085" t="s">
        <v>21</v>
      </c>
      <c r="G4085" t="s">
        <v>22</v>
      </c>
      <c r="H4085" t="s">
        <v>23</v>
      </c>
      <c r="I4085" t="s">
        <v>39</v>
      </c>
      <c r="J4085" t="s">
        <v>48</v>
      </c>
      <c r="K4085">
        <v>3</v>
      </c>
      <c r="L4085">
        <v>1691</v>
      </c>
      <c r="M4085">
        <v>5</v>
      </c>
      <c r="N4085">
        <v>4819.3500000000004</v>
      </c>
      <c r="O4085">
        <v>2700</v>
      </c>
      <c r="P4085">
        <v>2119.35</v>
      </c>
      <c r="Q4085" t="s">
        <v>66</v>
      </c>
      <c r="R4085" t="s">
        <v>73</v>
      </c>
      <c r="S4085" s="3" t="str">
        <f t="shared" si="315"/>
        <v>June</v>
      </c>
      <c r="T4085" t="str">
        <f t="shared" si="316"/>
        <v>Q2</v>
      </c>
      <c r="U4085">
        <f t="shared" si="317"/>
        <v>2025</v>
      </c>
      <c r="V4085" s="4">
        <f t="shared" si="318"/>
        <v>0.43975847365308596</v>
      </c>
      <c r="W4085" t="str">
        <f t="shared" si="319"/>
        <v>Low</v>
      </c>
    </row>
    <row r="4086" spans="1:23" hidden="1" x14ac:dyDescent="0.3">
      <c r="A4086">
        <v>102350</v>
      </c>
      <c r="B4086" s="1">
        <v>45815</v>
      </c>
      <c r="C4086" t="s">
        <v>2486</v>
      </c>
      <c r="D4086" t="s">
        <v>114</v>
      </c>
      <c r="E4086" t="s">
        <v>30</v>
      </c>
      <c r="F4086" t="s">
        <v>31</v>
      </c>
      <c r="G4086" t="s">
        <v>32</v>
      </c>
      <c r="H4086" t="s">
        <v>83</v>
      </c>
      <c r="I4086" t="s">
        <v>39</v>
      </c>
      <c r="J4086" t="s">
        <v>48</v>
      </c>
      <c r="K4086">
        <v>4</v>
      </c>
      <c r="L4086">
        <v>1417</v>
      </c>
      <c r="M4086">
        <v>15</v>
      </c>
      <c r="N4086">
        <v>4817.8</v>
      </c>
      <c r="O4086">
        <v>3600</v>
      </c>
      <c r="P4086">
        <v>1217.8</v>
      </c>
      <c r="Q4086" t="s">
        <v>41</v>
      </c>
      <c r="R4086" t="s">
        <v>56</v>
      </c>
      <c r="S4086" s="3" t="str">
        <f t="shared" si="315"/>
        <v>June</v>
      </c>
      <c r="T4086" t="str">
        <f t="shared" si="316"/>
        <v>Q2</v>
      </c>
      <c r="U4086">
        <f t="shared" si="317"/>
        <v>2025</v>
      </c>
      <c r="V4086" s="4">
        <f t="shared" si="318"/>
        <v>0.25277097430362405</v>
      </c>
      <c r="W4086" t="str">
        <f t="shared" si="319"/>
        <v>Low</v>
      </c>
    </row>
    <row r="4087" spans="1:23" hidden="1" x14ac:dyDescent="0.3">
      <c r="A4087">
        <v>101847</v>
      </c>
      <c r="B4087" s="1">
        <v>45912</v>
      </c>
      <c r="C4087" t="s">
        <v>1983</v>
      </c>
      <c r="D4087" t="s">
        <v>63</v>
      </c>
      <c r="E4087" t="s">
        <v>30</v>
      </c>
      <c r="F4087" t="s">
        <v>76</v>
      </c>
      <c r="G4087" t="s">
        <v>77</v>
      </c>
      <c r="H4087" t="s">
        <v>38</v>
      </c>
      <c r="I4087" t="s">
        <v>39</v>
      </c>
      <c r="J4087" t="s">
        <v>48</v>
      </c>
      <c r="K4087">
        <v>4</v>
      </c>
      <c r="L4087">
        <v>1416</v>
      </c>
      <c r="M4087">
        <v>15</v>
      </c>
      <c r="N4087">
        <v>4814.3999999999996</v>
      </c>
      <c r="O4087">
        <v>3600</v>
      </c>
      <c r="P4087">
        <v>1214.4000000000001</v>
      </c>
      <c r="Q4087" t="s">
        <v>41</v>
      </c>
      <c r="R4087" t="s">
        <v>27</v>
      </c>
      <c r="S4087" s="3" t="str">
        <f t="shared" si="315"/>
        <v>September</v>
      </c>
      <c r="T4087" t="str">
        <f t="shared" si="316"/>
        <v>Q3</v>
      </c>
      <c r="U4087">
        <f t="shared" si="317"/>
        <v>2025</v>
      </c>
      <c r="V4087" s="4">
        <f t="shared" si="318"/>
        <v>0.25224327018943177</v>
      </c>
      <c r="W4087" t="str">
        <f t="shared" si="319"/>
        <v>Low</v>
      </c>
    </row>
    <row r="4088" spans="1:23" hidden="1" x14ac:dyDescent="0.3">
      <c r="A4088">
        <v>101076</v>
      </c>
      <c r="B4088" s="1">
        <v>45698</v>
      </c>
      <c r="C4088" t="s">
        <v>1212</v>
      </c>
      <c r="D4088" t="s">
        <v>194</v>
      </c>
      <c r="E4088" t="s">
        <v>20</v>
      </c>
      <c r="F4088" t="s">
        <v>21</v>
      </c>
      <c r="G4088" t="s">
        <v>22</v>
      </c>
      <c r="H4088" t="s">
        <v>23</v>
      </c>
      <c r="I4088" t="s">
        <v>39</v>
      </c>
      <c r="J4088" t="s">
        <v>48</v>
      </c>
      <c r="K4088">
        <v>4</v>
      </c>
      <c r="L4088">
        <v>1415</v>
      </c>
      <c r="M4088">
        <v>15</v>
      </c>
      <c r="N4088">
        <v>4811</v>
      </c>
      <c r="O4088">
        <v>3600</v>
      </c>
      <c r="P4088">
        <v>1211</v>
      </c>
      <c r="Q4088" t="s">
        <v>66</v>
      </c>
      <c r="R4088" t="s">
        <v>73</v>
      </c>
      <c r="S4088" s="3" t="str">
        <f t="shared" si="315"/>
        <v>February</v>
      </c>
      <c r="T4088" t="str">
        <f t="shared" si="316"/>
        <v>Q1</v>
      </c>
      <c r="U4088">
        <f t="shared" si="317"/>
        <v>2025</v>
      </c>
      <c r="V4088" s="4">
        <f t="shared" si="318"/>
        <v>0.25171482020369984</v>
      </c>
      <c r="W4088" t="str">
        <f t="shared" si="319"/>
        <v>Low</v>
      </c>
    </row>
    <row r="4089" spans="1:23" hidden="1" x14ac:dyDescent="0.3">
      <c r="A4089">
        <v>100667</v>
      </c>
      <c r="B4089" s="1">
        <v>45730</v>
      </c>
      <c r="C4089" t="s">
        <v>803</v>
      </c>
      <c r="D4089" t="s">
        <v>142</v>
      </c>
      <c r="E4089" t="s">
        <v>44</v>
      </c>
      <c r="F4089" t="s">
        <v>64</v>
      </c>
      <c r="G4089" t="s">
        <v>65</v>
      </c>
      <c r="H4089" t="s">
        <v>47</v>
      </c>
      <c r="I4089" t="s">
        <v>39</v>
      </c>
      <c r="J4089" t="s">
        <v>40</v>
      </c>
      <c r="K4089">
        <v>6</v>
      </c>
      <c r="L4089">
        <v>844</v>
      </c>
      <c r="M4089">
        <v>5</v>
      </c>
      <c r="N4089">
        <v>4810.8</v>
      </c>
      <c r="O4089">
        <v>2400</v>
      </c>
      <c r="P4089">
        <v>2410.8000000000002</v>
      </c>
      <c r="Q4089" t="s">
        <v>49</v>
      </c>
      <c r="R4089" t="s">
        <v>73</v>
      </c>
      <c r="S4089" s="3" t="str">
        <f t="shared" si="315"/>
        <v>March</v>
      </c>
      <c r="T4089" t="str">
        <f t="shared" si="316"/>
        <v>Q1</v>
      </c>
      <c r="U4089">
        <f t="shared" si="317"/>
        <v>2025</v>
      </c>
      <c r="V4089" s="4">
        <f t="shared" si="318"/>
        <v>0.50112247443252689</v>
      </c>
      <c r="W4089" t="str">
        <f t="shared" si="319"/>
        <v>Low</v>
      </c>
    </row>
    <row r="4090" spans="1:23" hidden="1" x14ac:dyDescent="0.3">
      <c r="A4090">
        <v>104842</v>
      </c>
      <c r="B4090" s="1">
        <v>45957</v>
      </c>
      <c r="C4090" t="s">
        <v>4978</v>
      </c>
      <c r="D4090" t="s">
        <v>184</v>
      </c>
      <c r="E4090" t="s">
        <v>20</v>
      </c>
      <c r="F4090" t="s">
        <v>36</v>
      </c>
      <c r="G4090" t="s">
        <v>37</v>
      </c>
      <c r="H4090" t="s">
        <v>71</v>
      </c>
      <c r="I4090" t="s">
        <v>39</v>
      </c>
      <c r="J4090" t="s">
        <v>40</v>
      </c>
      <c r="K4090">
        <v>5</v>
      </c>
      <c r="L4090">
        <v>1069</v>
      </c>
      <c r="M4090">
        <v>10</v>
      </c>
      <c r="N4090">
        <v>4810.5</v>
      </c>
      <c r="O4090">
        <v>2000</v>
      </c>
      <c r="P4090">
        <v>2810.5</v>
      </c>
      <c r="Q4090" t="s">
        <v>55</v>
      </c>
      <c r="R4090" t="s">
        <v>73</v>
      </c>
      <c r="S4090" s="3" t="str">
        <f t="shared" si="315"/>
        <v>October</v>
      </c>
      <c r="T4090" t="str">
        <f t="shared" si="316"/>
        <v>Q4</v>
      </c>
      <c r="U4090">
        <f t="shared" si="317"/>
        <v>2025</v>
      </c>
      <c r="V4090" s="4">
        <f t="shared" si="318"/>
        <v>0.5842428022035131</v>
      </c>
      <c r="W4090" t="str">
        <f t="shared" si="319"/>
        <v>Low</v>
      </c>
    </row>
    <row r="4091" spans="1:23" hidden="1" x14ac:dyDescent="0.3">
      <c r="A4091">
        <v>100768</v>
      </c>
      <c r="B4091" s="1">
        <v>45733</v>
      </c>
      <c r="C4091" t="s">
        <v>904</v>
      </c>
      <c r="D4091" t="s">
        <v>175</v>
      </c>
      <c r="E4091" t="s">
        <v>30</v>
      </c>
      <c r="F4091" t="s">
        <v>31</v>
      </c>
      <c r="G4091" t="s">
        <v>32</v>
      </c>
      <c r="H4091" t="s">
        <v>83</v>
      </c>
      <c r="I4091" t="s">
        <v>39</v>
      </c>
      <c r="J4091" t="s">
        <v>92</v>
      </c>
      <c r="K4091">
        <v>2</v>
      </c>
      <c r="L4091">
        <v>2826</v>
      </c>
      <c r="M4091">
        <v>15</v>
      </c>
      <c r="N4091">
        <v>4804.2</v>
      </c>
      <c r="O4091">
        <v>3200</v>
      </c>
      <c r="P4091">
        <v>1604.2</v>
      </c>
      <c r="Q4091" t="s">
        <v>66</v>
      </c>
      <c r="R4091" t="s">
        <v>56</v>
      </c>
      <c r="S4091" s="3" t="str">
        <f t="shared" si="315"/>
        <v>March</v>
      </c>
      <c r="T4091" t="str">
        <f t="shared" si="316"/>
        <v>Q1</v>
      </c>
      <c r="U4091">
        <f t="shared" si="317"/>
        <v>2025</v>
      </c>
      <c r="V4091" s="4">
        <f t="shared" si="318"/>
        <v>0.33391615669622415</v>
      </c>
      <c r="W4091" t="str">
        <f t="shared" si="319"/>
        <v>Low</v>
      </c>
    </row>
    <row r="4092" spans="1:23" hidden="1" x14ac:dyDescent="0.3">
      <c r="A4092">
        <v>104759</v>
      </c>
      <c r="B4092" s="1">
        <v>45934</v>
      </c>
      <c r="C4092" t="s">
        <v>4895</v>
      </c>
      <c r="D4092" t="s">
        <v>222</v>
      </c>
      <c r="E4092" t="s">
        <v>30</v>
      </c>
      <c r="F4092" t="s">
        <v>76</v>
      </c>
      <c r="G4092" t="s">
        <v>77</v>
      </c>
      <c r="H4092" t="s">
        <v>47</v>
      </c>
      <c r="I4092" t="s">
        <v>39</v>
      </c>
      <c r="J4092" t="s">
        <v>48</v>
      </c>
      <c r="K4092">
        <v>4</v>
      </c>
      <c r="L4092">
        <v>1199</v>
      </c>
      <c r="M4092">
        <v>0</v>
      </c>
      <c r="N4092">
        <v>4796</v>
      </c>
      <c r="O4092">
        <v>3600</v>
      </c>
      <c r="P4092">
        <v>1196</v>
      </c>
      <c r="Q4092" t="s">
        <v>66</v>
      </c>
      <c r="R4092" t="s">
        <v>27</v>
      </c>
      <c r="S4092" s="3" t="str">
        <f t="shared" si="315"/>
        <v>October</v>
      </c>
      <c r="T4092" t="str">
        <f t="shared" si="316"/>
        <v>Q4</v>
      </c>
      <c r="U4092">
        <f t="shared" si="317"/>
        <v>2025</v>
      </c>
      <c r="V4092" s="4">
        <f t="shared" si="318"/>
        <v>0.24937447873227689</v>
      </c>
      <c r="W4092" t="str">
        <f t="shared" si="319"/>
        <v>Low</v>
      </c>
    </row>
    <row r="4093" spans="1:23" hidden="1" x14ac:dyDescent="0.3">
      <c r="A4093">
        <v>104491</v>
      </c>
      <c r="B4093" s="1">
        <v>45912</v>
      </c>
      <c r="C4093" t="s">
        <v>4627</v>
      </c>
      <c r="D4093" t="s">
        <v>250</v>
      </c>
      <c r="E4093" t="s">
        <v>20</v>
      </c>
      <c r="F4093" t="s">
        <v>36</v>
      </c>
      <c r="G4093" t="s">
        <v>37</v>
      </c>
      <c r="H4093" t="s">
        <v>33</v>
      </c>
      <c r="I4093" t="s">
        <v>39</v>
      </c>
      <c r="J4093" t="s">
        <v>48</v>
      </c>
      <c r="K4093">
        <v>3</v>
      </c>
      <c r="L4093">
        <v>1588</v>
      </c>
      <c r="M4093">
        <v>0</v>
      </c>
      <c r="N4093">
        <v>4764</v>
      </c>
      <c r="O4093">
        <v>2700</v>
      </c>
      <c r="P4093">
        <v>2064</v>
      </c>
      <c r="Q4093" t="s">
        <v>26</v>
      </c>
      <c r="R4093" t="s">
        <v>27</v>
      </c>
      <c r="S4093" s="3" t="str">
        <f t="shared" si="315"/>
        <v>September</v>
      </c>
      <c r="T4093" t="str">
        <f t="shared" si="316"/>
        <v>Q3</v>
      </c>
      <c r="U4093">
        <f t="shared" si="317"/>
        <v>2025</v>
      </c>
      <c r="V4093" s="4">
        <f t="shared" si="318"/>
        <v>0.43324937027707811</v>
      </c>
      <c r="W4093" t="str">
        <f t="shared" si="319"/>
        <v>Low</v>
      </c>
    </row>
    <row r="4094" spans="1:23" hidden="1" x14ac:dyDescent="0.3">
      <c r="A4094">
        <v>104483</v>
      </c>
      <c r="B4094" s="1">
        <v>45732</v>
      </c>
      <c r="C4094" t="s">
        <v>4619</v>
      </c>
      <c r="D4094" t="s">
        <v>207</v>
      </c>
      <c r="E4094" t="s">
        <v>30</v>
      </c>
      <c r="F4094" t="s">
        <v>31</v>
      </c>
      <c r="G4094" t="s">
        <v>32</v>
      </c>
      <c r="H4094" t="s">
        <v>59</v>
      </c>
      <c r="I4094" t="s">
        <v>39</v>
      </c>
      <c r="J4094" t="s">
        <v>48</v>
      </c>
      <c r="K4094">
        <v>3</v>
      </c>
      <c r="L4094">
        <v>1756</v>
      </c>
      <c r="M4094">
        <v>10</v>
      </c>
      <c r="N4094">
        <v>4741.2</v>
      </c>
      <c r="O4094">
        <v>2700</v>
      </c>
      <c r="P4094">
        <v>2041.2</v>
      </c>
      <c r="Q4094" t="s">
        <v>49</v>
      </c>
      <c r="R4094" t="s">
        <v>27</v>
      </c>
      <c r="S4094" s="3" t="str">
        <f t="shared" si="315"/>
        <v>March</v>
      </c>
      <c r="T4094" t="str">
        <f t="shared" si="316"/>
        <v>Q1</v>
      </c>
      <c r="U4094">
        <f t="shared" si="317"/>
        <v>2025</v>
      </c>
      <c r="V4094" s="4">
        <f t="shared" si="318"/>
        <v>0.43052391799544421</v>
      </c>
      <c r="W4094" t="str">
        <f t="shared" si="319"/>
        <v>Low</v>
      </c>
    </row>
    <row r="4095" spans="1:23" hidden="1" x14ac:dyDescent="0.3">
      <c r="A4095">
        <v>102173</v>
      </c>
      <c r="B4095" s="1">
        <v>45951</v>
      </c>
      <c r="C4095" t="s">
        <v>2309</v>
      </c>
      <c r="D4095" t="s">
        <v>138</v>
      </c>
      <c r="E4095" t="s">
        <v>44</v>
      </c>
      <c r="F4095" t="s">
        <v>45</v>
      </c>
      <c r="G4095" t="s">
        <v>46</v>
      </c>
      <c r="H4095" t="s">
        <v>108</v>
      </c>
      <c r="I4095" t="s">
        <v>39</v>
      </c>
      <c r="J4095" t="s">
        <v>40</v>
      </c>
      <c r="K4095">
        <v>10</v>
      </c>
      <c r="L4095">
        <v>474</v>
      </c>
      <c r="M4095">
        <v>0</v>
      </c>
      <c r="N4095">
        <v>4740</v>
      </c>
      <c r="O4095">
        <v>4000</v>
      </c>
      <c r="P4095">
        <v>740</v>
      </c>
      <c r="Q4095" t="s">
        <v>49</v>
      </c>
      <c r="R4095" t="s">
        <v>56</v>
      </c>
      <c r="S4095" s="3" t="str">
        <f t="shared" si="315"/>
        <v>October</v>
      </c>
      <c r="T4095" t="str">
        <f t="shared" si="316"/>
        <v>Q4</v>
      </c>
      <c r="U4095">
        <f t="shared" si="317"/>
        <v>2025</v>
      </c>
      <c r="V4095" s="4">
        <f t="shared" si="318"/>
        <v>0.15611814345991562</v>
      </c>
      <c r="W4095" t="str">
        <f t="shared" si="319"/>
        <v>Low</v>
      </c>
    </row>
    <row r="4096" spans="1:23" hidden="1" x14ac:dyDescent="0.3">
      <c r="A4096">
        <v>104116</v>
      </c>
      <c r="B4096" s="1">
        <v>45754</v>
      </c>
      <c r="C4096" t="s">
        <v>4252</v>
      </c>
      <c r="D4096" t="s">
        <v>98</v>
      </c>
      <c r="E4096" t="s">
        <v>52</v>
      </c>
      <c r="F4096" t="s">
        <v>53</v>
      </c>
      <c r="G4096" t="s">
        <v>54</v>
      </c>
      <c r="H4096" t="s">
        <v>71</v>
      </c>
      <c r="I4096" t="s">
        <v>39</v>
      </c>
      <c r="J4096" t="s">
        <v>92</v>
      </c>
      <c r="K4096">
        <v>2</v>
      </c>
      <c r="L4096">
        <v>2368</v>
      </c>
      <c r="M4096">
        <v>0</v>
      </c>
      <c r="N4096">
        <v>4736</v>
      </c>
      <c r="O4096">
        <v>3200</v>
      </c>
      <c r="P4096">
        <v>1536</v>
      </c>
      <c r="Q4096" t="s">
        <v>66</v>
      </c>
      <c r="R4096" t="s">
        <v>27</v>
      </c>
      <c r="S4096" s="3" t="str">
        <f t="shared" si="315"/>
        <v>April</v>
      </c>
      <c r="T4096" t="str">
        <f t="shared" si="316"/>
        <v>Q2</v>
      </c>
      <c r="U4096">
        <f t="shared" si="317"/>
        <v>2025</v>
      </c>
      <c r="V4096" s="4">
        <f t="shared" si="318"/>
        <v>0.32432432432432434</v>
      </c>
      <c r="W4096" t="str">
        <f t="shared" si="319"/>
        <v>Low</v>
      </c>
    </row>
    <row r="4097" spans="1:23" hidden="1" x14ac:dyDescent="0.3">
      <c r="A4097">
        <v>101888</v>
      </c>
      <c r="B4097" s="1">
        <v>45748</v>
      </c>
      <c r="C4097" t="s">
        <v>2024</v>
      </c>
      <c r="D4097" t="s">
        <v>112</v>
      </c>
      <c r="E4097" t="s">
        <v>44</v>
      </c>
      <c r="F4097" t="s">
        <v>45</v>
      </c>
      <c r="G4097" t="s">
        <v>46</v>
      </c>
      <c r="H4097" t="s">
        <v>83</v>
      </c>
      <c r="I4097" t="s">
        <v>39</v>
      </c>
      <c r="J4097" t="s">
        <v>48</v>
      </c>
      <c r="K4097">
        <v>4</v>
      </c>
      <c r="L4097">
        <v>1246</v>
      </c>
      <c r="M4097">
        <v>5</v>
      </c>
      <c r="N4097">
        <v>4734.8</v>
      </c>
      <c r="O4097">
        <v>3600</v>
      </c>
      <c r="P4097">
        <v>1134.8</v>
      </c>
      <c r="Q4097" t="s">
        <v>55</v>
      </c>
      <c r="R4097" t="s">
        <v>73</v>
      </c>
      <c r="S4097" s="3" t="str">
        <f t="shared" si="315"/>
        <v>April</v>
      </c>
      <c r="T4097" t="str">
        <f t="shared" si="316"/>
        <v>Q2</v>
      </c>
      <c r="U4097">
        <f t="shared" si="317"/>
        <v>2025</v>
      </c>
      <c r="V4097" s="4">
        <f t="shared" si="318"/>
        <v>0.23967221424347385</v>
      </c>
      <c r="W4097" t="str">
        <f t="shared" si="319"/>
        <v>Low</v>
      </c>
    </row>
    <row r="4098" spans="1:23" hidden="1" x14ac:dyDescent="0.3">
      <c r="A4098">
        <v>101250</v>
      </c>
      <c r="B4098" s="1">
        <v>45998</v>
      </c>
      <c r="C4098" t="s">
        <v>1386</v>
      </c>
      <c r="D4098" t="s">
        <v>127</v>
      </c>
      <c r="E4098" t="s">
        <v>30</v>
      </c>
      <c r="F4098" t="s">
        <v>76</v>
      </c>
      <c r="G4098" t="s">
        <v>77</v>
      </c>
      <c r="H4098" t="s">
        <v>59</v>
      </c>
      <c r="I4098" t="s">
        <v>39</v>
      </c>
      <c r="J4098" t="s">
        <v>40</v>
      </c>
      <c r="K4098">
        <v>6</v>
      </c>
      <c r="L4098">
        <v>787</v>
      </c>
      <c r="M4098">
        <v>0</v>
      </c>
      <c r="N4098">
        <v>4722</v>
      </c>
      <c r="O4098">
        <v>2400</v>
      </c>
      <c r="P4098">
        <v>2322</v>
      </c>
      <c r="Q4098" t="s">
        <v>41</v>
      </c>
      <c r="R4098" t="s">
        <v>27</v>
      </c>
      <c r="S4098" s="3" t="str">
        <f t="shared" ref="S4098:S4161" si="320">TEXT(B4098,"mmmm")</f>
        <v>December</v>
      </c>
      <c r="T4098" t="str">
        <f t="shared" ref="T4098:T4161" si="321">"Q"&amp;ROUNDUP(MONTH(B4098)/3,0)</f>
        <v>Q4</v>
      </c>
      <c r="U4098">
        <f t="shared" ref="U4098:U4161" si="322">YEAR(B4098)</f>
        <v>2025</v>
      </c>
      <c r="V4098" s="4">
        <f t="shared" ref="V4098:V4161" si="323">P4098/N4098</f>
        <v>0.49174078780177893</v>
      </c>
      <c r="W4098" t="str">
        <f t="shared" ref="W4098:W4161" si="324">IF(N4098&lt;10000,"Low",IF(N4098&lt;=50000,"Medium","High"))</f>
        <v>Low</v>
      </c>
    </row>
    <row r="4099" spans="1:23" hidden="1" x14ac:dyDescent="0.3">
      <c r="A4099">
        <v>103042</v>
      </c>
      <c r="B4099" s="1">
        <v>45666</v>
      </c>
      <c r="C4099" t="s">
        <v>3178</v>
      </c>
      <c r="D4099" t="s">
        <v>110</v>
      </c>
      <c r="E4099" t="s">
        <v>20</v>
      </c>
      <c r="F4099" t="s">
        <v>36</v>
      </c>
      <c r="G4099" t="s">
        <v>37</v>
      </c>
      <c r="H4099" t="s">
        <v>59</v>
      </c>
      <c r="I4099" t="s">
        <v>39</v>
      </c>
      <c r="J4099" t="s">
        <v>48</v>
      </c>
      <c r="K4099">
        <v>3</v>
      </c>
      <c r="L4099">
        <v>1739</v>
      </c>
      <c r="M4099">
        <v>10</v>
      </c>
      <c r="N4099">
        <v>4695.3</v>
      </c>
      <c r="O4099">
        <v>2700</v>
      </c>
      <c r="P4099">
        <v>1995.3</v>
      </c>
      <c r="Q4099" t="s">
        <v>55</v>
      </c>
      <c r="R4099" t="s">
        <v>56</v>
      </c>
      <c r="S4099" s="3" t="str">
        <f t="shared" si="320"/>
        <v>January</v>
      </c>
      <c r="T4099" t="str">
        <f t="shared" si="321"/>
        <v>Q1</v>
      </c>
      <c r="U4099">
        <f t="shared" si="322"/>
        <v>2025</v>
      </c>
      <c r="V4099" s="4">
        <f t="shared" si="323"/>
        <v>0.42495687176538238</v>
      </c>
      <c r="W4099" t="str">
        <f t="shared" si="324"/>
        <v>Low</v>
      </c>
    </row>
    <row r="4100" spans="1:23" hidden="1" x14ac:dyDescent="0.3">
      <c r="A4100">
        <v>103257</v>
      </c>
      <c r="B4100" s="1">
        <v>45666</v>
      </c>
      <c r="C4100" t="s">
        <v>3393</v>
      </c>
      <c r="D4100" t="s">
        <v>144</v>
      </c>
      <c r="E4100" t="s">
        <v>20</v>
      </c>
      <c r="F4100" t="s">
        <v>21</v>
      </c>
      <c r="G4100" t="s">
        <v>22</v>
      </c>
      <c r="H4100" t="s">
        <v>59</v>
      </c>
      <c r="I4100" t="s">
        <v>39</v>
      </c>
      <c r="J4100" t="s">
        <v>92</v>
      </c>
      <c r="K4100">
        <v>2</v>
      </c>
      <c r="L4100">
        <v>2755</v>
      </c>
      <c r="M4100">
        <v>15</v>
      </c>
      <c r="N4100">
        <v>4683.5</v>
      </c>
      <c r="O4100">
        <v>3200</v>
      </c>
      <c r="P4100">
        <v>1483.5</v>
      </c>
      <c r="Q4100" t="s">
        <v>49</v>
      </c>
      <c r="R4100" t="s">
        <v>27</v>
      </c>
      <c r="S4100" s="3" t="str">
        <f t="shared" si="320"/>
        <v>January</v>
      </c>
      <c r="T4100" t="str">
        <f t="shared" si="321"/>
        <v>Q1</v>
      </c>
      <c r="U4100">
        <f t="shared" si="322"/>
        <v>2025</v>
      </c>
      <c r="V4100" s="4">
        <f t="shared" si="323"/>
        <v>0.3167502935838582</v>
      </c>
      <c r="W4100" t="str">
        <f t="shared" si="324"/>
        <v>Low</v>
      </c>
    </row>
    <row r="4101" spans="1:23" hidden="1" x14ac:dyDescent="0.3">
      <c r="A4101">
        <v>103468</v>
      </c>
      <c r="B4101" s="1">
        <v>45852</v>
      </c>
      <c r="C4101" t="s">
        <v>3604</v>
      </c>
      <c r="D4101" t="s">
        <v>98</v>
      </c>
      <c r="E4101" t="s">
        <v>52</v>
      </c>
      <c r="F4101" t="s">
        <v>69</v>
      </c>
      <c r="G4101" t="s">
        <v>70</v>
      </c>
      <c r="H4101" t="s">
        <v>83</v>
      </c>
      <c r="I4101" t="s">
        <v>39</v>
      </c>
      <c r="J4101" t="s">
        <v>92</v>
      </c>
      <c r="K4101">
        <v>2</v>
      </c>
      <c r="L4101">
        <v>2341</v>
      </c>
      <c r="M4101">
        <v>0</v>
      </c>
      <c r="N4101">
        <v>4682</v>
      </c>
      <c r="O4101">
        <v>3200</v>
      </c>
      <c r="P4101">
        <v>1482</v>
      </c>
      <c r="Q4101" t="s">
        <v>49</v>
      </c>
      <c r="R4101" t="s">
        <v>56</v>
      </c>
      <c r="S4101" s="3" t="str">
        <f t="shared" si="320"/>
        <v>July</v>
      </c>
      <c r="T4101" t="str">
        <f t="shared" si="321"/>
        <v>Q3</v>
      </c>
      <c r="U4101">
        <f t="shared" si="322"/>
        <v>2025</v>
      </c>
      <c r="V4101" s="4">
        <f t="shared" si="323"/>
        <v>0.3165313968389577</v>
      </c>
      <c r="W4101" t="str">
        <f t="shared" si="324"/>
        <v>Low</v>
      </c>
    </row>
    <row r="4102" spans="1:23" hidden="1" x14ac:dyDescent="0.3">
      <c r="A4102">
        <v>100180</v>
      </c>
      <c r="B4102" s="1">
        <v>45914</v>
      </c>
      <c r="C4102" t="s">
        <v>312</v>
      </c>
      <c r="D4102" t="s">
        <v>122</v>
      </c>
      <c r="E4102" t="s">
        <v>20</v>
      </c>
      <c r="F4102" t="s">
        <v>21</v>
      </c>
      <c r="G4102" t="s">
        <v>22</v>
      </c>
      <c r="H4102" t="s">
        <v>23</v>
      </c>
      <c r="I4102" t="s">
        <v>39</v>
      </c>
      <c r="J4102" t="s">
        <v>92</v>
      </c>
      <c r="K4102">
        <v>2</v>
      </c>
      <c r="L4102">
        <v>2925</v>
      </c>
      <c r="M4102">
        <v>20</v>
      </c>
      <c r="N4102">
        <v>4680</v>
      </c>
      <c r="O4102">
        <v>3200</v>
      </c>
      <c r="P4102">
        <v>1480</v>
      </c>
      <c r="Q4102" t="s">
        <v>66</v>
      </c>
      <c r="R4102" t="s">
        <v>73</v>
      </c>
      <c r="S4102" s="3" t="str">
        <f t="shared" si="320"/>
        <v>September</v>
      </c>
      <c r="T4102" t="str">
        <f t="shared" si="321"/>
        <v>Q3</v>
      </c>
      <c r="U4102">
        <f t="shared" si="322"/>
        <v>2025</v>
      </c>
      <c r="V4102" s="4">
        <f t="shared" si="323"/>
        <v>0.31623931623931623</v>
      </c>
      <c r="W4102" t="str">
        <f t="shared" si="324"/>
        <v>Low</v>
      </c>
    </row>
    <row r="4103" spans="1:23" hidden="1" x14ac:dyDescent="0.3">
      <c r="A4103">
        <v>103714</v>
      </c>
      <c r="B4103" s="1">
        <v>45847</v>
      </c>
      <c r="C4103" t="s">
        <v>3850</v>
      </c>
      <c r="D4103" t="s">
        <v>94</v>
      </c>
      <c r="E4103" t="s">
        <v>52</v>
      </c>
      <c r="F4103" t="s">
        <v>69</v>
      </c>
      <c r="G4103" t="s">
        <v>70</v>
      </c>
      <c r="H4103" t="s">
        <v>47</v>
      </c>
      <c r="I4103" t="s">
        <v>39</v>
      </c>
      <c r="J4103" t="s">
        <v>48</v>
      </c>
      <c r="K4103">
        <v>3</v>
      </c>
      <c r="L4103">
        <v>1944</v>
      </c>
      <c r="M4103">
        <v>20</v>
      </c>
      <c r="N4103">
        <v>4665.6000000000004</v>
      </c>
      <c r="O4103">
        <v>2700</v>
      </c>
      <c r="P4103">
        <v>1965.6</v>
      </c>
      <c r="Q4103" t="s">
        <v>26</v>
      </c>
      <c r="R4103" t="s">
        <v>27</v>
      </c>
      <c r="S4103" s="3" t="str">
        <f t="shared" si="320"/>
        <v>July</v>
      </c>
      <c r="T4103" t="str">
        <f t="shared" si="321"/>
        <v>Q3</v>
      </c>
      <c r="U4103">
        <f t="shared" si="322"/>
        <v>2025</v>
      </c>
      <c r="V4103" s="4">
        <f t="shared" si="323"/>
        <v>0.42129629629629622</v>
      </c>
      <c r="W4103" t="str">
        <f t="shared" si="324"/>
        <v>Low</v>
      </c>
    </row>
    <row r="4104" spans="1:23" hidden="1" x14ac:dyDescent="0.3">
      <c r="A4104">
        <v>104956</v>
      </c>
      <c r="B4104" s="1">
        <v>45739</v>
      </c>
      <c r="C4104" t="s">
        <v>5092</v>
      </c>
      <c r="D4104" t="s">
        <v>250</v>
      </c>
      <c r="E4104" t="s">
        <v>52</v>
      </c>
      <c r="F4104" t="s">
        <v>53</v>
      </c>
      <c r="G4104" t="s">
        <v>54</v>
      </c>
      <c r="H4104" t="s">
        <v>33</v>
      </c>
      <c r="I4104" t="s">
        <v>39</v>
      </c>
      <c r="J4104" t="s">
        <v>48</v>
      </c>
      <c r="K4104">
        <v>5</v>
      </c>
      <c r="L4104">
        <v>1096</v>
      </c>
      <c r="M4104">
        <v>15</v>
      </c>
      <c r="N4104">
        <v>4658</v>
      </c>
      <c r="O4104">
        <v>4500</v>
      </c>
      <c r="P4104">
        <v>158</v>
      </c>
      <c r="Q4104" t="s">
        <v>41</v>
      </c>
      <c r="R4104" t="s">
        <v>27</v>
      </c>
      <c r="S4104" s="3" t="str">
        <f t="shared" si="320"/>
        <v>March</v>
      </c>
      <c r="T4104" t="str">
        <f t="shared" si="321"/>
        <v>Q1</v>
      </c>
      <c r="U4104">
        <f t="shared" si="322"/>
        <v>2025</v>
      </c>
      <c r="V4104" s="4">
        <f t="shared" si="323"/>
        <v>3.3920137398024901E-2</v>
      </c>
      <c r="W4104" t="str">
        <f t="shared" si="324"/>
        <v>Low</v>
      </c>
    </row>
    <row r="4105" spans="1:23" hidden="1" x14ac:dyDescent="0.3">
      <c r="A4105">
        <v>104355</v>
      </c>
      <c r="B4105" s="1">
        <v>46011</v>
      </c>
      <c r="C4105" t="s">
        <v>4491</v>
      </c>
      <c r="D4105" t="s">
        <v>90</v>
      </c>
      <c r="E4105" t="s">
        <v>44</v>
      </c>
      <c r="F4105" t="s">
        <v>64</v>
      </c>
      <c r="G4105" t="s">
        <v>65</v>
      </c>
      <c r="H4105" t="s">
        <v>83</v>
      </c>
      <c r="I4105" t="s">
        <v>39</v>
      </c>
      <c r="J4105" t="s">
        <v>92</v>
      </c>
      <c r="K4105">
        <v>2</v>
      </c>
      <c r="L4105">
        <v>2911</v>
      </c>
      <c r="M4105">
        <v>20</v>
      </c>
      <c r="N4105">
        <v>4657.6000000000004</v>
      </c>
      <c r="O4105">
        <v>3200</v>
      </c>
      <c r="P4105">
        <v>1457.6</v>
      </c>
      <c r="Q4105" t="s">
        <v>49</v>
      </c>
      <c r="R4105" t="s">
        <v>27</v>
      </c>
      <c r="S4105" s="3" t="str">
        <f t="shared" si="320"/>
        <v>December</v>
      </c>
      <c r="T4105" t="str">
        <f t="shared" si="321"/>
        <v>Q4</v>
      </c>
      <c r="U4105">
        <f t="shared" si="322"/>
        <v>2025</v>
      </c>
      <c r="V4105" s="4">
        <f t="shared" si="323"/>
        <v>0.31295087598763305</v>
      </c>
      <c r="W4105" t="str">
        <f t="shared" si="324"/>
        <v>Low</v>
      </c>
    </row>
    <row r="4106" spans="1:23" hidden="1" x14ac:dyDescent="0.3">
      <c r="A4106">
        <v>102825</v>
      </c>
      <c r="B4106" s="1">
        <v>45892</v>
      </c>
      <c r="C4106" t="s">
        <v>2961</v>
      </c>
      <c r="D4106" t="s">
        <v>186</v>
      </c>
      <c r="E4106" t="s">
        <v>20</v>
      </c>
      <c r="F4106" t="s">
        <v>21</v>
      </c>
      <c r="G4106" t="s">
        <v>22</v>
      </c>
      <c r="H4106" t="s">
        <v>59</v>
      </c>
      <c r="I4106" t="s">
        <v>39</v>
      </c>
      <c r="J4106" t="s">
        <v>48</v>
      </c>
      <c r="K4106">
        <v>4</v>
      </c>
      <c r="L4106">
        <v>1453</v>
      </c>
      <c r="M4106">
        <v>20</v>
      </c>
      <c r="N4106">
        <v>4649.6000000000004</v>
      </c>
      <c r="O4106">
        <v>3600</v>
      </c>
      <c r="P4106">
        <v>1049.5999999999999</v>
      </c>
      <c r="Q4106" t="s">
        <v>41</v>
      </c>
      <c r="R4106" t="s">
        <v>27</v>
      </c>
      <c r="S4106" s="3" t="str">
        <f t="shared" si="320"/>
        <v>August</v>
      </c>
      <c r="T4106" t="str">
        <f t="shared" si="321"/>
        <v>Q3</v>
      </c>
      <c r="U4106">
        <f t="shared" si="322"/>
        <v>2025</v>
      </c>
      <c r="V4106" s="4">
        <f t="shared" si="323"/>
        <v>0.22573984858912591</v>
      </c>
      <c r="W4106" t="str">
        <f t="shared" si="324"/>
        <v>Low</v>
      </c>
    </row>
    <row r="4107" spans="1:23" hidden="1" x14ac:dyDescent="0.3">
      <c r="A4107">
        <v>100265</v>
      </c>
      <c r="B4107" s="1">
        <v>45706</v>
      </c>
      <c r="C4107" t="s">
        <v>400</v>
      </c>
      <c r="D4107" t="s">
        <v>151</v>
      </c>
      <c r="E4107" t="s">
        <v>30</v>
      </c>
      <c r="F4107" t="s">
        <v>31</v>
      </c>
      <c r="G4107" t="s">
        <v>32</v>
      </c>
      <c r="H4107" t="s">
        <v>33</v>
      </c>
      <c r="I4107" t="s">
        <v>39</v>
      </c>
      <c r="J4107" t="s">
        <v>40</v>
      </c>
      <c r="K4107">
        <v>4</v>
      </c>
      <c r="L4107">
        <v>1162</v>
      </c>
      <c r="M4107">
        <v>0</v>
      </c>
      <c r="N4107">
        <v>4648</v>
      </c>
      <c r="O4107">
        <v>1600</v>
      </c>
      <c r="P4107">
        <v>3048</v>
      </c>
      <c r="Q4107" t="s">
        <v>41</v>
      </c>
      <c r="R4107" t="s">
        <v>56</v>
      </c>
      <c r="S4107" s="3" t="str">
        <f t="shared" si="320"/>
        <v>February</v>
      </c>
      <c r="T4107" t="str">
        <f t="shared" si="321"/>
        <v>Q1</v>
      </c>
      <c r="U4107">
        <f t="shared" si="322"/>
        <v>2025</v>
      </c>
      <c r="V4107" s="4">
        <f t="shared" si="323"/>
        <v>0.65576592082616181</v>
      </c>
      <c r="W4107" t="str">
        <f t="shared" si="324"/>
        <v>Low</v>
      </c>
    </row>
    <row r="4108" spans="1:23" hidden="1" x14ac:dyDescent="0.3">
      <c r="A4108">
        <v>100010</v>
      </c>
      <c r="B4108" s="1">
        <v>45962</v>
      </c>
      <c r="C4108" t="s">
        <v>79</v>
      </c>
      <c r="D4108" t="s">
        <v>80</v>
      </c>
      <c r="E4108" t="s">
        <v>44</v>
      </c>
      <c r="F4108" t="s">
        <v>64</v>
      </c>
      <c r="G4108" t="s">
        <v>65</v>
      </c>
      <c r="H4108" t="s">
        <v>33</v>
      </c>
      <c r="I4108" t="s">
        <v>39</v>
      </c>
      <c r="J4108" t="s">
        <v>40</v>
      </c>
      <c r="K4108">
        <v>8</v>
      </c>
      <c r="L4108">
        <v>683</v>
      </c>
      <c r="M4108">
        <v>15</v>
      </c>
      <c r="N4108">
        <v>4644.3999999999996</v>
      </c>
      <c r="O4108">
        <v>3200</v>
      </c>
      <c r="P4108">
        <v>1444.4</v>
      </c>
      <c r="Q4108" t="s">
        <v>66</v>
      </c>
      <c r="R4108" t="s">
        <v>27</v>
      </c>
      <c r="S4108" s="3" t="str">
        <f t="shared" si="320"/>
        <v>November</v>
      </c>
      <c r="T4108" t="str">
        <f t="shared" si="321"/>
        <v>Q4</v>
      </c>
      <c r="U4108">
        <f t="shared" si="322"/>
        <v>2025</v>
      </c>
      <c r="V4108" s="4">
        <f t="shared" si="323"/>
        <v>0.31099819137025236</v>
      </c>
      <c r="W4108" t="str">
        <f t="shared" si="324"/>
        <v>Low</v>
      </c>
    </row>
    <row r="4109" spans="1:23" hidden="1" x14ac:dyDescent="0.3">
      <c r="A4109">
        <v>103326</v>
      </c>
      <c r="B4109" s="1">
        <v>45830</v>
      </c>
      <c r="C4109" t="s">
        <v>3462</v>
      </c>
      <c r="D4109" t="s">
        <v>322</v>
      </c>
      <c r="E4109" t="s">
        <v>52</v>
      </c>
      <c r="F4109" t="s">
        <v>69</v>
      </c>
      <c r="G4109" t="s">
        <v>70</v>
      </c>
      <c r="H4109" t="s">
        <v>38</v>
      </c>
      <c r="I4109" t="s">
        <v>39</v>
      </c>
      <c r="J4109" t="s">
        <v>48</v>
      </c>
      <c r="K4109">
        <v>4</v>
      </c>
      <c r="L4109">
        <v>1222</v>
      </c>
      <c r="M4109">
        <v>5</v>
      </c>
      <c r="N4109">
        <v>4643.6000000000004</v>
      </c>
      <c r="O4109">
        <v>3600</v>
      </c>
      <c r="P4109">
        <v>1043.5999999999999</v>
      </c>
      <c r="Q4109" t="s">
        <v>55</v>
      </c>
      <c r="R4109" t="s">
        <v>56</v>
      </c>
      <c r="S4109" s="3" t="str">
        <f t="shared" si="320"/>
        <v>June</v>
      </c>
      <c r="T4109" t="str">
        <f t="shared" si="321"/>
        <v>Q2</v>
      </c>
      <c r="U4109">
        <f t="shared" si="322"/>
        <v>2025</v>
      </c>
      <c r="V4109" s="4">
        <f t="shared" si="323"/>
        <v>0.22473942630717544</v>
      </c>
      <c r="W4109" t="str">
        <f t="shared" si="324"/>
        <v>Low</v>
      </c>
    </row>
    <row r="4110" spans="1:23" hidden="1" x14ac:dyDescent="0.3">
      <c r="A4110">
        <v>100418</v>
      </c>
      <c r="B4110" s="1">
        <v>45703</v>
      </c>
      <c r="C4110" t="s">
        <v>554</v>
      </c>
      <c r="D4110" t="s">
        <v>118</v>
      </c>
      <c r="E4110" t="s">
        <v>20</v>
      </c>
      <c r="F4110" t="s">
        <v>36</v>
      </c>
      <c r="G4110" t="s">
        <v>37</v>
      </c>
      <c r="H4110" t="s">
        <v>108</v>
      </c>
      <c r="I4110" t="s">
        <v>39</v>
      </c>
      <c r="J4110" t="s">
        <v>48</v>
      </c>
      <c r="K4110">
        <v>3</v>
      </c>
      <c r="L4110">
        <v>1819</v>
      </c>
      <c r="M4110">
        <v>15</v>
      </c>
      <c r="N4110">
        <v>4638.45</v>
      </c>
      <c r="O4110">
        <v>2700</v>
      </c>
      <c r="P4110">
        <v>1938.45</v>
      </c>
      <c r="Q4110" t="s">
        <v>49</v>
      </c>
      <c r="R4110" t="s">
        <v>27</v>
      </c>
      <c r="S4110" s="3" t="str">
        <f t="shared" si="320"/>
        <v>February</v>
      </c>
      <c r="T4110" t="str">
        <f t="shared" si="321"/>
        <v>Q1</v>
      </c>
      <c r="U4110">
        <f t="shared" si="322"/>
        <v>2025</v>
      </c>
      <c r="V4110" s="4">
        <f t="shared" si="323"/>
        <v>0.41790899977363133</v>
      </c>
      <c r="W4110" t="str">
        <f t="shared" si="324"/>
        <v>Low</v>
      </c>
    </row>
    <row r="4111" spans="1:23" hidden="1" x14ac:dyDescent="0.3">
      <c r="A4111">
        <v>104304</v>
      </c>
      <c r="B4111" s="1">
        <v>45801</v>
      </c>
      <c r="C4111" t="s">
        <v>4440</v>
      </c>
      <c r="D4111" t="s">
        <v>242</v>
      </c>
      <c r="E4111" t="s">
        <v>30</v>
      </c>
      <c r="F4111" t="s">
        <v>76</v>
      </c>
      <c r="G4111" t="s">
        <v>77</v>
      </c>
      <c r="H4111" t="s">
        <v>83</v>
      </c>
      <c r="I4111" t="s">
        <v>39</v>
      </c>
      <c r="J4111" t="s">
        <v>92</v>
      </c>
      <c r="K4111">
        <v>2</v>
      </c>
      <c r="L4111">
        <v>2893</v>
      </c>
      <c r="M4111">
        <v>20</v>
      </c>
      <c r="N4111">
        <v>4628.8</v>
      </c>
      <c r="O4111">
        <v>3200</v>
      </c>
      <c r="P4111">
        <v>1428.8</v>
      </c>
      <c r="Q4111" t="s">
        <v>55</v>
      </c>
      <c r="R4111" t="s">
        <v>73</v>
      </c>
      <c r="S4111" s="3" t="str">
        <f t="shared" si="320"/>
        <v>May</v>
      </c>
      <c r="T4111" t="str">
        <f t="shared" si="321"/>
        <v>Q2</v>
      </c>
      <c r="U4111">
        <f t="shared" si="322"/>
        <v>2025</v>
      </c>
      <c r="V4111" s="4">
        <f t="shared" si="323"/>
        <v>0.30867611475976492</v>
      </c>
      <c r="W4111" t="str">
        <f t="shared" si="324"/>
        <v>Low</v>
      </c>
    </row>
    <row r="4112" spans="1:23" hidden="1" x14ac:dyDescent="0.3">
      <c r="A4112">
        <v>103752</v>
      </c>
      <c r="B4112" s="1">
        <v>45713</v>
      </c>
      <c r="C4112" t="s">
        <v>3888</v>
      </c>
      <c r="D4112" t="s">
        <v>375</v>
      </c>
      <c r="E4112" t="s">
        <v>44</v>
      </c>
      <c r="F4112" t="s">
        <v>45</v>
      </c>
      <c r="G4112" t="s">
        <v>46</v>
      </c>
      <c r="H4112" t="s">
        <v>23</v>
      </c>
      <c r="I4112" t="s">
        <v>39</v>
      </c>
      <c r="J4112" t="s">
        <v>48</v>
      </c>
      <c r="K4112">
        <v>4</v>
      </c>
      <c r="L4112">
        <v>1361</v>
      </c>
      <c r="M4112">
        <v>15</v>
      </c>
      <c r="N4112">
        <v>4627.3999999999996</v>
      </c>
      <c r="O4112">
        <v>3600</v>
      </c>
      <c r="P4112">
        <v>1027.4000000000001</v>
      </c>
      <c r="Q4112" t="s">
        <v>26</v>
      </c>
      <c r="R4112" t="s">
        <v>56</v>
      </c>
      <c r="S4112" s="3" t="str">
        <f t="shared" si="320"/>
        <v>February</v>
      </c>
      <c r="T4112" t="str">
        <f t="shared" si="321"/>
        <v>Q1</v>
      </c>
      <c r="U4112">
        <f t="shared" si="322"/>
        <v>2025</v>
      </c>
      <c r="V4112" s="4">
        <f t="shared" si="323"/>
        <v>0.22202532739767475</v>
      </c>
      <c r="W4112" t="str">
        <f t="shared" si="324"/>
        <v>Low</v>
      </c>
    </row>
    <row r="4113" spans="1:23" hidden="1" x14ac:dyDescent="0.3">
      <c r="A4113">
        <v>104163</v>
      </c>
      <c r="B4113" s="1">
        <v>45727</v>
      </c>
      <c r="C4113" t="s">
        <v>4299</v>
      </c>
      <c r="D4113" t="s">
        <v>129</v>
      </c>
      <c r="E4113" t="s">
        <v>30</v>
      </c>
      <c r="F4113" t="s">
        <v>76</v>
      </c>
      <c r="G4113" t="s">
        <v>77</v>
      </c>
      <c r="H4113" t="s">
        <v>59</v>
      </c>
      <c r="I4113" t="s">
        <v>39</v>
      </c>
      <c r="J4113" t="s">
        <v>92</v>
      </c>
      <c r="K4113">
        <v>2</v>
      </c>
      <c r="L4113">
        <v>2892</v>
      </c>
      <c r="M4113">
        <v>20</v>
      </c>
      <c r="N4113">
        <v>4627.2</v>
      </c>
      <c r="O4113">
        <v>3200</v>
      </c>
      <c r="P4113">
        <v>1427.2</v>
      </c>
      <c r="Q4113" t="s">
        <v>66</v>
      </c>
      <c r="R4113" t="s">
        <v>27</v>
      </c>
      <c r="S4113" s="3" t="str">
        <f t="shared" si="320"/>
        <v>March</v>
      </c>
      <c r="T4113" t="str">
        <f t="shared" si="321"/>
        <v>Q1</v>
      </c>
      <c r="U4113">
        <f t="shared" si="322"/>
        <v>2025</v>
      </c>
      <c r="V4113" s="4">
        <f t="shared" si="323"/>
        <v>0.30843706777316737</v>
      </c>
      <c r="W4113" t="str">
        <f t="shared" si="324"/>
        <v>Low</v>
      </c>
    </row>
    <row r="4114" spans="1:23" hidden="1" x14ac:dyDescent="0.3">
      <c r="A4114">
        <v>100780</v>
      </c>
      <c r="B4114" s="1">
        <v>45714</v>
      </c>
      <c r="C4114" t="s">
        <v>916</v>
      </c>
      <c r="D4114" t="s">
        <v>63</v>
      </c>
      <c r="E4114" t="s">
        <v>20</v>
      </c>
      <c r="F4114" t="s">
        <v>36</v>
      </c>
      <c r="G4114" t="s">
        <v>37</v>
      </c>
      <c r="H4114" t="s">
        <v>71</v>
      </c>
      <c r="I4114" t="s">
        <v>39</v>
      </c>
      <c r="J4114" t="s">
        <v>92</v>
      </c>
      <c r="K4114">
        <v>2</v>
      </c>
      <c r="L4114">
        <v>2311</v>
      </c>
      <c r="M4114">
        <v>0</v>
      </c>
      <c r="N4114">
        <v>4622</v>
      </c>
      <c r="O4114">
        <v>3200</v>
      </c>
      <c r="P4114">
        <v>1422</v>
      </c>
      <c r="Q4114" t="s">
        <v>55</v>
      </c>
      <c r="R4114" t="s">
        <v>27</v>
      </c>
      <c r="S4114" s="3" t="str">
        <f t="shared" si="320"/>
        <v>February</v>
      </c>
      <c r="T4114" t="str">
        <f t="shared" si="321"/>
        <v>Q1</v>
      </c>
      <c r="U4114">
        <f t="shared" si="322"/>
        <v>2025</v>
      </c>
      <c r="V4114" s="4">
        <f t="shared" si="323"/>
        <v>0.30765902206836865</v>
      </c>
      <c r="W4114" t="str">
        <f t="shared" si="324"/>
        <v>Low</v>
      </c>
    </row>
    <row r="4115" spans="1:23" hidden="1" x14ac:dyDescent="0.3">
      <c r="A4115">
        <v>102388</v>
      </c>
      <c r="B4115" s="1">
        <v>45757</v>
      </c>
      <c r="C4115" t="s">
        <v>2524</v>
      </c>
      <c r="D4115" t="s">
        <v>207</v>
      </c>
      <c r="E4115" t="s">
        <v>30</v>
      </c>
      <c r="F4115" t="s">
        <v>31</v>
      </c>
      <c r="G4115" t="s">
        <v>32</v>
      </c>
      <c r="H4115" t="s">
        <v>71</v>
      </c>
      <c r="I4115" t="s">
        <v>39</v>
      </c>
      <c r="J4115" t="s">
        <v>92</v>
      </c>
      <c r="K4115">
        <v>2</v>
      </c>
      <c r="L4115">
        <v>2567</v>
      </c>
      <c r="M4115">
        <v>10</v>
      </c>
      <c r="N4115">
        <v>4620.6000000000004</v>
      </c>
      <c r="O4115">
        <v>3200</v>
      </c>
      <c r="P4115">
        <v>1420.6</v>
      </c>
      <c r="Q4115" t="s">
        <v>41</v>
      </c>
      <c r="R4115" t="s">
        <v>27</v>
      </c>
      <c r="S4115" s="3" t="str">
        <f t="shared" si="320"/>
        <v>April</v>
      </c>
      <c r="T4115" t="str">
        <f t="shared" si="321"/>
        <v>Q2</v>
      </c>
      <c r="U4115">
        <f t="shared" si="322"/>
        <v>2025</v>
      </c>
      <c r="V4115" s="4">
        <f t="shared" si="323"/>
        <v>0.30744924901527937</v>
      </c>
      <c r="W4115" t="str">
        <f t="shared" si="324"/>
        <v>Low</v>
      </c>
    </row>
    <row r="4116" spans="1:23" hidden="1" x14ac:dyDescent="0.3">
      <c r="A4116">
        <v>101365</v>
      </c>
      <c r="B4116" s="1">
        <v>45715</v>
      </c>
      <c r="C4116" t="s">
        <v>1501</v>
      </c>
      <c r="D4116" t="s">
        <v>96</v>
      </c>
      <c r="E4116" t="s">
        <v>30</v>
      </c>
      <c r="F4116" t="s">
        <v>76</v>
      </c>
      <c r="G4116" t="s">
        <v>77</v>
      </c>
      <c r="H4116" t="s">
        <v>59</v>
      </c>
      <c r="I4116" t="s">
        <v>39</v>
      </c>
      <c r="J4116" t="s">
        <v>48</v>
      </c>
      <c r="K4116">
        <v>3</v>
      </c>
      <c r="L4116">
        <v>1621</v>
      </c>
      <c r="M4116">
        <v>5</v>
      </c>
      <c r="N4116">
        <v>4619.8500000000004</v>
      </c>
      <c r="O4116">
        <v>2700</v>
      </c>
      <c r="P4116">
        <v>1919.85</v>
      </c>
      <c r="Q4116" t="s">
        <v>26</v>
      </c>
      <c r="R4116" t="s">
        <v>27</v>
      </c>
      <c r="S4116" s="3" t="str">
        <f t="shared" si="320"/>
        <v>February</v>
      </c>
      <c r="T4116" t="str">
        <f t="shared" si="321"/>
        <v>Q1</v>
      </c>
      <c r="U4116">
        <f t="shared" si="322"/>
        <v>2025</v>
      </c>
      <c r="V4116" s="4">
        <f t="shared" si="323"/>
        <v>0.41556544043637778</v>
      </c>
      <c r="W4116" t="str">
        <f t="shared" si="324"/>
        <v>Low</v>
      </c>
    </row>
    <row r="4117" spans="1:23" hidden="1" x14ac:dyDescent="0.3">
      <c r="A4117">
        <v>101824</v>
      </c>
      <c r="B4117" s="1">
        <v>45895</v>
      </c>
      <c r="C4117" t="s">
        <v>1960</v>
      </c>
      <c r="D4117" t="s">
        <v>98</v>
      </c>
      <c r="E4117" t="s">
        <v>44</v>
      </c>
      <c r="F4117" t="s">
        <v>45</v>
      </c>
      <c r="G4117" t="s">
        <v>46</v>
      </c>
      <c r="H4117" t="s">
        <v>83</v>
      </c>
      <c r="I4117" t="s">
        <v>39</v>
      </c>
      <c r="J4117" t="s">
        <v>48</v>
      </c>
      <c r="K4117">
        <v>3</v>
      </c>
      <c r="L4117">
        <v>1710</v>
      </c>
      <c r="M4117">
        <v>10</v>
      </c>
      <c r="N4117">
        <v>4617</v>
      </c>
      <c r="O4117">
        <v>2700</v>
      </c>
      <c r="P4117">
        <v>1917</v>
      </c>
      <c r="Q4117" t="s">
        <v>49</v>
      </c>
      <c r="R4117" t="s">
        <v>27</v>
      </c>
      <c r="S4117" s="3" t="str">
        <f t="shared" si="320"/>
        <v>August</v>
      </c>
      <c r="T4117" t="str">
        <f t="shared" si="321"/>
        <v>Q3</v>
      </c>
      <c r="U4117">
        <f t="shared" si="322"/>
        <v>2025</v>
      </c>
      <c r="V4117" s="4">
        <f t="shared" si="323"/>
        <v>0.41520467836257308</v>
      </c>
      <c r="W4117" t="str">
        <f t="shared" si="324"/>
        <v>Low</v>
      </c>
    </row>
    <row r="4118" spans="1:23" hidden="1" x14ac:dyDescent="0.3">
      <c r="A4118">
        <v>100702</v>
      </c>
      <c r="B4118" s="1">
        <v>45885</v>
      </c>
      <c r="C4118" t="s">
        <v>838</v>
      </c>
      <c r="D4118" t="s">
        <v>175</v>
      </c>
      <c r="E4118" t="s">
        <v>30</v>
      </c>
      <c r="F4118" t="s">
        <v>31</v>
      </c>
      <c r="G4118" t="s">
        <v>32</v>
      </c>
      <c r="H4118" t="s">
        <v>33</v>
      </c>
      <c r="I4118" t="s">
        <v>39</v>
      </c>
      <c r="J4118" t="s">
        <v>48</v>
      </c>
      <c r="K4118">
        <v>3</v>
      </c>
      <c r="L4118">
        <v>1809</v>
      </c>
      <c r="M4118">
        <v>15</v>
      </c>
      <c r="N4118">
        <v>4612.95</v>
      </c>
      <c r="O4118">
        <v>2700</v>
      </c>
      <c r="P4118">
        <v>1912.95</v>
      </c>
      <c r="Q4118" t="s">
        <v>26</v>
      </c>
      <c r="R4118" t="s">
        <v>73</v>
      </c>
      <c r="S4118" s="3" t="str">
        <f t="shared" si="320"/>
        <v>August</v>
      </c>
      <c r="T4118" t="str">
        <f t="shared" si="321"/>
        <v>Q3</v>
      </c>
      <c r="U4118">
        <f t="shared" si="322"/>
        <v>2025</v>
      </c>
      <c r="V4118" s="4">
        <f t="shared" si="323"/>
        <v>0.41469124963418208</v>
      </c>
      <c r="W4118" t="str">
        <f t="shared" si="324"/>
        <v>Low</v>
      </c>
    </row>
    <row r="4119" spans="1:23" hidden="1" x14ac:dyDescent="0.3">
      <c r="A4119">
        <v>101447</v>
      </c>
      <c r="B4119" s="1">
        <v>45668</v>
      </c>
      <c r="C4119" t="s">
        <v>1583</v>
      </c>
      <c r="D4119" t="s">
        <v>226</v>
      </c>
      <c r="E4119" t="s">
        <v>44</v>
      </c>
      <c r="F4119" t="s">
        <v>45</v>
      </c>
      <c r="G4119" t="s">
        <v>46</v>
      </c>
      <c r="H4119" t="s">
        <v>23</v>
      </c>
      <c r="I4119" t="s">
        <v>39</v>
      </c>
      <c r="J4119" t="s">
        <v>40</v>
      </c>
      <c r="K4119">
        <v>4</v>
      </c>
      <c r="L4119">
        <v>1153</v>
      </c>
      <c r="M4119">
        <v>0</v>
      </c>
      <c r="N4119">
        <v>4612</v>
      </c>
      <c r="O4119">
        <v>1600</v>
      </c>
      <c r="P4119">
        <v>3012</v>
      </c>
      <c r="Q4119" t="s">
        <v>41</v>
      </c>
      <c r="R4119" t="s">
        <v>27</v>
      </c>
      <c r="S4119" s="3" t="str">
        <f t="shared" si="320"/>
        <v>January</v>
      </c>
      <c r="T4119" t="str">
        <f t="shared" si="321"/>
        <v>Q1</v>
      </c>
      <c r="U4119">
        <f t="shared" si="322"/>
        <v>2025</v>
      </c>
      <c r="V4119" s="4">
        <f t="shared" si="323"/>
        <v>0.6530789245446661</v>
      </c>
      <c r="W4119" t="str">
        <f t="shared" si="324"/>
        <v>Low</v>
      </c>
    </row>
    <row r="4120" spans="1:23" hidden="1" x14ac:dyDescent="0.3">
      <c r="A4120">
        <v>101597</v>
      </c>
      <c r="B4120" s="1">
        <v>45826</v>
      </c>
      <c r="C4120" t="s">
        <v>1733</v>
      </c>
      <c r="D4120" t="s">
        <v>239</v>
      </c>
      <c r="E4120" t="s">
        <v>20</v>
      </c>
      <c r="F4120" t="s">
        <v>21</v>
      </c>
      <c r="G4120" t="s">
        <v>22</v>
      </c>
      <c r="H4120" t="s">
        <v>47</v>
      </c>
      <c r="I4120" t="s">
        <v>39</v>
      </c>
      <c r="J4120" t="s">
        <v>48</v>
      </c>
      <c r="K4120">
        <v>4</v>
      </c>
      <c r="L4120">
        <v>1153</v>
      </c>
      <c r="M4120">
        <v>0</v>
      </c>
      <c r="N4120">
        <v>4612</v>
      </c>
      <c r="O4120">
        <v>3600</v>
      </c>
      <c r="P4120">
        <v>1012</v>
      </c>
      <c r="Q4120" t="s">
        <v>26</v>
      </c>
      <c r="R4120" t="s">
        <v>27</v>
      </c>
      <c r="S4120" s="3" t="str">
        <f t="shared" si="320"/>
        <v>June</v>
      </c>
      <c r="T4120" t="str">
        <f t="shared" si="321"/>
        <v>Q2</v>
      </c>
      <c r="U4120">
        <f t="shared" si="322"/>
        <v>2025</v>
      </c>
      <c r="V4120" s="4">
        <f t="shared" si="323"/>
        <v>0.21942758022549869</v>
      </c>
      <c r="W4120" t="str">
        <f t="shared" si="324"/>
        <v>Low</v>
      </c>
    </row>
    <row r="4121" spans="1:23" hidden="1" x14ac:dyDescent="0.3">
      <c r="A4121">
        <v>102801</v>
      </c>
      <c r="B4121" s="1">
        <v>45893</v>
      </c>
      <c r="C4121" t="s">
        <v>2937</v>
      </c>
      <c r="D4121" t="s">
        <v>158</v>
      </c>
      <c r="E4121" t="s">
        <v>52</v>
      </c>
      <c r="F4121" t="s">
        <v>69</v>
      </c>
      <c r="G4121" t="s">
        <v>70</v>
      </c>
      <c r="H4121" t="s">
        <v>71</v>
      </c>
      <c r="I4121" t="s">
        <v>39</v>
      </c>
      <c r="J4121" t="s">
        <v>48</v>
      </c>
      <c r="K4121">
        <v>5</v>
      </c>
      <c r="L4121">
        <v>1153</v>
      </c>
      <c r="M4121">
        <v>20</v>
      </c>
      <c r="N4121">
        <v>4612</v>
      </c>
      <c r="O4121">
        <v>4500</v>
      </c>
      <c r="P4121">
        <v>112</v>
      </c>
      <c r="Q4121" t="s">
        <v>49</v>
      </c>
      <c r="R4121" t="s">
        <v>27</v>
      </c>
      <c r="S4121" s="3" t="str">
        <f t="shared" si="320"/>
        <v>August</v>
      </c>
      <c r="T4121" t="str">
        <f t="shared" si="321"/>
        <v>Q3</v>
      </c>
      <c r="U4121">
        <f t="shared" si="322"/>
        <v>2025</v>
      </c>
      <c r="V4121" s="4">
        <f t="shared" si="323"/>
        <v>2.4284475281873375E-2</v>
      </c>
      <c r="W4121" t="str">
        <f t="shared" si="324"/>
        <v>Low</v>
      </c>
    </row>
    <row r="4122" spans="1:23" hidden="1" x14ac:dyDescent="0.3">
      <c r="A4122">
        <v>100182</v>
      </c>
      <c r="B4122" s="1">
        <v>45926</v>
      </c>
      <c r="C4122" t="s">
        <v>314</v>
      </c>
      <c r="D4122" t="s">
        <v>281</v>
      </c>
      <c r="E4122" t="s">
        <v>20</v>
      </c>
      <c r="F4122" t="s">
        <v>36</v>
      </c>
      <c r="G4122" t="s">
        <v>37</v>
      </c>
      <c r="H4122" t="s">
        <v>47</v>
      </c>
      <c r="I4122" t="s">
        <v>39</v>
      </c>
      <c r="J4122" t="s">
        <v>48</v>
      </c>
      <c r="K4122">
        <v>4</v>
      </c>
      <c r="L4122">
        <v>1212</v>
      </c>
      <c r="M4122">
        <v>5</v>
      </c>
      <c r="N4122">
        <v>4605.6000000000004</v>
      </c>
      <c r="O4122">
        <v>3600</v>
      </c>
      <c r="P4122">
        <v>1005.6</v>
      </c>
      <c r="Q4122" t="s">
        <v>55</v>
      </c>
      <c r="R4122" t="s">
        <v>27</v>
      </c>
      <c r="S4122" s="3" t="str">
        <f t="shared" si="320"/>
        <v>September</v>
      </c>
      <c r="T4122" t="str">
        <f t="shared" si="321"/>
        <v>Q3</v>
      </c>
      <c r="U4122">
        <f t="shared" si="322"/>
        <v>2025</v>
      </c>
      <c r="V4122" s="4">
        <f t="shared" si="323"/>
        <v>0.21834288692027096</v>
      </c>
      <c r="W4122" t="str">
        <f t="shared" si="324"/>
        <v>Low</v>
      </c>
    </row>
    <row r="4123" spans="1:23" hidden="1" x14ac:dyDescent="0.3">
      <c r="A4123">
        <v>102240</v>
      </c>
      <c r="B4123" s="1">
        <v>45927</v>
      </c>
      <c r="C4123" t="s">
        <v>2376</v>
      </c>
      <c r="D4123" t="s">
        <v>43</v>
      </c>
      <c r="E4123" t="s">
        <v>52</v>
      </c>
      <c r="F4123" t="s">
        <v>69</v>
      </c>
      <c r="G4123" t="s">
        <v>70</v>
      </c>
      <c r="H4123" t="s">
        <v>23</v>
      </c>
      <c r="I4123" t="s">
        <v>39</v>
      </c>
      <c r="J4123" t="s">
        <v>92</v>
      </c>
      <c r="K4123">
        <v>2</v>
      </c>
      <c r="L4123">
        <v>2702</v>
      </c>
      <c r="M4123">
        <v>15</v>
      </c>
      <c r="N4123">
        <v>4593.3999999999996</v>
      </c>
      <c r="O4123">
        <v>3200</v>
      </c>
      <c r="P4123">
        <v>1393.4</v>
      </c>
      <c r="Q4123" t="s">
        <v>49</v>
      </c>
      <c r="R4123" t="s">
        <v>27</v>
      </c>
      <c r="S4123" s="3" t="str">
        <f t="shared" si="320"/>
        <v>September</v>
      </c>
      <c r="T4123" t="str">
        <f t="shared" si="321"/>
        <v>Q3</v>
      </c>
      <c r="U4123">
        <f t="shared" si="322"/>
        <v>2025</v>
      </c>
      <c r="V4123" s="4">
        <f t="shared" si="323"/>
        <v>0.30334828231810862</v>
      </c>
      <c r="W4123" t="str">
        <f t="shared" si="324"/>
        <v>Low</v>
      </c>
    </row>
    <row r="4124" spans="1:23" hidden="1" x14ac:dyDescent="0.3">
      <c r="A4124">
        <v>100747</v>
      </c>
      <c r="B4124" s="1">
        <v>45738</v>
      </c>
      <c r="C4124" t="s">
        <v>883</v>
      </c>
      <c r="D4124" t="s">
        <v>140</v>
      </c>
      <c r="E4124" t="s">
        <v>44</v>
      </c>
      <c r="F4124" t="s">
        <v>45</v>
      </c>
      <c r="G4124" t="s">
        <v>46</v>
      </c>
      <c r="H4124" t="s">
        <v>83</v>
      </c>
      <c r="I4124" t="s">
        <v>39</v>
      </c>
      <c r="J4124" t="s">
        <v>48</v>
      </c>
      <c r="K4124">
        <v>3</v>
      </c>
      <c r="L4124">
        <v>1530</v>
      </c>
      <c r="M4124">
        <v>0</v>
      </c>
      <c r="N4124">
        <v>4590</v>
      </c>
      <c r="O4124">
        <v>2700</v>
      </c>
      <c r="P4124">
        <v>1890</v>
      </c>
      <c r="Q4124" t="s">
        <v>49</v>
      </c>
      <c r="R4124" t="s">
        <v>27</v>
      </c>
      <c r="S4124" s="3" t="str">
        <f t="shared" si="320"/>
        <v>March</v>
      </c>
      <c r="T4124" t="str">
        <f t="shared" si="321"/>
        <v>Q1</v>
      </c>
      <c r="U4124">
        <f t="shared" si="322"/>
        <v>2025</v>
      </c>
      <c r="V4124" s="4">
        <f t="shared" si="323"/>
        <v>0.41176470588235292</v>
      </c>
      <c r="W4124" t="str">
        <f t="shared" si="324"/>
        <v>Low</v>
      </c>
    </row>
    <row r="4125" spans="1:23" hidden="1" x14ac:dyDescent="0.3">
      <c r="A4125">
        <v>103281</v>
      </c>
      <c r="B4125" s="1">
        <v>45775</v>
      </c>
      <c r="C4125" t="s">
        <v>3417</v>
      </c>
      <c r="D4125" t="s">
        <v>125</v>
      </c>
      <c r="E4125" t="s">
        <v>30</v>
      </c>
      <c r="F4125" t="s">
        <v>31</v>
      </c>
      <c r="G4125" t="s">
        <v>32</v>
      </c>
      <c r="H4125" t="s">
        <v>33</v>
      </c>
      <c r="I4125" t="s">
        <v>39</v>
      </c>
      <c r="J4125" t="s">
        <v>48</v>
      </c>
      <c r="K4125">
        <v>3</v>
      </c>
      <c r="L4125">
        <v>1907</v>
      </c>
      <c r="M4125">
        <v>20</v>
      </c>
      <c r="N4125">
        <v>4576.8</v>
      </c>
      <c r="O4125">
        <v>2700</v>
      </c>
      <c r="P4125">
        <v>1876.8</v>
      </c>
      <c r="Q4125" t="s">
        <v>55</v>
      </c>
      <c r="R4125" t="s">
        <v>73</v>
      </c>
      <c r="S4125" s="3" t="str">
        <f t="shared" si="320"/>
        <v>April</v>
      </c>
      <c r="T4125" t="str">
        <f t="shared" si="321"/>
        <v>Q2</v>
      </c>
      <c r="U4125">
        <f t="shared" si="322"/>
        <v>2025</v>
      </c>
      <c r="V4125" s="4">
        <f t="shared" si="323"/>
        <v>0.41006816990036704</v>
      </c>
      <c r="W4125" t="str">
        <f t="shared" si="324"/>
        <v>Low</v>
      </c>
    </row>
    <row r="4126" spans="1:23" hidden="1" x14ac:dyDescent="0.3">
      <c r="A4126">
        <v>100782</v>
      </c>
      <c r="B4126" s="1">
        <v>45795</v>
      </c>
      <c r="C4126" t="s">
        <v>918</v>
      </c>
      <c r="D4126" t="s">
        <v>51</v>
      </c>
      <c r="E4126" t="s">
        <v>52</v>
      </c>
      <c r="F4126" t="s">
        <v>53</v>
      </c>
      <c r="G4126" t="s">
        <v>54</v>
      </c>
      <c r="H4126" t="s">
        <v>47</v>
      </c>
      <c r="I4126" t="s">
        <v>39</v>
      </c>
      <c r="J4126" t="s">
        <v>40</v>
      </c>
      <c r="K4126">
        <v>5</v>
      </c>
      <c r="L4126">
        <v>911</v>
      </c>
      <c r="M4126">
        <v>0</v>
      </c>
      <c r="N4126">
        <v>4555</v>
      </c>
      <c r="O4126">
        <v>2000</v>
      </c>
      <c r="P4126">
        <v>2555</v>
      </c>
      <c r="Q4126" t="s">
        <v>66</v>
      </c>
      <c r="R4126" t="s">
        <v>27</v>
      </c>
      <c r="S4126" s="3" t="str">
        <f t="shared" si="320"/>
        <v>May</v>
      </c>
      <c r="T4126" t="str">
        <f t="shared" si="321"/>
        <v>Q2</v>
      </c>
      <c r="U4126">
        <f t="shared" si="322"/>
        <v>2025</v>
      </c>
      <c r="V4126" s="4">
        <f t="shared" si="323"/>
        <v>0.56092206366630082</v>
      </c>
      <c r="W4126" t="str">
        <f t="shared" si="324"/>
        <v>Low</v>
      </c>
    </row>
    <row r="4127" spans="1:23" hidden="1" x14ac:dyDescent="0.3">
      <c r="A4127">
        <v>100513</v>
      </c>
      <c r="B4127" s="1">
        <v>45695</v>
      </c>
      <c r="C4127" t="s">
        <v>649</v>
      </c>
      <c r="D4127" t="s">
        <v>110</v>
      </c>
      <c r="E4127" t="s">
        <v>52</v>
      </c>
      <c r="F4127" t="s">
        <v>53</v>
      </c>
      <c r="G4127" t="s">
        <v>54</v>
      </c>
      <c r="H4127" t="s">
        <v>33</v>
      </c>
      <c r="I4127" t="s">
        <v>39</v>
      </c>
      <c r="J4127" t="s">
        <v>92</v>
      </c>
      <c r="K4127">
        <v>2</v>
      </c>
      <c r="L4127">
        <v>2268</v>
      </c>
      <c r="M4127">
        <v>0</v>
      </c>
      <c r="N4127">
        <v>4536</v>
      </c>
      <c r="O4127">
        <v>3200</v>
      </c>
      <c r="P4127">
        <v>1336</v>
      </c>
      <c r="Q4127" t="s">
        <v>26</v>
      </c>
      <c r="R4127" t="s">
        <v>27</v>
      </c>
      <c r="S4127" s="3" t="str">
        <f t="shared" si="320"/>
        <v>February</v>
      </c>
      <c r="T4127" t="str">
        <f t="shared" si="321"/>
        <v>Q1</v>
      </c>
      <c r="U4127">
        <f t="shared" si="322"/>
        <v>2025</v>
      </c>
      <c r="V4127" s="4">
        <f t="shared" si="323"/>
        <v>0.29453262786596118</v>
      </c>
      <c r="W4127" t="str">
        <f t="shared" si="324"/>
        <v>Low</v>
      </c>
    </row>
    <row r="4128" spans="1:23" hidden="1" x14ac:dyDescent="0.3">
      <c r="A4128">
        <v>104289</v>
      </c>
      <c r="B4128" s="1">
        <v>45783</v>
      </c>
      <c r="C4128" t="s">
        <v>4425</v>
      </c>
      <c r="D4128" t="s">
        <v>87</v>
      </c>
      <c r="E4128" t="s">
        <v>44</v>
      </c>
      <c r="F4128" t="s">
        <v>45</v>
      </c>
      <c r="G4128" t="s">
        <v>46</v>
      </c>
      <c r="H4128" t="s">
        <v>38</v>
      </c>
      <c r="I4128" t="s">
        <v>39</v>
      </c>
      <c r="J4128" t="s">
        <v>40</v>
      </c>
      <c r="K4128">
        <v>5</v>
      </c>
      <c r="L4128">
        <v>1066</v>
      </c>
      <c r="M4128">
        <v>15</v>
      </c>
      <c r="N4128">
        <v>4530.5</v>
      </c>
      <c r="O4128">
        <v>2000</v>
      </c>
      <c r="P4128">
        <v>2530.5</v>
      </c>
      <c r="Q4128" t="s">
        <v>49</v>
      </c>
      <c r="R4128" t="s">
        <v>73</v>
      </c>
      <c r="S4128" s="3" t="str">
        <f t="shared" si="320"/>
        <v>May</v>
      </c>
      <c r="T4128" t="str">
        <f t="shared" si="321"/>
        <v>Q2</v>
      </c>
      <c r="U4128">
        <f t="shared" si="322"/>
        <v>2025</v>
      </c>
      <c r="V4128" s="4">
        <f t="shared" si="323"/>
        <v>0.5585476216753118</v>
      </c>
      <c r="W4128" t="str">
        <f t="shared" si="324"/>
        <v>Low</v>
      </c>
    </row>
    <row r="4129" spans="1:23" hidden="1" x14ac:dyDescent="0.3">
      <c r="A4129">
        <v>101853</v>
      </c>
      <c r="B4129" s="1">
        <v>45904</v>
      </c>
      <c r="C4129" t="s">
        <v>1989</v>
      </c>
      <c r="D4129" t="s">
        <v>202</v>
      </c>
      <c r="E4129" t="s">
        <v>30</v>
      </c>
      <c r="F4129" t="s">
        <v>31</v>
      </c>
      <c r="G4129" t="s">
        <v>32</v>
      </c>
      <c r="H4129" t="s">
        <v>23</v>
      </c>
      <c r="I4129" t="s">
        <v>39</v>
      </c>
      <c r="J4129" t="s">
        <v>92</v>
      </c>
      <c r="K4129">
        <v>2</v>
      </c>
      <c r="L4129">
        <v>2516</v>
      </c>
      <c r="M4129">
        <v>10</v>
      </c>
      <c r="N4129">
        <v>4528.8</v>
      </c>
      <c r="O4129">
        <v>3200</v>
      </c>
      <c r="P4129">
        <v>1328.8</v>
      </c>
      <c r="Q4129" t="s">
        <v>66</v>
      </c>
      <c r="R4129" t="s">
        <v>73</v>
      </c>
      <c r="S4129" s="3" t="str">
        <f t="shared" si="320"/>
        <v>September</v>
      </c>
      <c r="T4129" t="str">
        <f t="shared" si="321"/>
        <v>Q3</v>
      </c>
      <c r="U4129">
        <f t="shared" si="322"/>
        <v>2025</v>
      </c>
      <c r="V4129" s="4">
        <f t="shared" si="323"/>
        <v>0.29341105811694046</v>
      </c>
      <c r="W4129" t="str">
        <f t="shared" si="324"/>
        <v>Low</v>
      </c>
    </row>
    <row r="4130" spans="1:23" hidden="1" x14ac:dyDescent="0.3">
      <c r="A4130">
        <v>104162</v>
      </c>
      <c r="B4130" s="1">
        <v>45904</v>
      </c>
      <c r="C4130" t="s">
        <v>4298</v>
      </c>
      <c r="D4130" t="s">
        <v>408</v>
      </c>
      <c r="E4130" t="s">
        <v>30</v>
      </c>
      <c r="F4130" t="s">
        <v>31</v>
      </c>
      <c r="G4130" t="s">
        <v>32</v>
      </c>
      <c r="H4130" t="s">
        <v>71</v>
      </c>
      <c r="I4130" t="s">
        <v>39</v>
      </c>
      <c r="J4130" t="s">
        <v>48</v>
      </c>
      <c r="K4130">
        <v>4</v>
      </c>
      <c r="L4130">
        <v>1191</v>
      </c>
      <c r="M4130">
        <v>5</v>
      </c>
      <c r="N4130">
        <v>4525.8</v>
      </c>
      <c r="O4130">
        <v>3600</v>
      </c>
      <c r="P4130">
        <v>925.8</v>
      </c>
      <c r="Q4130" t="s">
        <v>49</v>
      </c>
      <c r="R4130" t="s">
        <v>27</v>
      </c>
      <c r="S4130" s="3" t="str">
        <f t="shared" si="320"/>
        <v>September</v>
      </c>
      <c r="T4130" t="str">
        <f t="shared" si="321"/>
        <v>Q3</v>
      </c>
      <c r="U4130">
        <f t="shared" si="322"/>
        <v>2025</v>
      </c>
      <c r="V4130" s="4">
        <f t="shared" si="323"/>
        <v>0.20456051968712713</v>
      </c>
      <c r="W4130" t="str">
        <f t="shared" si="324"/>
        <v>Low</v>
      </c>
    </row>
    <row r="4131" spans="1:23" hidden="1" x14ac:dyDescent="0.3">
      <c r="A4131">
        <v>102239</v>
      </c>
      <c r="B4131" s="1">
        <v>45664</v>
      </c>
      <c r="C4131" t="s">
        <v>2375</v>
      </c>
      <c r="D4131" t="s">
        <v>125</v>
      </c>
      <c r="E4131" t="s">
        <v>20</v>
      </c>
      <c r="F4131" t="s">
        <v>36</v>
      </c>
      <c r="G4131" t="s">
        <v>37</v>
      </c>
      <c r="H4131" t="s">
        <v>23</v>
      </c>
      <c r="I4131" t="s">
        <v>39</v>
      </c>
      <c r="J4131" t="s">
        <v>48</v>
      </c>
      <c r="K4131">
        <v>3</v>
      </c>
      <c r="L4131">
        <v>1771</v>
      </c>
      <c r="M4131">
        <v>15</v>
      </c>
      <c r="N4131">
        <v>4516.05</v>
      </c>
      <c r="O4131">
        <v>2700</v>
      </c>
      <c r="P4131">
        <v>1816.05</v>
      </c>
      <c r="Q4131" t="s">
        <v>26</v>
      </c>
      <c r="R4131" t="s">
        <v>27</v>
      </c>
      <c r="S4131" s="3" t="str">
        <f t="shared" si="320"/>
        <v>January</v>
      </c>
      <c r="T4131" t="str">
        <f t="shared" si="321"/>
        <v>Q1</v>
      </c>
      <c r="U4131">
        <f t="shared" si="322"/>
        <v>2025</v>
      </c>
      <c r="V4131" s="4">
        <f t="shared" si="323"/>
        <v>0.40213239445976018</v>
      </c>
      <c r="W4131" t="str">
        <f t="shared" si="324"/>
        <v>Low</v>
      </c>
    </row>
    <row r="4132" spans="1:23" hidden="1" x14ac:dyDescent="0.3">
      <c r="A4132">
        <v>100030</v>
      </c>
      <c r="B4132" s="1">
        <v>45875</v>
      </c>
      <c r="C4132" t="s">
        <v>120</v>
      </c>
      <c r="D4132" t="s">
        <v>75</v>
      </c>
      <c r="E4132" t="s">
        <v>20</v>
      </c>
      <c r="F4132" t="s">
        <v>21</v>
      </c>
      <c r="G4132" t="s">
        <v>22</v>
      </c>
      <c r="H4132" t="s">
        <v>108</v>
      </c>
      <c r="I4132" t="s">
        <v>39</v>
      </c>
      <c r="J4132" t="s">
        <v>48</v>
      </c>
      <c r="K4132">
        <v>5</v>
      </c>
      <c r="L4132">
        <v>1055</v>
      </c>
      <c r="M4132">
        <v>15</v>
      </c>
      <c r="N4132">
        <v>4483.75</v>
      </c>
      <c r="O4132">
        <v>4500</v>
      </c>
      <c r="P4132">
        <v>-16.25</v>
      </c>
      <c r="Q4132" t="s">
        <v>55</v>
      </c>
      <c r="R4132" t="s">
        <v>73</v>
      </c>
      <c r="S4132" s="3" t="str">
        <f t="shared" si="320"/>
        <v>August</v>
      </c>
      <c r="T4132" t="str">
        <f t="shared" si="321"/>
        <v>Q3</v>
      </c>
      <c r="U4132">
        <f t="shared" si="322"/>
        <v>2025</v>
      </c>
      <c r="V4132" s="4">
        <f t="shared" si="323"/>
        <v>-3.6241984945637024E-3</v>
      </c>
      <c r="W4132" t="str">
        <f t="shared" si="324"/>
        <v>Low</v>
      </c>
    </row>
    <row r="4133" spans="1:23" hidden="1" x14ac:dyDescent="0.3">
      <c r="A4133">
        <v>100978</v>
      </c>
      <c r="B4133" s="1">
        <v>45752</v>
      </c>
      <c r="C4133" t="s">
        <v>1114</v>
      </c>
      <c r="D4133" t="s">
        <v>160</v>
      </c>
      <c r="E4133" t="s">
        <v>44</v>
      </c>
      <c r="F4133" t="s">
        <v>45</v>
      </c>
      <c r="G4133" t="s">
        <v>46</v>
      </c>
      <c r="H4133" t="s">
        <v>108</v>
      </c>
      <c r="I4133" t="s">
        <v>39</v>
      </c>
      <c r="J4133" t="s">
        <v>48</v>
      </c>
      <c r="K4133">
        <v>4</v>
      </c>
      <c r="L4133">
        <v>1397</v>
      </c>
      <c r="M4133">
        <v>20</v>
      </c>
      <c r="N4133">
        <v>4470.3999999999996</v>
      </c>
      <c r="O4133">
        <v>3600</v>
      </c>
      <c r="P4133">
        <v>870.4</v>
      </c>
      <c r="Q4133" t="s">
        <v>26</v>
      </c>
      <c r="R4133" t="s">
        <v>56</v>
      </c>
      <c r="S4133" s="3" t="str">
        <f t="shared" si="320"/>
        <v>April</v>
      </c>
      <c r="T4133" t="str">
        <f t="shared" si="321"/>
        <v>Q2</v>
      </c>
      <c r="U4133">
        <f t="shared" si="322"/>
        <v>2025</v>
      </c>
      <c r="V4133" s="4">
        <f t="shared" si="323"/>
        <v>0.19470293486041518</v>
      </c>
      <c r="W4133" t="str">
        <f t="shared" si="324"/>
        <v>Low</v>
      </c>
    </row>
    <row r="4134" spans="1:23" hidden="1" x14ac:dyDescent="0.3">
      <c r="A4134">
        <v>100804</v>
      </c>
      <c r="B4134" s="1">
        <v>45661</v>
      </c>
      <c r="C4134" t="s">
        <v>940</v>
      </c>
      <c r="D4134" t="s">
        <v>147</v>
      </c>
      <c r="E4134" t="s">
        <v>30</v>
      </c>
      <c r="F4134" t="s">
        <v>76</v>
      </c>
      <c r="G4134" t="s">
        <v>77</v>
      </c>
      <c r="H4134" t="s">
        <v>83</v>
      </c>
      <c r="I4134" t="s">
        <v>39</v>
      </c>
      <c r="J4134" t="s">
        <v>40</v>
      </c>
      <c r="K4134">
        <v>6</v>
      </c>
      <c r="L4134">
        <v>783</v>
      </c>
      <c r="M4134">
        <v>5</v>
      </c>
      <c r="N4134">
        <v>4463.1000000000004</v>
      </c>
      <c r="O4134">
        <v>2400</v>
      </c>
      <c r="P4134">
        <v>2063.1</v>
      </c>
      <c r="Q4134" t="s">
        <v>55</v>
      </c>
      <c r="R4134" t="s">
        <v>27</v>
      </c>
      <c r="S4134" s="3" t="str">
        <f t="shared" si="320"/>
        <v>January</v>
      </c>
      <c r="T4134" t="str">
        <f t="shared" si="321"/>
        <v>Q1</v>
      </c>
      <c r="U4134">
        <f t="shared" si="322"/>
        <v>2025</v>
      </c>
      <c r="V4134" s="4">
        <f t="shared" si="323"/>
        <v>0.4622571755058143</v>
      </c>
      <c r="W4134" t="str">
        <f t="shared" si="324"/>
        <v>Low</v>
      </c>
    </row>
    <row r="4135" spans="1:23" hidden="1" x14ac:dyDescent="0.3">
      <c r="A4135">
        <v>103487</v>
      </c>
      <c r="B4135" s="1">
        <v>45834</v>
      </c>
      <c r="C4135" t="s">
        <v>3623</v>
      </c>
      <c r="D4135" t="s">
        <v>219</v>
      </c>
      <c r="E4135" t="s">
        <v>20</v>
      </c>
      <c r="F4135" t="s">
        <v>21</v>
      </c>
      <c r="G4135" t="s">
        <v>22</v>
      </c>
      <c r="H4135" t="s">
        <v>108</v>
      </c>
      <c r="I4135" t="s">
        <v>39</v>
      </c>
      <c r="J4135" t="s">
        <v>92</v>
      </c>
      <c r="K4135">
        <v>2</v>
      </c>
      <c r="L4135">
        <v>2347</v>
      </c>
      <c r="M4135">
        <v>5</v>
      </c>
      <c r="N4135">
        <v>4459.3</v>
      </c>
      <c r="O4135">
        <v>3200</v>
      </c>
      <c r="P4135">
        <v>1259.3</v>
      </c>
      <c r="Q4135" t="s">
        <v>49</v>
      </c>
      <c r="R4135" t="s">
        <v>27</v>
      </c>
      <c r="S4135" s="3" t="str">
        <f t="shared" si="320"/>
        <v>June</v>
      </c>
      <c r="T4135" t="str">
        <f t="shared" si="321"/>
        <v>Q2</v>
      </c>
      <c r="U4135">
        <f t="shared" si="322"/>
        <v>2025</v>
      </c>
      <c r="V4135" s="4">
        <f t="shared" si="323"/>
        <v>0.28239858273720087</v>
      </c>
      <c r="W4135" t="str">
        <f t="shared" si="324"/>
        <v>Low</v>
      </c>
    </row>
    <row r="4136" spans="1:23" hidden="1" x14ac:dyDescent="0.3">
      <c r="A4136">
        <v>101333</v>
      </c>
      <c r="B4136" s="1">
        <v>45726</v>
      </c>
      <c r="C4136" t="s">
        <v>1469</v>
      </c>
      <c r="D4136" t="s">
        <v>142</v>
      </c>
      <c r="E4136" t="s">
        <v>44</v>
      </c>
      <c r="F4136" t="s">
        <v>64</v>
      </c>
      <c r="G4136" t="s">
        <v>65</v>
      </c>
      <c r="H4136" t="s">
        <v>47</v>
      </c>
      <c r="I4136" t="s">
        <v>39</v>
      </c>
      <c r="J4136" t="s">
        <v>40</v>
      </c>
      <c r="K4136">
        <v>6</v>
      </c>
      <c r="L4136">
        <v>781</v>
      </c>
      <c r="M4136">
        <v>5</v>
      </c>
      <c r="N4136">
        <v>4451.7</v>
      </c>
      <c r="O4136">
        <v>2400</v>
      </c>
      <c r="P4136">
        <v>2051.6999999999998</v>
      </c>
      <c r="Q4136" t="s">
        <v>55</v>
      </c>
      <c r="R4136" t="s">
        <v>27</v>
      </c>
      <c r="S4136" s="3" t="str">
        <f t="shared" si="320"/>
        <v>March</v>
      </c>
      <c r="T4136" t="str">
        <f t="shared" si="321"/>
        <v>Q1</v>
      </c>
      <c r="U4136">
        <f t="shared" si="322"/>
        <v>2025</v>
      </c>
      <c r="V4136" s="4">
        <f t="shared" si="323"/>
        <v>0.46088011321517619</v>
      </c>
      <c r="W4136" t="str">
        <f t="shared" si="324"/>
        <v>Low</v>
      </c>
    </row>
    <row r="4137" spans="1:23" hidden="1" x14ac:dyDescent="0.3">
      <c r="A4137">
        <v>104614</v>
      </c>
      <c r="B4137" s="1">
        <v>45712</v>
      </c>
      <c r="C4137" t="s">
        <v>4750</v>
      </c>
      <c r="D4137" t="s">
        <v>114</v>
      </c>
      <c r="E4137" t="s">
        <v>52</v>
      </c>
      <c r="F4137" t="s">
        <v>53</v>
      </c>
      <c r="G4137" t="s">
        <v>54</v>
      </c>
      <c r="H4137" t="s">
        <v>59</v>
      </c>
      <c r="I4137" t="s">
        <v>39</v>
      </c>
      <c r="J4137" t="s">
        <v>48</v>
      </c>
      <c r="K4137">
        <v>3</v>
      </c>
      <c r="L4137">
        <v>1852</v>
      </c>
      <c r="M4137">
        <v>20</v>
      </c>
      <c r="N4137">
        <v>4444.8</v>
      </c>
      <c r="O4137">
        <v>2700</v>
      </c>
      <c r="P4137">
        <v>1744.8</v>
      </c>
      <c r="Q4137" t="s">
        <v>41</v>
      </c>
      <c r="R4137" t="s">
        <v>56</v>
      </c>
      <c r="S4137" s="3" t="str">
        <f t="shared" si="320"/>
        <v>February</v>
      </c>
      <c r="T4137" t="str">
        <f t="shared" si="321"/>
        <v>Q1</v>
      </c>
      <c r="U4137">
        <f t="shared" si="322"/>
        <v>2025</v>
      </c>
      <c r="V4137" s="4">
        <f t="shared" si="323"/>
        <v>0.39254859611231097</v>
      </c>
      <c r="W4137" t="str">
        <f t="shared" si="324"/>
        <v>Low</v>
      </c>
    </row>
    <row r="4138" spans="1:23" hidden="1" x14ac:dyDescent="0.3">
      <c r="A4138">
        <v>100585</v>
      </c>
      <c r="B4138" s="1">
        <v>45694</v>
      </c>
      <c r="C4138" t="s">
        <v>721</v>
      </c>
      <c r="D4138" t="s">
        <v>116</v>
      </c>
      <c r="E4138" t="s">
        <v>44</v>
      </c>
      <c r="F4138" t="s">
        <v>64</v>
      </c>
      <c r="G4138" t="s">
        <v>65</v>
      </c>
      <c r="H4138" t="s">
        <v>33</v>
      </c>
      <c r="I4138" t="s">
        <v>39</v>
      </c>
      <c r="J4138" t="s">
        <v>48</v>
      </c>
      <c r="K4138">
        <v>3</v>
      </c>
      <c r="L4138">
        <v>1743</v>
      </c>
      <c r="M4138">
        <v>15</v>
      </c>
      <c r="N4138">
        <v>4444.6499999999996</v>
      </c>
      <c r="O4138">
        <v>2700</v>
      </c>
      <c r="P4138">
        <v>1744.65</v>
      </c>
      <c r="Q4138" t="s">
        <v>66</v>
      </c>
      <c r="R4138" t="s">
        <v>27</v>
      </c>
      <c r="S4138" s="3" t="str">
        <f t="shared" si="320"/>
        <v>February</v>
      </c>
      <c r="T4138" t="str">
        <f t="shared" si="321"/>
        <v>Q1</v>
      </c>
      <c r="U4138">
        <f t="shared" si="322"/>
        <v>2025</v>
      </c>
      <c r="V4138" s="4">
        <f t="shared" si="323"/>
        <v>0.39252809557557966</v>
      </c>
      <c r="W4138" t="str">
        <f t="shared" si="324"/>
        <v>Low</v>
      </c>
    </row>
    <row r="4139" spans="1:23" hidden="1" x14ac:dyDescent="0.3">
      <c r="A4139">
        <v>104448</v>
      </c>
      <c r="B4139" s="1">
        <v>45664</v>
      </c>
      <c r="C4139" t="s">
        <v>4584</v>
      </c>
      <c r="D4139" t="s">
        <v>140</v>
      </c>
      <c r="E4139" t="s">
        <v>20</v>
      </c>
      <c r="F4139" t="s">
        <v>36</v>
      </c>
      <c r="G4139" t="s">
        <v>37</v>
      </c>
      <c r="H4139" t="s">
        <v>33</v>
      </c>
      <c r="I4139" t="s">
        <v>39</v>
      </c>
      <c r="J4139" t="s">
        <v>40</v>
      </c>
      <c r="K4139">
        <v>5</v>
      </c>
      <c r="L4139">
        <v>1111</v>
      </c>
      <c r="M4139">
        <v>20</v>
      </c>
      <c r="N4139">
        <v>4444</v>
      </c>
      <c r="O4139">
        <v>2000</v>
      </c>
      <c r="P4139">
        <v>2444</v>
      </c>
      <c r="Q4139" t="s">
        <v>49</v>
      </c>
      <c r="R4139" t="s">
        <v>73</v>
      </c>
      <c r="S4139" s="3" t="str">
        <f t="shared" si="320"/>
        <v>January</v>
      </c>
      <c r="T4139" t="str">
        <f t="shared" si="321"/>
        <v>Q1</v>
      </c>
      <c r="U4139">
        <f t="shared" si="322"/>
        <v>2025</v>
      </c>
      <c r="V4139" s="4">
        <f t="shared" si="323"/>
        <v>0.54995499549954996</v>
      </c>
      <c r="W4139" t="str">
        <f t="shared" si="324"/>
        <v>Low</v>
      </c>
    </row>
    <row r="4140" spans="1:23" hidden="1" x14ac:dyDescent="0.3">
      <c r="A4140">
        <v>101640</v>
      </c>
      <c r="B4140" s="1">
        <v>45844</v>
      </c>
      <c r="C4140" t="s">
        <v>1776</v>
      </c>
      <c r="D4140" t="s">
        <v>408</v>
      </c>
      <c r="E4140" t="s">
        <v>20</v>
      </c>
      <c r="F4140" t="s">
        <v>21</v>
      </c>
      <c r="G4140" t="s">
        <v>22</v>
      </c>
      <c r="H4140" t="s">
        <v>59</v>
      </c>
      <c r="I4140" t="s">
        <v>39</v>
      </c>
      <c r="J4140" t="s">
        <v>48</v>
      </c>
      <c r="K4140">
        <v>3</v>
      </c>
      <c r="L4140">
        <v>1480</v>
      </c>
      <c r="M4140">
        <v>0</v>
      </c>
      <c r="N4140">
        <v>4440</v>
      </c>
      <c r="O4140">
        <v>2700</v>
      </c>
      <c r="P4140">
        <v>1740</v>
      </c>
      <c r="Q4140" t="s">
        <v>55</v>
      </c>
      <c r="R4140" t="s">
        <v>73</v>
      </c>
      <c r="S4140" s="3" t="str">
        <f t="shared" si="320"/>
        <v>July</v>
      </c>
      <c r="T4140" t="str">
        <f t="shared" si="321"/>
        <v>Q3</v>
      </c>
      <c r="U4140">
        <f t="shared" si="322"/>
        <v>2025</v>
      </c>
      <c r="V4140" s="4">
        <f t="shared" si="323"/>
        <v>0.39189189189189189</v>
      </c>
      <c r="W4140" t="str">
        <f t="shared" si="324"/>
        <v>Low</v>
      </c>
    </row>
    <row r="4141" spans="1:23" hidden="1" x14ac:dyDescent="0.3">
      <c r="A4141">
        <v>101030</v>
      </c>
      <c r="B4141" s="1">
        <v>45702</v>
      </c>
      <c r="C4141" t="s">
        <v>1166</v>
      </c>
      <c r="D4141" t="s">
        <v>85</v>
      </c>
      <c r="E4141" t="s">
        <v>20</v>
      </c>
      <c r="F4141" t="s">
        <v>21</v>
      </c>
      <c r="G4141" t="s">
        <v>22</v>
      </c>
      <c r="H4141" t="s">
        <v>108</v>
      </c>
      <c r="I4141" t="s">
        <v>39</v>
      </c>
      <c r="J4141" t="s">
        <v>92</v>
      </c>
      <c r="K4141">
        <v>2</v>
      </c>
      <c r="L4141">
        <v>2771</v>
      </c>
      <c r="M4141">
        <v>20</v>
      </c>
      <c r="N4141">
        <v>4433.6000000000004</v>
      </c>
      <c r="O4141">
        <v>3200</v>
      </c>
      <c r="P4141">
        <v>1233.5999999999999</v>
      </c>
      <c r="Q4141" t="s">
        <v>66</v>
      </c>
      <c r="R4141" t="s">
        <v>73</v>
      </c>
      <c r="S4141" s="3" t="str">
        <f t="shared" si="320"/>
        <v>February</v>
      </c>
      <c r="T4141" t="str">
        <f t="shared" si="321"/>
        <v>Q1</v>
      </c>
      <c r="U4141">
        <f t="shared" si="322"/>
        <v>2025</v>
      </c>
      <c r="V4141" s="4">
        <f t="shared" si="323"/>
        <v>0.27823890292313241</v>
      </c>
      <c r="W4141" t="str">
        <f t="shared" si="324"/>
        <v>Low</v>
      </c>
    </row>
    <row r="4142" spans="1:23" hidden="1" x14ac:dyDescent="0.3">
      <c r="A4142">
        <v>104663</v>
      </c>
      <c r="B4142" s="1">
        <v>45726</v>
      </c>
      <c r="C4142" t="s">
        <v>4799</v>
      </c>
      <c r="D4142" t="s">
        <v>322</v>
      </c>
      <c r="E4142" t="s">
        <v>44</v>
      </c>
      <c r="F4142" t="s">
        <v>45</v>
      </c>
      <c r="G4142" t="s">
        <v>46</v>
      </c>
      <c r="H4142" t="s">
        <v>83</v>
      </c>
      <c r="I4142" t="s">
        <v>39</v>
      </c>
      <c r="J4142" t="s">
        <v>40</v>
      </c>
      <c r="K4142">
        <v>5</v>
      </c>
      <c r="L4142">
        <v>985</v>
      </c>
      <c r="M4142">
        <v>10</v>
      </c>
      <c r="N4142">
        <v>4432.5</v>
      </c>
      <c r="O4142">
        <v>2000</v>
      </c>
      <c r="P4142">
        <v>2432.5</v>
      </c>
      <c r="Q4142" t="s">
        <v>41</v>
      </c>
      <c r="R4142" t="s">
        <v>27</v>
      </c>
      <c r="S4142" s="3" t="str">
        <f t="shared" si="320"/>
        <v>March</v>
      </c>
      <c r="T4142" t="str">
        <f t="shared" si="321"/>
        <v>Q1</v>
      </c>
      <c r="U4142">
        <f t="shared" si="322"/>
        <v>2025</v>
      </c>
      <c r="V4142" s="4">
        <f t="shared" si="323"/>
        <v>0.54878736604624934</v>
      </c>
      <c r="W4142" t="str">
        <f t="shared" si="324"/>
        <v>Low</v>
      </c>
    </row>
    <row r="4143" spans="1:23" hidden="1" x14ac:dyDescent="0.3">
      <c r="A4143">
        <v>104659</v>
      </c>
      <c r="B4143" s="1">
        <v>45895</v>
      </c>
      <c r="C4143" t="s">
        <v>4795</v>
      </c>
      <c r="D4143" t="s">
        <v>375</v>
      </c>
      <c r="E4143" t="s">
        <v>52</v>
      </c>
      <c r="F4143" t="s">
        <v>69</v>
      </c>
      <c r="G4143" t="s">
        <v>70</v>
      </c>
      <c r="H4143" t="s">
        <v>71</v>
      </c>
      <c r="I4143" t="s">
        <v>39</v>
      </c>
      <c r="J4143" t="s">
        <v>48</v>
      </c>
      <c r="K4143">
        <v>3</v>
      </c>
      <c r="L4143">
        <v>1641</v>
      </c>
      <c r="M4143">
        <v>10</v>
      </c>
      <c r="N4143">
        <v>4430.7</v>
      </c>
      <c r="O4143">
        <v>2700</v>
      </c>
      <c r="P4143">
        <v>1730.7</v>
      </c>
      <c r="Q4143" t="s">
        <v>66</v>
      </c>
      <c r="R4143" t="s">
        <v>27</v>
      </c>
      <c r="S4143" s="3" t="str">
        <f t="shared" si="320"/>
        <v>August</v>
      </c>
      <c r="T4143" t="str">
        <f t="shared" si="321"/>
        <v>Q3</v>
      </c>
      <c r="U4143">
        <f t="shared" si="322"/>
        <v>2025</v>
      </c>
      <c r="V4143" s="4">
        <f t="shared" si="323"/>
        <v>0.39061547836684951</v>
      </c>
      <c r="W4143" t="str">
        <f t="shared" si="324"/>
        <v>Low</v>
      </c>
    </row>
    <row r="4144" spans="1:23" hidden="1" x14ac:dyDescent="0.3">
      <c r="A4144">
        <v>102114</v>
      </c>
      <c r="B4144" s="1">
        <v>46007</v>
      </c>
      <c r="C4144" t="s">
        <v>2250</v>
      </c>
      <c r="D4144" t="s">
        <v>147</v>
      </c>
      <c r="E4144" t="s">
        <v>20</v>
      </c>
      <c r="F4144" t="s">
        <v>21</v>
      </c>
      <c r="G4144" t="s">
        <v>22</v>
      </c>
      <c r="H4144" t="s">
        <v>83</v>
      </c>
      <c r="I4144" t="s">
        <v>39</v>
      </c>
      <c r="J4144" t="s">
        <v>92</v>
      </c>
      <c r="K4144">
        <v>2</v>
      </c>
      <c r="L4144">
        <v>2460</v>
      </c>
      <c r="M4144">
        <v>10</v>
      </c>
      <c r="N4144">
        <v>4428</v>
      </c>
      <c r="O4144">
        <v>3200</v>
      </c>
      <c r="P4144">
        <v>1228</v>
      </c>
      <c r="Q4144" t="s">
        <v>49</v>
      </c>
      <c r="R4144" t="s">
        <v>73</v>
      </c>
      <c r="S4144" s="3" t="str">
        <f t="shared" si="320"/>
        <v>December</v>
      </c>
      <c r="T4144" t="str">
        <f t="shared" si="321"/>
        <v>Q4</v>
      </c>
      <c r="U4144">
        <f t="shared" si="322"/>
        <v>2025</v>
      </c>
      <c r="V4144" s="4">
        <f t="shared" si="323"/>
        <v>0.27732610659439927</v>
      </c>
      <c r="W4144" t="str">
        <f t="shared" si="324"/>
        <v>Low</v>
      </c>
    </row>
    <row r="4145" spans="1:23" hidden="1" x14ac:dyDescent="0.3">
      <c r="A4145">
        <v>104345</v>
      </c>
      <c r="B4145" s="1">
        <v>45862</v>
      </c>
      <c r="C4145" t="s">
        <v>4481</v>
      </c>
      <c r="D4145" t="s">
        <v>194</v>
      </c>
      <c r="E4145" t="s">
        <v>30</v>
      </c>
      <c r="F4145" t="s">
        <v>76</v>
      </c>
      <c r="G4145" t="s">
        <v>77</v>
      </c>
      <c r="H4145" t="s">
        <v>83</v>
      </c>
      <c r="I4145" t="s">
        <v>39</v>
      </c>
      <c r="J4145" t="s">
        <v>40</v>
      </c>
      <c r="K4145">
        <v>5</v>
      </c>
      <c r="L4145">
        <v>1107</v>
      </c>
      <c r="M4145">
        <v>20</v>
      </c>
      <c r="N4145">
        <v>4428</v>
      </c>
      <c r="O4145">
        <v>2000</v>
      </c>
      <c r="P4145">
        <v>2428</v>
      </c>
      <c r="Q4145" t="s">
        <v>26</v>
      </c>
      <c r="R4145" t="s">
        <v>56</v>
      </c>
      <c r="S4145" s="3" t="str">
        <f t="shared" si="320"/>
        <v>July</v>
      </c>
      <c r="T4145" t="str">
        <f t="shared" si="321"/>
        <v>Q3</v>
      </c>
      <c r="U4145">
        <f t="shared" si="322"/>
        <v>2025</v>
      </c>
      <c r="V4145" s="4">
        <f t="shared" si="323"/>
        <v>0.54832881662149957</v>
      </c>
      <c r="W4145" t="str">
        <f t="shared" si="324"/>
        <v>Low</v>
      </c>
    </row>
    <row r="4146" spans="1:23" hidden="1" x14ac:dyDescent="0.3">
      <c r="A4146">
        <v>100658</v>
      </c>
      <c r="B4146" s="1">
        <v>45715</v>
      </c>
      <c r="C4146" t="s">
        <v>794</v>
      </c>
      <c r="D4146" t="s">
        <v>80</v>
      </c>
      <c r="E4146" t="s">
        <v>44</v>
      </c>
      <c r="F4146" t="s">
        <v>45</v>
      </c>
      <c r="G4146" t="s">
        <v>46</v>
      </c>
      <c r="H4146" t="s">
        <v>47</v>
      </c>
      <c r="I4146" t="s">
        <v>39</v>
      </c>
      <c r="J4146" t="s">
        <v>92</v>
      </c>
      <c r="K4146">
        <v>2</v>
      </c>
      <c r="L4146">
        <v>2327</v>
      </c>
      <c r="M4146">
        <v>5</v>
      </c>
      <c r="N4146">
        <v>4421.3</v>
      </c>
      <c r="O4146">
        <v>3200</v>
      </c>
      <c r="P4146">
        <v>1221.3</v>
      </c>
      <c r="Q4146" t="s">
        <v>26</v>
      </c>
      <c r="R4146" t="s">
        <v>73</v>
      </c>
      <c r="S4146" s="3" t="str">
        <f t="shared" si="320"/>
        <v>February</v>
      </c>
      <c r="T4146" t="str">
        <f t="shared" si="321"/>
        <v>Q1</v>
      </c>
      <c r="U4146">
        <f t="shared" si="322"/>
        <v>2025</v>
      </c>
      <c r="V4146" s="4">
        <f t="shared" si="323"/>
        <v>0.2762309727908081</v>
      </c>
      <c r="W4146" t="str">
        <f t="shared" si="324"/>
        <v>Low</v>
      </c>
    </row>
    <row r="4147" spans="1:23" hidden="1" x14ac:dyDescent="0.3">
      <c r="A4147">
        <v>104472</v>
      </c>
      <c r="B4147" s="1">
        <v>45718</v>
      </c>
      <c r="C4147" t="s">
        <v>4608</v>
      </c>
      <c r="D4147" t="s">
        <v>58</v>
      </c>
      <c r="E4147" t="s">
        <v>44</v>
      </c>
      <c r="F4147" t="s">
        <v>64</v>
      </c>
      <c r="G4147" t="s">
        <v>65</v>
      </c>
      <c r="H4147" t="s">
        <v>33</v>
      </c>
      <c r="I4147" t="s">
        <v>39</v>
      </c>
      <c r="J4147" t="s">
        <v>48</v>
      </c>
      <c r="K4147">
        <v>3</v>
      </c>
      <c r="L4147">
        <v>1473</v>
      </c>
      <c r="M4147">
        <v>0</v>
      </c>
      <c r="N4147">
        <v>4419</v>
      </c>
      <c r="O4147">
        <v>2700</v>
      </c>
      <c r="P4147">
        <v>1719</v>
      </c>
      <c r="Q4147" t="s">
        <v>26</v>
      </c>
      <c r="R4147" t="s">
        <v>27</v>
      </c>
      <c r="S4147" s="3" t="str">
        <f t="shared" si="320"/>
        <v>March</v>
      </c>
      <c r="T4147" t="str">
        <f t="shared" si="321"/>
        <v>Q1</v>
      </c>
      <c r="U4147">
        <f t="shared" si="322"/>
        <v>2025</v>
      </c>
      <c r="V4147" s="4">
        <f t="shared" si="323"/>
        <v>0.38900203665987781</v>
      </c>
      <c r="W4147" t="str">
        <f t="shared" si="324"/>
        <v>Low</v>
      </c>
    </row>
    <row r="4148" spans="1:23" hidden="1" x14ac:dyDescent="0.3">
      <c r="A4148">
        <v>103730</v>
      </c>
      <c r="B4148" s="1">
        <v>45703</v>
      </c>
      <c r="C4148" t="s">
        <v>3866</v>
      </c>
      <c r="D4148" t="s">
        <v>207</v>
      </c>
      <c r="E4148" t="s">
        <v>30</v>
      </c>
      <c r="F4148" t="s">
        <v>31</v>
      </c>
      <c r="G4148" t="s">
        <v>32</v>
      </c>
      <c r="H4148" t="s">
        <v>83</v>
      </c>
      <c r="I4148" t="s">
        <v>39</v>
      </c>
      <c r="J4148" t="s">
        <v>48</v>
      </c>
      <c r="K4148">
        <v>3</v>
      </c>
      <c r="L4148">
        <v>1550</v>
      </c>
      <c r="M4148">
        <v>5</v>
      </c>
      <c r="N4148">
        <v>4417.5</v>
      </c>
      <c r="O4148">
        <v>2700</v>
      </c>
      <c r="P4148">
        <v>1717.5</v>
      </c>
      <c r="Q4148" t="s">
        <v>41</v>
      </c>
      <c r="R4148" t="s">
        <v>56</v>
      </c>
      <c r="S4148" s="3" t="str">
        <f t="shared" si="320"/>
        <v>February</v>
      </c>
      <c r="T4148" t="str">
        <f t="shared" si="321"/>
        <v>Q1</v>
      </c>
      <c r="U4148">
        <f t="shared" si="322"/>
        <v>2025</v>
      </c>
      <c r="V4148" s="4">
        <f t="shared" si="323"/>
        <v>0.38879456706281834</v>
      </c>
      <c r="W4148" t="str">
        <f t="shared" si="324"/>
        <v>Low</v>
      </c>
    </row>
    <row r="4149" spans="1:23" hidden="1" x14ac:dyDescent="0.3">
      <c r="A4149">
        <v>104812</v>
      </c>
      <c r="B4149" s="1">
        <v>46018</v>
      </c>
      <c r="C4149" t="s">
        <v>4948</v>
      </c>
      <c r="D4149" t="s">
        <v>118</v>
      </c>
      <c r="E4149" t="s">
        <v>20</v>
      </c>
      <c r="F4149" t="s">
        <v>21</v>
      </c>
      <c r="G4149" t="s">
        <v>22</v>
      </c>
      <c r="H4149" t="s">
        <v>47</v>
      </c>
      <c r="I4149" t="s">
        <v>39</v>
      </c>
      <c r="J4149" t="s">
        <v>92</v>
      </c>
      <c r="K4149">
        <v>2</v>
      </c>
      <c r="L4149">
        <v>2320</v>
      </c>
      <c r="M4149">
        <v>5</v>
      </c>
      <c r="N4149">
        <v>4408</v>
      </c>
      <c r="O4149">
        <v>3200</v>
      </c>
      <c r="P4149">
        <v>1208</v>
      </c>
      <c r="Q4149" t="s">
        <v>49</v>
      </c>
      <c r="R4149" t="s">
        <v>56</v>
      </c>
      <c r="S4149" s="3" t="str">
        <f t="shared" si="320"/>
        <v>December</v>
      </c>
      <c r="T4149" t="str">
        <f t="shared" si="321"/>
        <v>Q4</v>
      </c>
      <c r="U4149">
        <f t="shared" si="322"/>
        <v>2025</v>
      </c>
      <c r="V4149" s="4">
        <f t="shared" si="323"/>
        <v>0.27404718693284935</v>
      </c>
      <c r="W4149" t="str">
        <f t="shared" si="324"/>
        <v>Low</v>
      </c>
    </row>
    <row r="4150" spans="1:23" hidden="1" x14ac:dyDescent="0.3">
      <c r="A4150">
        <v>104784</v>
      </c>
      <c r="B4150" s="1">
        <v>45797</v>
      </c>
      <c r="C4150" t="s">
        <v>4920</v>
      </c>
      <c r="D4150" t="s">
        <v>132</v>
      </c>
      <c r="E4150" t="s">
        <v>30</v>
      </c>
      <c r="F4150" t="s">
        <v>76</v>
      </c>
      <c r="G4150" t="s">
        <v>77</v>
      </c>
      <c r="H4150" t="s">
        <v>47</v>
      </c>
      <c r="I4150" t="s">
        <v>39</v>
      </c>
      <c r="J4150" t="s">
        <v>40</v>
      </c>
      <c r="K4150">
        <v>5</v>
      </c>
      <c r="L4150">
        <v>928</v>
      </c>
      <c r="M4150">
        <v>5</v>
      </c>
      <c r="N4150">
        <v>4408</v>
      </c>
      <c r="O4150">
        <v>2000</v>
      </c>
      <c r="P4150">
        <v>2408</v>
      </c>
      <c r="Q4150" t="s">
        <v>49</v>
      </c>
      <c r="R4150" t="s">
        <v>27</v>
      </c>
      <c r="S4150" s="3" t="str">
        <f t="shared" si="320"/>
        <v>May</v>
      </c>
      <c r="T4150" t="str">
        <f t="shared" si="321"/>
        <v>Q2</v>
      </c>
      <c r="U4150">
        <f t="shared" si="322"/>
        <v>2025</v>
      </c>
      <c r="V4150" s="4">
        <f t="shared" si="323"/>
        <v>0.54627949183303082</v>
      </c>
      <c r="W4150" t="str">
        <f t="shared" si="324"/>
        <v>Low</v>
      </c>
    </row>
    <row r="4151" spans="1:23" hidden="1" x14ac:dyDescent="0.3">
      <c r="A4151">
        <v>103293</v>
      </c>
      <c r="B4151" s="1">
        <v>45857</v>
      </c>
      <c r="C4151" t="s">
        <v>3429</v>
      </c>
      <c r="D4151" t="s">
        <v>75</v>
      </c>
      <c r="E4151" t="s">
        <v>20</v>
      </c>
      <c r="F4151" t="s">
        <v>36</v>
      </c>
      <c r="G4151" t="s">
        <v>37</v>
      </c>
      <c r="H4151" t="s">
        <v>23</v>
      </c>
      <c r="I4151" t="s">
        <v>39</v>
      </c>
      <c r="J4151" t="s">
        <v>40</v>
      </c>
      <c r="K4151">
        <v>5</v>
      </c>
      <c r="L4151">
        <v>1037</v>
      </c>
      <c r="M4151">
        <v>15</v>
      </c>
      <c r="N4151">
        <v>4407.25</v>
      </c>
      <c r="O4151">
        <v>2000</v>
      </c>
      <c r="P4151">
        <v>2407.25</v>
      </c>
      <c r="Q4151" t="s">
        <v>66</v>
      </c>
      <c r="R4151" t="s">
        <v>27</v>
      </c>
      <c r="S4151" s="3" t="str">
        <f t="shared" si="320"/>
        <v>July</v>
      </c>
      <c r="T4151" t="str">
        <f t="shared" si="321"/>
        <v>Q3</v>
      </c>
      <c r="U4151">
        <f t="shared" si="322"/>
        <v>2025</v>
      </c>
      <c r="V4151" s="4">
        <f t="shared" si="323"/>
        <v>0.54620228033354135</v>
      </c>
      <c r="W4151" t="str">
        <f t="shared" si="324"/>
        <v>Low</v>
      </c>
    </row>
    <row r="4152" spans="1:23" hidden="1" x14ac:dyDescent="0.3">
      <c r="A4152">
        <v>104783</v>
      </c>
      <c r="B4152" s="1">
        <v>45909</v>
      </c>
      <c r="C4152" t="s">
        <v>4919</v>
      </c>
      <c r="D4152" t="s">
        <v>153</v>
      </c>
      <c r="E4152" t="s">
        <v>30</v>
      </c>
      <c r="F4152" t="s">
        <v>31</v>
      </c>
      <c r="G4152" t="s">
        <v>32</v>
      </c>
      <c r="H4152" t="s">
        <v>33</v>
      </c>
      <c r="I4152" t="s">
        <v>39</v>
      </c>
      <c r="J4152" t="s">
        <v>92</v>
      </c>
      <c r="K4152">
        <v>2</v>
      </c>
      <c r="L4152">
        <v>2590</v>
      </c>
      <c r="M4152">
        <v>15</v>
      </c>
      <c r="N4152">
        <v>4403</v>
      </c>
      <c r="O4152">
        <v>3200</v>
      </c>
      <c r="P4152">
        <v>1203</v>
      </c>
      <c r="Q4152" t="s">
        <v>26</v>
      </c>
      <c r="R4152" t="s">
        <v>27</v>
      </c>
      <c r="S4152" s="3" t="str">
        <f t="shared" si="320"/>
        <v>September</v>
      </c>
      <c r="T4152" t="str">
        <f t="shared" si="321"/>
        <v>Q3</v>
      </c>
      <c r="U4152">
        <f t="shared" si="322"/>
        <v>2025</v>
      </c>
      <c r="V4152" s="4">
        <f t="shared" si="323"/>
        <v>0.27322280263456733</v>
      </c>
      <c r="W4152" t="str">
        <f t="shared" si="324"/>
        <v>Low</v>
      </c>
    </row>
    <row r="4153" spans="1:23" hidden="1" x14ac:dyDescent="0.3">
      <c r="A4153">
        <v>101243</v>
      </c>
      <c r="B4153" s="1">
        <v>45893</v>
      </c>
      <c r="C4153" t="s">
        <v>1379</v>
      </c>
      <c r="D4153" t="s">
        <v>194</v>
      </c>
      <c r="E4153" t="s">
        <v>30</v>
      </c>
      <c r="F4153" t="s">
        <v>76</v>
      </c>
      <c r="G4153" t="s">
        <v>77</v>
      </c>
      <c r="H4153" t="s">
        <v>59</v>
      </c>
      <c r="I4153" t="s">
        <v>39</v>
      </c>
      <c r="J4153" t="s">
        <v>92</v>
      </c>
      <c r="K4153">
        <v>2</v>
      </c>
      <c r="L4153">
        <v>2185</v>
      </c>
      <c r="M4153">
        <v>0</v>
      </c>
      <c r="N4153">
        <v>4370</v>
      </c>
      <c r="O4153">
        <v>3200</v>
      </c>
      <c r="P4153">
        <v>1170</v>
      </c>
      <c r="Q4153" t="s">
        <v>26</v>
      </c>
      <c r="R4153" t="s">
        <v>56</v>
      </c>
      <c r="S4153" s="3" t="str">
        <f t="shared" si="320"/>
        <v>August</v>
      </c>
      <c r="T4153" t="str">
        <f t="shared" si="321"/>
        <v>Q3</v>
      </c>
      <c r="U4153">
        <f t="shared" si="322"/>
        <v>2025</v>
      </c>
      <c r="V4153" s="4">
        <f t="shared" si="323"/>
        <v>0.26773455377574373</v>
      </c>
      <c r="W4153" t="str">
        <f t="shared" si="324"/>
        <v>Low</v>
      </c>
    </row>
    <row r="4154" spans="1:23" hidden="1" x14ac:dyDescent="0.3">
      <c r="A4154">
        <v>100341</v>
      </c>
      <c r="B4154" s="1">
        <v>45953</v>
      </c>
      <c r="C4154" t="s">
        <v>477</v>
      </c>
      <c r="D4154" t="s">
        <v>132</v>
      </c>
      <c r="E4154" t="s">
        <v>30</v>
      </c>
      <c r="F4154" t="s">
        <v>31</v>
      </c>
      <c r="G4154" t="s">
        <v>32</v>
      </c>
      <c r="H4154" t="s">
        <v>108</v>
      </c>
      <c r="I4154" t="s">
        <v>39</v>
      </c>
      <c r="J4154" t="s">
        <v>40</v>
      </c>
      <c r="K4154">
        <v>10</v>
      </c>
      <c r="L4154">
        <v>459</v>
      </c>
      <c r="M4154">
        <v>5</v>
      </c>
      <c r="N4154">
        <v>4360.5</v>
      </c>
      <c r="O4154">
        <v>4000</v>
      </c>
      <c r="P4154">
        <v>360.5</v>
      </c>
      <c r="Q4154" t="s">
        <v>26</v>
      </c>
      <c r="R4154" t="s">
        <v>27</v>
      </c>
      <c r="S4154" s="3" t="str">
        <f t="shared" si="320"/>
        <v>October</v>
      </c>
      <c r="T4154" t="str">
        <f t="shared" si="321"/>
        <v>Q4</v>
      </c>
      <c r="U4154">
        <f t="shared" si="322"/>
        <v>2025</v>
      </c>
      <c r="V4154" s="4">
        <f t="shared" si="323"/>
        <v>8.2674005274624471E-2</v>
      </c>
      <c r="W4154" t="str">
        <f t="shared" si="324"/>
        <v>Low</v>
      </c>
    </row>
    <row r="4155" spans="1:23" hidden="1" x14ac:dyDescent="0.3">
      <c r="A4155">
        <v>101278</v>
      </c>
      <c r="B4155" s="1">
        <v>45802</v>
      </c>
      <c r="C4155" t="s">
        <v>1414</v>
      </c>
      <c r="D4155" t="s">
        <v>96</v>
      </c>
      <c r="E4155" t="s">
        <v>20</v>
      </c>
      <c r="F4155" t="s">
        <v>21</v>
      </c>
      <c r="G4155" t="s">
        <v>22</v>
      </c>
      <c r="H4155" t="s">
        <v>71</v>
      </c>
      <c r="I4155" t="s">
        <v>39</v>
      </c>
      <c r="J4155" t="s">
        <v>48</v>
      </c>
      <c r="K4155">
        <v>4</v>
      </c>
      <c r="L4155">
        <v>1090</v>
      </c>
      <c r="M4155">
        <v>0</v>
      </c>
      <c r="N4155">
        <v>4360</v>
      </c>
      <c r="O4155">
        <v>3600</v>
      </c>
      <c r="P4155">
        <v>760</v>
      </c>
      <c r="Q4155" t="s">
        <v>55</v>
      </c>
      <c r="R4155" t="s">
        <v>56</v>
      </c>
      <c r="S4155" s="3" t="str">
        <f t="shared" si="320"/>
        <v>May</v>
      </c>
      <c r="T4155" t="str">
        <f t="shared" si="321"/>
        <v>Q2</v>
      </c>
      <c r="U4155">
        <f t="shared" si="322"/>
        <v>2025</v>
      </c>
      <c r="V4155" s="4">
        <f t="shared" si="323"/>
        <v>0.1743119266055046</v>
      </c>
      <c r="W4155" t="str">
        <f t="shared" si="324"/>
        <v>Low</v>
      </c>
    </row>
    <row r="4156" spans="1:23" hidden="1" x14ac:dyDescent="0.3">
      <c r="A4156">
        <v>101544</v>
      </c>
      <c r="B4156" s="1">
        <v>46005</v>
      </c>
      <c r="C4156" t="s">
        <v>1680</v>
      </c>
      <c r="D4156" t="s">
        <v>51</v>
      </c>
      <c r="E4156" t="s">
        <v>30</v>
      </c>
      <c r="F4156" t="s">
        <v>31</v>
      </c>
      <c r="G4156" t="s">
        <v>32</v>
      </c>
      <c r="H4156" t="s">
        <v>83</v>
      </c>
      <c r="I4156" t="s">
        <v>39</v>
      </c>
      <c r="J4156" t="s">
        <v>40</v>
      </c>
      <c r="K4156">
        <v>4</v>
      </c>
      <c r="L4156">
        <v>1147</v>
      </c>
      <c r="M4156">
        <v>5</v>
      </c>
      <c r="N4156">
        <v>4358.6000000000004</v>
      </c>
      <c r="O4156">
        <v>1600</v>
      </c>
      <c r="P4156">
        <v>2758.6</v>
      </c>
      <c r="Q4156" t="s">
        <v>66</v>
      </c>
      <c r="R4156" t="s">
        <v>27</v>
      </c>
      <c r="S4156" s="3" t="str">
        <f t="shared" si="320"/>
        <v>December</v>
      </c>
      <c r="T4156" t="str">
        <f t="shared" si="321"/>
        <v>Q4</v>
      </c>
      <c r="U4156">
        <f t="shared" si="322"/>
        <v>2025</v>
      </c>
      <c r="V4156" s="4">
        <f t="shared" si="323"/>
        <v>0.63290964988757847</v>
      </c>
      <c r="W4156" t="str">
        <f t="shared" si="324"/>
        <v>Low</v>
      </c>
    </row>
    <row r="4157" spans="1:23" hidden="1" x14ac:dyDescent="0.3">
      <c r="A4157">
        <v>102433</v>
      </c>
      <c r="B4157" s="1">
        <v>45791</v>
      </c>
      <c r="C4157" t="s">
        <v>2569</v>
      </c>
      <c r="D4157" t="s">
        <v>199</v>
      </c>
      <c r="E4157" t="s">
        <v>52</v>
      </c>
      <c r="F4157" t="s">
        <v>69</v>
      </c>
      <c r="G4157" t="s">
        <v>70</v>
      </c>
      <c r="H4157" t="s">
        <v>33</v>
      </c>
      <c r="I4157" t="s">
        <v>39</v>
      </c>
      <c r="J4157" t="s">
        <v>48</v>
      </c>
      <c r="K4157">
        <v>3</v>
      </c>
      <c r="L4157">
        <v>1815</v>
      </c>
      <c r="M4157">
        <v>20</v>
      </c>
      <c r="N4157">
        <v>4356</v>
      </c>
      <c r="O4157">
        <v>2700</v>
      </c>
      <c r="P4157">
        <v>1656</v>
      </c>
      <c r="Q4157" t="s">
        <v>41</v>
      </c>
      <c r="R4157" t="s">
        <v>27</v>
      </c>
      <c r="S4157" s="3" t="str">
        <f t="shared" si="320"/>
        <v>May</v>
      </c>
      <c r="T4157" t="str">
        <f t="shared" si="321"/>
        <v>Q2</v>
      </c>
      <c r="U4157">
        <f t="shared" si="322"/>
        <v>2025</v>
      </c>
      <c r="V4157" s="4">
        <f t="shared" si="323"/>
        <v>0.38016528925619836</v>
      </c>
      <c r="W4157" t="str">
        <f t="shared" si="324"/>
        <v>Low</v>
      </c>
    </row>
    <row r="4158" spans="1:23" hidden="1" x14ac:dyDescent="0.3">
      <c r="A4158">
        <v>103827</v>
      </c>
      <c r="B4158" s="1">
        <v>45910</v>
      </c>
      <c r="C4158" t="s">
        <v>3963</v>
      </c>
      <c r="D4158" t="s">
        <v>122</v>
      </c>
      <c r="E4158" t="s">
        <v>52</v>
      </c>
      <c r="F4158" t="s">
        <v>69</v>
      </c>
      <c r="G4158" t="s">
        <v>70</v>
      </c>
      <c r="H4158" t="s">
        <v>108</v>
      </c>
      <c r="I4158" t="s">
        <v>39</v>
      </c>
      <c r="J4158" t="s">
        <v>40</v>
      </c>
      <c r="K4158">
        <v>5</v>
      </c>
      <c r="L4158">
        <v>916</v>
      </c>
      <c r="M4158">
        <v>5</v>
      </c>
      <c r="N4158">
        <v>4351</v>
      </c>
      <c r="O4158">
        <v>2000</v>
      </c>
      <c r="P4158">
        <v>2351</v>
      </c>
      <c r="Q4158" t="s">
        <v>41</v>
      </c>
      <c r="R4158" t="s">
        <v>27</v>
      </c>
      <c r="S4158" s="3" t="str">
        <f t="shared" si="320"/>
        <v>September</v>
      </c>
      <c r="T4158" t="str">
        <f t="shared" si="321"/>
        <v>Q3</v>
      </c>
      <c r="U4158">
        <f t="shared" si="322"/>
        <v>2025</v>
      </c>
      <c r="V4158" s="4">
        <f t="shared" si="323"/>
        <v>0.54033555504481723</v>
      </c>
      <c r="W4158" t="str">
        <f t="shared" si="324"/>
        <v>Low</v>
      </c>
    </row>
    <row r="4159" spans="1:23" hidden="1" x14ac:dyDescent="0.3">
      <c r="A4159">
        <v>101960</v>
      </c>
      <c r="B4159" s="1">
        <v>45896</v>
      </c>
      <c r="C4159" t="s">
        <v>2096</v>
      </c>
      <c r="D4159" t="s">
        <v>87</v>
      </c>
      <c r="E4159" t="s">
        <v>30</v>
      </c>
      <c r="F4159" t="s">
        <v>76</v>
      </c>
      <c r="G4159" t="s">
        <v>77</v>
      </c>
      <c r="H4159" t="s">
        <v>23</v>
      </c>
      <c r="I4159" t="s">
        <v>39</v>
      </c>
      <c r="J4159" t="s">
        <v>40</v>
      </c>
      <c r="K4159">
        <v>5</v>
      </c>
      <c r="L4159">
        <v>1087</v>
      </c>
      <c r="M4159">
        <v>20</v>
      </c>
      <c r="N4159">
        <v>4348</v>
      </c>
      <c r="O4159">
        <v>2000</v>
      </c>
      <c r="P4159">
        <v>2348</v>
      </c>
      <c r="Q4159" t="s">
        <v>55</v>
      </c>
      <c r="R4159" t="s">
        <v>73</v>
      </c>
      <c r="S4159" s="3" t="str">
        <f t="shared" si="320"/>
        <v>August</v>
      </c>
      <c r="T4159" t="str">
        <f t="shared" si="321"/>
        <v>Q3</v>
      </c>
      <c r="U4159">
        <f t="shared" si="322"/>
        <v>2025</v>
      </c>
      <c r="V4159" s="4">
        <f t="shared" si="323"/>
        <v>0.54001839926402939</v>
      </c>
      <c r="W4159" t="str">
        <f t="shared" si="324"/>
        <v>Low</v>
      </c>
    </row>
    <row r="4160" spans="1:23" hidden="1" x14ac:dyDescent="0.3">
      <c r="A4160">
        <v>103015</v>
      </c>
      <c r="B4160" s="1">
        <v>45975</v>
      </c>
      <c r="C4160" t="s">
        <v>3151</v>
      </c>
      <c r="D4160" t="s">
        <v>147</v>
      </c>
      <c r="E4160" t="s">
        <v>44</v>
      </c>
      <c r="F4160" t="s">
        <v>45</v>
      </c>
      <c r="G4160" t="s">
        <v>46</v>
      </c>
      <c r="H4160" t="s">
        <v>38</v>
      </c>
      <c r="I4160" t="s">
        <v>39</v>
      </c>
      <c r="J4160" t="s">
        <v>40</v>
      </c>
      <c r="K4160">
        <v>8</v>
      </c>
      <c r="L4160">
        <v>570</v>
      </c>
      <c r="M4160">
        <v>5</v>
      </c>
      <c r="N4160">
        <v>4332</v>
      </c>
      <c r="O4160">
        <v>3200</v>
      </c>
      <c r="P4160">
        <v>1132</v>
      </c>
      <c r="Q4160" t="s">
        <v>26</v>
      </c>
      <c r="R4160" t="s">
        <v>73</v>
      </c>
      <c r="S4160" s="3" t="str">
        <f t="shared" si="320"/>
        <v>November</v>
      </c>
      <c r="T4160" t="str">
        <f t="shared" si="321"/>
        <v>Q4</v>
      </c>
      <c r="U4160">
        <f t="shared" si="322"/>
        <v>2025</v>
      </c>
      <c r="V4160" s="4">
        <f t="shared" si="323"/>
        <v>0.26131117266851339</v>
      </c>
      <c r="W4160" t="str">
        <f t="shared" si="324"/>
        <v>Low</v>
      </c>
    </row>
    <row r="4161" spans="1:23" hidden="1" x14ac:dyDescent="0.3">
      <c r="A4161">
        <v>103915</v>
      </c>
      <c r="B4161" s="1">
        <v>45818</v>
      </c>
      <c r="C4161" t="s">
        <v>4051</v>
      </c>
      <c r="D4161" t="s">
        <v>375</v>
      </c>
      <c r="E4161" t="s">
        <v>20</v>
      </c>
      <c r="F4161" t="s">
        <v>36</v>
      </c>
      <c r="G4161" t="s">
        <v>37</v>
      </c>
      <c r="H4161" t="s">
        <v>83</v>
      </c>
      <c r="I4161" t="s">
        <v>39</v>
      </c>
      <c r="J4161" t="s">
        <v>40</v>
      </c>
      <c r="K4161">
        <v>6</v>
      </c>
      <c r="L4161">
        <v>758</v>
      </c>
      <c r="M4161">
        <v>5</v>
      </c>
      <c r="N4161">
        <v>4320.6000000000004</v>
      </c>
      <c r="O4161">
        <v>2400</v>
      </c>
      <c r="P4161">
        <v>1920.6</v>
      </c>
      <c r="Q4161" t="s">
        <v>26</v>
      </c>
      <c r="R4161" t="s">
        <v>27</v>
      </c>
      <c r="S4161" s="3" t="str">
        <f t="shared" si="320"/>
        <v>June</v>
      </c>
      <c r="T4161" t="str">
        <f t="shared" si="321"/>
        <v>Q2</v>
      </c>
      <c r="U4161">
        <f t="shared" si="322"/>
        <v>2025</v>
      </c>
      <c r="V4161" s="4">
        <f t="shared" si="323"/>
        <v>0.44452159422302451</v>
      </c>
      <c r="W4161" t="str">
        <f t="shared" si="324"/>
        <v>Low</v>
      </c>
    </row>
    <row r="4162" spans="1:23" hidden="1" x14ac:dyDescent="0.3">
      <c r="A4162">
        <v>104155</v>
      </c>
      <c r="B4162" s="1">
        <v>45663</v>
      </c>
      <c r="C4162" t="s">
        <v>4291</v>
      </c>
      <c r="D4162" t="s">
        <v>114</v>
      </c>
      <c r="E4162" t="s">
        <v>20</v>
      </c>
      <c r="F4162" t="s">
        <v>21</v>
      </c>
      <c r="G4162" t="s">
        <v>22</v>
      </c>
      <c r="H4162" t="s">
        <v>71</v>
      </c>
      <c r="I4162" t="s">
        <v>39</v>
      </c>
      <c r="J4162" t="s">
        <v>92</v>
      </c>
      <c r="K4162">
        <v>2</v>
      </c>
      <c r="L4162">
        <v>2541</v>
      </c>
      <c r="M4162">
        <v>15</v>
      </c>
      <c r="N4162">
        <v>4319.7</v>
      </c>
      <c r="O4162">
        <v>3200</v>
      </c>
      <c r="P4162">
        <v>1119.7</v>
      </c>
      <c r="Q4162" t="s">
        <v>41</v>
      </c>
      <c r="R4162" t="s">
        <v>27</v>
      </c>
      <c r="S4162" s="3" t="str">
        <f t="shared" ref="S4162:S4225" si="325">TEXT(B4162,"mmmm")</f>
        <v>January</v>
      </c>
      <c r="T4162" t="str">
        <f t="shared" ref="T4162:T4225" si="326">"Q"&amp;ROUNDUP(MONTH(B4162)/3,0)</f>
        <v>Q1</v>
      </c>
      <c r="U4162">
        <f t="shared" ref="U4162:U4225" si="327">YEAR(B4162)</f>
        <v>2025</v>
      </c>
      <c r="V4162" s="4">
        <f t="shared" ref="V4162:V4225" si="328">P4162/N4162</f>
        <v>0.259207815357548</v>
      </c>
      <c r="W4162" t="str">
        <f t="shared" ref="W4162:W4225" si="329">IF(N4162&lt;10000,"Low",IF(N4162&lt;=50000,"Medium","High"))</f>
        <v>Low</v>
      </c>
    </row>
    <row r="4163" spans="1:23" hidden="1" x14ac:dyDescent="0.3">
      <c r="A4163">
        <v>100922</v>
      </c>
      <c r="B4163" s="1">
        <v>45712</v>
      </c>
      <c r="C4163" t="s">
        <v>1058</v>
      </c>
      <c r="D4163" t="s">
        <v>96</v>
      </c>
      <c r="E4163" t="s">
        <v>30</v>
      </c>
      <c r="F4163" t="s">
        <v>76</v>
      </c>
      <c r="G4163" t="s">
        <v>77</v>
      </c>
      <c r="H4163" t="s">
        <v>71</v>
      </c>
      <c r="I4163" t="s">
        <v>39</v>
      </c>
      <c r="J4163" t="s">
        <v>48</v>
      </c>
      <c r="K4163">
        <v>3</v>
      </c>
      <c r="L4163">
        <v>1694</v>
      </c>
      <c r="M4163">
        <v>15</v>
      </c>
      <c r="N4163">
        <v>4319.7</v>
      </c>
      <c r="O4163">
        <v>2700</v>
      </c>
      <c r="P4163">
        <v>1619.7</v>
      </c>
      <c r="Q4163" t="s">
        <v>55</v>
      </c>
      <c r="R4163" t="s">
        <v>27</v>
      </c>
      <c r="S4163" s="3" t="str">
        <f t="shared" si="325"/>
        <v>February</v>
      </c>
      <c r="T4163" t="str">
        <f t="shared" si="326"/>
        <v>Q1</v>
      </c>
      <c r="U4163">
        <f t="shared" si="327"/>
        <v>2025</v>
      </c>
      <c r="V4163" s="4">
        <f t="shared" si="328"/>
        <v>0.37495659420793115</v>
      </c>
      <c r="W4163" t="str">
        <f t="shared" si="329"/>
        <v>Low</v>
      </c>
    </row>
    <row r="4164" spans="1:23" hidden="1" x14ac:dyDescent="0.3">
      <c r="A4164">
        <v>102724</v>
      </c>
      <c r="B4164" s="1">
        <v>46003</v>
      </c>
      <c r="C4164" t="s">
        <v>2860</v>
      </c>
      <c r="D4164" t="s">
        <v>51</v>
      </c>
      <c r="E4164" t="s">
        <v>44</v>
      </c>
      <c r="F4164" t="s">
        <v>45</v>
      </c>
      <c r="G4164" t="s">
        <v>46</v>
      </c>
      <c r="H4164" t="s">
        <v>83</v>
      </c>
      <c r="I4164" t="s">
        <v>39</v>
      </c>
      <c r="J4164" t="s">
        <v>48</v>
      </c>
      <c r="K4164">
        <v>4</v>
      </c>
      <c r="L4164">
        <v>1135</v>
      </c>
      <c r="M4164">
        <v>5</v>
      </c>
      <c r="N4164">
        <v>4313</v>
      </c>
      <c r="O4164">
        <v>3600</v>
      </c>
      <c r="P4164">
        <v>713</v>
      </c>
      <c r="Q4164" t="s">
        <v>66</v>
      </c>
      <c r="R4164" t="s">
        <v>73</v>
      </c>
      <c r="S4164" s="3" t="str">
        <f t="shared" si="325"/>
        <v>December</v>
      </c>
      <c r="T4164" t="str">
        <f t="shared" si="326"/>
        <v>Q4</v>
      </c>
      <c r="U4164">
        <f t="shared" si="327"/>
        <v>2025</v>
      </c>
      <c r="V4164" s="4">
        <f t="shared" si="328"/>
        <v>0.16531416647345235</v>
      </c>
      <c r="W4164" t="str">
        <f t="shared" si="329"/>
        <v>Low</v>
      </c>
    </row>
    <row r="4165" spans="1:23" hidden="1" x14ac:dyDescent="0.3">
      <c r="A4165">
        <v>104141</v>
      </c>
      <c r="B4165" s="1">
        <v>45924</v>
      </c>
      <c r="C4165" t="s">
        <v>4277</v>
      </c>
      <c r="D4165" t="s">
        <v>144</v>
      </c>
      <c r="E4165" t="s">
        <v>52</v>
      </c>
      <c r="F4165" t="s">
        <v>53</v>
      </c>
      <c r="G4165" t="s">
        <v>54</v>
      </c>
      <c r="H4165" t="s">
        <v>23</v>
      </c>
      <c r="I4165" t="s">
        <v>39</v>
      </c>
      <c r="J4165" t="s">
        <v>40</v>
      </c>
      <c r="K4165">
        <v>4</v>
      </c>
      <c r="L4165">
        <v>1134</v>
      </c>
      <c r="M4165">
        <v>5</v>
      </c>
      <c r="N4165">
        <v>4309.2</v>
      </c>
      <c r="O4165">
        <v>1600</v>
      </c>
      <c r="P4165">
        <v>2709.2</v>
      </c>
      <c r="Q4165" t="s">
        <v>49</v>
      </c>
      <c r="R4165" t="s">
        <v>27</v>
      </c>
      <c r="S4165" s="3" t="str">
        <f t="shared" si="325"/>
        <v>September</v>
      </c>
      <c r="T4165" t="str">
        <f t="shared" si="326"/>
        <v>Q3</v>
      </c>
      <c r="U4165">
        <f t="shared" si="327"/>
        <v>2025</v>
      </c>
      <c r="V4165" s="4">
        <f t="shared" si="328"/>
        <v>0.62870138308734802</v>
      </c>
      <c r="W4165" t="str">
        <f t="shared" si="329"/>
        <v>Low</v>
      </c>
    </row>
    <row r="4166" spans="1:23" hidden="1" x14ac:dyDescent="0.3">
      <c r="A4166">
        <v>104588</v>
      </c>
      <c r="B4166" s="1">
        <v>45843</v>
      </c>
      <c r="C4166" t="s">
        <v>4724</v>
      </c>
      <c r="D4166" t="s">
        <v>192</v>
      </c>
      <c r="E4166" t="s">
        <v>52</v>
      </c>
      <c r="F4166" t="s">
        <v>69</v>
      </c>
      <c r="G4166" t="s">
        <v>70</v>
      </c>
      <c r="H4166" t="s">
        <v>71</v>
      </c>
      <c r="I4166" t="s">
        <v>39</v>
      </c>
      <c r="J4166" t="s">
        <v>40</v>
      </c>
      <c r="K4166">
        <v>6</v>
      </c>
      <c r="L4166">
        <v>798</v>
      </c>
      <c r="M4166">
        <v>10</v>
      </c>
      <c r="N4166">
        <v>4309.2</v>
      </c>
      <c r="O4166">
        <v>2400</v>
      </c>
      <c r="P4166">
        <v>1909.2</v>
      </c>
      <c r="Q4166" t="s">
        <v>26</v>
      </c>
      <c r="R4166" t="s">
        <v>27</v>
      </c>
      <c r="S4166" s="3" t="str">
        <f t="shared" si="325"/>
        <v>July</v>
      </c>
      <c r="T4166" t="str">
        <f t="shared" si="326"/>
        <v>Q3</v>
      </c>
      <c r="U4166">
        <f t="shared" si="327"/>
        <v>2025</v>
      </c>
      <c r="V4166" s="4">
        <f t="shared" si="328"/>
        <v>0.44305207463102203</v>
      </c>
      <c r="W4166" t="str">
        <f t="shared" si="329"/>
        <v>Low</v>
      </c>
    </row>
    <row r="4167" spans="1:23" hidden="1" x14ac:dyDescent="0.3">
      <c r="A4167">
        <v>101744</v>
      </c>
      <c r="B4167" s="1">
        <v>45784</v>
      </c>
      <c r="C4167" t="s">
        <v>1880</v>
      </c>
      <c r="D4167" t="s">
        <v>250</v>
      </c>
      <c r="E4167" t="s">
        <v>44</v>
      </c>
      <c r="F4167" t="s">
        <v>45</v>
      </c>
      <c r="G4167" t="s">
        <v>46</v>
      </c>
      <c r="H4167" t="s">
        <v>47</v>
      </c>
      <c r="I4167" t="s">
        <v>39</v>
      </c>
      <c r="J4167" t="s">
        <v>92</v>
      </c>
      <c r="K4167">
        <v>2</v>
      </c>
      <c r="L4167">
        <v>2393</v>
      </c>
      <c r="M4167">
        <v>10</v>
      </c>
      <c r="N4167">
        <v>4307.3999999999996</v>
      </c>
      <c r="O4167">
        <v>3200</v>
      </c>
      <c r="P4167">
        <v>1107.4000000000001</v>
      </c>
      <c r="Q4167" t="s">
        <v>41</v>
      </c>
      <c r="R4167" t="s">
        <v>56</v>
      </c>
      <c r="S4167" s="3" t="str">
        <f t="shared" si="325"/>
        <v>May</v>
      </c>
      <c r="T4167" t="str">
        <f t="shared" si="326"/>
        <v>Q2</v>
      </c>
      <c r="U4167">
        <f t="shared" si="327"/>
        <v>2025</v>
      </c>
      <c r="V4167" s="4">
        <f t="shared" si="328"/>
        <v>0.25709244555880584</v>
      </c>
      <c r="W4167" t="str">
        <f t="shared" si="329"/>
        <v>Low</v>
      </c>
    </row>
    <row r="4168" spans="1:23" hidden="1" x14ac:dyDescent="0.3">
      <c r="A4168">
        <v>100280</v>
      </c>
      <c r="B4168" s="1">
        <v>45724</v>
      </c>
      <c r="C4168" t="s">
        <v>416</v>
      </c>
      <c r="D4168" t="s">
        <v>239</v>
      </c>
      <c r="E4168" t="s">
        <v>20</v>
      </c>
      <c r="F4168" t="s">
        <v>21</v>
      </c>
      <c r="G4168" t="s">
        <v>22</v>
      </c>
      <c r="H4168" t="s">
        <v>47</v>
      </c>
      <c r="I4168" t="s">
        <v>39</v>
      </c>
      <c r="J4168" t="s">
        <v>40</v>
      </c>
      <c r="K4168">
        <v>5</v>
      </c>
      <c r="L4168">
        <v>957</v>
      </c>
      <c r="M4168">
        <v>10</v>
      </c>
      <c r="N4168">
        <v>4306.5</v>
      </c>
      <c r="O4168">
        <v>2000</v>
      </c>
      <c r="P4168">
        <v>2306.5</v>
      </c>
      <c r="Q4168" t="s">
        <v>66</v>
      </c>
      <c r="R4168" t="s">
        <v>27</v>
      </c>
      <c r="S4168" s="3" t="str">
        <f t="shared" si="325"/>
        <v>March</v>
      </c>
      <c r="T4168" t="str">
        <f t="shared" si="326"/>
        <v>Q1</v>
      </c>
      <c r="U4168">
        <f t="shared" si="327"/>
        <v>2025</v>
      </c>
      <c r="V4168" s="4">
        <f t="shared" si="328"/>
        <v>0.53558574248229418</v>
      </c>
      <c r="W4168" t="str">
        <f t="shared" si="329"/>
        <v>Low</v>
      </c>
    </row>
    <row r="4169" spans="1:23" hidden="1" x14ac:dyDescent="0.3">
      <c r="A4169">
        <v>102686</v>
      </c>
      <c r="B4169" s="1">
        <v>45705</v>
      </c>
      <c r="C4169" t="s">
        <v>2822</v>
      </c>
      <c r="D4169" t="s">
        <v>110</v>
      </c>
      <c r="E4169" t="s">
        <v>20</v>
      </c>
      <c r="F4169" t="s">
        <v>36</v>
      </c>
      <c r="G4169" t="s">
        <v>37</v>
      </c>
      <c r="H4169" t="s">
        <v>33</v>
      </c>
      <c r="I4169" t="s">
        <v>39</v>
      </c>
      <c r="J4169" t="s">
        <v>40</v>
      </c>
      <c r="K4169">
        <v>4</v>
      </c>
      <c r="L4169">
        <v>1076</v>
      </c>
      <c r="M4169">
        <v>0</v>
      </c>
      <c r="N4169">
        <v>4304</v>
      </c>
      <c r="O4169">
        <v>1600</v>
      </c>
      <c r="P4169">
        <v>2704</v>
      </c>
      <c r="Q4169" t="s">
        <v>26</v>
      </c>
      <c r="R4169" t="s">
        <v>27</v>
      </c>
      <c r="S4169" s="3" t="str">
        <f t="shared" si="325"/>
        <v>February</v>
      </c>
      <c r="T4169" t="str">
        <f t="shared" si="326"/>
        <v>Q1</v>
      </c>
      <c r="U4169">
        <f t="shared" si="327"/>
        <v>2025</v>
      </c>
      <c r="V4169" s="4">
        <f t="shared" si="328"/>
        <v>0.62825278810408924</v>
      </c>
      <c r="W4169" t="str">
        <f t="shared" si="329"/>
        <v>Low</v>
      </c>
    </row>
    <row r="4170" spans="1:23" hidden="1" x14ac:dyDescent="0.3">
      <c r="A4170">
        <v>100704</v>
      </c>
      <c r="B4170" s="1">
        <v>45717</v>
      </c>
      <c r="C4170" t="s">
        <v>840</v>
      </c>
      <c r="D4170" t="s">
        <v>144</v>
      </c>
      <c r="E4170" t="s">
        <v>44</v>
      </c>
      <c r="F4170" t="s">
        <v>45</v>
      </c>
      <c r="G4170" t="s">
        <v>46</v>
      </c>
      <c r="H4170" t="s">
        <v>47</v>
      </c>
      <c r="I4170" t="s">
        <v>39</v>
      </c>
      <c r="J4170" t="s">
        <v>48</v>
      </c>
      <c r="K4170">
        <v>4</v>
      </c>
      <c r="L4170">
        <v>1074</v>
      </c>
      <c r="M4170">
        <v>0</v>
      </c>
      <c r="N4170">
        <v>4296</v>
      </c>
      <c r="O4170">
        <v>3600</v>
      </c>
      <c r="P4170">
        <v>696</v>
      </c>
      <c r="Q4170" t="s">
        <v>41</v>
      </c>
      <c r="R4170" t="s">
        <v>73</v>
      </c>
      <c r="S4170" s="3" t="str">
        <f t="shared" si="325"/>
        <v>March</v>
      </c>
      <c r="T4170" t="str">
        <f t="shared" si="326"/>
        <v>Q1</v>
      </c>
      <c r="U4170">
        <f t="shared" si="327"/>
        <v>2025</v>
      </c>
      <c r="V4170" s="4">
        <f t="shared" si="328"/>
        <v>0.16201117318435754</v>
      </c>
      <c r="W4170" t="str">
        <f t="shared" si="329"/>
        <v>Low</v>
      </c>
    </row>
    <row r="4171" spans="1:23" hidden="1" x14ac:dyDescent="0.3">
      <c r="A4171">
        <v>102545</v>
      </c>
      <c r="B4171" s="1">
        <v>45888</v>
      </c>
      <c r="C4171" t="s">
        <v>2681</v>
      </c>
      <c r="D4171" t="s">
        <v>217</v>
      </c>
      <c r="E4171" t="s">
        <v>44</v>
      </c>
      <c r="F4171" t="s">
        <v>45</v>
      </c>
      <c r="G4171" t="s">
        <v>46</v>
      </c>
      <c r="H4171" t="s">
        <v>23</v>
      </c>
      <c r="I4171" t="s">
        <v>39</v>
      </c>
      <c r="J4171" t="s">
        <v>48</v>
      </c>
      <c r="K4171">
        <v>3</v>
      </c>
      <c r="L4171">
        <v>1506</v>
      </c>
      <c r="M4171">
        <v>5</v>
      </c>
      <c r="N4171">
        <v>4292.1000000000004</v>
      </c>
      <c r="O4171">
        <v>2700</v>
      </c>
      <c r="P4171">
        <v>1592.1</v>
      </c>
      <c r="Q4171" t="s">
        <v>41</v>
      </c>
      <c r="R4171" t="s">
        <v>27</v>
      </c>
      <c r="S4171" s="3" t="str">
        <f t="shared" si="325"/>
        <v>August</v>
      </c>
      <c r="T4171" t="str">
        <f t="shared" si="326"/>
        <v>Q3</v>
      </c>
      <c r="U4171">
        <f t="shared" si="327"/>
        <v>2025</v>
      </c>
      <c r="V4171" s="4">
        <f t="shared" si="328"/>
        <v>0.37093730341790726</v>
      </c>
      <c r="W4171" t="str">
        <f t="shared" si="329"/>
        <v>Low</v>
      </c>
    </row>
    <row r="4172" spans="1:23" hidden="1" x14ac:dyDescent="0.3">
      <c r="A4172">
        <v>101912</v>
      </c>
      <c r="B4172" s="1">
        <v>46014</v>
      </c>
      <c r="C4172" t="s">
        <v>2048</v>
      </c>
      <c r="D4172" t="s">
        <v>205</v>
      </c>
      <c r="E4172" t="s">
        <v>30</v>
      </c>
      <c r="F4172" t="s">
        <v>76</v>
      </c>
      <c r="G4172" t="s">
        <v>77</v>
      </c>
      <c r="H4172" t="s">
        <v>71</v>
      </c>
      <c r="I4172" t="s">
        <v>39</v>
      </c>
      <c r="J4172" t="s">
        <v>40</v>
      </c>
      <c r="K4172">
        <v>5</v>
      </c>
      <c r="L4172">
        <v>1009</v>
      </c>
      <c r="M4172">
        <v>15</v>
      </c>
      <c r="N4172">
        <v>4288.25</v>
      </c>
      <c r="O4172">
        <v>2000</v>
      </c>
      <c r="P4172">
        <v>2288.25</v>
      </c>
      <c r="Q4172" t="s">
        <v>49</v>
      </c>
      <c r="R4172" t="s">
        <v>73</v>
      </c>
      <c r="S4172" s="3" t="str">
        <f t="shared" si="325"/>
        <v>December</v>
      </c>
      <c r="T4172" t="str">
        <f t="shared" si="326"/>
        <v>Q4</v>
      </c>
      <c r="U4172">
        <f t="shared" si="327"/>
        <v>2025</v>
      </c>
      <c r="V4172" s="4">
        <f t="shared" si="328"/>
        <v>0.5336092811753046</v>
      </c>
      <c r="W4172" t="str">
        <f t="shared" si="329"/>
        <v>Low</v>
      </c>
    </row>
    <row r="4173" spans="1:23" hidden="1" x14ac:dyDescent="0.3">
      <c r="A4173">
        <v>103632</v>
      </c>
      <c r="B4173" s="1">
        <v>45948</v>
      </c>
      <c r="C4173" t="s">
        <v>3768</v>
      </c>
      <c r="D4173" t="s">
        <v>94</v>
      </c>
      <c r="E4173" t="s">
        <v>44</v>
      </c>
      <c r="F4173" t="s">
        <v>64</v>
      </c>
      <c r="G4173" t="s">
        <v>65</v>
      </c>
      <c r="H4173" t="s">
        <v>59</v>
      </c>
      <c r="I4173" t="s">
        <v>39</v>
      </c>
      <c r="J4173" t="s">
        <v>48</v>
      </c>
      <c r="K4173">
        <v>3</v>
      </c>
      <c r="L4173">
        <v>1681</v>
      </c>
      <c r="M4173">
        <v>15</v>
      </c>
      <c r="N4173">
        <v>4286.55</v>
      </c>
      <c r="O4173">
        <v>2700</v>
      </c>
      <c r="P4173">
        <v>1586.55</v>
      </c>
      <c r="Q4173" t="s">
        <v>26</v>
      </c>
      <c r="R4173" t="s">
        <v>27</v>
      </c>
      <c r="S4173" s="3" t="str">
        <f t="shared" si="325"/>
        <v>October</v>
      </c>
      <c r="T4173" t="str">
        <f t="shared" si="326"/>
        <v>Q4</v>
      </c>
      <c r="U4173">
        <f t="shared" si="327"/>
        <v>2025</v>
      </c>
      <c r="V4173" s="4">
        <f t="shared" si="328"/>
        <v>0.37012282604892044</v>
      </c>
      <c r="W4173" t="str">
        <f t="shared" si="329"/>
        <v>Low</v>
      </c>
    </row>
    <row r="4174" spans="1:23" hidden="1" x14ac:dyDescent="0.3">
      <c r="A4174">
        <v>104176</v>
      </c>
      <c r="B4174" s="1">
        <v>45944</v>
      </c>
      <c r="C4174" t="s">
        <v>4312</v>
      </c>
      <c r="D4174" t="s">
        <v>82</v>
      </c>
      <c r="E4174" t="s">
        <v>30</v>
      </c>
      <c r="F4174" t="s">
        <v>31</v>
      </c>
      <c r="G4174" t="s">
        <v>32</v>
      </c>
      <c r="H4174" t="s">
        <v>71</v>
      </c>
      <c r="I4174" t="s">
        <v>39</v>
      </c>
      <c r="J4174" t="s">
        <v>40</v>
      </c>
      <c r="K4174">
        <v>7</v>
      </c>
      <c r="L4174">
        <v>639</v>
      </c>
      <c r="M4174">
        <v>5</v>
      </c>
      <c r="N4174">
        <v>4249.3500000000004</v>
      </c>
      <c r="O4174">
        <v>2800</v>
      </c>
      <c r="P4174">
        <v>1449.35</v>
      </c>
      <c r="Q4174" t="s">
        <v>55</v>
      </c>
      <c r="R4174" t="s">
        <v>56</v>
      </c>
      <c r="S4174" s="3" t="str">
        <f t="shared" si="325"/>
        <v>October</v>
      </c>
      <c r="T4174" t="str">
        <f t="shared" si="326"/>
        <v>Q4</v>
      </c>
      <c r="U4174">
        <f t="shared" si="327"/>
        <v>2025</v>
      </c>
      <c r="V4174" s="4">
        <f t="shared" si="328"/>
        <v>0.34107569392965981</v>
      </c>
      <c r="W4174" t="str">
        <f t="shared" si="329"/>
        <v>Low</v>
      </c>
    </row>
    <row r="4175" spans="1:23" hidden="1" x14ac:dyDescent="0.3">
      <c r="A4175">
        <v>103068</v>
      </c>
      <c r="B4175" s="1">
        <v>45963</v>
      </c>
      <c r="C4175" t="s">
        <v>3204</v>
      </c>
      <c r="D4175" t="s">
        <v>205</v>
      </c>
      <c r="E4175" t="s">
        <v>44</v>
      </c>
      <c r="F4175" t="s">
        <v>64</v>
      </c>
      <c r="G4175" t="s">
        <v>65</v>
      </c>
      <c r="H4175" t="s">
        <v>23</v>
      </c>
      <c r="I4175" t="s">
        <v>39</v>
      </c>
      <c r="J4175" t="s">
        <v>40</v>
      </c>
      <c r="K4175">
        <v>4</v>
      </c>
      <c r="L4175">
        <v>1180</v>
      </c>
      <c r="M4175">
        <v>10</v>
      </c>
      <c r="N4175">
        <v>4248</v>
      </c>
      <c r="O4175">
        <v>1600</v>
      </c>
      <c r="P4175">
        <v>2648</v>
      </c>
      <c r="Q4175" t="s">
        <v>26</v>
      </c>
      <c r="R4175" t="s">
        <v>27</v>
      </c>
      <c r="S4175" s="3" t="str">
        <f t="shared" si="325"/>
        <v>November</v>
      </c>
      <c r="T4175" t="str">
        <f t="shared" si="326"/>
        <v>Q4</v>
      </c>
      <c r="U4175">
        <f t="shared" si="327"/>
        <v>2025</v>
      </c>
      <c r="V4175" s="4">
        <f t="shared" si="328"/>
        <v>0.62335216572504704</v>
      </c>
      <c r="W4175" t="str">
        <f t="shared" si="329"/>
        <v>Low</v>
      </c>
    </row>
    <row r="4176" spans="1:23" hidden="1" x14ac:dyDescent="0.3">
      <c r="A4176">
        <v>100606</v>
      </c>
      <c r="B4176" s="1">
        <v>45882</v>
      </c>
      <c r="C4176" t="s">
        <v>742</v>
      </c>
      <c r="D4176" t="s">
        <v>186</v>
      </c>
      <c r="E4176" t="s">
        <v>44</v>
      </c>
      <c r="F4176" t="s">
        <v>45</v>
      </c>
      <c r="G4176" t="s">
        <v>46</v>
      </c>
      <c r="H4176" t="s">
        <v>38</v>
      </c>
      <c r="I4176" t="s">
        <v>39</v>
      </c>
      <c r="J4176" t="s">
        <v>92</v>
      </c>
      <c r="K4176">
        <v>2</v>
      </c>
      <c r="L4176">
        <v>2497</v>
      </c>
      <c r="M4176">
        <v>15</v>
      </c>
      <c r="N4176">
        <v>4244.8999999999996</v>
      </c>
      <c r="O4176">
        <v>3200</v>
      </c>
      <c r="P4176">
        <v>1044.9000000000001</v>
      </c>
      <c r="Q4176" t="s">
        <v>49</v>
      </c>
      <c r="R4176" t="s">
        <v>73</v>
      </c>
      <c r="S4176" s="3" t="str">
        <f t="shared" si="325"/>
        <v>August</v>
      </c>
      <c r="T4176" t="str">
        <f t="shared" si="326"/>
        <v>Q3</v>
      </c>
      <c r="U4176">
        <f t="shared" si="327"/>
        <v>2025</v>
      </c>
      <c r="V4176" s="4">
        <f t="shared" si="328"/>
        <v>0.24615420857970746</v>
      </c>
      <c r="W4176" t="str">
        <f t="shared" si="329"/>
        <v>Low</v>
      </c>
    </row>
    <row r="4177" spans="1:23" hidden="1" x14ac:dyDescent="0.3">
      <c r="A4177">
        <v>101332</v>
      </c>
      <c r="B4177" s="1">
        <v>45906</v>
      </c>
      <c r="C4177" t="s">
        <v>1468</v>
      </c>
      <c r="D4177" t="s">
        <v>186</v>
      </c>
      <c r="E4177" t="s">
        <v>52</v>
      </c>
      <c r="F4177" t="s">
        <v>53</v>
      </c>
      <c r="G4177" t="s">
        <v>54</v>
      </c>
      <c r="H4177" t="s">
        <v>33</v>
      </c>
      <c r="I4177" t="s">
        <v>39</v>
      </c>
      <c r="J4177" t="s">
        <v>40</v>
      </c>
      <c r="K4177">
        <v>4</v>
      </c>
      <c r="L4177">
        <v>1117</v>
      </c>
      <c r="M4177">
        <v>5</v>
      </c>
      <c r="N4177">
        <v>4244.6000000000004</v>
      </c>
      <c r="O4177">
        <v>1600</v>
      </c>
      <c r="P4177">
        <v>2644.6</v>
      </c>
      <c r="Q4177" t="s">
        <v>41</v>
      </c>
      <c r="R4177" t="s">
        <v>27</v>
      </c>
      <c r="S4177" s="3" t="str">
        <f t="shared" si="325"/>
        <v>September</v>
      </c>
      <c r="T4177" t="str">
        <f t="shared" si="326"/>
        <v>Q3</v>
      </c>
      <c r="U4177">
        <f t="shared" si="327"/>
        <v>2025</v>
      </c>
      <c r="V4177" s="4">
        <f t="shared" si="328"/>
        <v>0.62305046411911602</v>
      </c>
      <c r="W4177" t="str">
        <f t="shared" si="329"/>
        <v>Low</v>
      </c>
    </row>
    <row r="4178" spans="1:23" hidden="1" x14ac:dyDescent="0.3">
      <c r="A4178">
        <v>101345</v>
      </c>
      <c r="B4178" s="1">
        <v>45661</v>
      </c>
      <c r="C4178" t="s">
        <v>1481</v>
      </c>
      <c r="D4178" t="s">
        <v>192</v>
      </c>
      <c r="E4178" t="s">
        <v>20</v>
      </c>
      <c r="F4178" t="s">
        <v>36</v>
      </c>
      <c r="G4178" t="s">
        <v>37</v>
      </c>
      <c r="H4178" t="s">
        <v>33</v>
      </c>
      <c r="I4178" t="s">
        <v>39</v>
      </c>
      <c r="J4178" t="s">
        <v>92</v>
      </c>
      <c r="K4178">
        <v>2</v>
      </c>
      <c r="L4178">
        <v>2496</v>
      </c>
      <c r="M4178">
        <v>15</v>
      </c>
      <c r="N4178">
        <v>4243.2</v>
      </c>
      <c r="O4178">
        <v>3200</v>
      </c>
      <c r="P4178">
        <v>1043.2</v>
      </c>
      <c r="Q4178" t="s">
        <v>66</v>
      </c>
      <c r="R4178" t="s">
        <v>27</v>
      </c>
      <c r="S4178" s="3" t="str">
        <f t="shared" si="325"/>
        <v>January</v>
      </c>
      <c r="T4178" t="str">
        <f t="shared" si="326"/>
        <v>Q1</v>
      </c>
      <c r="U4178">
        <f t="shared" si="327"/>
        <v>2025</v>
      </c>
      <c r="V4178" s="4">
        <f t="shared" si="328"/>
        <v>0.24585218702865763</v>
      </c>
      <c r="W4178" t="str">
        <f t="shared" si="329"/>
        <v>Low</v>
      </c>
    </row>
    <row r="4179" spans="1:23" hidden="1" x14ac:dyDescent="0.3">
      <c r="A4179">
        <v>103263</v>
      </c>
      <c r="B4179" s="1">
        <v>45878</v>
      </c>
      <c r="C4179" t="s">
        <v>3399</v>
      </c>
      <c r="D4179" t="s">
        <v>75</v>
      </c>
      <c r="E4179" t="s">
        <v>20</v>
      </c>
      <c r="F4179" t="s">
        <v>21</v>
      </c>
      <c r="G4179" t="s">
        <v>22</v>
      </c>
      <c r="H4179" t="s">
        <v>33</v>
      </c>
      <c r="I4179" t="s">
        <v>39</v>
      </c>
      <c r="J4179" t="s">
        <v>40</v>
      </c>
      <c r="K4179">
        <v>5</v>
      </c>
      <c r="L4179">
        <v>992</v>
      </c>
      <c r="M4179">
        <v>15</v>
      </c>
      <c r="N4179">
        <v>4216</v>
      </c>
      <c r="O4179">
        <v>2000</v>
      </c>
      <c r="P4179">
        <v>2216</v>
      </c>
      <c r="Q4179" t="s">
        <v>49</v>
      </c>
      <c r="R4179" t="s">
        <v>56</v>
      </c>
      <c r="S4179" s="3" t="str">
        <f t="shared" si="325"/>
        <v>August</v>
      </c>
      <c r="T4179" t="str">
        <f t="shared" si="326"/>
        <v>Q3</v>
      </c>
      <c r="U4179">
        <f t="shared" si="327"/>
        <v>2025</v>
      </c>
      <c r="V4179" s="4">
        <f t="shared" si="328"/>
        <v>0.52561669829222013</v>
      </c>
      <c r="W4179" t="str">
        <f t="shared" si="329"/>
        <v>Low</v>
      </c>
    </row>
    <row r="4180" spans="1:23" hidden="1" x14ac:dyDescent="0.3">
      <c r="A4180">
        <v>102634</v>
      </c>
      <c r="B4180" s="1">
        <v>45876</v>
      </c>
      <c r="C4180" t="s">
        <v>2770</v>
      </c>
      <c r="D4180" t="s">
        <v>100</v>
      </c>
      <c r="E4180" t="s">
        <v>20</v>
      </c>
      <c r="F4180" t="s">
        <v>36</v>
      </c>
      <c r="G4180" t="s">
        <v>37</v>
      </c>
      <c r="H4180" t="s">
        <v>71</v>
      </c>
      <c r="I4180" t="s">
        <v>39</v>
      </c>
      <c r="J4180" t="s">
        <v>40</v>
      </c>
      <c r="K4180">
        <v>6</v>
      </c>
      <c r="L4180">
        <v>878</v>
      </c>
      <c r="M4180">
        <v>20</v>
      </c>
      <c r="N4180">
        <v>4214.3999999999996</v>
      </c>
      <c r="O4180">
        <v>2400</v>
      </c>
      <c r="P4180">
        <v>1814.4</v>
      </c>
      <c r="Q4180" t="s">
        <v>41</v>
      </c>
      <c r="R4180" t="s">
        <v>27</v>
      </c>
      <c r="S4180" s="3" t="str">
        <f t="shared" si="325"/>
        <v>August</v>
      </c>
      <c r="T4180" t="str">
        <f t="shared" si="326"/>
        <v>Q3</v>
      </c>
      <c r="U4180">
        <f t="shared" si="327"/>
        <v>2025</v>
      </c>
      <c r="V4180" s="4">
        <f t="shared" si="328"/>
        <v>0.43052391799544426</v>
      </c>
      <c r="W4180" t="str">
        <f t="shared" si="329"/>
        <v>Low</v>
      </c>
    </row>
    <row r="4181" spans="1:23" hidden="1" x14ac:dyDescent="0.3">
      <c r="A4181">
        <v>101116</v>
      </c>
      <c r="B4181" s="1">
        <v>45813</v>
      </c>
      <c r="C4181" t="s">
        <v>1252</v>
      </c>
      <c r="D4181" t="s">
        <v>140</v>
      </c>
      <c r="E4181" t="s">
        <v>20</v>
      </c>
      <c r="F4181" t="s">
        <v>36</v>
      </c>
      <c r="G4181" t="s">
        <v>37</v>
      </c>
      <c r="H4181" t="s">
        <v>59</v>
      </c>
      <c r="I4181" t="s">
        <v>39</v>
      </c>
      <c r="J4181" t="s">
        <v>48</v>
      </c>
      <c r="K4181">
        <v>3</v>
      </c>
      <c r="L4181">
        <v>1651</v>
      </c>
      <c r="M4181">
        <v>15</v>
      </c>
      <c r="N4181">
        <v>4210.05</v>
      </c>
      <c r="O4181">
        <v>2700</v>
      </c>
      <c r="P4181">
        <v>1510.05</v>
      </c>
      <c r="Q4181" t="s">
        <v>41</v>
      </c>
      <c r="R4181" t="s">
        <v>27</v>
      </c>
      <c r="S4181" s="3" t="str">
        <f t="shared" si="325"/>
        <v>June</v>
      </c>
      <c r="T4181" t="str">
        <f t="shared" si="326"/>
        <v>Q2</v>
      </c>
      <c r="U4181">
        <f t="shared" si="327"/>
        <v>2025</v>
      </c>
      <c r="V4181" s="4">
        <f t="shared" si="328"/>
        <v>0.35867745038657495</v>
      </c>
      <c r="W4181" t="str">
        <f t="shared" si="329"/>
        <v>Low</v>
      </c>
    </row>
    <row r="4182" spans="1:23" hidden="1" x14ac:dyDescent="0.3">
      <c r="A4182">
        <v>101245</v>
      </c>
      <c r="B4182" s="1">
        <v>45671</v>
      </c>
      <c r="C4182" t="s">
        <v>1381</v>
      </c>
      <c r="D4182" t="s">
        <v>43</v>
      </c>
      <c r="E4182" t="s">
        <v>44</v>
      </c>
      <c r="F4182" t="s">
        <v>45</v>
      </c>
      <c r="G4182" t="s">
        <v>46</v>
      </c>
      <c r="H4182" t="s">
        <v>83</v>
      </c>
      <c r="I4182" t="s">
        <v>39</v>
      </c>
      <c r="J4182" t="s">
        <v>92</v>
      </c>
      <c r="K4182">
        <v>2</v>
      </c>
      <c r="L4182">
        <v>2211</v>
      </c>
      <c r="M4182">
        <v>5</v>
      </c>
      <c r="N4182">
        <v>4200.8999999999996</v>
      </c>
      <c r="O4182">
        <v>3200</v>
      </c>
      <c r="P4182">
        <v>1000.9</v>
      </c>
      <c r="Q4182" t="s">
        <v>55</v>
      </c>
      <c r="R4182" t="s">
        <v>27</v>
      </c>
      <c r="S4182" s="3" t="str">
        <f t="shared" si="325"/>
        <v>January</v>
      </c>
      <c r="T4182" t="str">
        <f t="shared" si="326"/>
        <v>Q1</v>
      </c>
      <c r="U4182">
        <f t="shared" si="327"/>
        <v>2025</v>
      </c>
      <c r="V4182" s="4">
        <f t="shared" si="328"/>
        <v>0.2382584684234331</v>
      </c>
      <c r="W4182" t="str">
        <f t="shared" si="329"/>
        <v>Low</v>
      </c>
    </row>
    <row r="4183" spans="1:23" hidden="1" x14ac:dyDescent="0.3">
      <c r="A4183">
        <v>102379</v>
      </c>
      <c r="B4183" s="1">
        <v>45892</v>
      </c>
      <c r="C4183" t="s">
        <v>2515</v>
      </c>
      <c r="D4183" t="s">
        <v>192</v>
      </c>
      <c r="E4183" t="s">
        <v>20</v>
      </c>
      <c r="F4183" t="s">
        <v>36</v>
      </c>
      <c r="G4183" t="s">
        <v>37</v>
      </c>
      <c r="H4183" t="s">
        <v>47</v>
      </c>
      <c r="I4183" t="s">
        <v>39</v>
      </c>
      <c r="J4183" t="s">
        <v>92</v>
      </c>
      <c r="K4183">
        <v>2</v>
      </c>
      <c r="L4183">
        <v>2098</v>
      </c>
      <c r="M4183">
        <v>0</v>
      </c>
      <c r="N4183">
        <v>4196</v>
      </c>
      <c r="O4183">
        <v>3200</v>
      </c>
      <c r="P4183">
        <v>996</v>
      </c>
      <c r="Q4183" t="s">
        <v>66</v>
      </c>
      <c r="R4183" t="s">
        <v>27</v>
      </c>
      <c r="S4183" s="3" t="str">
        <f t="shared" si="325"/>
        <v>August</v>
      </c>
      <c r="T4183" t="str">
        <f t="shared" si="326"/>
        <v>Q3</v>
      </c>
      <c r="U4183">
        <f t="shared" si="327"/>
        <v>2025</v>
      </c>
      <c r="V4183" s="4">
        <f t="shared" si="328"/>
        <v>0.23736892278360344</v>
      </c>
      <c r="W4183" t="str">
        <f t="shared" si="329"/>
        <v>Low</v>
      </c>
    </row>
    <row r="4184" spans="1:23" hidden="1" x14ac:dyDescent="0.3">
      <c r="A4184">
        <v>103230</v>
      </c>
      <c r="B4184" s="1">
        <v>46015</v>
      </c>
      <c r="C4184" t="s">
        <v>3366</v>
      </c>
      <c r="D4184" t="s">
        <v>299</v>
      </c>
      <c r="E4184" t="s">
        <v>44</v>
      </c>
      <c r="F4184" t="s">
        <v>45</v>
      </c>
      <c r="G4184" t="s">
        <v>46</v>
      </c>
      <c r="H4184" t="s">
        <v>59</v>
      </c>
      <c r="I4184" t="s">
        <v>39</v>
      </c>
      <c r="J4184" t="s">
        <v>48</v>
      </c>
      <c r="K4184">
        <v>3</v>
      </c>
      <c r="L4184">
        <v>1467</v>
      </c>
      <c r="M4184">
        <v>5</v>
      </c>
      <c r="N4184">
        <v>4180.95</v>
      </c>
      <c r="O4184">
        <v>2700</v>
      </c>
      <c r="P4184">
        <v>1480.95</v>
      </c>
      <c r="Q4184" t="s">
        <v>49</v>
      </c>
      <c r="R4184" t="s">
        <v>27</v>
      </c>
      <c r="S4184" s="3" t="str">
        <f t="shared" si="325"/>
        <v>December</v>
      </c>
      <c r="T4184" t="str">
        <f t="shared" si="326"/>
        <v>Q4</v>
      </c>
      <c r="U4184">
        <f t="shared" si="327"/>
        <v>2025</v>
      </c>
      <c r="V4184" s="4">
        <f t="shared" si="328"/>
        <v>0.35421375524701326</v>
      </c>
      <c r="W4184" t="str">
        <f t="shared" si="329"/>
        <v>Low</v>
      </c>
    </row>
    <row r="4185" spans="1:23" hidden="1" x14ac:dyDescent="0.3">
      <c r="A4185">
        <v>102474</v>
      </c>
      <c r="B4185" s="1">
        <v>45825</v>
      </c>
      <c r="C4185" t="s">
        <v>2610</v>
      </c>
      <c r="D4185" t="s">
        <v>210</v>
      </c>
      <c r="E4185" t="s">
        <v>30</v>
      </c>
      <c r="F4185" t="s">
        <v>31</v>
      </c>
      <c r="G4185" t="s">
        <v>32</v>
      </c>
      <c r="H4185" t="s">
        <v>108</v>
      </c>
      <c r="I4185" t="s">
        <v>39</v>
      </c>
      <c r="J4185" t="s">
        <v>40</v>
      </c>
      <c r="K4185">
        <v>4</v>
      </c>
      <c r="L4185">
        <v>1158</v>
      </c>
      <c r="M4185">
        <v>10</v>
      </c>
      <c r="N4185">
        <v>4168.8</v>
      </c>
      <c r="O4185">
        <v>1600</v>
      </c>
      <c r="P4185">
        <v>2568.8000000000002</v>
      </c>
      <c r="Q4185" t="s">
        <v>66</v>
      </c>
      <c r="R4185" t="s">
        <v>73</v>
      </c>
      <c r="S4185" s="3" t="str">
        <f t="shared" si="325"/>
        <v>June</v>
      </c>
      <c r="T4185" t="str">
        <f t="shared" si="326"/>
        <v>Q2</v>
      </c>
      <c r="U4185">
        <f t="shared" si="327"/>
        <v>2025</v>
      </c>
      <c r="V4185" s="4">
        <f t="shared" si="328"/>
        <v>0.6161965073882173</v>
      </c>
      <c r="W4185" t="str">
        <f t="shared" si="329"/>
        <v>Low</v>
      </c>
    </row>
    <row r="4186" spans="1:23" hidden="1" x14ac:dyDescent="0.3">
      <c r="A4186">
        <v>103888</v>
      </c>
      <c r="B4186" s="1">
        <v>45752</v>
      </c>
      <c r="C4186" t="s">
        <v>4024</v>
      </c>
      <c r="D4186" t="s">
        <v>43</v>
      </c>
      <c r="E4186" t="s">
        <v>44</v>
      </c>
      <c r="F4186" t="s">
        <v>64</v>
      </c>
      <c r="G4186" t="s">
        <v>65</v>
      </c>
      <c r="H4186" t="s">
        <v>71</v>
      </c>
      <c r="I4186" t="s">
        <v>39</v>
      </c>
      <c r="J4186" t="s">
        <v>40</v>
      </c>
      <c r="K4186">
        <v>5</v>
      </c>
      <c r="L4186">
        <v>877</v>
      </c>
      <c r="M4186">
        <v>5</v>
      </c>
      <c r="N4186">
        <v>4165.75</v>
      </c>
      <c r="O4186">
        <v>2000</v>
      </c>
      <c r="P4186">
        <v>2165.75</v>
      </c>
      <c r="Q4186" t="s">
        <v>66</v>
      </c>
      <c r="R4186" t="s">
        <v>27</v>
      </c>
      <c r="S4186" s="3" t="str">
        <f t="shared" si="325"/>
        <v>April</v>
      </c>
      <c r="T4186" t="str">
        <f t="shared" si="326"/>
        <v>Q2</v>
      </c>
      <c r="U4186">
        <f t="shared" si="327"/>
        <v>2025</v>
      </c>
      <c r="V4186" s="4">
        <f t="shared" si="328"/>
        <v>0.51989437676288786</v>
      </c>
      <c r="W4186" t="str">
        <f t="shared" si="329"/>
        <v>Low</v>
      </c>
    </row>
    <row r="4187" spans="1:23" hidden="1" x14ac:dyDescent="0.3">
      <c r="A4187">
        <v>103220</v>
      </c>
      <c r="B4187" s="1">
        <v>45774</v>
      </c>
      <c r="C4187" t="s">
        <v>3356</v>
      </c>
      <c r="D4187" t="s">
        <v>158</v>
      </c>
      <c r="E4187" t="s">
        <v>44</v>
      </c>
      <c r="F4187" t="s">
        <v>45</v>
      </c>
      <c r="G4187" t="s">
        <v>46</v>
      </c>
      <c r="H4187" t="s">
        <v>71</v>
      </c>
      <c r="I4187" t="s">
        <v>39</v>
      </c>
      <c r="J4187" t="s">
        <v>48</v>
      </c>
      <c r="K4187">
        <v>4</v>
      </c>
      <c r="L4187">
        <v>1095</v>
      </c>
      <c r="M4187">
        <v>5</v>
      </c>
      <c r="N4187">
        <v>4161</v>
      </c>
      <c r="O4187">
        <v>3600</v>
      </c>
      <c r="P4187">
        <v>561</v>
      </c>
      <c r="Q4187" t="s">
        <v>41</v>
      </c>
      <c r="R4187" t="s">
        <v>56</v>
      </c>
      <c r="S4187" s="3" t="str">
        <f t="shared" si="325"/>
        <v>April</v>
      </c>
      <c r="T4187" t="str">
        <f t="shared" si="326"/>
        <v>Q2</v>
      </c>
      <c r="U4187">
        <f t="shared" si="327"/>
        <v>2025</v>
      </c>
      <c r="V4187" s="4">
        <f t="shared" si="328"/>
        <v>0.13482335976928622</v>
      </c>
      <c r="W4187" t="str">
        <f t="shared" si="329"/>
        <v>Low</v>
      </c>
    </row>
    <row r="4188" spans="1:23" hidden="1" x14ac:dyDescent="0.3">
      <c r="A4188">
        <v>101882</v>
      </c>
      <c r="B4188" s="1">
        <v>45978</v>
      </c>
      <c r="C4188" t="s">
        <v>2018</v>
      </c>
      <c r="D4188" t="s">
        <v>35</v>
      </c>
      <c r="E4188" t="s">
        <v>44</v>
      </c>
      <c r="F4188" t="s">
        <v>64</v>
      </c>
      <c r="G4188" t="s">
        <v>65</v>
      </c>
      <c r="H4188" t="s">
        <v>33</v>
      </c>
      <c r="I4188" t="s">
        <v>39</v>
      </c>
      <c r="J4188" t="s">
        <v>40</v>
      </c>
      <c r="K4188">
        <v>4</v>
      </c>
      <c r="L4188">
        <v>1039</v>
      </c>
      <c r="M4188">
        <v>0</v>
      </c>
      <c r="N4188">
        <v>4156</v>
      </c>
      <c r="O4188">
        <v>1600</v>
      </c>
      <c r="P4188">
        <v>2556</v>
      </c>
      <c r="Q4188" t="s">
        <v>66</v>
      </c>
      <c r="R4188" t="s">
        <v>27</v>
      </c>
      <c r="S4188" s="3" t="str">
        <f t="shared" si="325"/>
        <v>November</v>
      </c>
      <c r="T4188" t="str">
        <f t="shared" si="326"/>
        <v>Q4</v>
      </c>
      <c r="U4188">
        <f t="shared" si="327"/>
        <v>2025</v>
      </c>
      <c r="V4188" s="4">
        <f t="shared" si="328"/>
        <v>0.61501443695861402</v>
      </c>
      <c r="W4188" t="str">
        <f t="shared" si="329"/>
        <v>Low</v>
      </c>
    </row>
    <row r="4189" spans="1:23" hidden="1" x14ac:dyDescent="0.3">
      <c r="A4189">
        <v>104447</v>
      </c>
      <c r="B4189" s="1">
        <v>45700</v>
      </c>
      <c r="C4189" t="s">
        <v>4583</v>
      </c>
      <c r="D4189" t="s">
        <v>199</v>
      </c>
      <c r="E4189" t="s">
        <v>44</v>
      </c>
      <c r="F4189" t="s">
        <v>45</v>
      </c>
      <c r="G4189" t="s">
        <v>46</v>
      </c>
      <c r="H4189" t="s">
        <v>71</v>
      </c>
      <c r="I4189" t="s">
        <v>39</v>
      </c>
      <c r="J4189" t="s">
        <v>48</v>
      </c>
      <c r="K4189">
        <v>3</v>
      </c>
      <c r="L4189">
        <v>1539</v>
      </c>
      <c r="M4189">
        <v>10</v>
      </c>
      <c r="N4189">
        <v>4155.3</v>
      </c>
      <c r="O4189">
        <v>2700</v>
      </c>
      <c r="P4189">
        <v>1455.3</v>
      </c>
      <c r="Q4189" t="s">
        <v>66</v>
      </c>
      <c r="R4189" t="s">
        <v>73</v>
      </c>
      <c r="S4189" s="3" t="str">
        <f t="shared" si="325"/>
        <v>February</v>
      </c>
      <c r="T4189" t="str">
        <f t="shared" si="326"/>
        <v>Q1</v>
      </c>
      <c r="U4189">
        <f t="shared" si="327"/>
        <v>2025</v>
      </c>
      <c r="V4189" s="4">
        <f t="shared" si="328"/>
        <v>0.35022742040285898</v>
      </c>
      <c r="W4189" t="str">
        <f t="shared" si="329"/>
        <v>Low</v>
      </c>
    </row>
    <row r="4190" spans="1:23" hidden="1" x14ac:dyDescent="0.3">
      <c r="A4190">
        <v>102539</v>
      </c>
      <c r="B4190" s="1">
        <v>45785</v>
      </c>
      <c r="C4190" t="s">
        <v>2675</v>
      </c>
      <c r="D4190" t="s">
        <v>132</v>
      </c>
      <c r="E4190" t="s">
        <v>52</v>
      </c>
      <c r="F4190" t="s">
        <v>69</v>
      </c>
      <c r="G4190" t="s">
        <v>70</v>
      </c>
      <c r="H4190" t="s">
        <v>59</v>
      </c>
      <c r="I4190" t="s">
        <v>39</v>
      </c>
      <c r="J4190" t="s">
        <v>48</v>
      </c>
      <c r="K4190">
        <v>4</v>
      </c>
      <c r="L4190">
        <v>1298</v>
      </c>
      <c r="M4190">
        <v>20</v>
      </c>
      <c r="N4190">
        <v>4153.6000000000004</v>
      </c>
      <c r="O4190">
        <v>3600</v>
      </c>
      <c r="P4190">
        <v>553.6</v>
      </c>
      <c r="Q4190" t="s">
        <v>49</v>
      </c>
      <c r="R4190" t="s">
        <v>27</v>
      </c>
      <c r="S4190" s="3" t="str">
        <f t="shared" si="325"/>
        <v>May</v>
      </c>
      <c r="T4190" t="str">
        <f t="shared" si="326"/>
        <v>Q2</v>
      </c>
      <c r="U4190">
        <f t="shared" si="327"/>
        <v>2025</v>
      </c>
      <c r="V4190" s="4">
        <f t="shared" si="328"/>
        <v>0.13328197226502311</v>
      </c>
      <c r="W4190" t="str">
        <f t="shared" si="329"/>
        <v>Low</v>
      </c>
    </row>
    <row r="4191" spans="1:23" hidden="1" x14ac:dyDescent="0.3">
      <c r="A4191">
        <v>101489</v>
      </c>
      <c r="B4191" s="1">
        <v>45810</v>
      </c>
      <c r="C4191" t="s">
        <v>1625</v>
      </c>
      <c r="D4191" t="s">
        <v>160</v>
      </c>
      <c r="E4191" t="s">
        <v>30</v>
      </c>
      <c r="F4191" t="s">
        <v>76</v>
      </c>
      <c r="G4191" t="s">
        <v>77</v>
      </c>
      <c r="H4191" t="s">
        <v>108</v>
      </c>
      <c r="I4191" t="s">
        <v>39</v>
      </c>
      <c r="J4191" t="s">
        <v>40</v>
      </c>
      <c r="K4191">
        <v>5</v>
      </c>
      <c r="L4191">
        <v>976</v>
      </c>
      <c r="M4191">
        <v>15</v>
      </c>
      <c r="N4191">
        <v>4148</v>
      </c>
      <c r="O4191">
        <v>2000</v>
      </c>
      <c r="P4191">
        <v>2148</v>
      </c>
      <c r="Q4191" t="s">
        <v>41</v>
      </c>
      <c r="R4191" t="s">
        <v>27</v>
      </c>
      <c r="S4191" s="3" t="str">
        <f t="shared" si="325"/>
        <v>June</v>
      </c>
      <c r="T4191" t="str">
        <f t="shared" si="326"/>
        <v>Q2</v>
      </c>
      <c r="U4191">
        <f t="shared" si="327"/>
        <v>2025</v>
      </c>
      <c r="V4191" s="4">
        <f t="shared" si="328"/>
        <v>0.51783992285438762</v>
      </c>
      <c r="W4191" t="str">
        <f t="shared" si="329"/>
        <v>Low</v>
      </c>
    </row>
    <row r="4192" spans="1:23" hidden="1" x14ac:dyDescent="0.3">
      <c r="A4192">
        <v>104619</v>
      </c>
      <c r="B4192" s="1">
        <v>46005</v>
      </c>
      <c r="C4192" t="s">
        <v>4755</v>
      </c>
      <c r="D4192" t="s">
        <v>19</v>
      </c>
      <c r="E4192" t="s">
        <v>52</v>
      </c>
      <c r="F4192" t="s">
        <v>53</v>
      </c>
      <c r="G4192" t="s">
        <v>54</v>
      </c>
      <c r="H4192" t="s">
        <v>33</v>
      </c>
      <c r="I4192" t="s">
        <v>39</v>
      </c>
      <c r="J4192" t="s">
        <v>48</v>
      </c>
      <c r="K4192">
        <v>3</v>
      </c>
      <c r="L4192">
        <v>1621</v>
      </c>
      <c r="M4192">
        <v>15</v>
      </c>
      <c r="N4192">
        <v>4133.55</v>
      </c>
      <c r="O4192">
        <v>2700</v>
      </c>
      <c r="P4192">
        <v>1433.55</v>
      </c>
      <c r="Q4192" t="s">
        <v>41</v>
      </c>
      <c r="R4192" t="s">
        <v>27</v>
      </c>
      <c r="S4192" s="3" t="str">
        <f t="shared" si="325"/>
        <v>December</v>
      </c>
      <c r="T4192" t="str">
        <f t="shared" si="326"/>
        <v>Q4</v>
      </c>
      <c r="U4192">
        <f t="shared" si="327"/>
        <v>2025</v>
      </c>
      <c r="V4192" s="4">
        <f t="shared" si="328"/>
        <v>0.34680843342889284</v>
      </c>
      <c r="W4192" t="str">
        <f t="shared" si="329"/>
        <v>Low</v>
      </c>
    </row>
    <row r="4193" spans="1:23" hidden="1" x14ac:dyDescent="0.3">
      <c r="A4193">
        <v>103131</v>
      </c>
      <c r="B4193" s="1">
        <v>45682</v>
      </c>
      <c r="C4193" t="s">
        <v>3267</v>
      </c>
      <c r="D4193" t="s">
        <v>122</v>
      </c>
      <c r="E4193" t="s">
        <v>52</v>
      </c>
      <c r="F4193" t="s">
        <v>69</v>
      </c>
      <c r="G4193" t="s">
        <v>70</v>
      </c>
      <c r="H4193" t="s">
        <v>59</v>
      </c>
      <c r="I4193" t="s">
        <v>39</v>
      </c>
      <c r="J4193" t="s">
        <v>40</v>
      </c>
      <c r="K4193">
        <v>6</v>
      </c>
      <c r="L4193">
        <v>688</v>
      </c>
      <c r="M4193">
        <v>0</v>
      </c>
      <c r="N4193">
        <v>4128</v>
      </c>
      <c r="O4193">
        <v>2400</v>
      </c>
      <c r="P4193">
        <v>1728</v>
      </c>
      <c r="Q4193" t="s">
        <v>26</v>
      </c>
      <c r="R4193" t="s">
        <v>27</v>
      </c>
      <c r="S4193" s="3" t="str">
        <f t="shared" si="325"/>
        <v>January</v>
      </c>
      <c r="T4193" t="str">
        <f t="shared" si="326"/>
        <v>Q1</v>
      </c>
      <c r="U4193">
        <f t="shared" si="327"/>
        <v>2025</v>
      </c>
      <c r="V4193" s="4">
        <f t="shared" si="328"/>
        <v>0.41860465116279072</v>
      </c>
      <c r="W4193" t="str">
        <f t="shared" si="329"/>
        <v>Low</v>
      </c>
    </row>
    <row r="4194" spans="1:23" hidden="1" x14ac:dyDescent="0.3">
      <c r="A4194">
        <v>102060</v>
      </c>
      <c r="B4194" s="1">
        <v>45658</v>
      </c>
      <c r="C4194" t="s">
        <v>2196</v>
      </c>
      <c r="D4194" t="s">
        <v>96</v>
      </c>
      <c r="E4194" t="s">
        <v>30</v>
      </c>
      <c r="F4194" t="s">
        <v>76</v>
      </c>
      <c r="G4194" t="s">
        <v>77</v>
      </c>
      <c r="H4194" t="s">
        <v>59</v>
      </c>
      <c r="I4194" t="s">
        <v>39</v>
      </c>
      <c r="J4194" t="s">
        <v>92</v>
      </c>
      <c r="K4194">
        <v>2</v>
      </c>
      <c r="L4194">
        <v>2292</v>
      </c>
      <c r="M4194">
        <v>10</v>
      </c>
      <c r="N4194">
        <v>4125.6000000000004</v>
      </c>
      <c r="O4194">
        <v>3200</v>
      </c>
      <c r="P4194">
        <v>925.6</v>
      </c>
      <c r="Q4194" t="s">
        <v>66</v>
      </c>
      <c r="R4194" t="s">
        <v>27</v>
      </c>
      <c r="S4194" s="3" t="str">
        <f t="shared" si="325"/>
        <v>January</v>
      </c>
      <c r="T4194" t="str">
        <f t="shared" si="326"/>
        <v>Q1</v>
      </c>
      <c r="U4194">
        <f t="shared" si="327"/>
        <v>2025</v>
      </c>
      <c r="V4194" s="4">
        <f t="shared" si="328"/>
        <v>0.22435524529765366</v>
      </c>
      <c r="W4194" t="str">
        <f t="shared" si="329"/>
        <v>Low</v>
      </c>
    </row>
    <row r="4195" spans="1:23" hidden="1" x14ac:dyDescent="0.3">
      <c r="A4195">
        <v>101119</v>
      </c>
      <c r="B4195" s="1">
        <v>45751</v>
      </c>
      <c r="C4195" t="s">
        <v>1255</v>
      </c>
      <c r="D4195" t="s">
        <v>375</v>
      </c>
      <c r="E4195" t="s">
        <v>44</v>
      </c>
      <c r="F4195" t="s">
        <v>45</v>
      </c>
      <c r="G4195" t="s">
        <v>46</v>
      </c>
      <c r="H4195" t="s">
        <v>47</v>
      </c>
      <c r="I4195" t="s">
        <v>39</v>
      </c>
      <c r="J4195" t="s">
        <v>40</v>
      </c>
      <c r="K4195">
        <v>5</v>
      </c>
      <c r="L4195">
        <v>968</v>
      </c>
      <c r="M4195">
        <v>15</v>
      </c>
      <c r="N4195">
        <v>4114</v>
      </c>
      <c r="O4195">
        <v>2000</v>
      </c>
      <c r="P4195">
        <v>2114</v>
      </c>
      <c r="Q4195" t="s">
        <v>26</v>
      </c>
      <c r="R4195" t="s">
        <v>27</v>
      </c>
      <c r="S4195" s="3" t="str">
        <f t="shared" si="325"/>
        <v>April</v>
      </c>
      <c r="T4195" t="str">
        <f t="shared" si="326"/>
        <v>Q2</v>
      </c>
      <c r="U4195">
        <f t="shared" si="327"/>
        <v>2025</v>
      </c>
      <c r="V4195" s="4">
        <f t="shared" si="328"/>
        <v>0.51385512882839091</v>
      </c>
      <c r="W4195" t="str">
        <f t="shared" si="329"/>
        <v>Low</v>
      </c>
    </row>
    <row r="4196" spans="1:23" hidden="1" x14ac:dyDescent="0.3">
      <c r="A4196">
        <v>101107</v>
      </c>
      <c r="B4196" s="1">
        <v>45846</v>
      </c>
      <c r="C4196" t="s">
        <v>1243</v>
      </c>
      <c r="D4196" t="s">
        <v>184</v>
      </c>
      <c r="E4196" t="s">
        <v>52</v>
      </c>
      <c r="F4196" t="s">
        <v>53</v>
      </c>
      <c r="G4196" t="s">
        <v>54</v>
      </c>
      <c r="H4196" t="s">
        <v>47</v>
      </c>
      <c r="I4196" t="s">
        <v>39</v>
      </c>
      <c r="J4196" t="s">
        <v>40</v>
      </c>
      <c r="K4196">
        <v>5</v>
      </c>
      <c r="L4196">
        <v>866</v>
      </c>
      <c r="M4196">
        <v>5</v>
      </c>
      <c r="N4196">
        <v>4113.5</v>
      </c>
      <c r="O4196">
        <v>2000</v>
      </c>
      <c r="P4196">
        <v>2113.5</v>
      </c>
      <c r="Q4196" t="s">
        <v>66</v>
      </c>
      <c r="R4196" t="s">
        <v>27</v>
      </c>
      <c r="S4196" s="3" t="str">
        <f t="shared" si="325"/>
        <v>July</v>
      </c>
      <c r="T4196" t="str">
        <f t="shared" si="326"/>
        <v>Q3</v>
      </c>
      <c r="U4196">
        <f t="shared" si="327"/>
        <v>2025</v>
      </c>
      <c r="V4196" s="4">
        <f t="shared" si="328"/>
        <v>0.51379603743770508</v>
      </c>
      <c r="W4196" t="str">
        <f t="shared" si="329"/>
        <v>Low</v>
      </c>
    </row>
    <row r="4197" spans="1:23" hidden="1" x14ac:dyDescent="0.3">
      <c r="A4197">
        <v>100146</v>
      </c>
      <c r="B4197" s="1">
        <v>46005</v>
      </c>
      <c r="C4197" t="s">
        <v>276</v>
      </c>
      <c r="D4197" t="s">
        <v>138</v>
      </c>
      <c r="E4197" t="s">
        <v>44</v>
      </c>
      <c r="F4197" t="s">
        <v>45</v>
      </c>
      <c r="G4197" t="s">
        <v>46</v>
      </c>
      <c r="H4197" t="s">
        <v>23</v>
      </c>
      <c r="I4197" t="s">
        <v>39</v>
      </c>
      <c r="J4197" t="s">
        <v>92</v>
      </c>
      <c r="K4197">
        <v>2</v>
      </c>
      <c r="L4197">
        <v>2164</v>
      </c>
      <c r="M4197">
        <v>5</v>
      </c>
      <c r="N4197">
        <v>4111.6000000000004</v>
      </c>
      <c r="O4197">
        <v>3200</v>
      </c>
      <c r="P4197">
        <v>911.6</v>
      </c>
      <c r="Q4197" t="s">
        <v>66</v>
      </c>
      <c r="R4197" t="s">
        <v>73</v>
      </c>
      <c r="S4197" s="3" t="str">
        <f t="shared" si="325"/>
        <v>December</v>
      </c>
      <c r="T4197" t="str">
        <f t="shared" si="326"/>
        <v>Q4</v>
      </c>
      <c r="U4197">
        <f t="shared" si="327"/>
        <v>2025</v>
      </c>
      <c r="V4197" s="4">
        <f t="shared" si="328"/>
        <v>0.22171417453059636</v>
      </c>
      <c r="W4197" t="str">
        <f t="shared" si="329"/>
        <v>Low</v>
      </c>
    </row>
    <row r="4198" spans="1:23" hidden="1" x14ac:dyDescent="0.3">
      <c r="A4198">
        <v>103363</v>
      </c>
      <c r="B4198" s="1">
        <v>45944</v>
      </c>
      <c r="C4198" t="s">
        <v>3499</v>
      </c>
      <c r="D4198" t="s">
        <v>29</v>
      </c>
      <c r="E4198" t="s">
        <v>44</v>
      </c>
      <c r="F4198" t="s">
        <v>45</v>
      </c>
      <c r="G4198" t="s">
        <v>46</v>
      </c>
      <c r="H4198" t="s">
        <v>38</v>
      </c>
      <c r="I4198" t="s">
        <v>39</v>
      </c>
      <c r="J4198" t="s">
        <v>40</v>
      </c>
      <c r="K4198">
        <v>4</v>
      </c>
      <c r="L4198">
        <v>1141</v>
      </c>
      <c r="M4198">
        <v>10</v>
      </c>
      <c r="N4198">
        <v>4107.6000000000004</v>
      </c>
      <c r="O4198">
        <v>1600</v>
      </c>
      <c r="P4198">
        <v>2507.6</v>
      </c>
      <c r="Q4198" t="s">
        <v>49</v>
      </c>
      <c r="R4198" t="s">
        <v>27</v>
      </c>
      <c r="S4198" s="3" t="str">
        <f t="shared" si="325"/>
        <v>October</v>
      </c>
      <c r="T4198" t="str">
        <f t="shared" si="326"/>
        <v>Q4</v>
      </c>
      <c r="U4198">
        <f t="shared" si="327"/>
        <v>2025</v>
      </c>
      <c r="V4198" s="4">
        <f t="shared" si="328"/>
        <v>0.6104781380855</v>
      </c>
      <c r="W4198" t="str">
        <f t="shared" si="329"/>
        <v>Low</v>
      </c>
    </row>
    <row r="4199" spans="1:23" hidden="1" x14ac:dyDescent="0.3">
      <c r="A4199">
        <v>101078</v>
      </c>
      <c r="B4199" s="1">
        <v>45892</v>
      </c>
      <c r="C4199" t="s">
        <v>1214</v>
      </c>
      <c r="D4199" t="s">
        <v>205</v>
      </c>
      <c r="E4199" t="s">
        <v>44</v>
      </c>
      <c r="F4199" t="s">
        <v>64</v>
      </c>
      <c r="G4199" t="s">
        <v>65</v>
      </c>
      <c r="H4199" t="s">
        <v>71</v>
      </c>
      <c r="I4199" t="s">
        <v>39</v>
      </c>
      <c r="J4199" t="s">
        <v>40</v>
      </c>
      <c r="K4199">
        <v>6</v>
      </c>
      <c r="L4199">
        <v>681</v>
      </c>
      <c r="M4199">
        <v>0</v>
      </c>
      <c r="N4199">
        <v>4086</v>
      </c>
      <c r="O4199">
        <v>2400</v>
      </c>
      <c r="P4199">
        <v>1686</v>
      </c>
      <c r="Q4199" t="s">
        <v>26</v>
      </c>
      <c r="R4199" t="s">
        <v>27</v>
      </c>
      <c r="S4199" s="3" t="str">
        <f t="shared" si="325"/>
        <v>August</v>
      </c>
      <c r="T4199" t="str">
        <f t="shared" si="326"/>
        <v>Q3</v>
      </c>
      <c r="U4199">
        <f t="shared" si="327"/>
        <v>2025</v>
      </c>
      <c r="V4199" s="4">
        <f t="shared" si="328"/>
        <v>0.41262848751835535</v>
      </c>
      <c r="W4199" t="str">
        <f t="shared" si="329"/>
        <v>Low</v>
      </c>
    </row>
    <row r="4200" spans="1:23" hidden="1" x14ac:dyDescent="0.3">
      <c r="A4200">
        <v>101793</v>
      </c>
      <c r="B4200" s="1">
        <v>45784</v>
      </c>
      <c r="C4200" t="s">
        <v>1929</v>
      </c>
      <c r="D4200" t="s">
        <v>63</v>
      </c>
      <c r="E4200" t="s">
        <v>20</v>
      </c>
      <c r="F4200" t="s">
        <v>36</v>
      </c>
      <c r="G4200" t="s">
        <v>37</v>
      </c>
      <c r="H4200" t="s">
        <v>108</v>
      </c>
      <c r="I4200" t="s">
        <v>39</v>
      </c>
      <c r="J4200" t="s">
        <v>92</v>
      </c>
      <c r="K4200">
        <v>2</v>
      </c>
      <c r="L4200">
        <v>2553</v>
      </c>
      <c r="M4200">
        <v>20</v>
      </c>
      <c r="N4200">
        <v>4084.8</v>
      </c>
      <c r="O4200">
        <v>3200</v>
      </c>
      <c r="P4200">
        <v>884.8</v>
      </c>
      <c r="Q4200" t="s">
        <v>66</v>
      </c>
      <c r="R4200" t="s">
        <v>27</v>
      </c>
      <c r="S4200" s="3" t="str">
        <f t="shared" si="325"/>
        <v>May</v>
      </c>
      <c r="T4200" t="str">
        <f t="shared" si="326"/>
        <v>Q2</v>
      </c>
      <c r="U4200">
        <f t="shared" si="327"/>
        <v>2025</v>
      </c>
      <c r="V4200" s="4">
        <f t="shared" si="328"/>
        <v>0.21660791226008616</v>
      </c>
      <c r="W4200" t="str">
        <f t="shared" si="329"/>
        <v>Low</v>
      </c>
    </row>
    <row r="4201" spans="1:23" hidden="1" x14ac:dyDescent="0.3">
      <c r="A4201">
        <v>101262</v>
      </c>
      <c r="B4201" s="1">
        <v>46008</v>
      </c>
      <c r="C4201" t="s">
        <v>1398</v>
      </c>
      <c r="D4201" t="s">
        <v>129</v>
      </c>
      <c r="E4201" t="s">
        <v>30</v>
      </c>
      <c r="F4201" t="s">
        <v>31</v>
      </c>
      <c r="G4201" t="s">
        <v>32</v>
      </c>
      <c r="H4201" t="s">
        <v>71</v>
      </c>
      <c r="I4201" t="s">
        <v>39</v>
      </c>
      <c r="J4201" t="s">
        <v>40</v>
      </c>
      <c r="K4201">
        <v>6</v>
      </c>
      <c r="L4201">
        <v>756</v>
      </c>
      <c r="M4201">
        <v>10</v>
      </c>
      <c r="N4201">
        <v>4082.4</v>
      </c>
      <c r="O4201">
        <v>2400</v>
      </c>
      <c r="P4201">
        <v>1682.4</v>
      </c>
      <c r="Q4201" t="s">
        <v>41</v>
      </c>
      <c r="R4201" t="s">
        <v>73</v>
      </c>
      <c r="S4201" s="3" t="str">
        <f t="shared" si="325"/>
        <v>December</v>
      </c>
      <c r="T4201" t="str">
        <f t="shared" si="326"/>
        <v>Q4</v>
      </c>
      <c r="U4201">
        <f t="shared" si="327"/>
        <v>2025</v>
      </c>
      <c r="V4201" s="4">
        <f t="shared" si="328"/>
        <v>0.41211052322163433</v>
      </c>
      <c r="W4201" t="str">
        <f t="shared" si="329"/>
        <v>Low</v>
      </c>
    </row>
    <row r="4202" spans="1:23" hidden="1" x14ac:dyDescent="0.3">
      <c r="A4202">
        <v>102975</v>
      </c>
      <c r="B4202" s="1">
        <v>45921</v>
      </c>
      <c r="C4202" t="s">
        <v>3111</v>
      </c>
      <c r="D4202" t="s">
        <v>29</v>
      </c>
      <c r="E4202" t="s">
        <v>52</v>
      </c>
      <c r="F4202" t="s">
        <v>69</v>
      </c>
      <c r="G4202" t="s">
        <v>70</v>
      </c>
      <c r="H4202" t="s">
        <v>47</v>
      </c>
      <c r="I4202" t="s">
        <v>39</v>
      </c>
      <c r="J4202" t="s">
        <v>92</v>
      </c>
      <c r="K4202">
        <v>2</v>
      </c>
      <c r="L4202">
        <v>2537</v>
      </c>
      <c r="M4202">
        <v>20</v>
      </c>
      <c r="N4202">
        <v>4059.2</v>
      </c>
      <c r="O4202">
        <v>3200</v>
      </c>
      <c r="P4202">
        <v>859.2</v>
      </c>
      <c r="Q4202" t="s">
        <v>66</v>
      </c>
      <c r="R4202" t="s">
        <v>27</v>
      </c>
      <c r="S4202" s="3" t="str">
        <f t="shared" si="325"/>
        <v>September</v>
      </c>
      <c r="T4202" t="str">
        <f t="shared" si="326"/>
        <v>Q3</v>
      </c>
      <c r="U4202">
        <f t="shared" si="327"/>
        <v>2025</v>
      </c>
      <c r="V4202" s="4">
        <f t="shared" si="328"/>
        <v>0.21166732361056367</v>
      </c>
      <c r="W4202" t="str">
        <f t="shared" si="329"/>
        <v>Low</v>
      </c>
    </row>
    <row r="4203" spans="1:23" hidden="1" x14ac:dyDescent="0.3">
      <c r="A4203">
        <v>100833</v>
      </c>
      <c r="B4203" s="1">
        <v>45903</v>
      </c>
      <c r="C4203" t="s">
        <v>969</v>
      </c>
      <c r="D4203" t="s">
        <v>102</v>
      </c>
      <c r="E4203" t="s">
        <v>52</v>
      </c>
      <c r="F4203" t="s">
        <v>53</v>
      </c>
      <c r="G4203" t="s">
        <v>54</v>
      </c>
      <c r="H4203" t="s">
        <v>59</v>
      </c>
      <c r="I4203" t="s">
        <v>39</v>
      </c>
      <c r="J4203" t="s">
        <v>92</v>
      </c>
      <c r="K4203">
        <v>2</v>
      </c>
      <c r="L4203">
        <v>2135</v>
      </c>
      <c r="M4203">
        <v>5</v>
      </c>
      <c r="N4203">
        <v>4056.5</v>
      </c>
      <c r="O4203">
        <v>3200</v>
      </c>
      <c r="P4203">
        <v>856.5</v>
      </c>
      <c r="Q4203" t="s">
        <v>26</v>
      </c>
      <c r="R4203" t="s">
        <v>73</v>
      </c>
      <c r="S4203" s="3" t="str">
        <f t="shared" si="325"/>
        <v>September</v>
      </c>
      <c r="T4203" t="str">
        <f t="shared" si="326"/>
        <v>Q3</v>
      </c>
      <c r="U4203">
        <f t="shared" si="327"/>
        <v>2025</v>
      </c>
      <c r="V4203" s="4">
        <f t="shared" si="328"/>
        <v>0.21114261062492296</v>
      </c>
      <c r="W4203" t="str">
        <f t="shared" si="329"/>
        <v>Low</v>
      </c>
    </row>
    <row r="4204" spans="1:23" hidden="1" x14ac:dyDescent="0.3">
      <c r="A4204">
        <v>101123</v>
      </c>
      <c r="B4204" s="1">
        <v>45690</v>
      </c>
      <c r="C4204" t="s">
        <v>1259</v>
      </c>
      <c r="D4204" t="s">
        <v>177</v>
      </c>
      <c r="E4204" t="s">
        <v>44</v>
      </c>
      <c r="F4204" t="s">
        <v>45</v>
      </c>
      <c r="G4204" t="s">
        <v>46</v>
      </c>
      <c r="H4204" t="s">
        <v>108</v>
      </c>
      <c r="I4204" t="s">
        <v>39</v>
      </c>
      <c r="J4204" t="s">
        <v>40</v>
      </c>
      <c r="K4204">
        <v>6</v>
      </c>
      <c r="L4204">
        <v>749</v>
      </c>
      <c r="M4204">
        <v>10</v>
      </c>
      <c r="N4204">
        <v>4044.6</v>
      </c>
      <c r="O4204">
        <v>2400</v>
      </c>
      <c r="P4204">
        <v>1644.6</v>
      </c>
      <c r="Q4204" t="s">
        <v>55</v>
      </c>
      <c r="R4204" t="s">
        <v>27</v>
      </c>
      <c r="S4204" s="3" t="str">
        <f t="shared" si="325"/>
        <v>February</v>
      </c>
      <c r="T4204" t="str">
        <f t="shared" si="326"/>
        <v>Q1</v>
      </c>
      <c r="U4204">
        <f t="shared" si="327"/>
        <v>2025</v>
      </c>
      <c r="V4204" s="4">
        <f t="shared" si="328"/>
        <v>0.40661622904613559</v>
      </c>
      <c r="W4204" t="str">
        <f t="shared" si="329"/>
        <v>Low</v>
      </c>
    </row>
    <row r="4205" spans="1:23" hidden="1" x14ac:dyDescent="0.3">
      <c r="A4205">
        <v>102275</v>
      </c>
      <c r="B4205" s="1">
        <v>45751</v>
      </c>
      <c r="C4205" t="s">
        <v>2411</v>
      </c>
      <c r="D4205" t="s">
        <v>219</v>
      </c>
      <c r="E4205" t="s">
        <v>30</v>
      </c>
      <c r="F4205" t="s">
        <v>76</v>
      </c>
      <c r="G4205" t="s">
        <v>77</v>
      </c>
      <c r="H4205" t="s">
        <v>59</v>
      </c>
      <c r="I4205" t="s">
        <v>39</v>
      </c>
      <c r="J4205" t="s">
        <v>40</v>
      </c>
      <c r="K4205">
        <v>5</v>
      </c>
      <c r="L4205">
        <v>808</v>
      </c>
      <c r="M4205">
        <v>0</v>
      </c>
      <c r="N4205">
        <v>4040</v>
      </c>
      <c r="O4205">
        <v>2000</v>
      </c>
      <c r="P4205">
        <v>2040</v>
      </c>
      <c r="Q4205" t="s">
        <v>66</v>
      </c>
      <c r="R4205" t="s">
        <v>56</v>
      </c>
      <c r="S4205" s="3" t="str">
        <f t="shared" si="325"/>
        <v>April</v>
      </c>
      <c r="T4205" t="str">
        <f t="shared" si="326"/>
        <v>Q2</v>
      </c>
      <c r="U4205">
        <f t="shared" si="327"/>
        <v>2025</v>
      </c>
      <c r="V4205" s="4">
        <f t="shared" si="328"/>
        <v>0.50495049504950495</v>
      </c>
      <c r="W4205" t="str">
        <f t="shared" si="329"/>
        <v>Low</v>
      </c>
    </row>
    <row r="4206" spans="1:23" hidden="1" x14ac:dyDescent="0.3">
      <c r="A4206">
        <v>104234</v>
      </c>
      <c r="B4206" s="1">
        <v>45822</v>
      </c>
      <c r="C4206" t="s">
        <v>4370</v>
      </c>
      <c r="D4206" t="s">
        <v>189</v>
      </c>
      <c r="E4206" t="s">
        <v>52</v>
      </c>
      <c r="F4206" t="s">
        <v>69</v>
      </c>
      <c r="G4206" t="s">
        <v>70</v>
      </c>
      <c r="H4206" t="s">
        <v>38</v>
      </c>
      <c r="I4206" t="s">
        <v>39</v>
      </c>
      <c r="J4206" t="s">
        <v>48</v>
      </c>
      <c r="K4206">
        <v>3</v>
      </c>
      <c r="L4206">
        <v>1414</v>
      </c>
      <c r="M4206">
        <v>5</v>
      </c>
      <c r="N4206">
        <v>4029.9</v>
      </c>
      <c r="O4206">
        <v>2700</v>
      </c>
      <c r="P4206">
        <v>1329.9</v>
      </c>
      <c r="Q4206" t="s">
        <v>66</v>
      </c>
      <c r="R4206" t="s">
        <v>27</v>
      </c>
      <c r="S4206" s="3" t="str">
        <f t="shared" si="325"/>
        <v>June</v>
      </c>
      <c r="T4206" t="str">
        <f t="shared" si="326"/>
        <v>Q2</v>
      </c>
      <c r="U4206">
        <f t="shared" si="327"/>
        <v>2025</v>
      </c>
      <c r="V4206" s="4">
        <f t="shared" si="328"/>
        <v>0.33000818878880372</v>
      </c>
      <c r="W4206" t="str">
        <f t="shared" si="329"/>
        <v>Low</v>
      </c>
    </row>
    <row r="4207" spans="1:23" hidden="1" x14ac:dyDescent="0.3">
      <c r="A4207">
        <v>102889</v>
      </c>
      <c r="B4207" s="1">
        <v>45723</v>
      </c>
      <c r="C4207" t="s">
        <v>3025</v>
      </c>
      <c r="D4207" t="s">
        <v>199</v>
      </c>
      <c r="E4207" t="s">
        <v>44</v>
      </c>
      <c r="F4207" t="s">
        <v>64</v>
      </c>
      <c r="G4207" t="s">
        <v>65</v>
      </c>
      <c r="H4207" t="s">
        <v>47</v>
      </c>
      <c r="I4207" t="s">
        <v>39</v>
      </c>
      <c r="J4207" t="s">
        <v>48</v>
      </c>
      <c r="K4207">
        <v>4</v>
      </c>
      <c r="L4207">
        <v>1119</v>
      </c>
      <c r="M4207">
        <v>10</v>
      </c>
      <c r="N4207">
        <v>4028.4</v>
      </c>
      <c r="O4207">
        <v>3600</v>
      </c>
      <c r="P4207">
        <v>428.4</v>
      </c>
      <c r="Q4207" t="s">
        <v>55</v>
      </c>
      <c r="R4207" t="s">
        <v>27</v>
      </c>
      <c r="S4207" s="3" t="str">
        <f t="shared" si="325"/>
        <v>March</v>
      </c>
      <c r="T4207" t="str">
        <f t="shared" si="326"/>
        <v>Q1</v>
      </c>
      <c r="U4207">
        <f t="shared" si="327"/>
        <v>2025</v>
      </c>
      <c r="V4207" s="4">
        <f t="shared" si="328"/>
        <v>0.10634495084897229</v>
      </c>
      <c r="W4207" t="str">
        <f t="shared" si="329"/>
        <v>Low</v>
      </c>
    </row>
    <row r="4208" spans="1:23" hidden="1" x14ac:dyDescent="0.3">
      <c r="A4208">
        <v>104368</v>
      </c>
      <c r="B4208" s="1">
        <v>45842</v>
      </c>
      <c r="C4208" t="s">
        <v>4504</v>
      </c>
      <c r="D4208" t="s">
        <v>87</v>
      </c>
      <c r="E4208" t="s">
        <v>30</v>
      </c>
      <c r="F4208" t="s">
        <v>76</v>
      </c>
      <c r="G4208" t="s">
        <v>77</v>
      </c>
      <c r="H4208" t="s">
        <v>23</v>
      </c>
      <c r="I4208" t="s">
        <v>39</v>
      </c>
      <c r="J4208" t="s">
        <v>92</v>
      </c>
      <c r="K4208">
        <v>2</v>
      </c>
      <c r="L4208">
        <v>2118</v>
      </c>
      <c r="M4208">
        <v>5</v>
      </c>
      <c r="N4208">
        <v>4024.2</v>
      </c>
      <c r="O4208">
        <v>3200</v>
      </c>
      <c r="P4208">
        <v>824.2</v>
      </c>
      <c r="Q4208" t="s">
        <v>26</v>
      </c>
      <c r="R4208" t="s">
        <v>73</v>
      </c>
      <c r="S4208" s="3" t="str">
        <f t="shared" si="325"/>
        <v>July</v>
      </c>
      <c r="T4208" t="str">
        <f t="shared" si="326"/>
        <v>Q3</v>
      </c>
      <c r="U4208">
        <f t="shared" si="327"/>
        <v>2025</v>
      </c>
      <c r="V4208" s="4">
        <f t="shared" si="328"/>
        <v>0.20481089409075098</v>
      </c>
      <c r="W4208" t="str">
        <f t="shared" si="329"/>
        <v>Low</v>
      </c>
    </row>
    <row r="4209" spans="1:23" hidden="1" x14ac:dyDescent="0.3">
      <c r="A4209">
        <v>102672</v>
      </c>
      <c r="B4209" s="1">
        <v>45919</v>
      </c>
      <c r="C4209" t="s">
        <v>2808</v>
      </c>
      <c r="D4209" t="s">
        <v>210</v>
      </c>
      <c r="E4209" t="s">
        <v>44</v>
      </c>
      <c r="F4209" t="s">
        <v>45</v>
      </c>
      <c r="G4209" t="s">
        <v>46</v>
      </c>
      <c r="H4209" t="s">
        <v>47</v>
      </c>
      <c r="I4209" t="s">
        <v>39</v>
      </c>
      <c r="J4209" t="s">
        <v>40</v>
      </c>
      <c r="K4209">
        <v>6</v>
      </c>
      <c r="L4209">
        <v>838</v>
      </c>
      <c r="M4209">
        <v>20</v>
      </c>
      <c r="N4209">
        <v>4022.4</v>
      </c>
      <c r="O4209">
        <v>2400</v>
      </c>
      <c r="P4209">
        <v>1622.4</v>
      </c>
      <c r="Q4209" t="s">
        <v>66</v>
      </c>
      <c r="R4209" t="s">
        <v>27</v>
      </c>
      <c r="S4209" s="3" t="str">
        <f t="shared" si="325"/>
        <v>September</v>
      </c>
      <c r="T4209" t="str">
        <f t="shared" si="326"/>
        <v>Q3</v>
      </c>
      <c r="U4209">
        <f t="shared" si="327"/>
        <v>2025</v>
      </c>
      <c r="V4209" s="4">
        <f t="shared" si="328"/>
        <v>0.40334128878281622</v>
      </c>
      <c r="W4209" t="str">
        <f t="shared" si="329"/>
        <v>Low</v>
      </c>
    </row>
    <row r="4210" spans="1:23" hidden="1" x14ac:dyDescent="0.3">
      <c r="A4210">
        <v>100465</v>
      </c>
      <c r="B4210" s="1">
        <v>46013</v>
      </c>
      <c r="C4210" t="s">
        <v>601</v>
      </c>
      <c r="D4210" t="s">
        <v>158</v>
      </c>
      <c r="E4210" t="s">
        <v>44</v>
      </c>
      <c r="F4210" t="s">
        <v>64</v>
      </c>
      <c r="G4210" t="s">
        <v>65</v>
      </c>
      <c r="H4210" t="s">
        <v>71</v>
      </c>
      <c r="I4210" t="s">
        <v>39</v>
      </c>
      <c r="J4210" t="s">
        <v>48</v>
      </c>
      <c r="K4210">
        <v>3</v>
      </c>
      <c r="L4210">
        <v>1411</v>
      </c>
      <c r="M4210">
        <v>5</v>
      </c>
      <c r="N4210">
        <v>4021.35</v>
      </c>
      <c r="O4210">
        <v>2700</v>
      </c>
      <c r="P4210">
        <v>1321.35</v>
      </c>
      <c r="Q4210" t="s">
        <v>41</v>
      </c>
      <c r="R4210" t="s">
        <v>27</v>
      </c>
      <c r="S4210" s="3" t="str">
        <f t="shared" si="325"/>
        <v>December</v>
      </c>
      <c r="T4210" t="str">
        <f t="shared" si="326"/>
        <v>Q4</v>
      </c>
      <c r="U4210">
        <f t="shared" si="327"/>
        <v>2025</v>
      </c>
      <c r="V4210" s="4">
        <f t="shared" si="328"/>
        <v>0.32858368458353537</v>
      </c>
      <c r="W4210" t="str">
        <f t="shared" si="329"/>
        <v>Low</v>
      </c>
    </row>
    <row r="4211" spans="1:23" hidden="1" x14ac:dyDescent="0.3">
      <c r="A4211">
        <v>104886</v>
      </c>
      <c r="B4211" s="1">
        <v>45925</v>
      </c>
      <c r="C4211" t="s">
        <v>5022</v>
      </c>
      <c r="D4211" t="s">
        <v>85</v>
      </c>
      <c r="E4211" t="s">
        <v>20</v>
      </c>
      <c r="F4211" t="s">
        <v>21</v>
      </c>
      <c r="G4211" t="s">
        <v>22</v>
      </c>
      <c r="H4211" t="s">
        <v>38</v>
      </c>
      <c r="I4211" t="s">
        <v>39</v>
      </c>
      <c r="J4211" t="s">
        <v>40</v>
      </c>
      <c r="K4211">
        <v>6</v>
      </c>
      <c r="L4211">
        <v>786</v>
      </c>
      <c r="M4211">
        <v>15</v>
      </c>
      <c r="N4211">
        <v>4008.6</v>
      </c>
      <c r="O4211">
        <v>2400</v>
      </c>
      <c r="P4211">
        <v>1608.6</v>
      </c>
      <c r="Q4211" t="s">
        <v>26</v>
      </c>
      <c r="R4211" t="s">
        <v>56</v>
      </c>
      <c r="S4211" s="3" t="str">
        <f t="shared" si="325"/>
        <v>September</v>
      </c>
      <c r="T4211" t="str">
        <f t="shared" si="326"/>
        <v>Q3</v>
      </c>
      <c r="U4211">
        <f t="shared" si="327"/>
        <v>2025</v>
      </c>
      <c r="V4211" s="4">
        <f t="shared" si="328"/>
        <v>0.40128723245023201</v>
      </c>
      <c r="W4211" t="str">
        <f t="shared" si="329"/>
        <v>Low</v>
      </c>
    </row>
    <row r="4212" spans="1:23" hidden="1" x14ac:dyDescent="0.3">
      <c r="A4212">
        <v>102198</v>
      </c>
      <c r="B4212" s="1">
        <v>45740</v>
      </c>
      <c r="C4212" t="s">
        <v>2334</v>
      </c>
      <c r="D4212" t="s">
        <v>179</v>
      </c>
      <c r="E4212" t="s">
        <v>52</v>
      </c>
      <c r="F4212" t="s">
        <v>69</v>
      </c>
      <c r="G4212" t="s">
        <v>70</v>
      </c>
      <c r="H4212" t="s">
        <v>71</v>
      </c>
      <c r="I4212" t="s">
        <v>39</v>
      </c>
      <c r="J4212" t="s">
        <v>48</v>
      </c>
      <c r="K4212">
        <v>4</v>
      </c>
      <c r="L4212">
        <v>1252</v>
      </c>
      <c r="M4212">
        <v>20</v>
      </c>
      <c r="N4212">
        <v>4006.4</v>
      </c>
      <c r="O4212">
        <v>3600</v>
      </c>
      <c r="P4212">
        <v>406.4</v>
      </c>
      <c r="Q4212" t="s">
        <v>41</v>
      </c>
      <c r="R4212" t="s">
        <v>27</v>
      </c>
      <c r="S4212" s="3" t="str">
        <f t="shared" si="325"/>
        <v>March</v>
      </c>
      <c r="T4212" t="str">
        <f t="shared" si="326"/>
        <v>Q1</v>
      </c>
      <c r="U4212">
        <f t="shared" si="327"/>
        <v>2025</v>
      </c>
      <c r="V4212" s="4">
        <f t="shared" si="328"/>
        <v>0.10143769968051117</v>
      </c>
      <c r="W4212" t="str">
        <f t="shared" si="329"/>
        <v>Low</v>
      </c>
    </row>
    <row r="4213" spans="1:23" hidden="1" x14ac:dyDescent="0.3">
      <c r="A4213">
        <v>103941</v>
      </c>
      <c r="B4213" s="1">
        <v>45739</v>
      </c>
      <c r="C4213" t="s">
        <v>4077</v>
      </c>
      <c r="D4213" t="s">
        <v>106</v>
      </c>
      <c r="E4213" t="s">
        <v>44</v>
      </c>
      <c r="F4213" t="s">
        <v>64</v>
      </c>
      <c r="G4213" t="s">
        <v>65</v>
      </c>
      <c r="H4213" t="s">
        <v>47</v>
      </c>
      <c r="I4213" t="s">
        <v>39</v>
      </c>
      <c r="J4213" t="s">
        <v>92</v>
      </c>
      <c r="K4213">
        <v>2</v>
      </c>
      <c r="L4213">
        <v>2225</v>
      </c>
      <c r="M4213">
        <v>10</v>
      </c>
      <c r="N4213">
        <v>4005</v>
      </c>
      <c r="O4213">
        <v>3200</v>
      </c>
      <c r="P4213">
        <v>805</v>
      </c>
      <c r="Q4213" t="s">
        <v>49</v>
      </c>
      <c r="R4213" t="s">
        <v>27</v>
      </c>
      <c r="S4213" s="3" t="str">
        <f t="shared" si="325"/>
        <v>March</v>
      </c>
      <c r="T4213" t="str">
        <f t="shared" si="326"/>
        <v>Q1</v>
      </c>
      <c r="U4213">
        <f t="shared" si="327"/>
        <v>2025</v>
      </c>
      <c r="V4213" s="4">
        <f t="shared" si="328"/>
        <v>0.2009987515605493</v>
      </c>
      <c r="W4213" t="str">
        <f t="shared" si="329"/>
        <v>Low</v>
      </c>
    </row>
    <row r="4214" spans="1:23" hidden="1" x14ac:dyDescent="0.3">
      <c r="A4214">
        <v>100929</v>
      </c>
      <c r="B4214" s="1">
        <v>45668</v>
      </c>
      <c r="C4214" t="s">
        <v>1065</v>
      </c>
      <c r="D4214" t="s">
        <v>100</v>
      </c>
      <c r="E4214" t="s">
        <v>20</v>
      </c>
      <c r="F4214" t="s">
        <v>21</v>
      </c>
      <c r="G4214" t="s">
        <v>22</v>
      </c>
      <c r="H4214" t="s">
        <v>83</v>
      </c>
      <c r="I4214" t="s">
        <v>39</v>
      </c>
      <c r="J4214" t="s">
        <v>48</v>
      </c>
      <c r="K4214">
        <v>5</v>
      </c>
      <c r="L4214">
        <v>1000</v>
      </c>
      <c r="M4214">
        <v>20</v>
      </c>
      <c r="N4214">
        <v>4000</v>
      </c>
      <c r="O4214">
        <v>4500</v>
      </c>
      <c r="P4214">
        <v>-500</v>
      </c>
      <c r="Q4214" t="s">
        <v>26</v>
      </c>
      <c r="R4214" t="s">
        <v>27</v>
      </c>
      <c r="S4214" s="3" t="str">
        <f t="shared" si="325"/>
        <v>January</v>
      </c>
      <c r="T4214" t="str">
        <f t="shared" si="326"/>
        <v>Q1</v>
      </c>
      <c r="U4214">
        <f t="shared" si="327"/>
        <v>2025</v>
      </c>
      <c r="V4214" s="4">
        <f t="shared" si="328"/>
        <v>-0.125</v>
      </c>
      <c r="W4214" t="str">
        <f t="shared" si="329"/>
        <v>Low</v>
      </c>
    </row>
    <row r="4215" spans="1:23" hidden="1" x14ac:dyDescent="0.3">
      <c r="A4215">
        <v>100532</v>
      </c>
      <c r="B4215" s="1">
        <v>45676</v>
      </c>
      <c r="C4215" t="s">
        <v>668</v>
      </c>
      <c r="D4215" t="s">
        <v>106</v>
      </c>
      <c r="E4215" t="s">
        <v>20</v>
      </c>
      <c r="F4215" t="s">
        <v>36</v>
      </c>
      <c r="G4215" t="s">
        <v>37</v>
      </c>
      <c r="H4215" t="s">
        <v>71</v>
      </c>
      <c r="I4215" t="s">
        <v>39</v>
      </c>
      <c r="J4215" t="s">
        <v>92</v>
      </c>
      <c r="K4215">
        <v>2</v>
      </c>
      <c r="L4215">
        <v>2345</v>
      </c>
      <c r="M4215">
        <v>15</v>
      </c>
      <c r="N4215">
        <v>3986.5</v>
      </c>
      <c r="O4215">
        <v>3200</v>
      </c>
      <c r="P4215">
        <v>786.5</v>
      </c>
      <c r="Q4215" t="s">
        <v>55</v>
      </c>
      <c r="R4215" t="s">
        <v>56</v>
      </c>
      <c r="S4215" s="3" t="str">
        <f t="shared" si="325"/>
        <v>January</v>
      </c>
      <c r="T4215" t="str">
        <f t="shared" si="326"/>
        <v>Q1</v>
      </c>
      <c r="U4215">
        <f t="shared" si="327"/>
        <v>2025</v>
      </c>
      <c r="V4215" s="4">
        <f t="shared" si="328"/>
        <v>0.19729085664116394</v>
      </c>
      <c r="W4215" t="str">
        <f t="shared" si="329"/>
        <v>Low</v>
      </c>
    </row>
    <row r="4216" spans="1:23" hidden="1" x14ac:dyDescent="0.3">
      <c r="A4216">
        <v>104080</v>
      </c>
      <c r="B4216" s="1">
        <v>46001</v>
      </c>
      <c r="C4216" t="s">
        <v>4216</v>
      </c>
      <c r="D4216" t="s">
        <v>219</v>
      </c>
      <c r="E4216" t="s">
        <v>20</v>
      </c>
      <c r="F4216" t="s">
        <v>36</v>
      </c>
      <c r="G4216" t="s">
        <v>37</v>
      </c>
      <c r="H4216" t="s">
        <v>47</v>
      </c>
      <c r="I4216" t="s">
        <v>39</v>
      </c>
      <c r="J4216" t="s">
        <v>40</v>
      </c>
      <c r="K4216">
        <v>6</v>
      </c>
      <c r="L4216">
        <v>738</v>
      </c>
      <c r="M4216">
        <v>10</v>
      </c>
      <c r="N4216">
        <v>3985.2</v>
      </c>
      <c r="O4216">
        <v>2400</v>
      </c>
      <c r="P4216">
        <v>1585.2</v>
      </c>
      <c r="Q4216" t="s">
        <v>41</v>
      </c>
      <c r="R4216" t="s">
        <v>27</v>
      </c>
      <c r="S4216" s="3" t="str">
        <f t="shared" si="325"/>
        <v>December</v>
      </c>
      <c r="T4216" t="str">
        <f t="shared" si="326"/>
        <v>Q4</v>
      </c>
      <c r="U4216">
        <f t="shared" si="327"/>
        <v>2025</v>
      </c>
      <c r="V4216" s="4">
        <f t="shared" si="328"/>
        <v>0.39777175549533278</v>
      </c>
      <c r="W4216" t="str">
        <f t="shared" si="329"/>
        <v>Low</v>
      </c>
    </row>
    <row r="4217" spans="1:23" hidden="1" x14ac:dyDescent="0.3">
      <c r="A4217">
        <v>103026</v>
      </c>
      <c r="B4217" s="1">
        <v>45861</v>
      </c>
      <c r="C4217" t="s">
        <v>3162</v>
      </c>
      <c r="D4217" t="s">
        <v>177</v>
      </c>
      <c r="E4217" t="s">
        <v>44</v>
      </c>
      <c r="F4217" t="s">
        <v>45</v>
      </c>
      <c r="G4217" t="s">
        <v>46</v>
      </c>
      <c r="H4217" t="s">
        <v>38</v>
      </c>
      <c r="I4217" t="s">
        <v>39</v>
      </c>
      <c r="J4217" t="s">
        <v>48</v>
      </c>
      <c r="K4217">
        <v>4</v>
      </c>
      <c r="L4217">
        <v>1167</v>
      </c>
      <c r="M4217">
        <v>15</v>
      </c>
      <c r="N4217">
        <v>3967.8</v>
      </c>
      <c r="O4217">
        <v>3600</v>
      </c>
      <c r="P4217">
        <v>367.8</v>
      </c>
      <c r="Q4217" t="s">
        <v>66</v>
      </c>
      <c r="R4217" t="s">
        <v>56</v>
      </c>
      <c r="S4217" s="3" t="str">
        <f t="shared" si="325"/>
        <v>July</v>
      </c>
      <c r="T4217" t="str">
        <f t="shared" si="326"/>
        <v>Q3</v>
      </c>
      <c r="U4217">
        <f t="shared" si="327"/>
        <v>2025</v>
      </c>
      <c r="V4217" s="4">
        <f t="shared" si="328"/>
        <v>9.2696204445788591E-2</v>
      </c>
      <c r="W4217" t="str">
        <f t="shared" si="329"/>
        <v>Low</v>
      </c>
    </row>
    <row r="4218" spans="1:23" hidden="1" x14ac:dyDescent="0.3">
      <c r="A4218">
        <v>102684</v>
      </c>
      <c r="B4218" s="1">
        <v>45952</v>
      </c>
      <c r="C4218" t="s">
        <v>2820</v>
      </c>
      <c r="D4218" t="s">
        <v>43</v>
      </c>
      <c r="E4218" t="s">
        <v>20</v>
      </c>
      <c r="F4218" t="s">
        <v>21</v>
      </c>
      <c r="G4218" t="s">
        <v>22</v>
      </c>
      <c r="H4218" t="s">
        <v>38</v>
      </c>
      <c r="I4218" t="s">
        <v>39</v>
      </c>
      <c r="J4218" t="s">
        <v>40</v>
      </c>
      <c r="K4218">
        <v>5</v>
      </c>
      <c r="L4218">
        <v>830</v>
      </c>
      <c r="M4218">
        <v>5</v>
      </c>
      <c r="N4218">
        <v>3942.5</v>
      </c>
      <c r="O4218">
        <v>2000</v>
      </c>
      <c r="P4218">
        <v>1942.5</v>
      </c>
      <c r="Q4218" t="s">
        <v>66</v>
      </c>
      <c r="R4218" t="s">
        <v>27</v>
      </c>
      <c r="S4218" s="3" t="str">
        <f t="shared" si="325"/>
        <v>October</v>
      </c>
      <c r="T4218" t="str">
        <f t="shared" si="326"/>
        <v>Q4</v>
      </c>
      <c r="U4218">
        <f t="shared" si="327"/>
        <v>2025</v>
      </c>
      <c r="V4218" s="4">
        <f t="shared" si="328"/>
        <v>0.49270767279644895</v>
      </c>
      <c r="W4218" t="str">
        <f t="shared" si="329"/>
        <v>Low</v>
      </c>
    </row>
    <row r="4219" spans="1:23" hidden="1" x14ac:dyDescent="0.3">
      <c r="A4219">
        <v>100083</v>
      </c>
      <c r="B4219" s="1">
        <v>45968</v>
      </c>
      <c r="C4219" t="s">
        <v>198</v>
      </c>
      <c r="D4219" t="s">
        <v>199</v>
      </c>
      <c r="E4219" t="s">
        <v>30</v>
      </c>
      <c r="F4219" t="s">
        <v>76</v>
      </c>
      <c r="G4219" t="s">
        <v>77</v>
      </c>
      <c r="H4219" t="s">
        <v>38</v>
      </c>
      <c r="I4219" t="s">
        <v>39</v>
      </c>
      <c r="J4219" t="s">
        <v>40</v>
      </c>
      <c r="K4219">
        <v>7</v>
      </c>
      <c r="L4219">
        <v>561</v>
      </c>
      <c r="M4219">
        <v>0</v>
      </c>
      <c r="N4219">
        <v>3927</v>
      </c>
      <c r="O4219">
        <v>2800</v>
      </c>
      <c r="P4219">
        <v>1127</v>
      </c>
      <c r="Q4219" t="s">
        <v>66</v>
      </c>
      <c r="R4219" t="s">
        <v>27</v>
      </c>
      <c r="S4219" s="3" t="str">
        <f t="shared" si="325"/>
        <v>November</v>
      </c>
      <c r="T4219" t="str">
        <f t="shared" si="326"/>
        <v>Q4</v>
      </c>
      <c r="U4219">
        <f t="shared" si="327"/>
        <v>2025</v>
      </c>
      <c r="V4219" s="4">
        <f t="shared" si="328"/>
        <v>0.28698752228163993</v>
      </c>
      <c r="W4219" t="str">
        <f t="shared" si="329"/>
        <v>Low</v>
      </c>
    </row>
    <row r="4220" spans="1:23" hidden="1" x14ac:dyDescent="0.3">
      <c r="A4220">
        <v>102143</v>
      </c>
      <c r="B4220" s="1">
        <v>45666</v>
      </c>
      <c r="C4220" t="s">
        <v>2279</v>
      </c>
      <c r="D4220" t="s">
        <v>43</v>
      </c>
      <c r="E4220" t="s">
        <v>30</v>
      </c>
      <c r="F4220" t="s">
        <v>76</v>
      </c>
      <c r="G4220" t="s">
        <v>77</v>
      </c>
      <c r="H4220" t="s">
        <v>108</v>
      </c>
      <c r="I4220" t="s">
        <v>39</v>
      </c>
      <c r="J4220" t="s">
        <v>92</v>
      </c>
      <c r="K4220">
        <v>2</v>
      </c>
      <c r="L4220">
        <v>2303</v>
      </c>
      <c r="M4220">
        <v>15</v>
      </c>
      <c r="N4220">
        <v>3915.1</v>
      </c>
      <c r="O4220">
        <v>3200</v>
      </c>
      <c r="P4220">
        <v>715.1</v>
      </c>
      <c r="Q4220" t="s">
        <v>66</v>
      </c>
      <c r="R4220" t="s">
        <v>73</v>
      </c>
      <c r="S4220" s="3" t="str">
        <f t="shared" si="325"/>
        <v>January</v>
      </c>
      <c r="T4220" t="str">
        <f t="shared" si="326"/>
        <v>Q1</v>
      </c>
      <c r="U4220">
        <f t="shared" si="327"/>
        <v>2025</v>
      </c>
      <c r="V4220" s="4">
        <f t="shared" si="328"/>
        <v>0.18265178411790248</v>
      </c>
      <c r="W4220" t="str">
        <f t="shared" si="329"/>
        <v>Low</v>
      </c>
    </row>
    <row r="4221" spans="1:23" hidden="1" x14ac:dyDescent="0.3">
      <c r="A4221">
        <v>102929</v>
      </c>
      <c r="B4221" s="1">
        <v>45809</v>
      </c>
      <c r="C4221" t="s">
        <v>3065</v>
      </c>
      <c r="D4221" t="s">
        <v>175</v>
      </c>
      <c r="E4221" t="s">
        <v>52</v>
      </c>
      <c r="F4221" t="s">
        <v>53</v>
      </c>
      <c r="G4221" t="s">
        <v>54</v>
      </c>
      <c r="H4221" t="s">
        <v>38</v>
      </c>
      <c r="I4221" t="s">
        <v>39</v>
      </c>
      <c r="J4221" t="s">
        <v>40</v>
      </c>
      <c r="K4221">
        <v>6</v>
      </c>
      <c r="L4221">
        <v>725</v>
      </c>
      <c r="M4221">
        <v>10</v>
      </c>
      <c r="N4221">
        <v>3915</v>
      </c>
      <c r="O4221">
        <v>2400</v>
      </c>
      <c r="P4221">
        <v>1515</v>
      </c>
      <c r="Q4221" t="s">
        <v>41</v>
      </c>
      <c r="R4221" t="s">
        <v>27</v>
      </c>
      <c r="S4221" s="3" t="str">
        <f t="shared" si="325"/>
        <v>June</v>
      </c>
      <c r="T4221" t="str">
        <f t="shared" si="326"/>
        <v>Q2</v>
      </c>
      <c r="U4221">
        <f t="shared" si="327"/>
        <v>2025</v>
      </c>
      <c r="V4221" s="4">
        <f t="shared" si="328"/>
        <v>0.38697318007662834</v>
      </c>
      <c r="W4221" t="str">
        <f t="shared" si="329"/>
        <v>Low</v>
      </c>
    </row>
    <row r="4222" spans="1:23" hidden="1" x14ac:dyDescent="0.3">
      <c r="A4222">
        <v>101068</v>
      </c>
      <c r="B4222" s="1">
        <v>45951</v>
      </c>
      <c r="C4222" t="s">
        <v>1204</v>
      </c>
      <c r="D4222" t="s">
        <v>160</v>
      </c>
      <c r="E4222" t="s">
        <v>20</v>
      </c>
      <c r="F4222" t="s">
        <v>36</v>
      </c>
      <c r="G4222" t="s">
        <v>37</v>
      </c>
      <c r="H4222" t="s">
        <v>59</v>
      </c>
      <c r="I4222" t="s">
        <v>39</v>
      </c>
      <c r="J4222" t="s">
        <v>40</v>
      </c>
      <c r="K4222">
        <v>4</v>
      </c>
      <c r="L4222">
        <v>1085</v>
      </c>
      <c r="M4222">
        <v>10</v>
      </c>
      <c r="N4222">
        <v>3906</v>
      </c>
      <c r="O4222">
        <v>1600</v>
      </c>
      <c r="P4222">
        <v>2306</v>
      </c>
      <c r="Q4222" t="s">
        <v>55</v>
      </c>
      <c r="R4222" t="s">
        <v>73</v>
      </c>
      <c r="S4222" s="3" t="str">
        <f t="shared" si="325"/>
        <v>October</v>
      </c>
      <c r="T4222" t="str">
        <f t="shared" si="326"/>
        <v>Q4</v>
      </c>
      <c r="U4222">
        <f t="shared" si="327"/>
        <v>2025</v>
      </c>
      <c r="V4222" s="4">
        <f t="shared" si="328"/>
        <v>0.59037378392217099</v>
      </c>
      <c r="W4222" t="str">
        <f t="shared" si="329"/>
        <v>Low</v>
      </c>
    </row>
    <row r="4223" spans="1:23" hidden="1" x14ac:dyDescent="0.3">
      <c r="A4223">
        <v>104696</v>
      </c>
      <c r="B4223" s="1">
        <v>45756</v>
      </c>
      <c r="C4223" t="s">
        <v>4832</v>
      </c>
      <c r="D4223" t="s">
        <v>281</v>
      </c>
      <c r="E4223" t="s">
        <v>44</v>
      </c>
      <c r="F4223" t="s">
        <v>64</v>
      </c>
      <c r="G4223" t="s">
        <v>65</v>
      </c>
      <c r="H4223" t="s">
        <v>33</v>
      </c>
      <c r="I4223" t="s">
        <v>39</v>
      </c>
      <c r="J4223" t="s">
        <v>48</v>
      </c>
      <c r="K4223">
        <v>3</v>
      </c>
      <c r="L4223">
        <v>1364</v>
      </c>
      <c r="M4223">
        <v>5</v>
      </c>
      <c r="N4223">
        <v>3887.4</v>
      </c>
      <c r="O4223">
        <v>2700</v>
      </c>
      <c r="P4223">
        <v>1187.4000000000001</v>
      </c>
      <c r="Q4223" t="s">
        <v>49</v>
      </c>
      <c r="R4223" t="s">
        <v>56</v>
      </c>
      <c r="S4223" s="3" t="str">
        <f t="shared" si="325"/>
        <v>April</v>
      </c>
      <c r="T4223" t="str">
        <f t="shared" si="326"/>
        <v>Q2</v>
      </c>
      <c r="U4223">
        <f t="shared" si="327"/>
        <v>2025</v>
      </c>
      <c r="V4223" s="4">
        <f t="shared" si="328"/>
        <v>0.30544837166229361</v>
      </c>
      <c r="W4223" t="str">
        <f t="shared" si="329"/>
        <v>Low</v>
      </c>
    </row>
    <row r="4224" spans="1:23" hidden="1" x14ac:dyDescent="0.3">
      <c r="A4224">
        <v>102638</v>
      </c>
      <c r="B4224" s="1">
        <v>45674</v>
      </c>
      <c r="C4224" t="s">
        <v>2774</v>
      </c>
      <c r="D4224" t="s">
        <v>51</v>
      </c>
      <c r="E4224" t="s">
        <v>52</v>
      </c>
      <c r="F4224" t="s">
        <v>53</v>
      </c>
      <c r="G4224" t="s">
        <v>54</v>
      </c>
      <c r="H4224" t="s">
        <v>59</v>
      </c>
      <c r="I4224" t="s">
        <v>39</v>
      </c>
      <c r="J4224" t="s">
        <v>40</v>
      </c>
      <c r="K4224">
        <v>4</v>
      </c>
      <c r="L4224">
        <v>1022</v>
      </c>
      <c r="M4224">
        <v>5</v>
      </c>
      <c r="N4224">
        <v>3883.6</v>
      </c>
      <c r="O4224">
        <v>1600</v>
      </c>
      <c r="P4224">
        <v>2283.6</v>
      </c>
      <c r="Q4224" t="s">
        <v>26</v>
      </c>
      <c r="R4224" t="s">
        <v>56</v>
      </c>
      <c r="S4224" s="3" t="str">
        <f t="shared" si="325"/>
        <v>January</v>
      </c>
      <c r="T4224" t="str">
        <f t="shared" si="326"/>
        <v>Q1</v>
      </c>
      <c r="U4224">
        <f t="shared" si="327"/>
        <v>2025</v>
      </c>
      <c r="V4224" s="4">
        <f t="shared" si="328"/>
        <v>0.58801112369966013</v>
      </c>
      <c r="W4224" t="str">
        <f t="shared" si="329"/>
        <v>Low</v>
      </c>
    </row>
    <row r="4225" spans="1:23" hidden="1" x14ac:dyDescent="0.3">
      <c r="A4225">
        <v>100735</v>
      </c>
      <c r="B4225" s="1">
        <v>45825</v>
      </c>
      <c r="C4225" t="s">
        <v>871</v>
      </c>
      <c r="D4225" t="s">
        <v>35</v>
      </c>
      <c r="E4225" t="s">
        <v>44</v>
      </c>
      <c r="F4225" t="s">
        <v>64</v>
      </c>
      <c r="G4225" t="s">
        <v>65</v>
      </c>
      <c r="H4225" t="s">
        <v>83</v>
      </c>
      <c r="I4225" t="s">
        <v>39</v>
      </c>
      <c r="J4225" t="s">
        <v>40</v>
      </c>
      <c r="K4225">
        <v>5</v>
      </c>
      <c r="L4225">
        <v>968</v>
      </c>
      <c r="M4225">
        <v>20</v>
      </c>
      <c r="N4225">
        <v>3872</v>
      </c>
      <c r="O4225">
        <v>2000</v>
      </c>
      <c r="P4225">
        <v>1872</v>
      </c>
      <c r="Q4225" t="s">
        <v>41</v>
      </c>
      <c r="R4225" t="s">
        <v>56</v>
      </c>
      <c r="S4225" s="3" t="str">
        <f t="shared" si="325"/>
        <v>June</v>
      </c>
      <c r="T4225" t="str">
        <f t="shared" si="326"/>
        <v>Q2</v>
      </c>
      <c r="U4225">
        <f t="shared" si="327"/>
        <v>2025</v>
      </c>
      <c r="V4225" s="4">
        <f t="shared" si="328"/>
        <v>0.48347107438016529</v>
      </c>
      <c r="W4225" t="str">
        <f t="shared" si="329"/>
        <v>Low</v>
      </c>
    </row>
    <row r="4226" spans="1:23" hidden="1" x14ac:dyDescent="0.3">
      <c r="A4226">
        <v>104307</v>
      </c>
      <c r="B4226" s="1">
        <v>45826</v>
      </c>
      <c r="C4226" t="s">
        <v>4443</v>
      </c>
      <c r="D4226" t="s">
        <v>140</v>
      </c>
      <c r="E4226" t="s">
        <v>44</v>
      </c>
      <c r="F4226" t="s">
        <v>45</v>
      </c>
      <c r="G4226" t="s">
        <v>46</v>
      </c>
      <c r="H4226" t="s">
        <v>33</v>
      </c>
      <c r="I4226" t="s">
        <v>39</v>
      </c>
      <c r="J4226" t="s">
        <v>40</v>
      </c>
      <c r="K4226">
        <v>6</v>
      </c>
      <c r="L4226">
        <v>678</v>
      </c>
      <c r="M4226">
        <v>5</v>
      </c>
      <c r="N4226">
        <v>3864.6</v>
      </c>
      <c r="O4226">
        <v>2400</v>
      </c>
      <c r="P4226">
        <v>1464.6</v>
      </c>
      <c r="Q4226" t="s">
        <v>41</v>
      </c>
      <c r="R4226" t="s">
        <v>56</v>
      </c>
      <c r="S4226" s="3" t="str">
        <f t="shared" ref="S4226:S4289" si="330">TEXT(B4226,"mmmm")</f>
        <v>June</v>
      </c>
      <c r="T4226" t="str">
        <f t="shared" ref="T4226:T4289" si="331">"Q"&amp;ROUNDUP(MONTH(B4226)/3,0)</f>
        <v>Q2</v>
      </c>
      <c r="U4226">
        <f t="shared" ref="U4226:U4289" si="332">YEAR(B4226)</f>
        <v>2025</v>
      </c>
      <c r="V4226" s="4">
        <f t="shared" ref="V4226:V4289" si="333">P4226/N4226</f>
        <v>0.3789784195000776</v>
      </c>
      <c r="W4226" t="str">
        <f t="shared" ref="W4226:W4289" si="334">IF(N4226&lt;10000,"Low",IF(N4226&lt;=50000,"Medium","High"))</f>
        <v>Low</v>
      </c>
    </row>
    <row r="4227" spans="1:23" hidden="1" x14ac:dyDescent="0.3">
      <c r="A4227">
        <v>104688</v>
      </c>
      <c r="B4227" s="1">
        <v>46002</v>
      </c>
      <c r="C4227" t="s">
        <v>4824</v>
      </c>
      <c r="D4227" t="s">
        <v>199</v>
      </c>
      <c r="E4227" t="s">
        <v>52</v>
      </c>
      <c r="F4227" t="s">
        <v>69</v>
      </c>
      <c r="G4227" t="s">
        <v>70</v>
      </c>
      <c r="H4227" t="s">
        <v>33</v>
      </c>
      <c r="I4227" t="s">
        <v>39</v>
      </c>
      <c r="J4227" t="s">
        <v>48</v>
      </c>
      <c r="K4227">
        <v>3</v>
      </c>
      <c r="L4227">
        <v>1431</v>
      </c>
      <c r="M4227">
        <v>10</v>
      </c>
      <c r="N4227">
        <v>3863.7</v>
      </c>
      <c r="O4227">
        <v>2700</v>
      </c>
      <c r="P4227">
        <v>1163.7</v>
      </c>
      <c r="Q4227" t="s">
        <v>66</v>
      </c>
      <c r="R4227" t="s">
        <v>27</v>
      </c>
      <c r="S4227" s="3" t="str">
        <f t="shared" si="330"/>
        <v>December</v>
      </c>
      <c r="T4227" t="str">
        <f t="shared" si="331"/>
        <v>Q4</v>
      </c>
      <c r="U4227">
        <f t="shared" si="332"/>
        <v>2025</v>
      </c>
      <c r="V4227" s="4">
        <f t="shared" si="333"/>
        <v>0.3011879804332635</v>
      </c>
      <c r="W4227" t="str">
        <f t="shared" si="334"/>
        <v>Low</v>
      </c>
    </row>
    <row r="4228" spans="1:23" hidden="1" x14ac:dyDescent="0.3">
      <c r="A4228">
        <v>104906</v>
      </c>
      <c r="B4228" s="1">
        <v>45726</v>
      </c>
      <c r="C4228" t="s">
        <v>5042</v>
      </c>
      <c r="D4228" t="s">
        <v>87</v>
      </c>
      <c r="E4228" t="s">
        <v>30</v>
      </c>
      <c r="F4228" t="s">
        <v>76</v>
      </c>
      <c r="G4228" t="s">
        <v>77</v>
      </c>
      <c r="H4228" t="s">
        <v>33</v>
      </c>
      <c r="I4228" t="s">
        <v>39</v>
      </c>
      <c r="J4228" t="s">
        <v>40</v>
      </c>
      <c r="K4228">
        <v>5</v>
      </c>
      <c r="L4228">
        <v>772</v>
      </c>
      <c r="M4228">
        <v>0</v>
      </c>
      <c r="N4228">
        <v>3860</v>
      </c>
      <c r="O4228">
        <v>2000</v>
      </c>
      <c r="P4228">
        <v>1860</v>
      </c>
      <c r="Q4228" t="s">
        <v>66</v>
      </c>
      <c r="R4228" t="s">
        <v>73</v>
      </c>
      <c r="S4228" s="3" t="str">
        <f t="shared" si="330"/>
        <v>March</v>
      </c>
      <c r="T4228" t="str">
        <f t="shared" si="331"/>
        <v>Q1</v>
      </c>
      <c r="U4228">
        <f t="shared" si="332"/>
        <v>2025</v>
      </c>
      <c r="V4228" s="4">
        <f t="shared" si="333"/>
        <v>0.48186528497409326</v>
      </c>
      <c r="W4228" t="str">
        <f t="shared" si="334"/>
        <v>Low</v>
      </c>
    </row>
    <row r="4229" spans="1:23" hidden="1" x14ac:dyDescent="0.3">
      <c r="A4229">
        <v>104112</v>
      </c>
      <c r="B4229" s="1">
        <v>45672</v>
      </c>
      <c r="C4229" t="s">
        <v>4248</v>
      </c>
      <c r="D4229" t="s">
        <v>58</v>
      </c>
      <c r="E4229" t="s">
        <v>20</v>
      </c>
      <c r="F4229" t="s">
        <v>36</v>
      </c>
      <c r="G4229" t="s">
        <v>37</v>
      </c>
      <c r="H4229" t="s">
        <v>33</v>
      </c>
      <c r="I4229" t="s">
        <v>39</v>
      </c>
      <c r="J4229" t="s">
        <v>48</v>
      </c>
      <c r="K4229">
        <v>2</v>
      </c>
      <c r="L4229">
        <v>1927</v>
      </c>
      <c r="M4229">
        <v>0</v>
      </c>
      <c r="N4229">
        <v>3854</v>
      </c>
      <c r="O4229">
        <v>1800</v>
      </c>
      <c r="P4229">
        <v>2054</v>
      </c>
      <c r="Q4229" t="s">
        <v>41</v>
      </c>
      <c r="R4229" t="s">
        <v>73</v>
      </c>
      <c r="S4229" s="3" t="str">
        <f t="shared" si="330"/>
        <v>January</v>
      </c>
      <c r="T4229" t="str">
        <f t="shared" si="331"/>
        <v>Q1</v>
      </c>
      <c r="U4229">
        <f t="shared" si="332"/>
        <v>2025</v>
      </c>
      <c r="V4229" s="4">
        <f t="shared" si="333"/>
        <v>0.53295277633627403</v>
      </c>
      <c r="W4229" t="str">
        <f t="shared" si="334"/>
        <v>Low</v>
      </c>
    </row>
    <row r="4230" spans="1:23" hidden="1" x14ac:dyDescent="0.3">
      <c r="A4230">
        <v>102330</v>
      </c>
      <c r="B4230" s="1">
        <v>45694</v>
      </c>
      <c r="C4230" t="s">
        <v>2466</v>
      </c>
      <c r="D4230" t="s">
        <v>58</v>
      </c>
      <c r="E4230" t="s">
        <v>44</v>
      </c>
      <c r="F4230" t="s">
        <v>45</v>
      </c>
      <c r="G4230" t="s">
        <v>46</v>
      </c>
      <c r="H4230" t="s">
        <v>59</v>
      </c>
      <c r="I4230" t="s">
        <v>39</v>
      </c>
      <c r="J4230" t="s">
        <v>40</v>
      </c>
      <c r="K4230">
        <v>6</v>
      </c>
      <c r="L4230">
        <v>676</v>
      </c>
      <c r="M4230">
        <v>5</v>
      </c>
      <c r="N4230">
        <v>3853.2</v>
      </c>
      <c r="O4230">
        <v>2400</v>
      </c>
      <c r="P4230">
        <v>1453.2</v>
      </c>
      <c r="Q4230" t="s">
        <v>55</v>
      </c>
      <c r="R4230" t="s">
        <v>27</v>
      </c>
      <c r="S4230" s="3" t="str">
        <f t="shared" si="330"/>
        <v>February</v>
      </c>
      <c r="T4230" t="str">
        <f t="shared" si="331"/>
        <v>Q1</v>
      </c>
      <c r="U4230">
        <f t="shared" si="332"/>
        <v>2025</v>
      </c>
      <c r="V4230" s="4">
        <f t="shared" si="333"/>
        <v>0.3771410775459359</v>
      </c>
      <c r="W4230" t="str">
        <f t="shared" si="334"/>
        <v>Low</v>
      </c>
    </row>
    <row r="4231" spans="1:23" hidden="1" x14ac:dyDescent="0.3">
      <c r="A4231">
        <v>104802</v>
      </c>
      <c r="B4231" s="1">
        <v>45811</v>
      </c>
      <c r="C4231" t="s">
        <v>4938</v>
      </c>
      <c r="D4231" t="s">
        <v>192</v>
      </c>
      <c r="E4231" t="s">
        <v>44</v>
      </c>
      <c r="F4231" t="s">
        <v>64</v>
      </c>
      <c r="G4231" t="s">
        <v>65</v>
      </c>
      <c r="H4231" t="s">
        <v>108</v>
      </c>
      <c r="I4231" t="s">
        <v>39</v>
      </c>
      <c r="J4231" t="s">
        <v>48</v>
      </c>
      <c r="K4231">
        <v>3</v>
      </c>
      <c r="L4231">
        <v>1602</v>
      </c>
      <c r="M4231">
        <v>20</v>
      </c>
      <c r="N4231">
        <v>3844.8</v>
      </c>
      <c r="O4231">
        <v>2700</v>
      </c>
      <c r="P4231">
        <v>1144.8</v>
      </c>
      <c r="Q4231" t="s">
        <v>66</v>
      </c>
      <c r="R4231" t="s">
        <v>73</v>
      </c>
      <c r="S4231" s="3" t="str">
        <f t="shared" si="330"/>
        <v>June</v>
      </c>
      <c r="T4231" t="str">
        <f t="shared" si="331"/>
        <v>Q2</v>
      </c>
      <c r="U4231">
        <f t="shared" si="332"/>
        <v>2025</v>
      </c>
      <c r="V4231" s="4">
        <f t="shared" si="333"/>
        <v>0.297752808988764</v>
      </c>
      <c r="W4231" t="str">
        <f t="shared" si="334"/>
        <v>Low</v>
      </c>
    </row>
    <row r="4232" spans="1:23" hidden="1" x14ac:dyDescent="0.3">
      <c r="A4232">
        <v>102951</v>
      </c>
      <c r="B4232" s="1">
        <v>46002</v>
      </c>
      <c r="C4232" t="s">
        <v>3087</v>
      </c>
      <c r="D4232" t="s">
        <v>94</v>
      </c>
      <c r="E4232" t="s">
        <v>30</v>
      </c>
      <c r="F4232" t="s">
        <v>76</v>
      </c>
      <c r="G4232" t="s">
        <v>77</v>
      </c>
      <c r="H4232" t="s">
        <v>108</v>
      </c>
      <c r="I4232" t="s">
        <v>39</v>
      </c>
      <c r="J4232" t="s">
        <v>48</v>
      </c>
      <c r="K4232">
        <v>4</v>
      </c>
      <c r="L4232">
        <v>1011</v>
      </c>
      <c r="M4232">
        <v>5</v>
      </c>
      <c r="N4232">
        <v>3841.8</v>
      </c>
      <c r="O4232">
        <v>3600</v>
      </c>
      <c r="P4232">
        <v>241.8</v>
      </c>
      <c r="Q4232" t="s">
        <v>26</v>
      </c>
      <c r="R4232" t="s">
        <v>27</v>
      </c>
      <c r="S4232" s="3" t="str">
        <f t="shared" si="330"/>
        <v>December</v>
      </c>
      <c r="T4232" t="str">
        <f t="shared" si="331"/>
        <v>Q4</v>
      </c>
      <c r="U4232">
        <f t="shared" si="332"/>
        <v>2025</v>
      </c>
      <c r="V4232" s="4">
        <f t="shared" si="333"/>
        <v>6.2939247227861941E-2</v>
      </c>
      <c r="W4232" t="str">
        <f t="shared" si="334"/>
        <v>Low</v>
      </c>
    </row>
    <row r="4233" spans="1:23" hidden="1" x14ac:dyDescent="0.3">
      <c r="A4233">
        <v>103595</v>
      </c>
      <c r="B4233" s="1">
        <v>45948</v>
      </c>
      <c r="C4233" t="s">
        <v>3731</v>
      </c>
      <c r="D4233" t="s">
        <v>153</v>
      </c>
      <c r="E4233" t="s">
        <v>20</v>
      </c>
      <c r="F4233" t="s">
        <v>21</v>
      </c>
      <c r="G4233" t="s">
        <v>22</v>
      </c>
      <c r="H4233" t="s">
        <v>47</v>
      </c>
      <c r="I4233" t="s">
        <v>39</v>
      </c>
      <c r="J4233" t="s">
        <v>48</v>
      </c>
      <c r="K4233">
        <v>3</v>
      </c>
      <c r="L4233">
        <v>1599</v>
      </c>
      <c r="M4233">
        <v>20</v>
      </c>
      <c r="N4233">
        <v>3837.6</v>
      </c>
      <c r="O4233">
        <v>2700</v>
      </c>
      <c r="P4233">
        <v>1137.5999999999999</v>
      </c>
      <c r="Q4233" t="s">
        <v>26</v>
      </c>
      <c r="R4233" t="s">
        <v>73</v>
      </c>
      <c r="S4233" s="3" t="str">
        <f t="shared" si="330"/>
        <v>October</v>
      </c>
      <c r="T4233" t="str">
        <f t="shared" si="331"/>
        <v>Q4</v>
      </c>
      <c r="U4233">
        <f t="shared" si="332"/>
        <v>2025</v>
      </c>
      <c r="V4233" s="4">
        <f t="shared" si="333"/>
        <v>0.29643527204502812</v>
      </c>
      <c r="W4233" t="str">
        <f t="shared" si="334"/>
        <v>Low</v>
      </c>
    </row>
    <row r="4234" spans="1:23" hidden="1" x14ac:dyDescent="0.3">
      <c r="A4234">
        <v>101404</v>
      </c>
      <c r="B4234" s="1">
        <v>45829</v>
      </c>
      <c r="C4234" t="s">
        <v>1540</v>
      </c>
      <c r="D4234" t="s">
        <v>210</v>
      </c>
      <c r="E4234" t="s">
        <v>20</v>
      </c>
      <c r="F4234" t="s">
        <v>21</v>
      </c>
      <c r="G4234" t="s">
        <v>22</v>
      </c>
      <c r="H4234" t="s">
        <v>108</v>
      </c>
      <c r="I4234" t="s">
        <v>39</v>
      </c>
      <c r="J4234" t="s">
        <v>40</v>
      </c>
      <c r="K4234">
        <v>4</v>
      </c>
      <c r="L4234">
        <v>1004</v>
      </c>
      <c r="M4234">
        <v>5</v>
      </c>
      <c r="N4234">
        <v>3815.2</v>
      </c>
      <c r="O4234">
        <v>1600</v>
      </c>
      <c r="P4234">
        <v>2215.1999999999998</v>
      </c>
      <c r="Q4234" t="s">
        <v>55</v>
      </c>
      <c r="R4234" t="s">
        <v>56</v>
      </c>
      <c r="S4234" s="3" t="str">
        <f t="shared" si="330"/>
        <v>June</v>
      </c>
      <c r="T4234" t="str">
        <f t="shared" si="331"/>
        <v>Q2</v>
      </c>
      <c r="U4234">
        <f t="shared" si="332"/>
        <v>2025</v>
      </c>
      <c r="V4234" s="4">
        <f t="shared" si="333"/>
        <v>0.58062486894527154</v>
      </c>
      <c r="W4234" t="str">
        <f t="shared" si="334"/>
        <v>Low</v>
      </c>
    </row>
    <row r="4235" spans="1:23" hidden="1" x14ac:dyDescent="0.3">
      <c r="A4235">
        <v>102517</v>
      </c>
      <c r="B4235" s="1">
        <v>45922</v>
      </c>
      <c r="C4235" t="s">
        <v>2653</v>
      </c>
      <c r="D4235" t="s">
        <v>82</v>
      </c>
      <c r="E4235" t="s">
        <v>20</v>
      </c>
      <c r="F4235" t="s">
        <v>21</v>
      </c>
      <c r="G4235" t="s">
        <v>22</v>
      </c>
      <c r="H4235" t="s">
        <v>47</v>
      </c>
      <c r="I4235" t="s">
        <v>39</v>
      </c>
      <c r="J4235" t="s">
        <v>48</v>
      </c>
      <c r="K4235">
        <v>4</v>
      </c>
      <c r="L4235">
        <v>1059</v>
      </c>
      <c r="M4235">
        <v>10</v>
      </c>
      <c r="N4235">
        <v>3812.4</v>
      </c>
      <c r="O4235">
        <v>3600</v>
      </c>
      <c r="P4235">
        <v>212.4</v>
      </c>
      <c r="Q4235" t="s">
        <v>49</v>
      </c>
      <c r="R4235" t="s">
        <v>56</v>
      </c>
      <c r="S4235" s="3" t="str">
        <f t="shared" si="330"/>
        <v>September</v>
      </c>
      <c r="T4235" t="str">
        <f t="shared" si="331"/>
        <v>Q3</v>
      </c>
      <c r="U4235">
        <f t="shared" si="332"/>
        <v>2025</v>
      </c>
      <c r="V4235" s="4">
        <f t="shared" si="333"/>
        <v>5.5712936732766762E-2</v>
      </c>
      <c r="W4235" t="str">
        <f t="shared" si="334"/>
        <v>Low</v>
      </c>
    </row>
    <row r="4236" spans="1:23" hidden="1" x14ac:dyDescent="0.3">
      <c r="A4236">
        <v>103919</v>
      </c>
      <c r="B4236" s="1">
        <v>45880</v>
      </c>
      <c r="C4236" t="s">
        <v>4055</v>
      </c>
      <c r="D4236" t="s">
        <v>257</v>
      </c>
      <c r="E4236" t="s">
        <v>44</v>
      </c>
      <c r="F4236" t="s">
        <v>64</v>
      </c>
      <c r="G4236" t="s">
        <v>65</v>
      </c>
      <c r="H4236" t="s">
        <v>71</v>
      </c>
      <c r="I4236" t="s">
        <v>39</v>
      </c>
      <c r="J4236" t="s">
        <v>48</v>
      </c>
      <c r="K4236">
        <v>2</v>
      </c>
      <c r="L4236">
        <v>1904</v>
      </c>
      <c r="M4236">
        <v>0</v>
      </c>
      <c r="N4236">
        <v>3808</v>
      </c>
      <c r="O4236">
        <v>1800</v>
      </c>
      <c r="P4236">
        <v>2008</v>
      </c>
      <c r="Q4236" t="s">
        <v>55</v>
      </c>
      <c r="R4236" t="s">
        <v>73</v>
      </c>
      <c r="S4236" s="3" t="str">
        <f t="shared" si="330"/>
        <v>August</v>
      </c>
      <c r="T4236" t="str">
        <f t="shared" si="331"/>
        <v>Q3</v>
      </c>
      <c r="U4236">
        <f t="shared" si="332"/>
        <v>2025</v>
      </c>
      <c r="V4236" s="4">
        <f t="shared" si="333"/>
        <v>0.52731092436974791</v>
      </c>
      <c r="W4236" t="str">
        <f t="shared" si="334"/>
        <v>Low</v>
      </c>
    </row>
    <row r="4237" spans="1:23" hidden="1" x14ac:dyDescent="0.3">
      <c r="A4237">
        <v>102892</v>
      </c>
      <c r="B4237" s="1">
        <v>45874</v>
      </c>
      <c r="C4237" t="s">
        <v>3028</v>
      </c>
      <c r="D4237" t="s">
        <v>68</v>
      </c>
      <c r="E4237" t="s">
        <v>30</v>
      </c>
      <c r="F4237" t="s">
        <v>31</v>
      </c>
      <c r="G4237" t="s">
        <v>32</v>
      </c>
      <c r="H4237" t="s">
        <v>83</v>
      </c>
      <c r="I4237" t="s">
        <v>39</v>
      </c>
      <c r="J4237" t="s">
        <v>48</v>
      </c>
      <c r="K4237">
        <v>4</v>
      </c>
      <c r="L4237">
        <v>1190</v>
      </c>
      <c r="M4237">
        <v>20</v>
      </c>
      <c r="N4237">
        <v>3808</v>
      </c>
      <c r="O4237">
        <v>3600</v>
      </c>
      <c r="P4237">
        <v>208</v>
      </c>
      <c r="Q4237" t="s">
        <v>49</v>
      </c>
      <c r="R4237" t="s">
        <v>73</v>
      </c>
      <c r="S4237" s="3" t="str">
        <f t="shared" si="330"/>
        <v>August</v>
      </c>
      <c r="T4237" t="str">
        <f t="shared" si="331"/>
        <v>Q3</v>
      </c>
      <c r="U4237">
        <f t="shared" si="332"/>
        <v>2025</v>
      </c>
      <c r="V4237" s="4">
        <f t="shared" si="333"/>
        <v>5.4621848739495799E-2</v>
      </c>
      <c r="W4237" t="str">
        <f t="shared" si="334"/>
        <v>Low</v>
      </c>
    </row>
    <row r="4238" spans="1:23" hidden="1" x14ac:dyDescent="0.3">
      <c r="A4238">
        <v>101647</v>
      </c>
      <c r="B4238" s="1">
        <v>45901</v>
      </c>
      <c r="C4238" t="s">
        <v>1783</v>
      </c>
      <c r="D4238" t="s">
        <v>94</v>
      </c>
      <c r="E4238" t="s">
        <v>30</v>
      </c>
      <c r="F4238" t="s">
        <v>31</v>
      </c>
      <c r="G4238" t="s">
        <v>32</v>
      </c>
      <c r="H4238" t="s">
        <v>47</v>
      </c>
      <c r="I4238" t="s">
        <v>39</v>
      </c>
      <c r="J4238" t="s">
        <v>40</v>
      </c>
      <c r="K4238">
        <v>4</v>
      </c>
      <c r="L4238">
        <v>1001</v>
      </c>
      <c r="M4238">
        <v>5</v>
      </c>
      <c r="N4238">
        <v>3803.8</v>
      </c>
      <c r="O4238">
        <v>1600</v>
      </c>
      <c r="P4238">
        <v>2203.8000000000002</v>
      </c>
      <c r="Q4238" t="s">
        <v>26</v>
      </c>
      <c r="R4238" t="s">
        <v>27</v>
      </c>
      <c r="S4238" s="3" t="str">
        <f t="shared" si="330"/>
        <v>September</v>
      </c>
      <c r="T4238" t="str">
        <f t="shared" si="331"/>
        <v>Q3</v>
      </c>
      <c r="U4238">
        <f t="shared" si="332"/>
        <v>2025</v>
      </c>
      <c r="V4238" s="4">
        <f t="shared" si="333"/>
        <v>0.57936800042063197</v>
      </c>
      <c r="W4238" t="str">
        <f t="shared" si="334"/>
        <v>Low</v>
      </c>
    </row>
    <row r="4239" spans="1:23" hidden="1" x14ac:dyDescent="0.3">
      <c r="A4239">
        <v>101056</v>
      </c>
      <c r="B4239" s="1">
        <v>45871</v>
      </c>
      <c r="C4239" t="s">
        <v>1192</v>
      </c>
      <c r="D4239" t="s">
        <v>186</v>
      </c>
      <c r="E4239" t="s">
        <v>30</v>
      </c>
      <c r="F4239" t="s">
        <v>31</v>
      </c>
      <c r="G4239" t="s">
        <v>32</v>
      </c>
      <c r="H4239" t="s">
        <v>83</v>
      </c>
      <c r="I4239" t="s">
        <v>39</v>
      </c>
      <c r="J4239" t="s">
        <v>48</v>
      </c>
      <c r="K4239">
        <v>3</v>
      </c>
      <c r="L4239">
        <v>1485</v>
      </c>
      <c r="M4239">
        <v>15</v>
      </c>
      <c r="N4239">
        <v>3786.75</v>
      </c>
      <c r="O4239">
        <v>2700</v>
      </c>
      <c r="P4239">
        <v>1086.75</v>
      </c>
      <c r="Q4239" t="s">
        <v>49</v>
      </c>
      <c r="R4239" t="s">
        <v>73</v>
      </c>
      <c r="S4239" s="3" t="str">
        <f t="shared" si="330"/>
        <v>August</v>
      </c>
      <c r="T4239" t="str">
        <f t="shared" si="331"/>
        <v>Q3</v>
      </c>
      <c r="U4239">
        <f t="shared" si="332"/>
        <v>2025</v>
      </c>
      <c r="V4239" s="4">
        <f t="shared" si="333"/>
        <v>0.28698752228163993</v>
      </c>
      <c r="W4239" t="str">
        <f t="shared" si="334"/>
        <v>Low</v>
      </c>
    </row>
    <row r="4240" spans="1:23" hidden="1" x14ac:dyDescent="0.3">
      <c r="A4240">
        <v>103813</v>
      </c>
      <c r="B4240" s="1">
        <v>45854</v>
      </c>
      <c r="C4240" t="s">
        <v>3949</v>
      </c>
      <c r="D4240" t="s">
        <v>194</v>
      </c>
      <c r="E4240" t="s">
        <v>30</v>
      </c>
      <c r="F4240" t="s">
        <v>31</v>
      </c>
      <c r="G4240" t="s">
        <v>32</v>
      </c>
      <c r="H4240" t="s">
        <v>33</v>
      </c>
      <c r="I4240" t="s">
        <v>39</v>
      </c>
      <c r="J4240" t="s">
        <v>40</v>
      </c>
      <c r="K4240">
        <v>4</v>
      </c>
      <c r="L4240">
        <v>1182</v>
      </c>
      <c r="M4240">
        <v>20</v>
      </c>
      <c r="N4240">
        <v>3782.4</v>
      </c>
      <c r="O4240">
        <v>1600</v>
      </c>
      <c r="P4240">
        <v>2182.4</v>
      </c>
      <c r="Q4240" t="s">
        <v>66</v>
      </c>
      <c r="R4240" t="s">
        <v>27</v>
      </c>
      <c r="S4240" s="3" t="str">
        <f t="shared" si="330"/>
        <v>July</v>
      </c>
      <c r="T4240" t="str">
        <f t="shared" si="331"/>
        <v>Q3</v>
      </c>
      <c r="U4240">
        <f t="shared" si="332"/>
        <v>2025</v>
      </c>
      <c r="V4240" s="4">
        <f t="shared" si="333"/>
        <v>0.5769881556683587</v>
      </c>
      <c r="W4240" t="str">
        <f t="shared" si="334"/>
        <v>Low</v>
      </c>
    </row>
    <row r="4241" spans="1:23" hidden="1" x14ac:dyDescent="0.3">
      <c r="A4241">
        <v>104630</v>
      </c>
      <c r="B4241" s="1">
        <v>45718</v>
      </c>
      <c r="C4241" t="s">
        <v>4766</v>
      </c>
      <c r="D4241" t="s">
        <v>144</v>
      </c>
      <c r="E4241" t="s">
        <v>20</v>
      </c>
      <c r="F4241" t="s">
        <v>36</v>
      </c>
      <c r="G4241" t="s">
        <v>37</v>
      </c>
      <c r="H4241" t="s">
        <v>33</v>
      </c>
      <c r="I4241" t="s">
        <v>39</v>
      </c>
      <c r="J4241" t="s">
        <v>48</v>
      </c>
      <c r="K4241">
        <v>3</v>
      </c>
      <c r="L4241">
        <v>1575</v>
      </c>
      <c r="M4241">
        <v>20</v>
      </c>
      <c r="N4241">
        <v>3780</v>
      </c>
      <c r="O4241">
        <v>2700</v>
      </c>
      <c r="P4241">
        <v>1080</v>
      </c>
      <c r="Q4241" t="s">
        <v>41</v>
      </c>
      <c r="R4241" t="s">
        <v>27</v>
      </c>
      <c r="S4241" s="3" t="str">
        <f t="shared" si="330"/>
        <v>March</v>
      </c>
      <c r="T4241" t="str">
        <f t="shared" si="331"/>
        <v>Q1</v>
      </c>
      <c r="U4241">
        <f t="shared" si="332"/>
        <v>2025</v>
      </c>
      <c r="V4241" s="4">
        <f t="shared" si="333"/>
        <v>0.2857142857142857</v>
      </c>
      <c r="W4241" t="str">
        <f t="shared" si="334"/>
        <v>Low</v>
      </c>
    </row>
    <row r="4242" spans="1:23" hidden="1" x14ac:dyDescent="0.3">
      <c r="A4242">
        <v>103057</v>
      </c>
      <c r="B4242" s="1">
        <v>45718</v>
      </c>
      <c r="C4242" t="s">
        <v>3193</v>
      </c>
      <c r="D4242" t="s">
        <v>94</v>
      </c>
      <c r="E4242" t="s">
        <v>30</v>
      </c>
      <c r="F4242" t="s">
        <v>76</v>
      </c>
      <c r="G4242" t="s">
        <v>77</v>
      </c>
      <c r="H4242" t="s">
        <v>59</v>
      </c>
      <c r="I4242" t="s">
        <v>39</v>
      </c>
      <c r="J4242" t="s">
        <v>40</v>
      </c>
      <c r="K4242">
        <v>6</v>
      </c>
      <c r="L4242">
        <v>787</v>
      </c>
      <c r="M4242">
        <v>20</v>
      </c>
      <c r="N4242">
        <v>3777.6</v>
      </c>
      <c r="O4242">
        <v>2400</v>
      </c>
      <c r="P4242">
        <v>1377.6</v>
      </c>
      <c r="Q4242" t="s">
        <v>26</v>
      </c>
      <c r="R4242" t="s">
        <v>56</v>
      </c>
      <c r="S4242" s="3" t="str">
        <f t="shared" si="330"/>
        <v>March</v>
      </c>
      <c r="T4242" t="str">
        <f t="shared" si="331"/>
        <v>Q1</v>
      </c>
      <c r="U4242">
        <f t="shared" si="332"/>
        <v>2025</v>
      </c>
      <c r="V4242" s="4">
        <f t="shared" si="333"/>
        <v>0.36467598475222363</v>
      </c>
      <c r="W4242" t="str">
        <f t="shared" si="334"/>
        <v>Low</v>
      </c>
    </row>
    <row r="4243" spans="1:23" hidden="1" x14ac:dyDescent="0.3">
      <c r="A4243">
        <v>101257</v>
      </c>
      <c r="B4243" s="1">
        <v>45938</v>
      </c>
      <c r="C4243" t="s">
        <v>1393</v>
      </c>
      <c r="D4243" t="s">
        <v>85</v>
      </c>
      <c r="E4243" t="s">
        <v>30</v>
      </c>
      <c r="F4243" t="s">
        <v>31</v>
      </c>
      <c r="G4243" t="s">
        <v>32</v>
      </c>
      <c r="H4243" t="s">
        <v>108</v>
      </c>
      <c r="I4243" t="s">
        <v>39</v>
      </c>
      <c r="J4243" t="s">
        <v>40</v>
      </c>
      <c r="K4243">
        <v>4</v>
      </c>
      <c r="L4243">
        <v>1171</v>
      </c>
      <c r="M4243">
        <v>20</v>
      </c>
      <c r="N4243">
        <v>3747.2</v>
      </c>
      <c r="O4243">
        <v>1600</v>
      </c>
      <c r="P4243">
        <v>2147.1999999999998</v>
      </c>
      <c r="Q4243" t="s">
        <v>26</v>
      </c>
      <c r="R4243" t="s">
        <v>27</v>
      </c>
      <c r="S4243" s="3" t="str">
        <f t="shared" si="330"/>
        <v>October</v>
      </c>
      <c r="T4243" t="str">
        <f t="shared" si="331"/>
        <v>Q4</v>
      </c>
      <c r="U4243">
        <f t="shared" si="332"/>
        <v>2025</v>
      </c>
      <c r="V4243" s="4">
        <f t="shared" si="333"/>
        <v>0.57301451750640475</v>
      </c>
      <c r="W4243" t="str">
        <f t="shared" si="334"/>
        <v>Low</v>
      </c>
    </row>
    <row r="4244" spans="1:23" hidden="1" x14ac:dyDescent="0.3">
      <c r="A4244">
        <v>104889</v>
      </c>
      <c r="B4244" s="1">
        <v>45824</v>
      </c>
      <c r="C4244" t="s">
        <v>5025</v>
      </c>
      <c r="D4244" t="s">
        <v>104</v>
      </c>
      <c r="E4244" t="s">
        <v>30</v>
      </c>
      <c r="F4244" t="s">
        <v>76</v>
      </c>
      <c r="G4244" t="s">
        <v>77</v>
      </c>
      <c r="H4244" t="s">
        <v>33</v>
      </c>
      <c r="I4244" t="s">
        <v>39</v>
      </c>
      <c r="J4244" t="s">
        <v>92</v>
      </c>
      <c r="K4244">
        <v>2</v>
      </c>
      <c r="L4244">
        <v>2074</v>
      </c>
      <c r="M4244">
        <v>10</v>
      </c>
      <c r="N4244">
        <v>3733.2</v>
      </c>
      <c r="O4244">
        <v>3200</v>
      </c>
      <c r="P4244">
        <v>533.20000000000005</v>
      </c>
      <c r="Q4244" t="s">
        <v>49</v>
      </c>
      <c r="R4244" t="s">
        <v>73</v>
      </c>
      <c r="S4244" s="3" t="str">
        <f t="shared" si="330"/>
        <v>June</v>
      </c>
      <c r="T4244" t="str">
        <f t="shared" si="331"/>
        <v>Q2</v>
      </c>
      <c r="U4244">
        <f t="shared" si="332"/>
        <v>2025</v>
      </c>
      <c r="V4244" s="4">
        <f t="shared" si="333"/>
        <v>0.14282652951891142</v>
      </c>
      <c r="W4244" t="str">
        <f t="shared" si="334"/>
        <v>Low</v>
      </c>
    </row>
    <row r="4245" spans="1:23" hidden="1" x14ac:dyDescent="0.3">
      <c r="A4245">
        <v>104571</v>
      </c>
      <c r="B4245" s="1">
        <v>45703</v>
      </c>
      <c r="C4245" t="s">
        <v>4707</v>
      </c>
      <c r="D4245" t="s">
        <v>114</v>
      </c>
      <c r="E4245" t="s">
        <v>52</v>
      </c>
      <c r="F4245" t="s">
        <v>69</v>
      </c>
      <c r="G4245" t="s">
        <v>70</v>
      </c>
      <c r="H4245" t="s">
        <v>108</v>
      </c>
      <c r="I4245" t="s">
        <v>39</v>
      </c>
      <c r="J4245" t="s">
        <v>92</v>
      </c>
      <c r="K4245">
        <v>2</v>
      </c>
      <c r="L4245">
        <v>2071</v>
      </c>
      <c r="M4245">
        <v>10</v>
      </c>
      <c r="N4245">
        <v>3727.8</v>
      </c>
      <c r="O4245">
        <v>3200</v>
      </c>
      <c r="P4245">
        <v>527.79999999999995</v>
      </c>
      <c r="Q4245" t="s">
        <v>55</v>
      </c>
      <c r="R4245" t="s">
        <v>56</v>
      </c>
      <c r="S4245" s="3" t="str">
        <f t="shared" si="330"/>
        <v>February</v>
      </c>
      <c r="T4245" t="str">
        <f t="shared" si="331"/>
        <v>Q1</v>
      </c>
      <c r="U4245">
        <f t="shared" si="332"/>
        <v>2025</v>
      </c>
      <c r="V4245" s="4">
        <f t="shared" si="333"/>
        <v>0.14158484897258436</v>
      </c>
      <c r="W4245" t="str">
        <f t="shared" si="334"/>
        <v>Low</v>
      </c>
    </row>
    <row r="4246" spans="1:23" hidden="1" x14ac:dyDescent="0.3">
      <c r="A4246">
        <v>101569</v>
      </c>
      <c r="B4246" s="1">
        <v>45875</v>
      </c>
      <c r="C4246" t="s">
        <v>1705</v>
      </c>
      <c r="D4246" t="s">
        <v>138</v>
      </c>
      <c r="E4246" t="s">
        <v>30</v>
      </c>
      <c r="F4246" t="s">
        <v>76</v>
      </c>
      <c r="G4246" t="s">
        <v>77</v>
      </c>
      <c r="H4246" t="s">
        <v>23</v>
      </c>
      <c r="I4246" t="s">
        <v>39</v>
      </c>
      <c r="J4246" t="s">
        <v>48</v>
      </c>
      <c r="K4246">
        <v>4</v>
      </c>
      <c r="L4246">
        <v>1096</v>
      </c>
      <c r="M4246">
        <v>15</v>
      </c>
      <c r="N4246">
        <v>3726.4</v>
      </c>
      <c r="O4246">
        <v>3600</v>
      </c>
      <c r="P4246">
        <v>126.4</v>
      </c>
      <c r="Q4246" t="s">
        <v>66</v>
      </c>
      <c r="R4246" t="s">
        <v>27</v>
      </c>
      <c r="S4246" s="3" t="str">
        <f t="shared" si="330"/>
        <v>August</v>
      </c>
      <c r="T4246" t="str">
        <f t="shared" si="331"/>
        <v>Q3</v>
      </c>
      <c r="U4246">
        <f t="shared" si="332"/>
        <v>2025</v>
      </c>
      <c r="V4246" s="4">
        <f t="shared" si="333"/>
        <v>3.3920137398024901E-2</v>
      </c>
      <c r="W4246" t="str">
        <f t="shared" si="334"/>
        <v>Low</v>
      </c>
    </row>
    <row r="4247" spans="1:23" hidden="1" x14ac:dyDescent="0.3">
      <c r="A4247">
        <v>104124</v>
      </c>
      <c r="B4247" s="1">
        <v>45852</v>
      </c>
      <c r="C4247" t="s">
        <v>4260</v>
      </c>
      <c r="D4247" t="s">
        <v>100</v>
      </c>
      <c r="E4247" t="s">
        <v>30</v>
      </c>
      <c r="F4247" t="s">
        <v>76</v>
      </c>
      <c r="G4247" t="s">
        <v>77</v>
      </c>
      <c r="H4247" t="s">
        <v>47</v>
      </c>
      <c r="I4247" t="s">
        <v>39</v>
      </c>
      <c r="J4247" t="s">
        <v>48</v>
      </c>
      <c r="K4247">
        <v>2</v>
      </c>
      <c r="L4247">
        <v>1858</v>
      </c>
      <c r="M4247">
        <v>0</v>
      </c>
      <c r="N4247">
        <v>3716</v>
      </c>
      <c r="O4247">
        <v>1800</v>
      </c>
      <c r="P4247">
        <v>1916</v>
      </c>
      <c r="Q4247" t="s">
        <v>55</v>
      </c>
      <c r="R4247" t="s">
        <v>27</v>
      </c>
      <c r="S4247" s="3" t="str">
        <f t="shared" si="330"/>
        <v>July</v>
      </c>
      <c r="T4247" t="str">
        <f t="shared" si="331"/>
        <v>Q3</v>
      </c>
      <c r="U4247">
        <f t="shared" si="332"/>
        <v>2025</v>
      </c>
      <c r="V4247" s="4">
        <f t="shared" si="333"/>
        <v>0.51560818083961246</v>
      </c>
      <c r="W4247" t="str">
        <f t="shared" si="334"/>
        <v>Low</v>
      </c>
    </row>
    <row r="4248" spans="1:23" hidden="1" x14ac:dyDescent="0.3">
      <c r="A4248">
        <v>100319</v>
      </c>
      <c r="B4248" s="1">
        <v>45845</v>
      </c>
      <c r="C4248" t="s">
        <v>455</v>
      </c>
      <c r="D4248" t="s">
        <v>217</v>
      </c>
      <c r="E4248" t="s">
        <v>44</v>
      </c>
      <c r="F4248" t="s">
        <v>64</v>
      </c>
      <c r="G4248" t="s">
        <v>65</v>
      </c>
      <c r="H4248" t="s">
        <v>59</v>
      </c>
      <c r="I4248" t="s">
        <v>39</v>
      </c>
      <c r="J4248" t="s">
        <v>40</v>
      </c>
      <c r="K4248">
        <v>6</v>
      </c>
      <c r="L4248">
        <v>650</v>
      </c>
      <c r="M4248">
        <v>5</v>
      </c>
      <c r="N4248">
        <v>3705</v>
      </c>
      <c r="O4248">
        <v>2400</v>
      </c>
      <c r="P4248">
        <v>1305</v>
      </c>
      <c r="Q4248" t="s">
        <v>49</v>
      </c>
      <c r="R4248" t="s">
        <v>27</v>
      </c>
      <c r="S4248" s="3" t="str">
        <f t="shared" si="330"/>
        <v>July</v>
      </c>
      <c r="T4248" t="str">
        <f t="shared" si="331"/>
        <v>Q3</v>
      </c>
      <c r="U4248">
        <f t="shared" si="332"/>
        <v>2025</v>
      </c>
      <c r="V4248" s="4">
        <f t="shared" si="333"/>
        <v>0.35222672064777327</v>
      </c>
      <c r="W4248" t="str">
        <f t="shared" si="334"/>
        <v>Low</v>
      </c>
    </row>
    <row r="4249" spans="1:23" hidden="1" x14ac:dyDescent="0.3">
      <c r="A4249">
        <v>100691</v>
      </c>
      <c r="B4249" s="1">
        <v>45695</v>
      </c>
      <c r="C4249" t="s">
        <v>827</v>
      </c>
      <c r="D4249" t="s">
        <v>132</v>
      </c>
      <c r="E4249" t="s">
        <v>20</v>
      </c>
      <c r="F4249" t="s">
        <v>21</v>
      </c>
      <c r="G4249" t="s">
        <v>22</v>
      </c>
      <c r="H4249" t="s">
        <v>47</v>
      </c>
      <c r="I4249" t="s">
        <v>39</v>
      </c>
      <c r="J4249" t="s">
        <v>48</v>
      </c>
      <c r="K4249">
        <v>3</v>
      </c>
      <c r="L4249">
        <v>1451</v>
      </c>
      <c r="M4249">
        <v>15</v>
      </c>
      <c r="N4249">
        <v>3700.05</v>
      </c>
      <c r="O4249">
        <v>2700</v>
      </c>
      <c r="P4249">
        <v>1000.05</v>
      </c>
      <c r="Q4249" t="s">
        <v>66</v>
      </c>
      <c r="R4249" t="s">
        <v>27</v>
      </c>
      <c r="S4249" s="3" t="str">
        <f t="shared" si="330"/>
        <v>February</v>
      </c>
      <c r="T4249" t="str">
        <f t="shared" si="331"/>
        <v>Q1</v>
      </c>
      <c r="U4249">
        <f t="shared" si="332"/>
        <v>2025</v>
      </c>
      <c r="V4249" s="4">
        <f t="shared" si="333"/>
        <v>0.27028013134957635</v>
      </c>
      <c r="W4249" t="str">
        <f t="shared" si="334"/>
        <v>Low</v>
      </c>
    </row>
    <row r="4250" spans="1:23" hidden="1" x14ac:dyDescent="0.3">
      <c r="A4250">
        <v>102106</v>
      </c>
      <c r="B4250" s="1">
        <v>45797</v>
      </c>
      <c r="C4250" t="s">
        <v>2242</v>
      </c>
      <c r="D4250" t="s">
        <v>228</v>
      </c>
      <c r="E4250" t="s">
        <v>44</v>
      </c>
      <c r="F4250" t="s">
        <v>45</v>
      </c>
      <c r="G4250" t="s">
        <v>46</v>
      </c>
      <c r="H4250" t="s">
        <v>71</v>
      </c>
      <c r="I4250" t="s">
        <v>39</v>
      </c>
      <c r="J4250" t="s">
        <v>40</v>
      </c>
      <c r="K4250">
        <v>4</v>
      </c>
      <c r="L4250">
        <v>925</v>
      </c>
      <c r="M4250">
        <v>0</v>
      </c>
      <c r="N4250">
        <v>3700</v>
      </c>
      <c r="O4250">
        <v>1600</v>
      </c>
      <c r="P4250">
        <v>2100</v>
      </c>
      <c r="Q4250" t="s">
        <v>55</v>
      </c>
      <c r="R4250" t="s">
        <v>73</v>
      </c>
      <c r="S4250" s="3" t="str">
        <f t="shared" si="330"/>
        <v>May</v>
      </c>
      <c r="T4250" t="str">
        <f t="shared" si="331"/>
        <v>Q2</v>
      </c>
      <c r="U4250">
        <f t="shared" si="332"/>
        <v>2025</v>
      </c>
      <c r="V4250" s="4">
        <f t="shared" si="333"/>
        <v>0.56756756756756754</v>
      </c>
      <c r="W4250" t="str">
        <f t="shared" si="334"/>
        <v>Low</v>
      </c>
    </row>
    <row r="4251" spans="1:23" hidden="1" x14ac:dyDescent="0.3">
      <c r="A4251">
        <v>102483</v>
      </c>
      <c r="B4251" s="1">
        <v>45834</v>
      </c>
      <c r="C4251" t="s">
        <v>2619</v>
      </c>
      <c r="D4251" t="s">
        <v>242</v>
      </c>
      <c r="E4251" t="s">
        <v>44</v>
      </c>
      <c r="F4251" t="s">
        <v>45</v>
      </c>
      <c r="G4251" t="s">
        <v>46</v>
      </c>
      <c r="H4251" t="s">
        <v>59</v>
      </c>
      <c r="I4251" t="s">
        <v>39</v>
      </c>
      <c r="J4251" t="s">
        <v>92</v>
      </c>
      <c r="K4251">
        <v>2</v>
      </c>
      <c r="L4251">
        <v>2176</v>
      </c>
      <c r="M4251">
        <v>15</v>
      </c>
      <c r="N4251">
        <v>3699.2</v>
      </c>
      <c r="O4251">
        <v>3200</v>
      </c>
      <c r="P4251">
        <v>499.2</v>
      </c>
      <c r="Q4251" t="s">
        <v>55</v>
      </c>
      <c r="R4251" t="s">
        <v>73</v>
      </c>
      <c r="S4251" s="3" t="str">
        <f t="shared" si="330"/>
        <v>June</v>
      </c>
      <c r="T4251" t="str">
        <f t="shared" si="331"/>
        <v>Q2</v>
      </c>
      <c r="U4251">
        <f t="shared" si="332"/>
        <v>2025</v>
      </c>
      <c r="V4251" s="4">
        <f t="shared" si="333"/>
        <v>0.13494809688581316</v>
      </c>
      <c r="W4251" t="str">
        <f t="shared" si="334"/>
        <v>Low</v>
      </c>
    </row>
    <row r="4252" spans="1:23" hidden="1" x14ac:dyDescent="0.3">
      <c r="A4252">
        <v>102924</v>
      </c>
      <c r="B4252" s="1">
        <v>45683</v>
      </c>
      <c r="C4252" t="s">
        <v>3060</v>
      </c>
      <c r="D4252" t="s">
        <v>29</v>
      </c>
      <c r="E4252" t="s">
        <v>30</v>
      </c>
      <c r="F4252" t="s">
        <v>31</v>
      </c>
      <c r="G4252" t="s">
        <v>32</v>
      </c>
      <c r="H4252" t="s">
        <v>59</v>
      </c>
      <c r="I4252" t="s">
        <v>39</v>
      </c>
      <c r="J4252" t="s">
        <v>48</v>
      </c>
      <c r="K4252">
        <v>2</v>
      </c>
      <c r="L4252">
        <v>1845</v>
      </c>
      <c r="M4252">
        <v>0</v>
      </c>
      <c r="N4252">
        <v>3690</v>
      </c>
      <c r="O4252">
        <v>1800</v>
      </c>
      <c r="P4252">
        <v>1890</v>
      </c>
      <c r="Q4252" t="s">
        <v>66</v>
      </c>
      <c r="R4252" t="s">
        <v>27</v>
      </c>
      <c r="S4252" s="3" t="str">
        <f t="shared" si="330"/>
        <v>January</v>
      </c>
      <c r="T4252" t="str">
        <f t="shared" si="331"/>
        <v>Q1</v>
      </c>
      <c r="U4252">
        <f t="shared" si="332"/>
        <v>2025</v>
      </c>
      <c r="V4252" s="4">
        <f t="shared" si="333"/>
        <v>0.51219512195121952</v>
      </c>
      <c r="W4252" t="str">
        <f t="shared" si="334"/>
        <v>Low</v>
      </c>
    </row>
    <row r="4253" spans="1:23" hidden="1" x14ac:dyDescent="0.3">
      <c r="A4253">
        <v>101084</v>
      </c>
      <c r="B4253" s="1">
        <v>45829</v>
      </c>
      <c r="C4253" t="s">
        <v>1220</v>
      </c>
      <c r="D4253" t="s">
        <v>322</v>
      </c>
      <c r="E4253" t="s">
        <v>20</v>
      </c>
      <c r="F4253" t="s">
        <v>36</v>
      </c>
      <c r="G4253" t="s">
        <v>37</v>
      </c>
      <c r="H4253" t="s">
        <v>33</v>
      </c>
      <c r="I4253" t="s">
        <v>39</v>
      </c>
      <c r="J4253" t="s">
        <v>48</v>
      </c>
      <c r="K4253">
        <v>3</v>
      </c>
      <c r="L4253">
        <v>1230</v>
      </c>
      <c r="M4253">
        <v>0</v>
      </c>
      <c r="N4253">
        <v>3690</v>
      </c>
      <c r="O4253">
        <v>2700</v>
      </c>
      <c r="P4253">
        <v>990</v>
      </c>
      <c r="Q4253" t="s">
        <v>41</v>
      </c>
      <c r="R4253" t="s">
        <v>27</v>
      </c>
      <c r="S4253" s="3" t="str">
        <f t="shared" si="330"/>
        <v>June</v>
      </c>
      <c r="T4253" t="str">
        <f t="shared" si="331"/>
        <v>Q2</v>
      </c>
      <c r="U4253">
        <f t="shared" si="332"/>
        <v>2025</v>
      </c>
      <c r="V4253" s="4">
        <f t="shared" si="333"/>
        <v>0.26829268292682928</v>
      </c>
      <c r="W4253" t="str">
        <f t="shared" si="334"/>
        <v>Low</v>
      </c>
    </row>
    <row r="4254" spans="1:23" hidden="1" x14ac:dyDescent="0.3">
      <c r="A4254">
        <v>103570</v>
      </c>
      <c r="B4254" s="1">
        <v>45710</v>
      </c>
      <c r="C4254" t="s">
        <v>3706</v>
      </c>
      <c r="D4254" t="s">
        <v>122</v>
      </c>
      <c r="E4254" t="s">
        <v>20</v>
      </c>
      <c r="F4254" t="s">
        <v>36</v>
      </c>
      <c r="G4254" t="s">
        <v>37</v>
      </c>
      <c r="H4254" t="s">
        <v>23</v>
      </c>
      <c r="I4254" t="s">
        <v>39</v>
      </c>
      <c r="J4254" t="s">
        <v>48</v>
      </c>
      <c r="K4254">
        <v>4</v>
      </c>
      <c r="L4254">
        <v>1153</v>
      </c>
      <c r="M4254">
        <v>20</v>
      </c>
      <c r="N4254">
        <v>3689.6</v>
      </c>
      <c r="O4254">
        <v>3600</v>
      </c>
      <c r="P4254">
        <v>89.6</v>
      </c>
      <c r="Q4254" t="s">
        <v>26</v>
      </c>
      <c r="R4254" t="s">
        <v>27</v>
      </c>
      <c r="S4254" s="3" t="str">
        <f t="shared" si="330"/>
        <v>February</v>
      </c>
      <c r="T4254" t="str">
        <f t="shared" si="331"/>
        <v>Q1</v>
      </c>
      <c r="U4254">
        <f t="shared" si="332"/>
        <v>2025</v>
      </c>
      <c r="V4254" s="4">
        <f t="shared" si="333"/>
        <v>2.4284475281873372E-2</v>
      </c>
      <c r="W4254" t="str">
        <f t="shared" si="334"/>
        <v>Low</v>
      </c>
    </row>
    <row r="4255" spans="1:23" hidden="1" x14ac:dyDescent="0.3">
      <c r="A4255">
        <v>102985</v>
      </c>
      <c r="B4255" s="1">
        <v>45769</v>
      </c>
      <c r="C4255" t="s">
        <v>3121</v>
      </c>
      <c r="D4255" t="s">
        <v>281</v>
      </c>
      <c r="E4255" t="s">
        <v>52</v>
      </c>
      <c r="F4255" t="s">
        <v>69</v>
      </c>
      <c r="G4255" t="s">
        <v>70</v>
      </c>
      <c r="H4255" t="s">
        <v>47</v>
      </c>
      <c r="I4255" t="s">
        <v>39</v>
      </c>
      <c r="J4255" t="s">
        <v>92</v>
      </c>
      <c r="K4255">
        <v>2</v>
      </c>
      <c r="L4255">
        <v>2305</v>
      </c>
      <c r="M4255">
        <v>20</v>
      </c>
      <c r="N4255">
        <v>3688</v>
      </c>
      <c r="O4255">
        <v>3200</v>
      </c>
      <c r="P4255">
        <v>488</v>
      </c>
      <c r="Q4255" t="s">
        <v>66</v>
      </c>
      <c r="R4255" t="s">
        <v>56</v>
      </c>
      <c r="S4255" s="3" t="str">
        <f t="shared" si="330"/>
        <v>April</v>
      </c>
      <c r="T4255" t="str">
        <f t="shared" si="331"/>
        <v>Q2</v>
      </c>
      <c r="U4255">
        <f t="shared" si="332"/>
        <v>2025</v>
      </c>
      <c r="V4255" s="4">
        <f t="shared" si="333"/>
        <v>0.13232104121475055</v>
      </c>
      <c r="W4255" t="str">
        <f t="shared" si="334"/>
        <v>Low</v>
      </c>
    </row>
    <row r="4256" spans="1:23" hidden="1" x14ac:dyDescent="0.3">
      <c r="A4256">
        <v>101488</v>
      </c>
      <c r="B4256" s="1">
        <v>45773</v>
      </c>
      <c r="C4256" t="s">
        <v>1624</v>
      </c>
      <c r="D4256" t="s">
        <v>82</v>
      </c>
      <c r="E4256" t="s">
        <v>44</v>
      </c>
      <c r="F4256" t="s">
        <v>45</v>
      </c>
      <c r="G4256" t="s">
        <v>46</v>
      </c>
      <c r="H4256" t="s">
        <v>47</v>
      </c>
      <c r="I4256" t="s">
        <v>39</v>
      </c>
      <c r="J4256" t="s">
        <v>48</v>
      </c>
      <c r="K4256">
        <v>4</v>
      </c>
      <c r="L4256">
        <v>1152</v>
      </c>
      <c r="M4256">
        <v>20</v>
      </c>
      <c r="N4256">
        <v>3686.4</v>
      </c>
      <c r="O4256">
        <v>3600</v>
      </c>
      <c r="P4256">
        <v>86.4</v>
      </c>
      <c r="Q4256" t="s">
        <v>49</v>
      </c>
      <c r="R4256" t="s">
        <v>27</v>
      </c>
      <c r="S4256" s="3" t="str">
        <f t="shared" si="330"/>
        <v>April</v>
      </c>
      <c r="T4256" t="str">
        <f t="shared" si="331"/>
        <v>Q2</v>
      </c>
      <c r="U4256">
        <f t="shared" si="332"/>
        <v>2025</v>
      </c>
      <c r="V4256" s="4">
        <f t="shared" si="333"/>
        <v>2.34375E-2</v>
      </c>
      <c r="W4256" t="str">
        <f t="shared" si="334"/>
        <v>Low</v>
      </c>
    </row>
    <row r="4257" spans="1:23" hidden="1" x14ac:dyDescent="0.3">
      <c r="A4257">
        <v>101260</v>
      </c>
      <c r="B4257" s="1">
        <v>45774</v>
      </c>
      <c r="C4257" t="s">
        <v>1396</v>
      </c>
      <c r="D4257" t="s">
        <v>112</v>
      </c>
      <c r="E4257" t="s">
        <v>30</v>
      </c>
      <c r="F4257" t="s">
        <v>31</v>
      </c>
      <c r="G4257" t="s">
        <v>32</v>
      </c>
      <c r="H4257" t="s">
        <v>38</v>
      </c>
      <c r="I4257" t="s">
        <v>39</v>
      </c>
      <c r="J4257" t="s">
        <v>48</v>
      </c>
      <c r="K4257">
        <v>4</v>
      </c>
      <c r="L4257">
        <v>1149</v>
      </c>
      <c r="M4257">
        <v>20</v>
      </c>
      <c r="N4257">
        <v>3676.8</v>
      </c>
      <c r="O4257">
        <v>3600</v>
      </c>
      <c r="P4257">
        <v>76.8</v>
      </c>
      <c r="Q4257" t="s">
        <v>41</v>
      </c>
      <c r="R4257" t="s">
        <v>27</v>
      </c>
      <c r="S4257" s="3" t="str">
        <f t="shared" si="330"/>
        <v>April</v>
      </c>
      <c r="T4257" t="str">
        <f t="shared" si="331"/>
        <v>Q2</v>
      </c>
      <c r="U4257">
        <f t="shared" si="332"/>
        <v>2025</v>
      </c>
      <c r="V4257" s="4">
        <f t="shared" si="333"/>
        <v>2.0887728459530023E-2</v>
      </c>
      <c r="W4257" t="str">
        <f t="shared" si="334"/>
        <v>Low</v>
      </c>
    </row>
    <row r="4258" spans="1:23" hidden="1" x14ac:dyDescent="0.3">
      <c r="A4258">
        <v>103781</v>
      </c>
      <c r="B4258" s="1">
        <v>45886</v>
      </c>
      <c r="C4258" t="s">
        <v>3917</v>
      </c>
      <c r="D4258" t="s">
        <v>184</v>
      </c>
      <c r="E4258" t="s">
        <v>44</v>
      </c>
      <c r="F4258" t="s">
        <v>45</v>
      </c>
      <c r="G4258" t="s">
        <v>46</v>
      </c>
      <c r="H4258" t="s">
        <v>83</v>
      </c>
      <c r="I4258" t="s">
        <v>39</v>
      </c>
      <c r="J4258" t="s">
        <v>48</v>
      </c>
      <c r="K4258">
        <v>3</v>
      </c>
      <c r="L4258">
        <v>1436</v>
      </c>
      <c r="M4258">
        <v>15</v>
      </c>
      <c r="N4258">
        <v>3661.8</v>
      </c>
      <c r="O4258">
        <v>2700</v>
      </c>
      <c r="P4258">
        <v>961.8</v>
      </c>
      <c r="Q4258" t="s">
        <v>41</v>
      </c>
      <c r="R4258" t="s">
        <v>27</v>
      </c>
      <c r="S4258" s="3" t="str">
        <f t="shared" si="330"/>
        <v>August</v>
      </c>
      <c r="T4258" t="str">
        <f t="shared" si="331"/>
        <v>Q3</v>
      </c>
      <c r="U4258">
        <f t="shared" si="332"/>
        <v>2025</v>
      </c>
      <c r="V4258" s="4">
        <f t="shared" si="333"/>
        <v>0.26265770932328358</v>
      </c>
      <c r="W4258" t="str">
        <f t="shared" si="334"/>
        <v>Low</v>
      </c>
    </row>
    <row r="4259" spans="1:23" hidden="1" x14ac:dyDescent="0.3">
      <c r="A4259">
        <v>100822</v>
      </c>
      <c r="B4259" s="1">
        <v>45722</v>
      </c>
      <c r="C4259" t="s">
        <v>958</v>
      </c>
      <c r="D4259" t="s">
        <v>106</v>
      </c>
      <c r="E4259" t="s">
        <v>20</v>
      </c>
      <c r="F4259" t="s">
        <v>21</v>
      </c>
      <c r="G4259" t="s">
        <v>22</v>
      </c>
      <c r="H4259" t="s">
        <v>59</v>
      </c>
      <c r="I4259" t="s">
        <v>39</v>
      </c>
      <c r="J4259" t="s">
        <v>40</v>
      </c>
      <c r="K4259">
        <v>4</v>
      </c>
      <c r="L4259">
        <v>1143</v>
      </c>
      <c r="M4259">
        <v>20</v>
      </c>
      <c r="N4259">
        <v>3657.6</v>
      </c>
      <c r="O4259">
        <v>1600</v>
      </c>
      <c r="P4259">
        <v>2057.6</v>
      </c>
      <c r="Q4259" t="s">
        <v>26</v>
      </c>
      <c r="R4259" t="s">
        <v>73</v>
      </c>
      <c r="S4259" s="3" t="str">
        <f t="shared" si="330"/>
        <v>March</v>
      </c>
      <c r="T4259" t="str">
        <f t="shared" si="331"/>
        <v>Q1</v>
      </c>
      <c r="U4259">
        <f t="shared" si="332"/>
        <v>2025</v>
      </c>
      <c r="V4259" s="4">
        <f t="shared" si="333"/>
        <v>0.56255468066491687</v>
      </c>
      <c r="W4259" t="str">
        <f t="shared" si="334"/>
        <v>Low</v>
      </c>
    </row>
    <row r="4260" spans="1:23" hidden="1" x14ac:dyDescent="0.3">
      <c r="A4260">
        <v>101188</v>
      </c>
      <c r="B4260" s="1">
        <v>45941</v>
      </c>
      <c r="C4260" t="s">
        <v>1324</v>
      </c>
      <c r="D4260" t="s">
        <v>144</v>
      </c>
      <c r="E4260" t="s">
        <v>30</v>
      </c>
      <c r="F4260" t="s">
        <v>31</v>
      </c>
      <c r="G4260" t="s">
        <v>32</v>
      </c>
      <c r="H4260" t="s">
        <v>108</v>
      </c>
      <c r="I4260" t="s">
        <v>39</v>
      </c>
      <c r="J4260" t="s">
        <v>40</v>
      </c>
      <c r="K4260">
        <v>4</v>
      </c>
      <c r="L4260">
        <v>914</v>
      </c>
      <c r="M4260">
        <v>0</v>
      </c>
      <c r="N4260">
        <v>3656</v>
      </c>
      <c r="O4260">
        <v>1600</v>
      </c>
      <c r="P4260">
        <v>2056</v>
      </c>
      <c r="Q4260" t="s">
        <v>55</v>
      </c>
      <c r="R4260" t="s">
        <v>27</v>
      </c>
      <c r="S4260" s="3" t="str">
        <f t="shared" si="330"/>
        <v>October</v>
      </c>
      <c r="T4260" t="str">
        <f t="shared" si="331"/>
        <v>Q4</v>
      </c>
      <c r="U4260">
        <f t="shared" si="332"/>
        <v>2025</v>
      </c>
      <c r="V4260" s="4">
        <f t="shared" si="333"/>
        <v>0.56236323851203496</v>
      </c>
      <c r="W4260" t="str">
        <f t="shared" si="334"/>
        <v>Low</v>
      </c>
    </row>
    <row r="4261" spans="1:23" hidden="1" x14ac:dyDescent="0.3">
      <c r="A4261">
        <v>103982</v>
      </c>
      <c r="B4261" s="1">
        <v>45737</v>
      </c>
      <c r="C4261" t="s">
        <v>4118</v>
      </c>
      <c r="D4261" t="s">
        <v>58</v>
      </c>
      <c r="E4261" t="s">
        <v>30</v>
      </c>
      <c r="F4261" t="s">
        <v>76</v>
      </c>
      <c r="G4261" t="s">
        <v>77</v>
      </c>
      <c r="H4261" t="s">
        <v>71</v>
      </c>
      <c r="I4261" t="s">
        <v>39</v>
      </c>
      <c r="J4261" t="s">
        <v>48</v>
      </c>
      <c r="K4261">
        <v>2</v>
      </c>
      <c r="L4261">
        <v>1827</v>
      </c>
      <c r="M4261">
        <v>0</v>
      </c>
      <c r="N4261">
        <v>3654</v>
      </c>
      <c r="O4261">
        <v>1800</v>
      </c>
      <c r="P4261">
        <v>1854</v>
      </c>
      <c r="Q4261" t="s">
        <v>41</v>
      </c>
      <c r="R4261" t="s">
        <v>27</v>
      </c>
      <c r="S4261" s="3" t="str">
        <f t="shared" si="330"/>
        <v>March</v>
      </c>
      <c r="T4261" t="str">
        <f t="shared" si="331"/>
        <v>Q1</v>
      </c>
      <c r="U4261">
        <f t="shared" si="332"/>
        <v>2025</v>
      </c>
      <c r="V4261" s="4">
        <f t="shared" si="333"/>
        <v>0.5073891625615764</v>
      </c>
      <c r="W4261" t="str">
        <f t="shared" si="334"/>
        <v>Low</v>
      </c>
    </row>
    <row r="4262" spans="1:23" hidden="1" x14ac:dyDescent="0.3">
      <c r="A4262">
        <v>100916</v>
      </c>
      <c r="B4262" s="1">
        <v>45944</v>
      </c>
      <c r="C4262" t="s">
        <v>1052</v>
      </c>
      <c r="D4262" t="s">
        <v>75</v>
      </c>
      <c r="E4262" t="s">
        <v>20</v>
      </c>
      <c r="F4262" t="s">
        <v>36</v>
      </c>
      <c r="G4262" t="s">
        <v>37</v>
      </c>
      <c r="H4262" t="s">
        <v>33</v>
      </c>
      <c r="I4262" t="s">
        <v>39</v>
      </c>
      <c r="J4262" t="s">
        <v>40</v>
      </c>
      <c r="K4262">
        <v>5</v>
      </c>
      <c r="L4262">
        <v>726</v>
      </c>
      <c r="M4262">
        <v>0</v>
      </c>
      <c r="N4262">
        <v>3630</v>
      </c>
      <c r="O4262">
        <v>2000</v>
      </c>
      <c r="P4262">
        <v>1630</v>
      </c>
      <c r="Q4262" t="s">
        <v>66</v>
      </c>
      <c r="R4262" t="s">
        <v>27</v>
      </c>
      <c r="S4262" s="3" t="str">
        <f t="shared" si="330"/>
        <v>October</v>
      </c>
      <c r="T4262" t="str">
        <f t="shared" si="331"/>
        <v>Q4</v>
      </c>
      <c r="U4262">
        <f t="shared" si="332"/>
        <v>2025</v>
      </c>
      <c r="V4262" s="4">
        <f t="shared" si="333"/>
        <v>0.44903581267217629</v>
      </c>
      <c r="W4262" t="str">
        <f t="shared" si="334"/>
        <v>Low</v>
      </c>
    </row>
    <row r="4263" spans="1:23" hidden="1" x14ac:dyDescent="0.3">
      <c r="A4263">
        <v>103965</v>
      </c>
      <c r="B4263" s="1">
        <v>45897</v>
      </c>
      <c r="C4263" t="s">
        <v>4101</v>
      </c>
      <c r="D4263" t="s">
        <v>100</v>
      </c>
      <c r="E4263" t="s">
        <v>44</v>
      </c>
      <c r="F4263" t="s">
        <v>64</v>
      </c>
      <c r="G4263" t="s">
        <v>65</v>
      </c>
      <c r="H4263" t="s">
        <v>83</v>
      </c>
      <c r="I4263" t="s">
        <v>39</v>
      </c>
      <c r="J4263" t="s">
        <v>48</v>
      </c>
      <c r="K4263">
        <v>2</v>
      </c>
      <c r="L4263">
        <v>1910</v>
      </c>
      <c r="M4263">
        <v>5</v>
      </c>
      <c r="N4263">
        <v>3629</v>
      </c>
      <c r="O4263">
        <v>1800</v>
      </c>
      <c r="P4263">
        <v>1829</v>
      </c>
      <c r="Q4263" t="s">
        <v>41</v>
      </c>
      <c r="R4263" t="s">
        <v>27</v>
      </c>
      <c r="S4263" s="3" t="str">
        <f t="shared" si="330"/>
        <v>August</v>
      </c>
      <c r="T4263" t="str">
        <f t="shared" si="331"/>
        <v>Q3</v>
      </c>
      <c r="U4263">
        <f t="shared" si="332"/>
        <v>2025</v>
      </c>
      <c r="V4263" s="4">
        <f t="shared" si="333"/>
        <v>0.5039955910719206</v>
      </c>
      <c r="W4263" t="str">
        <f t="shared" si="334"/>
        <v>Low</v>
      </c>
    </row>
    <row r="4264" spans="1:23" hidden="1" x14ac:dyDescent="0.3">
      <c r="A4264">
        <v>101475</v>
      </c>
      <c r="B4264" s="1">
        <v>45887</v>
      </c>
      <c r="C4264" t="s">
        <v>1611</v>
      </c>
      <c r="D4264" t="s">
        <v>160</v>
      </c>
      <c r="E4264" t="s">
        <v>20</v>
      </c>
      <c r="F4264" t="s">
        <v>21</v>
      </c>
      <c r="G4264" t="s">
        <v>22</v>
      </c>
      <c r="H4264" t="s">
        <v>59</v>
      </c>
      <c r="I4264" t="s">
        <v>39</v>
      </c>
      <c r="J4264" t="s">
        <v>48</v>
      </c>
      <c r="K4264">
        <v>3</v>
      </c>
      <c r="L4264">
        <v>1273</v>
      </c>
      <c r="M4264">
        <v>5</v>
      </c>
      <c r="N4264">
        <v>3628.05</v>
      </c>
      <c r="O4264">
        <v>2700</v>
      </c>
      <c r="P4264">
        <v>928.05</v>
      </c>
      <c r="Q4264" t="s">
        <v>55</v>
      </c>
      <c r="R4264" t="s">
        <v>56</v>
      </c>
      <c r="S4264" s="3" t="str">
        <f t="shared" si="330"/>
        <v>August</v>
      </c>
      <c r="T4264" t="str">
        <f t="shared" si="331"/>
        <v>Q3</v>
      </c>
      <c r="U4264">
        <f t="shared" si="332"/>
        <v>2025</v>
      </c>
      <c r="V4264" s="4">
        <f t="shared" si="333"/>
        <v>0.25579856947947244</v>
      </c>
      <c r="W4264" t="str">
        <f t="shared" si="334"/>
        <v>Low</v>
      </c>
    </row>
    <row r="4265" spans="1:23" hidden="1" x14ac:dyDescent="0.3">
      <c r="A4265">
        <v>101927</v>
      </c>
      <c r="B4265" s="1">
        <v>45753</v>
      </c>
      <c r="C4265" t="s">
        <v>2063</v>
      </c>
      <c r="D4265" t="s">
        <v>281</v>
      </c>
      <c r="E4265" t="s">
        <v>44</v>
      </c>
      <c r="F4265" t="s">
        <v>64</v>
      </c>
      <c r="G4265" t="s">
        <v>65</v>
      </c>
      <c r="H4265" t="s">
        <v>59</v>
      </c>
      <c r="I4265" t="s">
        <v>39</v>
      </c>
      <c r="J4265" t="s">
        <v>48</v>
      </c>
      <c r="K4265">
        <v>2</v>
      </c>
      <c r="L4265">
        <v>1899</v>
      </c>
      <c r="M4265">
        <v>5</v>
      </c>
      <c r="N4265">
        <v>3608.1</v>
      </c>
      <c r="O4265">
        <v>1800</v>
      </c>
      <c r="P4265">
        <v>1808.1</v>
      </c>
      <c r="Q4265" t="s">
        <v>55</v>
      </c>
      <c r="R4265" t="s">
        <v>27</v>
      </c>
      <c r="S4265" s="3" t="str">
        <f t="shared" si="330"/>
        <v>April</v>
      </c>
      <c r="T4265" t="str">
        <f t="shared" si="331"/>
        <v>Q2</v>
      </c>
      <c r="U4265">
        <f t="shared" si="332"/>
        <v>2025</v>
      </c>
      <c r="V4265" s="4">
        <f t="shared" si="333"/>
        <v>0.50112247443252678</v>
      </c>
      <c r="W4265" t="str">
        <f t="shared" si="334"/>
        <v>Low</v>
      </c>
    </row>
    <row r="4266" spans="1:23" hidden="1" x14ac:dyDescent="0.3">
      <c r="A4266">
        <v>102460</v>
      </c>
      <c r="B4266" s="1">
        <v>45835</v>
      </c>
      <c r="C4266" t="s">
        <v>2596</v>
      </c>
      <c r="D4266" t="s">
        <v>87</v>
      </c>
      <c r="E4266" t="s">
        <v>20</v>
      </c>
      <c r="F4266" t="s">
        <v>36</v>
      </c>
      <c r="G4266" t="s">
        <v>37</v>
      </c>
      <c r="H4266" t="s">
        <v>108</v>
      </c>
      <c r="I4266" t="s">
        <v>39</v>
      </c>
      <c r="J4266" t="s">
        <v>48</v>
      </c>
      <c r="K4266">
        <v>2</v>
      </c>
      <c r="L4266">
        <v>1994</v>
      </c>
      <c r="M4266">
        <v>10</v>
      </c>
      <c r="N4266">
        <v>3589.2</v>
      </c>
      <c r="O4266">
        <v>1800</v>
      </c>
      <c r="P4266">
        <v>1789.2</v>
      </c>
      <c r="Q4266" t="s">
        <v>66</v>
      </c>
      <c r="R4266" t="s">
        <v>27</v>
      </c>
      <c r="S4266" s="3" t="str">
        <f t="shared" si="330"/>
        <v>June</v>
      </c>
      <c r="T4266" t="str">
        <f t="shared" si="331"/>
        <v>Q2</v>
      </c>
      <c r="U4266">
        <f t="shared" si="332"/>
        <v>2025</v>
      </c>
      <c r="V4266" s="4">
        <f t="shared" si="333"/>
        <v>0.49849548645937819</v>
      </c>
      <c r="W4266" t="str">
        <f t="shared" si="334"/>
        <v>Low</v>
      </c>
    </row>
    <row r="4267" spans="1:23" hidden="1" x14ac:dyDescent="0.3">
      <c r="A4267">
        <v>102776</v>
      </c>
      <c r="B4267" s="1">
        <v>45685</v>
      </c>
      <c r="C4267" t="s">
        <v>2912</v>
      </c>
      <c r="D4267" t="s">
        <v>129</v>
      </c>
      <c r="E4267" t="s">
        <v>20</v>
      </c>
      <c r="F4267" t="s">
        <v>36</v>
      </c>
      <c r="G4267" t="s">
        <v>37</v>
      </c>
      <c r="H4267" t="s">
        <v>83</v>
      </c>
      <c r="I4267" t="s">
        <v>39</v>
      </c>
      <c r="J4267" t="s">
        <v>48</v>
      </c>
      <c r="K4267">
        <v>3</v>
      </c>
      <c r="L4267">
        <v>1257</v>
      </c>
      <c r="M4267">
        <v>5</v>
      </c>
      <c r="N4267">
        <v>3582.45</v>
      </c>
      <c r="O4267">
        <v>2700</v>
      </c>
      <c r="P4267">
        <v>882.45</v>
      </c>
      <c r="Q4267" t="s">
        <v>55</v>
      </c>
      <c r="R4267" t="s">
        <v>56</v>
      </c>
      <c r="S4267" s="3" t="str">
        <f t="shared" si="330"/>
        <v>January</v>
      </c>
      <c r="T4267" t="str">
        <f t="shared" si="331"/>
        <v>Q1</v>
      </c>
      <c r="U4267">
        <f t="shared" si="332"/>
        <v>2025</v>
      </c>
      <c r="V4267" s="4">
        <f t="shared" si="333"/>
        <v>0.24632583846250475</v>
      </c>
      <c r="W4267" t="str">
        <f t="shared" si="334"/>
        <v>Low</v>
      </c>
    </row>
    <row r="4268" spans="1:23" hidden="1" x14ac:dyDescent="0.3">
      <c r="A4268">
        <v>100067</v>
      </c>
      <c r="B4268" s="1">
        <v>45913</v>
      </c>
      <c r="C4268" t="s">
        <v>174</v>
      </c>
      <c r="D4268" t="s">
        <v>175</v>
      </c>
      <c r="E4268" t="s">
        <v>20</v>
      </c>
      <c r="F4268" t="s">
        <v>21</v>
      </c>
      <c r="G4268" t="s">
        <v>22</v>
      </c>
      <c r="H4268" t="s">
        <v>38</v>
      </c>
      <c r="I4268" t="s">
        <v>39</v>
      </c>
      <c r="J4268" t="s">
        <v>48</v>
      </c>
      <c r="K4268">
        <v>3</v>
      </c>
      <c r="L4268">
        <v>1403</v>
      </c>
      <c r="M4268">
        <v>15</v>
      </c>
      <c r="N4268">
        <v>3577.65</v>
      </c>
      <c r="O4268">
        <v>2700</v>
      </c>
      <c r="P4268">
        <v>877.65</v>
      </c>
      <c r="Q4268" t="s">
        <v>66</v>
      </c>
      <c r="R4268" t="s">
        <v>27</v>
      </c>
      <c r="S4268" s="3" t="str">
        <f t="shared" si="330"/>
        <v>September</v>
      </c>
      <c r="T4268" t="str">
        <f t="shared" si="331"/>
        <v>Q3</v>
      </c>
      <c r="U4268">
        <f t="shared" si="332"/>
        <v>2025</v>
      </c>
      <c r="V4268" s="4">
        <f t="shared" si="333"/>
        <v>0.24531466185904155</v>
      </c>
      <c r="W4268" t="str">
        <f t="shared" si="334"/>
        <v>Low</v>
      </c>
    </row>
    <row r="4269" spans="1:23" hidden="1" x14ac:dyDescent="0.3">
      <c r="A4269">
        <v>104014</v>
      </c>
      <c r="B4269" s="1">
        <v>45672</v>
      </c>
      <c r="C4269" t="s">
        <v>4150</v>
      </c>
      <c r="D4269" t="s">
        <v>85</v>
      </c>
      <c r="E4269" t="s">
        <v>20</v>
      </c>
      <c r="F4269" t="s">
        <v>21</v>
      </c>
      <c r="G4269" t="s">
        <v>22</v>
      </c>
      <c r="H4269" t="s">
        <v>23</v>
      </c>
      <c r="I4269" t="s">
        <v>39</v>
      </c>
      <c r="J4269" t="s">
        <v>48</v>
      </c>
      <c r="K4269">
        <v>2</v>
      </c>
      <c r="L4269">
        <v>1984</v>
      </c>
      <c r="M4269">
        <v>10</v>
      </c>
      <c r="N4269">
        <v>3571.2</v>
      </c>
      <c r="O4269">
        <v>1800</v>
      </c>
      <c r="P4269">
        <v>1771.2</v>
      </c>
      <c r="Q4269" t="s">
        <v>66</v>
      </c>
      <c r="R4269" t="s">
        <v>56</v>
      </c>
      <c r="S4269" s="3" t="str">
        <f t="shared" si="330"/>
        <v>January</v>
      </c>
      <c r="T4269" t="str">
        <f t="shared" si="331"/>
        <v>Q1</v>
      </c>
      <c r="U4269">
        <f t="shared" si="332"/>
        <v>2025</v>
      </c>
      <c r="V4269" s="4">
        <f t="shared" si="333"/>
        <v>0.49596774193548393</v>
      </c>
      <c r="W4269" t="str">
        <f t="shared" si="334"/>
        <v>Low</v>
      </c>
    </row>
    <row r="4270" spans="1:23" hidden="1" x14ac:dyDescent="0.3">
      <c r="A4270">
        <v>103807</v>
      </c>
      <c r="B4270" s="1">
        <v>45944</v>
      </c>
      <c r="C4270" t="s">
        <v>3943</v>
      </c>
      <c r="D4270" t="s">
        <v>189</v>
      </c>
      <c r="E4270" t="s">
        <v>52</v>
      </c>
      <c r="F4270" t="s">
        <v>53</v>
      </c>
      <c r="G4270" t="s">
        <v>54</v>
      </c>
      <c r="H4270" t="s">
        <v>71</v>
      </c>
      <c r="I4270" t="s">
        <v>39</v>
      </c>
      <c r="J4270" t="s">
        <v>40</v>
      </c>
      <c r="K4270">
        <v>4</v>
      </c>
      <c r="L4270">
        <v>1116</v>
      </c>
      <c r="M4270">
        <v>20</v>
      </c>
      <c r="N4270">
        <v>3571.2</v>
      </c>
      <c r="O4270">
        <v>1600</v>
      </c>
      <c r="P4270">
        <v>1971.2</v>
      </c>
      <c r="Q4270" t="s">
        <v>55</v>
      </c>
      <c r="R4270" t="s">
        <v>56</v>
      </c>
      <c r="S4270" s="3" t="str">
        <f t="shared" si="330"/>
        <v>October</v>
      </c>
      <c r="T4270" t="str">
        <f t="shared" si="331"/>
        <v>Q4</v>
      </c>
      <c r="U4270">
        <f t="shared" si="332"/>
        <v>2025</v>
      </c>
      <c r="V4270" s="4">
        <f t="shared" si="333"/>
        <v>0.55197132616487454</v>
      </c>
      <c r="W4270" t="str">
        <f t="shared" si="334"/>
        <v>Low</v>
      </c>
    </row>
    <row r="4271" spans="1:23" hidden="1" x14ac:dyDescent="0.3">
      <c r="A4271">
        <v>101804</v>
      </c>
      <c r="B4271" s="1">
        <v>45851</v>
      </c>
      <c r="C4271" t="s">
        <v>1940</v>
      </c>
      <c r="D4271" t="s">
        <v>142</v>
      </c>
      <c r="E4271" t="s">
        <v>52</v>
      </c>
      <c r="F4271" t="s">
        <v>53</v>
      </c>
      <c r="G4271" t="s">
        <v>54</v>
      </c>
      <c r="H4271" t="s">
        <v>71</v>
      </c>
      <c r="I4271" t="s">
        <v>39</v>
      </c>
      <c r="J4271" t="s">
        <v>48</v>
      </c>
      <c r="K4271">
        <v>4</v>
      </c>
      <c r="L4271">
        <v>1113</v>
      </c>
      <c r="M4271">
        <v>20</v>
      </c>
      <c r="N4271">
        <v>3561.6</v>
      </c>
      <c r="O4271">
        <v>3600</v>
      </c>
      <c r="P4271">
        <v>-38.4</v>
      </c>
      <c r="Q4271" t="s">
        <v>41</v>
      </c>
      <c r="R4271" t="s">
        <v>73</v>
      </c>
      <c r="S4271" s="3" t="str">
        <f t="shared" si="330"/>
        <v>July</v>
      </c>
      <c r="T4271" t="str">
        <f t="shared" si="331"/>
        <v>Q3</v>
      </c>
      <c r="U4271">
        <f t="shared" si="332"/>
        <v>2025</v>
      </c>
      <c r="V4271" s="4">
        <f t="shared" si="333"/>
        <v>-1.078167115902965E-2</v>
      </c>
      <c r="W4271" t="str">
        <f t="shared" si="334"/>
        <v>Low</v>
      </c>
    </row>
    <row r="4272" spans="1:23" hidden="1" x14ac:dyDescent="0.3">
      <c r="A4272">
        <v>100251</v>
      </c>
      <c r="B4272" s="1">
        <v>45918</v>
      </c>
      <c r="C4272" t="s">
        <v>386</v>
      </c>
      <c r="D4272" t="s">
        <v>118</v>
      </c>
      <c r="E4272" t="s">
        <v>30</v>
      </c>
      <c r="F4272" t="s">
        <v>76</v>
      </c>
      <c r="G4272" t="s">
        <v>77</v>
      </c>
      <c r="H4272" t="s">
        <v>59</v>
      </c>
      <c r="I4272" t="s">
        <v>39</v>
      </c>
      <c r="J4272" t="s">
        <v>92</v>
      </c>
      <c r="K4272">
        <v>2</v>
      </c>
      <c r="L4272">
        <v>2095</v>
      </c>
      <c r="M4272">
        <v>15</v>
      </c>
      <c r="N4272">
        <v>3561.5</v>
      </c>
      <c r="O4272">
        <v>3200</v>
      </c>
      <c r="P4272">
        <v>361.5</v>
      </c>
      <c r="Q4272" t="s">
        <v>26</v>
      </c>
      <c r="R4272" t="s">
        <v>27</v>
      </c>
      <c r="S4272" s="3" t="str">
        <f t="shared" si="330"/>
        <v>September</v>
      </c>
      <c r="T4272" t="str">
        <f t="shared" si="331"/>
        <v>Q3</v>
      </c>
      <c r="U4272">
        <f t="shared" si="332"/>
        <v>2025</v>
      </c>
      <c r="V4272" s="4">
        <f t="shared" si="333"/>
        <v>0.10150217604941739</v>
      </c>
      <c r="W4272" t="str">
        <f t="shared" si="334"/>
        <v>Low</v>
      </c>
    </row>
    <row r="4273" spans="1:23" hidden="1" x14ac:dyDescent="0.3">
      <c r="A4273">
        <v>100509</v>
      </c>
      <c r="B4273" s="1">
        <v>45957</v>
      </c>
      <c r="C4273" t="s">
        <v>645</v>
      </c>
      <c r="D4273" t="s">
        <v>138</v>
      </c>
      <c r="E4273" t="s">
        <v>44</v>
      </c>
      <c r="F4273" t="s">
        <v>64</v>
      </c>
      <c r="G4273" t="s">
        <v>65</v>
      </c>
      <c r="H4273" t="s">
        <v>83</v>
      </c>
      <c r="I4273" t="s">
        <v>39</v>
      </c>
      <c r="J4273" t="s">
        <v>40</v>
      </c>
      <c r="K4273">
        <v>10</v>
      </c>
      <c r="L4273">
        <v>419</v>
      </c>
      <c r="M4273">
        <v>15</v>
      </c>
      <c r="N4273">
        <v>3561.5</v>
      </c>
      <c r="O4273">
        <v>4000</v>
      </c>
      <c r="P4273">
        <v>-438.5</v>
      </c>
      <c r="Q4273" t="s">
        <v>66</v>
      </c>
      <c r="R4273" t="s">
        <v>27</v>
      </c>
      <c r="S4273" s="3" t="str">
        <f t="shared" si="330"/>
        <v>October</v>
      </c>
      <c r="T4273" t="str">
        <f t="shared" si="331"/>
        <v>Q4</v>
      </c>
      <c r="U4273">
        <f t="shared" si="332"/>
        <v>2025</v>
      </c>
      <c r="V4273" s="4">
        <f t="shared" si="333"/>
        <v>-0.12312227993822827</v>
      </c>
      <c r="W4273" t="str">
        <f t="shared" si="334"/>
        <v>Low</v>
      </c>
    </row>
    <row r="4274" spans="1:23" hidden="1" x14ac:dyDescent="0.3">
      <c r="A4274">
        <v>101340</v>
      </c>
      <c r="B4274" s="1">
        <v>45730</v>
      </c>
      <c r="C4274" t="s">
        <v>1476</v>
      </c>
      <c r="D4274" t="s">
        <v>179</v>
      </c>
      <c r="E4274" t="s">
        <v>52</v>
      </c>
      <c r="F4274" t="s">
        <v>53</v>
      </c>
      <c r="G4274" t="s">
        <v>54</v>
      </c>
      <c r="H4274" t="s">
        <v>47</v>
      </c>
      <c r="I4274" t="s">
        <v>39</v>
      </c>
      <c r="J4274" t="s">
        <v>40</v>
      </c>
      <c r="K4274">
        <v>5</v>
      </c>
      <c r="L4274">
        <v>709</v>
      </c>
      <c r="M4274">
        <v>0</v>
      </c>
      <c r="N4274">
        <v>3545</v>
      </c>
      <c r="O4274">
        <v>2000</v>
      </c>
      <c r="P4274">
        <v>1545</v>
      </c>
      <c r="Q4274" t="s">
        <v>41</v>
      </c>
      <c r="R4274" t="s">
        <v>27</v>
      </c>
      <c r="S4274" s="3" t="str">
        <f t="shared" si="330"/>
        <v>March</v>
      </c>
      <c r="T4274" t="str">
        <f t="shared" si="331"/>
        <v>Q1</v>
      </c>
      <c r="U4274">
        <f t="shared" si="332"/>
        <v>2025</v>
      </c>
      <c r="V4274" s="4">
        <f t="shared" si="333"/>
        <v>0.43582510578279265</v>
      </c>
      <c r="W4274" t="str">
        <f t="shared" si="334"/>
        <v>Low</v>
      </c>
    </row>
    <row r="4275" spans="1:23" hidden="1" x14ac:dyDescent="0.3">
      <c r="A4275">
        <v>100457</v>
      </c>
      <c r="B4275" s="1">
        <v>45970</v>
      </c>
      <c r="C4275" t="s">
        <v>593</v>
      </c>
      <c r="D4275" t="s">
        <v>58</v>
      </c>
      <c r="E4275" t="s">
        <v>52</v>
      </c>
      <c r="F4275" t="s">
        <v>53</v>
      </c>
      <c r="G4275" t="s">
        <v>54</v>
      </c>
      <c r="H4275" t="s">
        <v>38</v>
      </c>
      <c r="I4275" t="s">
        <v>39</v>
      </c>
      <c r="J4275" t="s">
        <v>40</v>
      </c>
      <c r="K4275">
        <v>6</v>
      </c>
      <c r="L4275">
        <v>735</v>
      </c>
      <c r="M4275">
        <v>20</v>
      </c>
      <c r="N4275">
        <v>3528</v>
      </c>
      <c r="O4275">
        <v>2400</v>
      </c>
      <c r="P4275">
        <v>1128</v>
      </c>
      <c r="Q4275" t="s">
        <v>41</v>
      </c>
      <c r="R4275" t="s">
        <v>27</v>
      </c>
      <c r="S4275" s="3" t="str">
        <f t="shared" si="330"/>
        <v>November</v>
      </c>
      <c r="T4275" t="str">
        <f t="shared" si="331"/>
        <v>Q4</v>
      </c>
      <c r="U4275">
        <f t="shared" si="332"/>
        <v>2025</v>
      </c>
      <c r="V4275" s="4">
        <f t="shared" si="333"/>
        <v>0.31972789115646261</v>
      </c>
      <c r="W4275" t="str">
        <f t="shared" si="334"/>
        <v>Low</v>
      </c>
    </row>
    <row r="4276" spans="1:23" hidden="1" x14ac:dyDescent="0.3">
      <c r="A4276">
        <v>103060</v>
      </c>
      <c r="B4276" s="1">
        <v>45739</v>
      </c>
      <c r="C4276" t="s">
        <v>3196</v>
      </c>
      <c r="D4276" t="s">
        <v>102</v>
      </c>
      <c r="E4276" t="s">
        <v>20</v>
      </c>
      <c r="F4276" t="s">
        <v>21</v>
      </c>
      <c r="G4276" t="s">
        <v>22</v>
      </c>
      <c r="H4276" t="s">
        <v>71</v>
      </c>
      <c r="I4276" t="s">
        <v>39</v>
      </c>
      <c r="J4276" t="s">
        <v>48</v>
      </c>
      <c r="K4276">
        <v>3</v>
      </c>
      <c r="L4276">
        <v>1382</v>
      </c>
      <c r="M4276">
        <v>15</v>
      </c>
      <c r="N4276">
        <v>3524.1</v>
      </c>
      <c r="O4276">
        <v>2700</v>
      </c>
      <c r="P4276">
        <v>824.1</v>
      </c>
      <c r="Q4276" t="s">
        <v>66</v>
      </c>
      <c r="R4276" t="s">
        <v>73</v>
      </c>
      <c r="S4276" s="3" t="str">
        <f t="shared" si="330"/>
        <v>March</v>
      </c>
      <c r="T4276" t="str">
        <f t="shared" si="331"/>
        <v>Q1</v>
      </c>
      <c r="U4276">
        <f t="shared" si="332"/>
        <v>2025</v>
      </c>
      <c r="V4276" s="4">
        <f t="shared" si="333"/>
        <v>0.23384693964416448</v>
      </c>
      <c r="W4276" t="str">
        <f t="shared" si="334"/>
        <v>Low</v>
      </c>
    </row>
    <row r="4277" spans="1:23" hidden="1" x14ac:dyDescent="0.3">
      <c r="A4277">
        <v>102034</v>
      </c>
      <c r="B4277" s="1">
        <v>45844</v>
      </c>
      <c r="C4277" t="s">
        <v>2170</v>
      </c>
      <c r="D4277" t="s">
        <v>226</v>
      </c>
      <c r="E4277" t="s">
        <v>20</v>
      </c>
      <c r="F4277" t="s">
        <v>36</v>
      </c>
      <c r="G4277" t="s">
        <v>37</v>
      </c>
      <c r="H4277" t="s">
        <v>33</v>
      </c>
      <c r="I4277" t="s">
        <v>39</v>
      </c>
      <c r="J4277" t="s">
        <v>40</v>
      </c>
      <c r="K4277">
        <v>6</v>
      </c>
      <c r="L4277">
        <v>652</v>
      </c>
      <c r="M4277">
        <v>10</v>
      </c>
      <c r="N4277">
        <v>3520.8</v>
      </c>
      <c r="O4277">
        <v>2400</v>
      </c>
      <c r="P4277">
        <v>1120.8</v>
      </c>
      <c r="Q4277" t="s">
        <v>66</v>
      </c>
      <c r="R4277" t="s">
        <v>73</v>
      </c>
      <c r="S4277" s="3" t="str">
        <f t="shared" si="330"/>
        <v>July</v>
      </c>
      <c r="T4277" t="str">
        <f t="shared" si="331"/>
        <v>Q3</v>
      </c>
      <c r="U4277">
        <f t="shared" si="332"/>
        <v>2025</v>
      </c>
      <c r="V4277" s="4">
        <f t="shared" si="333"/>
        <v>0.31833674164962505</v>
      </c>
      <c r="W4277" t="str">
        <f t="shared" si="334"/>
        <v>Low</v>
      </c>
    </row>
    <row r="4278" spans="1:23" hidden="1" x14ac:dyDescent="0.3">
      <c r="A4278">
        <v>101854</v>
      </c>
      <c r="B4278" s="1">
        <v>45919</v>
      </c>
      <c r="C4278" t="s">
        <v>1990</v>
      </c>
      <c r="D4278" t="s">
        <v>202</v>
      </c>
      <c r="E4278" t="s">
        <v>44</v>
      </c>
      <c r="F4278" t="s">
        <v>45</v>
      </c>
      <c r="G4278" t="s">
        <v>46</v>
      </c>
      <c r="H4278" t="s">
        <v>33</v>
      </c>
      <c r="I4278" t="s">
        <v>39</v>
      </c>
      <c r="J4278" t="s">
        <v>48</v>
      </c>
      <c r="K4278">
        <v>4</v>
      </c>
      <c r="L4278">
        <v>1098</v>
      </c>
      <c r="M4278">
        <v>20</v>
      </c>
      <c r="N4278">
        <v>3513.6</v>
      </c>
      <c r="O4278">
        <v>3600</v>
      </c>
      <c r="P4278">
        <v>-86.4</v>
      </c>
      <c r="Q4278" t="s">
        <v>41</v>
      </c>
      <c r="R4278" t="s">
        <v>27</v>
      </c>
      <c r="S4278" s="3" t="str">
        <f t="shared" si="330"/>
        <v>September</v>
      </c>
      <c r="T4278" t="str">
        <f t="shared" si="331"/>
        <v>Q3</v>
      </c>
      <c r="U4278">
        <f t="shared" si="332"/>
        <v>2025</v>
      </c>
      <c r="V4278" s="4">
        <f t="shared" si="333"/>
        <v>-2.4590163934426233E-2</v>
      </c>
      <c r="W4278" t="str">
        <f t="shared" si="334"/>
        <v>Low</v>
      </c>
    </row>
    <row r="4279" spans="1:23" hidden="1" x14ac:dyDescent="0.3">
      <c r="A4279">
        <v>102733</v>
      </c>
      <c r="B4279" s="1">
        <v>45982</v>
      </c>
      <c r="C4279" t="s">
        <v>2869</v>
      </c>
      <c r="D4279" t="s">
        <v>202</v>
      </c>
      <c r="E4279" t="s">
        <v>20</v>
      </c>
      <c r="F4279" t="s">
        <v>36</v>
      </c>
      <c r="G4279" t="s">
        <v>37</v>
      </c>
      <c r="H4279" t="s">
        <v>38</v>
      </c>
      <c r="I4279" t="s">
        <v>39</v>
      </c>
      <c r="J4279" t="s">
        <v>40</v>
      </c>
      <c r="K4279">
        <v>5</v>
      </c>
      <c r="L4279">
        <v>778</v>
      </c>
      <c r="M4279">
        <v>10</v>
      </c>
      <c r="N4279">
        <v>3501</v>
      </c>
      <c r="O4279">
        <v>2000</v>
      </c>
      <c r="P4279">
        <v>1501</v>
      </c>
      <c r="Q4279" t="s">
        <v>55</v>
      </c>
      <c r="R4279" t="s">
        <v>27</v>
      </c>
      <c r="S4279" s="3" t="str">
        <f t="shared" si="330"/>
        <v>November</v>
      </c>
      <c r="T4279" t="str">
        <f t="shared" si="331"/>
        <v>Q4</v>
      </c>
      <c r="U4279">
        <f t="shared" si="332"/>
        <v>2025</v>
      </c>
      <c r="V4279" s="4">
        <f t="shared" si="333"/>
        <v>0.42873464724364468</v>
      </c>
      <c r="W4279" t="str">
        <f t="shared" si="334"/>
        <v>Low</v>
      </c>
    </row>
    <row r="4280" spans="1:23" hidden="1" x14ac:dyDescent="0.3">
      <c r="A4280">
        <v>103039</v>
      </c>
      <c r="B4280" s="1">
        <v>45798</v>
      </c>
      <c r="C4280" t="s">
        <v>3175</v>
      </c>
      <c r="D4280" t="s">
        <v>213</v>
      </c>
      <c r="E4280" t="s">
        <v>52</v>
      </c>
      <c r="F4280" t="s">
        <v>69</v>
      </c>
      <c r="G4280" t="s">
        <v>70</v>
      </c>
      <c r="H4280" t="s">
        <v>59</v>
      </c>
      <c r="I4280" t="s">
        <v>39</v>
      </c>
      <c r="J4280" t="s">
        <v>48</v>
      </c>
      <c r="K4280">
        <v>2</v>
      </c>
      <c r="L4280">
        <v>1748</v>
      </c>
      <c r="M4280">
        <v>0</v>
      </c>
      <c r="N4280">
        <v>3496</v>
      </c>
      <c r="O4280">
        <v>1800</v>
      </c>
      <c r="P4280">
        <v>1696</v>
      </c>
      <c r="Q4280" t="s">
        <v>41</v>
      </c>
      <c r="R4280" t="s">
        <v>56</v>
      </c>
      <c r="S4280" s="3" t="str">
        <f t="shared" si="330"/>
        <v>May</v>
      </c>
      <c r="T4280" t="str">
        <f t="shared" si="331"/>
        <v>Q2</v>
      </c>
      <c r="U4280">
        <f t="shared" si="332"/>
        <v>2025</v>
      </c>
      <c r="V4280" s="4">
        <f t="shared" si="333"/>
        <v>0.48512585812356979</v>
      </c>
      <c r="W4280" t="str">
        <f t="shared" si="334"/>
        <v>Low</v>
      </c>
    </row>
    <row r="4281" spans="1:23" hidden="1" x14ac:dyDescent="0.3">
      <c r="A4281">
        <v>104570</v>
      </c>
      <c r="B4281" s="1">
        <v>45749</v>
      </c>
      <c r="C4281" t="s">
        <v>4706</v>
      </c>
      <c r="D4281" t="s">
        <v>184</v>
      </c>
      <c r="E4281" t="s">
        <v>30</v>
      </c>
      <c r="F4281" t="s">
        <v>76</v>
      </c>
      <c r="G4281" t="s">
        <v>77</v>
      </c>
      <c r="H4281" t="s">
        <v>38</v>
      </c>
      <c r="I4281" t="s">
        <v>39</v>
      </c>
      <c r="J4281" t="s">
        <v>92</v>
      </c>
      <c r="K4281">
        <v>2</v>
      </c>
      <c r="L4281">
        <v>2051</v>
      </c>
      <c r="M4281">
        <v>15</v>
      </c>
      <c r="N4281">
        <v>3486.7</v>
      </c>
      <c r="O4281">
        <v>3200</v>
      </c>
      <c r="P4281">
        <v>286.7</v>
      </c>
      <c r="Q4281" t="s">
        <v>41</v>
      </c>
      <c r="R4281" t="s">
        <v>27</v>
      </c>
      <c r="S4281" s="3" t="str">
        <f t="shared" si="330"/>
        <v>April</v>
      </c>
      <c r="T4281" t="str">
        <f t="shared" si="331"/>
        <v>Q2</v>
      </c>
      <c r="U4281">
        <f t="shared" si="332"/>
        <v>2025</v>
      </c>
      <c r="V4281" s="4">
        <f t="shared" si="333"/>
        <v>8.2226747354231799E-2</v>
      </c>
      <c r="W4281" t="str">
        <f t="shared" si="334"/>
        <v>Low</v>
      </c>
    </row>
    <row r="4282" spans="1:23" hidden="1" x14ac:dyDescent="0.3">
      <c r="A4282">
        <v>103586</v>
      </c>
      <c r="B4282" s="1">
        <v>45920</v>
      </c>
      <c r="C4282" t="s">
        <v>3722</v>
      </c>
      <c r="D4282" t="s">
        <v>75</v>
      </c>
      <c r="E4282" t="s">
        <v>52</v>
      </c>
      <c r="F4282" t="s">
        <v>53</v>
      </c>
      <c r="G4282" t="s">
        <v>54</v>
      </c>
      <c r="H4282" t="s">
        <v>23</v>
      </c>
      <c r="I4282" t="s">
        <v>39</v>
      </c>
      <c r="J4282" t="s">
        <v>40</v>
      </c>
      <c r="K4282">
        <v>5</v>
      </c>
      <c r="L4282">
        <v>820</v>
      </c>
      <c r="M4282">
        <v>15</v>
      </c>
      <c r="N4282">
        <v>3485</v>
      </c>
      <c r="O4282">
        <v>2000</v>
      </c>
      <c r="P4282">
        <v>1485</v>
      </c>
      <c r="Q4282" t="s">
        <v>66</v>
      </c>
      <c r="R4282" t="s">
        <v>56</v>
      </c>
      <c r="S4282" s="3" t="str">
        <f t="shared" si="330"/>
        <v>September</v>
      </c>
      <c r="T4282" t="str">
        <f t="shared" si="331"/>
        <v>Q3</v>
      </c>
      <c r="U4282">
        <f t="shared" si="332"/>
        <v>2025</v>
      </c>
      <c r="V4282" s="4">
        <f t="shared" si="333"/>
        <v>0.42611190817790529</v>
      </c>
      <c r="W4282" t="str">
        <f t="shared" si="334"/>
        <v>Low</v>
      </c>
    </row>
    <row r="4283" spans="1:23" hidden="1" x14ac:dyDescent="0.3">
      <c r="A4283">
        <v>100120</v>
      </c>
      <c r="B4283" s="1">
        <v>45679</v>
      </c>
      <c r="C4283" t="s">
        <v>248</v>
      </c>
      <c r="D4283" t="s">
        <v>160</v>
      </c>
      <c r="E4283" t="s">
        <v>20</v>
      </c>
      <c r="F4283" t="s">
        <v>21</v>
      </c>
      <c r="G4283" t="s">
        <v>22</v>
      </c>
      <c r="H4283" t="s">
        <v>108</v>
      </c>
      <c r="I4283" t="s">
        <v>39</v>
      </c>
      <c r="J4283" t="s">
        <v>92</v>
      </c>
      <c r="K4283">
        <v>2</v>
      </c>
      <c r="L4283">
        <v>2044</v>
      </c>
      <c r="M4283">
        <v>15</v>
      </c>
      <c r="N4283">
        <v>3474.8</v>
      </c>
      <c r="O4283">
        <v>3200</v>
      </c>
      <c r="P4283">
        <v>274.8</v>
      </c>
      <c r="Q4283" t="s">
        <v>26</v>
      </c>
      <c r="R4283" t="s">
        <v>56</v>
      </c>
      <c r="S4283" s="3" t="str">
        <f t="shared" si="330"/>
        <v>January</v>
      </c>
      <c r="T4283" t="str">
        <f t="shared" si="331"/>
        <v>Q1</v>
      </c>
      <c r="U4283">
        <f t="shared" si="332"/>
        <v>2025</v>
      </c>
      <c r="V4283" s="4">
        <f t="shared" si="333"/>
        <v>7.9083688269828478E-2</v>
      </c>
      <c r="W4283" t="str">
        <f t="shared" si="334"/>
        <v>Low</v>
      </c>
    </row>
    <row r="4284" spans="1:23" hidden="1" x14ac:dyDescent="0.3">
      <c r="A4284">
        <v>102469</v>
      </c>
      <c r="B4284" s="1">
        <v>45952</v>
      </c>
      <c r="C4284" t="s">
        <v>2605</v>
      </c>
      <c r="D4284" t="s">
        <v>129</v>
      </c>
      <c r="E4284" t="s">
        <v>44</v>
      </c>
      <c r="F4284" t="s">
        <v>64</v>
      </c>
      <c r="G4284" t="s">
        <v>65</v>
      </c>
      <c r="H4284" t="s">
        <v>59</v>
      </c>
      <c r="I4284" t="s">
        <v>39</v>
      </c>
      <c r="J4284" t="s">
        <v>48</v>
      </c>
      <c r="K4284">
        <v>3</v>
      </c>
      <c r="L4284">
        <v>1215</v>
      </c>
      <c r="M4284">
        <v>5</v>
      </c>
      <c r="N4284">
        <v>3462.75</v>
      </c>
      <c r="O4284">
        <v>2700</v>
      </c>
      <c r="P4284">
        <v>762.75</v>
      </c>
      <c r="Q4284" t="s">
        <v>41</v>
      </c>
      <c r="R4284" t="s">
        <v>56</v>
      </c>
      <c r="S4284" s="3" t="str">
        <f t="shared" si="330"/>
        <v>October</v>
      </c>
      <c r="T4284" t="str">
        <f t="shared" si="331"/>
        <v>Q4</v>
      </c>
      <c r="U4284">
        <f t="shared" si="332"/>
        <v>2025</v>
      </c>
      <c r="V4284" s="4">
        <f t="shared" si="333"/>
        <v>0.22027290448343079</v>
      </c>
      <c r="W4284" t="str">
        <f t="shared" si="334"/>
        <v>Low</v>
      </c>
    </row>
    <row r="4285" spans="1:23" hidden="1" x14ac:dyDescent="0.3">
      <c r="A4285">
        <v>101932</v>
      </c>
      <c r="B4285" s="1">
        <v>45729</v>
      </c>
      <c r="C4285" t="s">
        <v>2068</v>
      </c>
      <c r="D4285" t="s">
        <v>194</v>
      </c>
      <c r="E4285" t="s">
        <v>20</v>
      </c>
      <c r="F4285" t="s">
        <v>36</v>
      </c>
      <c r="G4285" t="s">
        <v>37</v>
      </c>
      <c r="H4285" t="s">
        <v>47</v>
      </c>
      <c r="I4285" t="s">
        <v>39</v>
      </c>
      <c r="J4285" t="s">
        <v>40</v>
      </c>
      <c r="K4285">
        <v>6</v>
      </c>
      <c r="L4285">
        <v>607</v>
      </c>
      <c r="M4285">
        <v>5</v>
      </c>
      <c r="N4285">
        <v>3459.9</v>
      </c>
      <c r="O4285">
        <v>2400</v>
      </c>
      <c r="P4285">
        <v>1059.9000000000001</v>
      </c>
      <c r="Q4285" t="s">
        <v>66</v>
      </c>
      <c r="R4285" t="s">
        <v>27</v>
      </c>
      <c r="S4285" s="3" t="str">
        <f t="shared" si="330"/>
        <v>March</v>
      </c>
      <c r="T4285" t="str">
        <f t="shared" si="331"/>
        <v>Q1</v>
      </c>
      <c r="U4285">
        <f t="shared" si="332"/>
        <v>2025</v>
      </c>
      <c r="V4285" s="4">
        <f t="shared" si="333"/>
        <v>0.30633833347784623</v>
      </c>
      <c r="W4285" t="str">
        <f t="shared" si="334"/>
        <v>Low</v>
      </c>
    </row>
    <row r="4286" spans="1:23" hidden="1" x14ac:dyDescent="0.3">
      <c r="A4286">
        <v>102041</v>
      </c>
      <c r="B4286" s="1">
        <v>45833</v>
      </c>
      <c r="C4286" t="s">
        <v>2177</v>
      </c>
      <c r="D4286" t="s">
        <v>132</v>
      </c>
      <c r="E4286" t="s">
        <v>20</v>
      </c>
      <c r="F4286" t="s">
        <v>21</v>
      </c>
      <c r="G4286" t="s">
        <v>22</v>
      </c>
      <c r="H4286" t="s">
        <v>59</v>
      </c>
      <c r="I4286" t="s">
        <v>39</v>
      </c>
      <c r="J4286" t="s">
        <v>40</v>
      </c>
      <c r="K4286">
        <v>5</v>
      </c>
      <c r="L4286">
        <v>728</v>
      </c>
      <c r="M4286">
        <v>5</v>
      </c>
      <c r="N4286">
        <v>3458</v>
      </c>
      <c r="O4286">
        <v>2000</v>
      </c>
      <c r="P4286">
        <v>1458</v>
      </c>
      <c r="Q4286" t="s">
        <v>66</v>
      </c>
      <c r="R4286" t="s">
        <v>27</v>
      </c>
      <c r="S4286" s="3" t="str">
        <f t="shared" si="330"/>
        <v>June</v>
      </c>
      <c r="T4286" t="str">
        <f t="shared" si="331"/>
        <v>Q2</v>
      </c>
      <c r="U4286">
        <f t="shared" si="332"/>
        <v>2025</v>
      </c>
      <c r="V4286" s="4">
        <f t="shared" si="333"/>
        <v>0.421631000578369</v>
      </c>
      <c r="W4286" t="str">
        <f t="shared" si="334"/>
        <v>Low</v>
      </c>
    </row>
    <row r="4287" spans="1:23" hidden="1" x14ac:dyDescent="0.3">
      <c r="A4287">
        <v>101783</v>
      </c>
      <c r="B4287" s="1">
        <v>45690</v>
      </c>
      <c r="C4287" t="s">
        <v>1919</v>
      </c>
      <c r="D4287" t="s">
        <v>138</v>
      </c>
      <c r="E4287" t="s">
        <v>44</v>
      </c>
      <c r="F4287" t="s">
        <v>45</v>
      </c>
      <c r="G4287" t="s">
        <v>46</v>
      </c>
      <c r="H4287" t="s">
        <v>108</v>
      </c>
      <c r="I4287" t="s">
        <v>39</v>
      </c>
      <c r="J4287" t="s">
        <v>40</v>
      </c>
      <c r="K4287">
        <v>3</v>
      </c>
      <c r="L4287">
        <v>1152</v>
      </c>
      <c r="M4287">
        <v>0</v>
      </c>
      <c r="N4287">
        <v>3456</v>
      </c>
      <c r="O4287">
        <v>1200</v>
      </c>
      <c r="P4287">
        <v>2256</v>
      </c>
      <c r="Q4287" t="s">
        <v>66</v>
      </c>
      <c r="R4287" t="s">
        <v>27</v>
      </c>
      <c r="S4287" s="3" t="str">
        <f t="shared" si="330"/>
        <v>February</v>
      </c>
      <c r="T4287" t="str">
        <f t="shared" si="331"/>
        <v>Q1</v>
      </c>
      <c r="U4287">
        <f t="shared" si="332"/>
        <v>2025</v>
      </c>
      <c r="V4287" s="4">
        <f t="shared" si="333"/>
        <v>0.65277777777777779</v>
      </c>
      <c r="W4287" t="str">
        <f t="shared" si="334"/>
        <v>Low</v>
      </c>
    </row>
    <row r="4288" spans="1:23" hidden="1" x14ac:dyDescent="0.3">
      <c r="A4288">
        <v>101604</v>
      </c>
      <c r="B4288" s="1">
        <v>45809</v>
      </c>
      <c r="C4288" t="s">
        <v>1740</v>
      </c>
      <c r="D4288" t="s">
        <v>104</v>
      </c>
      <c r="E4288" t="s">
        <v>44</v>
      </c>
      <c r="F4288" t="s">
        <v>64</v>
      </c>
      <c r="G4288" t="s">
        <v>65</v>
      </c>
      <c r="H4288" t="s">
        <v>33</v>
      </c>
      <c r="I4288" t="s">
        <v>39</v>
      </c>
      <c r="J4288" t="s">
        <v>40</v>
      </c>
      <c r="K4288">
        <v>4</v>
      </c>
      <c r="L4288">
        <v>953</v>
      </c>
      <c r="M4288">
        <v>10</v>
      </c>
      <c r="N4288">
        <v>3430.8</v>
      </c>
      <c r="O4288">
        <v>1600</v>
      </c>
      <c r="P4288">
        <v>1830.8</v>
      </c>
      <c r="Q4288" t="s">
        <v>49</v>
      </c>
      <c r="R4288" t="s">
        <v>56</v>
      </c>
      <c r="S4288" s="3" t="str">
        <f t="shared" si="330"/>
        <v>June</v>
      </c>
      <c r="T4288" t="str">
        <f t="shared" si="331"/>
        <v>Q2</v>
      </c>
      <c r="U4288">
        <f t="shared" si="332"/>
        <v>2025</v>
      </c>
      <c r="V4288" s="4">
        <f t="shared" si="333"/>
        <v>0.53363646962807509</v>
      </c>
      <c r="W4288" t="str">
        <f t="shared" si="334"/>
        <v>Low</v>
      </c>
    </row>
    <row r="4289" spans="1:23" hidden="1" x14ac:dyDescent="0.3">
      <c r="A4289">
        <v>103763</v>
      </c>
      <c r="B4289" s="1">
        <v>45825</v>
      </c>
      <c r="C4289" t="s">
        <v>3899</v>
      </c>
      <c r="D4289" t="s">
        <v>342</v>
      </c>
      <c r="E4289" t="s">
        <v>44</v>
      </c>
      <c r="F4289" t="s">
        <v>45</v>
      </c>
      <c r="G4289" t="s">
        <v>46</v>
      </c>
      <c r="H4289" t="s">
        <v>108</v>
      </c>
      <c r="I4289" t="s">
        <v>39</v>
      </c>
      <c r="J4289" t="s">
        <v>48</v>
      </c>
      <c r="K4289">
        <v>3</v>
      </c>
      <c r="L4289">
        <v>1268</v>
      </c>
      <c r="M4289">
        <v>10</v>
      </c>
      <c r="N4289">
        <v>3423.6</v>
      </c>
      <c r="O4289">
        <v>2700</v>
      </c>
      <c r="P4289">
        <v>723.6</v>
      </c>
      <c r="Q4289" t="s">
        <v>66</v>
      </c>
      <c r="R4289" t="s">
        <v>27</v>
      </c>
      <c r="S4289" s="3" t="str">
        <f t="shared" si="330"/>
        <v>June</v>
      </c>
      <c r="T4289" t="str">
        <f t="shared" si="331"/>
        <v>Q2</v>
      </c>
      <c r="U4289">
        <f t="shared" si="332"/>
        <v>2025</v>
      </c>
      <c r="V4289" s="4">
        <f t="shared" si="333"/>
        <v>0.21135646687697163</v>
      </c>
      <c r="W4289" t="str">
        <f t="shared" si="334"/>
        <v>Low</v>
      </c>
    </row>
    <row r="4290" spans="1:23" hidden="1" x14ac:dyDescent="0.3">
      <c r="A4290">
        <v>100380</v>
      </c>
      <c r="B4290" s="1">
        <v>45979</v>
      </c>
      <c r="C4290" t="s">
        <v>516</v>
      </c>
      <c r="D4290" t="s">
        <v>116</v>
      </c>
      <c r="E4290" t="s">
        <v>30</v>
      </c>
      <c r="F4290" t="s">
        <v>31</v>
      </c>
      <c r="G4290" t="s">
        <v>32</v>
      </c>
      <c r="H4290" t="s">
        <v>23</v>
      </c>
      <c r="I4290" t="s">
        <v>39</v>
      </c>
      <c r="J4290" t="s">
        <v>40</v>
      </c>
      <c r="K4290">
        <v>4</v>
      </c>
      <c r="L4290">
        <v>899</v>
      </c>
      <c r="M4290">
        <v>5</v>
      </c>
      <c r="N4290">
        <v>3416.2</v>
      </c>
      <c r="O4290">
        <v>1600</v>
      </c>
      <c r="P4290">
        <v>1816.2</v>
      </c>
      <c r="Q4290" t="s">
        <v>66</v>
      </c>
      <c r="R4290" t="s">
        <v>27</v>
      </c>
      <c r="S4290" s="3" t="str">
        <f t="shared" ref="S4290:S4353" si="335">TEXT(B4290,"mmmm")</f>
        <v>November</v>
      </c>
      <c r="T4290" t="str">
        <f t="shared" ref="T4290:T4353" si="336">"Q"&amp;ROUNDUP(MONTH(B4290)/3,0)</f>
        <v>Q4</v>
      </c>
      <c r="U4290">
        <f t="shared" ref="U4290:U4353" si="337">YEAR(B4290)</f>
        <v>2025</v>
      </c>
      <c r="V4290" s="4">
        <f t="shared" ref="V4290:V4353" si="338">P4290/N4290</f>
        <v>0.53164334640828992</v>
      </c>
      <c r="W4290" t="str">
        <f t="shared" ref="W4290:W4353" si="339">IF(N4290&lt;10000,"Low",IF(N4290&lt;=50000,"Medium","High"))</f>
        <v>Low</v>
      </c>
    </row>
    <row r="4291" spans="1:23" hidden="1" x14ac:dyDescent="0.3">
      <c r="A4291">
        <v>104359</v>
      </c>
      <c r="B4291" s="1">
        <v>45755</v>
      </c>
      <c r="C4291" t="s">
        <v>4495</v>
      </c>
      <c r="D4291" t="s">
        <v>213</v>
      </c>
      <c r="E4291" t="s">
        <v>52</v>
      </c>
      <c r="F4291" t="s">
        <v>53</v>
      </c>
      <c r="G4291" t="s">
        <v>54</v>
      </c>
      <c r="H4291" t="s">
        <v>108</v>
      </c>
      <c r="I4291" t="s">
        <v>39</v>
      </c>
      <c r="J4291" t="s">
        <v>92</v>
      </c>
      <c r="K4291">
        <v>2</v>
      </c>
      <c r="L4291">
        <v>2132</v>
      </c>
      <c r="M4291">
        <v>20</v>
      </c>
      <c r="N4291">
        <v>3411.2</v>
      </c>
      <c r="O4291">
        <v>3200</v>
      </c>
      <c r="P4291">
        <v>211.2</v>
      </c>
      <c r="Q4291" t="s">
        <v>49</v>
      </c>
      <c r="R4291" t="s">
        <v>27</v>
      </c>
      <c r="S4291" s="3" t="str">
        <f t="shared" si="335"/>
        <v>April</v>
      </c>
      <c r="T4291" t="str">
        <f t="shared" si="336"/>
        <v>Q2</v>
      </c>
      <c r="U4291">
        <f t="shared" si="337"/>
        <v>2025</v>
      </c>
      <c r="V4291" s="4">
        <f t="shared" si="338"/>
        <v>6.1913696060037521E-2</v>
      </c>
      <c r="W4291" t="str">
        <f t="shared" si="339"/>
        <v>Low</v>
      </c>
    </row>
    <row r="4292" spans="1:23" hidden="1" x14ac:dyDescent="0.3">
      <c r="A4292">
        <v>102671</v>
      </c>
      <c r="B4292" s="1">
        <v>45676</v>
      </c>
      <c r="C4292" t="s">
        <v>2807</v>
      </c>
      <c r="D4292" t="s">
        <v>90</v>
      </c>
      <c r="E4292" t="s">
        <v>20</v>
      </c>
      <c r="F4292" t="s">
        <v>36</v>
      </c>
      <c r="G4292" t="s">
        <v>37</v>
      </c>
      <c r="H4292" t="s">
        <v>23</v>
      </c>
      <c r="I4292" t="s">
        <v>39</v>
      </c>
      <c r="J4292" t="s">
        <v>48</v>
      </c>
      <c r="K4292">
        <v>2</v>
      </c>
      <c r="L4292">
        <v>1893</v>
      </c>
      <c r="M4292">
        <v>10</v>
      </c>
      <c r="N4292">
        <v>3407.4</v>
      </c>
      <c r="O4292">
        <v>1800</v>
      </c>
      <c r="P4292">
        <v>1607.4</v>
      </c>
      <c r="Q4292" t="s">
        <v>55</v>
      </c>
      <c r="R4292" t="s">
        <v>27</v>
      </c>
      <c r="S4292" s="3" t="str">
        <f t="shared" si="335"/>
        <v>January</v>
      </c>
      <c r="T4292" t="str">
        <f t="shared" si="336"/>
        <v>Q1</v>
      </c>
      <c r="U4292">
        <f t="shared" si="337"/>
        <v>2025</v>
      </c>
      <c r="V4292" s="4">
        <f t="shared" si="338"/>
        <v>0.4717379820390914</v>
      </c>
      <c r="W4292" t="str">
        <f t="shared" si="339"/>
        <v>Low</v>
      </c>
    </row>
    <row r="4293" spans="1:23" hidden="1" x14ac:dyDescent="0.3">
      <c r="A4293">
        <v>104025</v>
      </c>
      <c r="B4293" s="1">
        <v>45704</v>
      </c>
      <c r="C4293" t="s">
        <v>4161</v>
      </c>
      <c r="D4293" t="s">
        <v>158</v>
      </c>
      <c r="E4293" t="s">
        <v>20</v>
      </c>
      <c r="F4293" t="s">
        <v>21</v>
      </c>
      <c r="G4293" t="s">
        <v>22</v>
      </c>
      <c r="H4293" t="s">
        <v>33</v>
      </c>
      <c r="I4293" t="s">
        <v>39</v>
      </c>
      <c r="J4293" t="s">
        <v>48</v>
      </c>
      <c r="K4293">
        <v>2</v>
      </c>
      <c r="L4293">
        <v>1698</v>
      </c>
      <c r="M4293">
        <v>0</v>
      </c>
      <c r="N4293">
        <v>3396</v>
      </c>
      <c r="O4293">
        <v>1800</v>
      </c>
      <c r="P4293">
        <v>1596</v>
      </c>
      <c r="Q4293" t="s">
        <v>49</v>
      </c>
      <c r="R4293" t="s">
        <v>27</v>
      </c>
      <c r="S4293" s="3" t="str">
        <f t="shared" si="335"/>
        <v>February</v>
      </c>
      <c r="T4293" t="str">
        <f t="shared" si="336"/>
        <v>Q1</v>
      </c>
      <c r="U4293">
        <f t="shared" si="337"/>
        <v>2025</v>
      </c>
      <c r="V4293" s="4">
        <f t="shared" si="338"/>
        <v>0.46996466431095407</v>
      </c>
      <c r="W4293" t="str">
        <f t="shared" si="339"/>
        <v>Low</v>
      </c>
    </row>
    <row r="4294" spans="1:23" hidden="1" x14ac:dyDescent="0.3">
      <c r="A4294">
        <v>103530</v>
      </c>
      <c r="B4294" s="1">
        <v>45972</v>
      </c>
      <c r="C4294" t="s">
        <v>3666</v>
      </c>
      <c r="D4294" t="s">
        <v>90</v>
      </c>
      <c r="E4294" t="s">
        <v>52</v>
      </c>
      <c r="F4294" t="s">
        <v>69</v>
      </c>
      <c r="G4294" t="s">
        <v>70</v>
      </c>
      <c r="H4294" t="s">
        <v>23</v>
      </c>
      <c r="I4294" t="s">
        <v>39</v>
      </c>
      <c r="J4294" t="s">
        <v>40</v>
      </c>
      <c r="K4294">
        <v>4</v>
      </c>
      <c r="L4294">
        <v>997</v>
      </c>
      <c r="M4294">
        <v>15</v>
      </c>
      <c r="N4294">
        <v>3389.8</v>
      </c>
      <c r="O4294">
        <v>1600</v>
      </c>
      <c r="P4294">
        <v>1789.8</v>
      </c>
      <c r="Q4294" t="s">
        <v>66</v>
      </c>
      <c r="R4294" t="s">
        <v>56</v>
      </c>
      <c r="S4294" s="3" t="str">
        <f t="shared" si="335"/>
        <v>November</v>
      </c>
      <c r="T4294" t="str">
        <f t="shared" si="336"/>
        <v>Q4</v>
      </c>
      <c r="U4294">
        <f t="shared" si="337"/>
        <v>2025</v>
      </c>
      <c r="V4294" s="4">
        <f t="shared" si="338"/>
        <v>0.52799575196176762</v>
      </c>
      <c r="W4294" t="str">
        <f t="shared" si="339"/>
        <v>Low</v>
      </c>
    </row>
    <row r="4295" spans="1:23" hidden="1" x14ac:dyDescent="0.3">
      <c r="A4295">
        <v>101704</v>
      </c>
      <c r="B4295" s="1">
        <v>45830</v>
      </c>
      <c r="C4295" t="s">
        <v>1840</v>
      </c>
      <c r="D4295" t="s">
        <v>160</v>
      </c>
      <c r="E4295" t="s">
        <v>30</v>
      </c>
      <c r="F4295" t="s">
        <v>76</v>
      </c>
      <c r="G4295" t="s">
        <v>77</v>
      </c>
      <c r="H4295" t="s">
        <v>23</v>
      </c>
      <c r="I4295" t="s">
        <v>39</v>
      </c>
      <c r="J4295" t="s">
        <v>48</v>
      </c>
      <c r="K4295">
        <v>3</v>
      </c>
      <c r="L4295">
        <v>1188</v>
      </c>
      <c r="M4295">
        <v>5</v>
      </c>
      <c r="N4295">
        <v>3385.8</v>
      </c>
      <c r="O4295">
        <v>2700</v>
      </c>
      <c r="P4295">
        <v>685.8</v>
      </c>
      <c r="Q4295" t="s">
        <v>66</v>
      </c>
      <c r="R4295" t="s">
        <v>27</v>
      </c>
      <c r="S4295" s="3" t="str">
        <f t="shared" si="335"/>
        <v>June</v>
      </c>
      <c r="T4295" t="str">
        <f t="shared" si="336"/>
        <v>Q2</v>
      </c>
      <c r="U4295">
        <f t="shared" si="337"/>
        <v>2025</v>
      </c>
      <c r="V4295" s="4">
        <f t="shared" si="338"/>
        <v>0.20255183413078148</v>
      </c>
      <c r="W4295" t="str">
        <f t="shared" si="339"/>
        <v>Low</v>
      </c>
    </row>
    <row r="4296" spans="1:23" hidden="1" x14ac:dyDescent="0.3">
      <c r="A4296">
        <v>101001</v>
      </c>
      <c r="B4296" s="1">
        <v>45793</v>
      </c>
      <c r="C4296" t="s">
        <v>1137</v>
      </c>
      <c r="D4296" t="s">
        <v>132</v>
      </c>
      <c r="E4296" t="s">
        <v>20</v>
      </c>
      <c r="F4296" t="s">
        <v>36</v>
      </c>
      <c r="G4296" t="s">
        <v>37</v>
      </c>
      <c r="H4296" t="s">
        <v>47</v>
      </c>
      <c r="I4296" t="s">
        <v>39</v>
      </c>
      <c r="J4296" t="s">
        <v>48</v>
      </c>
      <c r="K4296">
        <v>3</v>
      </c>
      <c r="L4296">
        <v>1186</v>
      </c>
      <c r="M4296">
        <v>5</v>
      </c>
      <c r="N4296">
        <v>3380.1</v>
      </c>
      <c r="O4296">
        <v>2700</v>
      </c>
      <c r="P4296">
        <v>680.1</v>
      </c>
      <c r="Q4296" t="s">
        <v>26</v>
      </c>
      <c r="R4296" t="s">
        <v>27</v>
      </c>
      <c r="S4296" s="3" t="str">
        <f t="shared" si="335"/>
        <v>May</v>
      </c>
      <c r="T4296" t="str">
        <f t="shared" si="336"/>
        <v>Q2</v>
      </c>
      <c r="U4296">
        <f t="shared" si="337"/>
        <v>2025</v>
      </c>
      <c r="V4296" s="4">
        <f t="shared" si="338"/>
        <v>0.2012070648797373</v>
      </c>
      <c r="W4296" t="str">
        <f t="shared" si="339"/>
        <v>Low</v>
      </c>
    </row>
    <row r="4297" spans="1:23" hidden="1" x14ac:dyDescent="0.3">
      <c r="A4297">
        <v>100137</v>
      </c>
      <c r="B4297" s="1">
        <v>45939</v>
      </c>
      <c r="C4297" t="s">
        <v>267</v>
      </c>
      <c r="D4297" t="s">
        <v>177</v>
      </c>
      <c r="E4297" t="s">
        <v>30</v>
      </c>
      <c r="F4297" t="s">
        <v>31</v>
      </c>
      <c r="G4297" t="s">
        <v>32</v>
      </c>
      <c r="H4297" t="s">
        <v>83</v>
      </c>
      <c r="I4297" t="s">
        <v>39</v>
      </c>
      <c r="J4297" t="s">
        <v>40</v>
      </c>
      <c r="K4297">
        <v>5</v>
      </c>
      <c r="L4297">
        <v>751</v>
      </c>
      <c r="M4297">
        <v>10</v>
      </c>
      <c r="N4297">
        <v>3379.5</v>
      </c>
      <c r="O4297">
        <v>2000</v>
      </c>
      <c r="P4297">
        <v>1379.5</v>
      </c>
      <c r="Q4297" t="s">
        <v>41</v>
      </c>
      <c r="R4297" t="s">
        <v>73</v>
      </c>
      <c r="S4297" s="3" t="str">
        <f t="shared" si="335"/>
        <v>October</v>
      </c>
      <c r="T4297" t="str">
        <f t="shared" si="336"/>
        <v>Q4</v>
      </c>
      <c r="U4297">
        <f t="shared" si="337"/>
        <v>2025</v>
      </c>
      <c r="V4297" s="4">
        <f t="shared" si="338"/>
        <v>0.40819647876904869</v>
      </c>
      <c r="W4297" t="str">
        <f t="shared" si="339"/>
        <v>Low</v>
      </c>
    </row>
    <row r="4298" spans="1:23" hidden="1" x14ac:dyDescent="0.3">
      <c r="A4298">
        <v>101004</v>
      </c>
      <c r="B4298" s="1">
        <v>45942</v>
      </c>
      <c r="C4298" t="s">
        <v>1140</v>
      </c>
      <c r="D4298" t="s">
        <v>242</v>
      </c>
      <c r="E4298" t="s">
        <v>30</v>
      </c>
      <c r="F4298" t="s">
        <v>31</v>
      </c>
      <c r="G4298" t="s">
        <v>32</v>
      </c>
      <c r="H4298" t="s">
        <v>23</v>
      </c>
      <c r="I4298" t="s">
        <v>39</v>
      </c>
      <c r="J4298" t="s">
        <v>40</v>
      </c>
      <c r="K4298">
        <v>7</v>
      </c>
      <c r="L4298">
        <v>508</v>
      </c>
      <c r="M4298">
        <v>5</v>
      </c>
      <c r="N4298">
        <v>3378.2</v>
      </c>
      <c r="O4298">
        <v>2800</v>
      </c>
      <c r="P4298">
        <v>578.20000000000005</v>
      </c>
      <c r="Q4298" t="s">
        <v>66</v>
      </c>
      <c r="R4298" t="s">
        <v>27</v>
      </c>
      <c r="S4298" s="3" t="str">
        <f t="shared" si="335"/>
        <v>October</v>
      </c>
      <c r="T4298" t="str">
        <f t="shared" si="336"/>
        <v>Q4</v>
      </c>
      <c r="U4298">
        <f t="shared" si="337"/>
        <v>2025</v>
      </c>
      <c r="V4298" s="4">
        <f t="shared" si="338"/>
        <v>0.17115623704931623</v>
      </c>
      <c r="W4298" t="str">
        <f t="shared" si="339"/>
        <v>Low</v>
      </c>
    </row>
    <row r="4299" spans="1:23" hidden="1" x14ac:dyDescent="0.3">
      <c r="A4299">
        <v>104548</v>
      </c>
      <c r="B4299" s="1">
        <v>45967</v>
      </c>
      <c r="C4299" t="s">
        <v>4684</v>
      </c>
      <c r="D4299" t="s">
        <v>142</v>
      </c>
      <c r="E4299" t="s">
        <v>30</v>
      </c>
      <c r="F4299" t="s">
        <v>31</v>
      </c>
      <c r="G4299" t="s">
        <v>32</v>
      </c>
      <c r="H4299" t="s">
        <v>71</v>
      </c>
      <c r="I4299" t="s">
        <v>39</v>
      </c>
      <c r="J4299" t="s">
        <v>48</v>
      </c>
      <c r="K4299">
        <v>3</v>
      </c>
      <c r="L4299">
        <v>1124</v>
      </c>
      <c r="M4299">
        <v>0</v>
      </c>
      <c r="N4299">
        <v>3372</v>
      </c>
      <c r="O4299">
        <v>2700</v>
      </c>
      <c r="P4299">
        <v>672</v>
      </c>
      <c r="Q4299" t="s">
        <v>55</v>
      </c>
      <c r="R4299" t="s">
        <v>27</v>
      </c>
      <c r="S4299" s="3" t="str">
        <f t="shared" si="335"/>
        <v>November</v>
      </c>
      <c r="T4299" t="str">
        <f t="shared" si="336"/>
        <v>Q4</v>
      </c>
      <c r="U4299">
        <f t="shared" si="337"/>
        <v>2025</v>
      </c>
      <c r="V4299" s="4">
        <f t="shared" si="338"/>
        <v>0.199288256227758</v>
      </c>
      <c r="W4299" t="str">
        <f t="shared" si="339"/>
        <v>Low</v>
      </c>
    </row>
    <row r="4300" spans="1:23" hidden="1" x14ac:dyDescent="0.3">
      <c r="A4300">
        <v>104481</v>
      </c>
      <c r="B4300" s="1">
        <v>46002</v>
      </c>
      <c r="C4300" t="s">
        <v>4617</v>
      </c>
      <c r="D4300" t="s">
        <v>90</v>
      </c>
      <c r="E4300" t="s">
        <v>44</v>
      </c>
      <c r="F4300" t="s">
        <v>45</v>
      </c>
      <c r="G4300" t="s">
        <v>46</v>
      </c>
      <c r="H4300" t="s">
        <v>59</v>
      </c>
      <c r="I4300" t="s">
        <v>39</v>
      </c>
      <c r="J4300" t="s">
        <v>40</v>
      </c>
      <c r="K4300">
        <v>5</v>
      </c>
      <c r="L4300">
        <v>709</v>
      </c>
      <c r="M4300">
        <v>5</v>
      </c>
      <c r="N4300">
        <v>3367.75</v>
      </c>
      <c r="O4300">
        <v>2000</v>
      </c>
      <c r="P4300">
        <v>1367.75</v>
      </c>
      <c r="Q4300" t="s">
        <v>66</v>
      </c>
      <c r="R4300" t="s">
        <v>27</v>
      </c>
      <c r="S4300" s="3" t="str">
        <f t="shared" si="335"/>
        <v>December</v>
      </c>
      <c r="T4300" t="str">
        <f t="shared" si="336"/>
        <v>Q4</v>
      </c>
      <c r="U4300">
        <f t="shared" si="337"/>
        <v>2025</v>
      </c>
      <c r="V4300" s="4">
        <f t="shared" si="338"/>
        <v>0.40613169029767648</v>
      </c>
      <c r="W4300" t="str">
        <f t="shared" si="339"/>
        <v>Low</v>
      </c>
    </row>
    <row r="4301" spans="1:23" hidden="1" x14ac:dyDescent="0.3">
      <c r="A4301">
        <v>101300</v>
      </c>
      <c r="B4301" s="1">
        <v>45884</v>
      </c>
      <c r="C4301" t="s">
        <v>1436</v>
      </c>
      <c r="D4301" t="s">
        <v>144</v>
      </c>
      <c r="E4301" t="s">
        <v>30</v>
      </c>
      <c r="F4301" t="s">
        <v>31</v>
      </c>
      <c r="G4301" t="s">
        <v>32</v>
      </c>
      <c r="H4301" t="s">
        <v>47</v>
      </c>
      <c r="I4301" t="s">
        <v>39</v>
      </c>
      <c r="J4301" t="s">
        <v>40</v>
      </c>
      <c r="K4301">
        <v>3</v>
      </c>
      <c r="L4301">
        <v>1180</v>
      </c>
      <c r="M4301">
        <v>5</v>
      </c>
      <c r="N4301">
        <v>3363</v>
      </c>
      <c r="O4301">
        <v>1200</v>
      </c>
      <c r="P4301">
        <v>2163</v>
      </c>
      <c r="Q4301" t="s">
        <v>49</v>
      </c>
      <c r="R4301" t="s">
        <v>27</v>
      </c>
      <c r="S4301" s="3" t="str">
        <f t="shared" si="335"/>
        <v>August</v>
      </c>
      <c r="T4301" t="str">
        <f t="shared" si="336"/>
        <v>Q3</v>
      </c>
      <c r="U4301">
        <f t="shared" si="337"/>
        <v>2025</v>
      </c>
      <c r="V4301" s="4">
        <f t="shared" si="338"/>
        <v>0.64317573595004462</v>
      </c>
      <c r="W4301" t="str">
        <f t="shared" si="339"/>
        <v>Low</v>
      </c>
    </row>
    <row r="4302" spans="1:23" hidden="1" x14ac:dyDescent="0.3">
      <c r="A4302">
        <v>101867</v>
      </c>
      <c r="B4302" s="1">
        <v>45889</v>
      </c>
      <c r="C4302" t="s">
        <v>2003</v>
      </c>
      <c r="D4302" t="s">
        <v>257</v>
      </c>
      <c r="E4302" t="s">
        <v>52</v>
      </c>
      <c r="F4302" t="s">
        <v>69</v>
      </c>
      <c r="G4302" t="s">
        <v>70</v>
      </c>
      <c r="H4302" t="s">
        <v>108</v>
      </c>
      <c r="I4302" t="s">
        <v>39</v>
      </c>
      <c r="J4302" t="s">
        <v>40</v>
      </c>
      <c r="K4302">
        <v>6</v>
      </c>
      <c r="L4302">
        <v>560</v>
      </c>
      <c r="M4302">
        <v>0</v>
      </c>
      <c r="N4302">
        <v>3360</v>
      </c>
      <c r="O4302">
        <v>2400</v>
      </c>
      <c r="P4302">
        <v>960</v>
      </c>
      <c r="Q4302" t="s">
        <v>55</v>
      </c>
      <c r="R4302" t="s">
        <v>56</v>
      </c>
      <c r="S4302" s="3" t="str">
        <f t="shared" si="335"/>
        <v>August</v>
      </c>
      <c r="T4302" t="str">
        <f t="shared" si="336"/>
        <v>Q3</v>
      </c>
      <c r="U4302">
        <f t="shared" si="337"/>
        <v>2025</v>
      </c>
      <c r="V4302" s="4">
        <f t="shared" si="338"/>
        <v>0.2857142857142857</v>
      </c>
      <c r="W4302" t="str">
        <f t="shared" si="339"/>
        <v>Low</v>
      </c>
    </row>
    <row r="4303" spans="1:23" hidden="1" x14ac:dyDescent="0.3">
      <c r="A4303">
        <v>100987</v>
      </c>
      <c r="B4303" s="1">
        <v>45968</v>
      </c>
      <c r="C4303" t="s">
        <v>1123</v>
      </c>
      <c r="D4303" t="s">
        <v>63</v>
      </c>
      <c r="E4303" t="s">
        <v>52</v>
      </c>
      <c r="F4303" t="s">
        <v>53</v>
      </c>
      <c r="G4303" t="s">
        <v>54</v>
      </c>
      <c r="H4303" t="s">
        <v>23</v>
      </c>
      <c r="I4303" t="s">
        <v>39</v>
      </c>
      <c r="J4303" t="s">
        <v>40</v>
      </c>
      <c r="K4303">
        <v>3</v>
      </c>
      <c r="L4303">
        <v>1178</v>
      </c>
      <c r="M4303">
        <v>5</v>
      </c>
      <c r="N4303">
        <v>3357.3</v>
      </c>
      <c r="O4303">
        <v>1200</v>
      </c>
      <c r="P4303">
        <v>2157.3000000000002</v>
      </c>
      <c r="Q4303" t="s">
        <v>49</v>
      </c>
      <c r="R4303" t="s">
        <v>27</v>
      </c>
      <c r="S4303" s="3" t="str">
        <f t="shared" si="335"/>
        <v>November</v>
      </c>
      <c r="T4303" t="str">
        <f t="shared" si="336"/>
        <v>Q4</v>
      </c>
      <c r="U4303">
        <f t="shared" si="337"/>
        <v>2025</v>
      </c>
      <c r="V4303" s="4">
        <f t="shared" si="338"/>
        <v>0.64256992225895815</v>
      </c>
      <c r="W4303" t="str">
        <f t="shared" si="339"/>
        <v>Low</v>
      </c>
    </row>
    <row r="4304" spans="1:23" hidden="1" x14ac:dyDescent="0.3">
      <c r="A4304">
        <v>100357</v>
      </c>
      <c r="B4304" s="1">
        <v>45700</v>
      </c>
      <c r="C4304" t="s">
        <v>493</v>
      </c>
      <c r="D4304" t="s">
        <v>138</v>
      </c>
      <c r="E4304" t="s">
        <v>52</v>
      </c>
      <c r="F4304" t="s">
        <v>53</v>
      </c>
      <c r="G4304" t="s">
        <v>54</v>
      </c>
      <c r="H4304" t="s">
        <v>38</v>
      </c>
      <c r="I4304" t="s">
        <v>39</v>
      </c>
      <c r="J4304" t="s">
        <v>48</v>
      </c>
      <c r="K4304">
        <v>2</v>
      </c>
      <c r="L4304">
        <v>1764</v>
      </c>
      <c r="M4304">
        <v>5</v>
      </c>
      <c r="N4304">
        <v>3351.6</v>
      </c>
      <c r="O4304">
        <v>1800</v>
      </c>
      <c r="P4304">
        <v>1551.6</v>
      </c>
      <c r="Q4304" t="s">
        <v>66</v>
      </c>
      <c r="R4304" t="s">
        <v>27</v>
      </c>
      <c r="S4304" s="3" t="str">
        <f t="shared" si="335"/>
        <v>February</v>
      </c>
      <c r="T4304" t="str">
        <f t="shared" si="336"/>
        <v>Q1</v>
      </c>
      <c r="U4304">
        <f t="shared" si="337"/>
        <v>2025</v>
      </c>
      <c r="V4304" s="4">
        <f t="shared" si="338"/>
        <v>0.46294307196562834</v>
      </c>
      <c r="W4304" t="str">
        <f t="shared" si="339"/>
        <v>Low</v>
      </c>
    </row>
    <row r="4305" spans="1:23" hidden="1" x14ac:dyDescent="0.3">
      <c r="A4305">
        <v>102122</v>
      </c>
      <c r="B4305" s="1">
        <v>45718</v>
      </c>
      <c r="C4305" t="s">
        <v>2258</v>
      </c>
      <c r="D4305" t="s">
        <v>207</v>
      </c>
      <c r="E4305" t="s">
        <v>30</v>
      </c>
      <c r="F4305" t="s">
        <v>76</v>
      </c>
      <c r="G4305" t="s">
        <v>77</v>
      </c>
      <c r="H4305" t="s">
        <v>108</v>
      </c>
      <c r="I4305" t="s">
        <v>39</v>
      </c>
      <c r="J4305" t="s">
        <v>40</v>
      </c>
      <c r="K4305">
        <v>5</v>
      </c>
      <c r="L4305">
        <v>705</v>
      </c>
      <c r="M4305">
        <v>5</v>
      </c>
      <c r="N4305">
        <v>3348.75</v>
      </c>
      <c r="O4305">
        <v>2000</v>
      </c>
      <c r="P4305">
        <v>1348.75</v>
      </c>
      <c r="Q4305" t="s">
        <v>26</v>
      </c>
      <c r="R4305" t="s">
        <v>27</v>
      </c>
      <c r="S4305" s="3" t="str">
        <f t="shared" si="335"/>
        <v>March</v>
      </c>
      <c r="T4305" t="str">
        <f t="shared" si="336"/>
        <v>Q1</v>
      </c>
      <c r="U4305">
        <f t="shared" si="337"/>
        <v>2025</v>
      </c>
      <c r="V4305" s="4">
        <f t="shared" si="338"/>
        <v>0.40276222471071293</v>
      </c>
      <c r="W4305" t="str">
        <f t="shared" si="339"/>
        <v>Low</v>
      </c>
    </row>
    <row r="4306" spans="1:23" hidden="1" x14ac:dyDescent="0.3">
      <c r="A4306">
        <v>100152</v>
      </c>
      <c r="B4306" s="1">
        <v>45819</v>
      </c>
      <c r="C4306" t="s">
        <v>283</v>
      </c>
      <c r="D4306" t="s">
        <v>96</v>
      </c>
      <c r="E4306" t="s">
        <v>20</v>
      </c>
      <c r="F4306" t="s">
        <v>36</v>
      </c>
      <c r="G4306" t="s">
        <v>37</v>
      </c>
      <c r="H4306" t="s">
        <v>33</v>
      </c>
      <c r="I4306" t="s">
        <v>39</v>
      </c>
      <c r="J4306" t="s">
        <v>40</v>
      </c>
      <c r="K4306">
        <v>4</v>
      </c>
      <c r="L4306">
        <v>930</v>
      </c>
      <c r="M4306">
        <v>10</v>
      </c>
      <c r="N4306">
        <v>3348</v>
      </c>
      <c r="O4306">
        <v>1600</v>
      </c>
      <c r="P4306">
        <v>1748</v>
      </c>
      <c r="Q4306" t="s">
        <v>66</v>
      </c>
      <c r="R4306" t="s">
        <v>27</v>
      </c>
      <c r="S4306" s="3" t="str">
        <f t="shared" si="335"/>
        <v>June</v>
      </c>
      <c r="T4306" t="str">
        <f t="shared" si="336"/>
        <v>Q2</v>
      </c>
      <c r="U4306">
        <f t="shared" si="337"/>
        <v>2025</v>
      </c>
      <c r="V4306" s="4">
        <f t="shared" si="338"/>
        <v>0.52210274790919953</v>
      </c>
      <c r="W4306" t="str">
        <f t="shared" si="339"/>
        <v>Low</v>
      </c>
    </row>
    <row r="4307" spans="1:23" hidden="1" x14ac:dyDescent="0.3">
      <c r="A4307">
        <v>100426</v>
      </c>
      <c r="B4307" s="1">
        <v>45891</v>
      </c>
      <c r="C4307" t="s">
        <v>562</v>
      </c>
      <c r="D4307" t="s">
        <v>408</v>
      </c>
      <c r="E4307" t="s">
        <v>52</v>
      </c>
      <c r="F4307" t="s">
        <v>69</v>
      </c>
      <c r="G4307" t="s">
        <v>70</v>
      </c>
      <c r="H4307" t="s">
        <v>71</v>
      </c>
      <c r="I4307" t="s">
        <v>39</v>
      </c>
      <c r="J4307" t="s">
        <v>40</v>
      </c>
      <c r="K4307">
        <v>3</v>
      </c>
      <c r="L4307">
        <v>1114</v>
      </c>
      <c r="M4307">
        <v>0</v>
      </c>
      <c r="N4307">
        <v>3342</v>
      </c>
      <c r="O4307">
        <v>1200</v>
      </c>
      <c r="P4307">
        <v>2142</v>
      </c>
      <c r="Q4307" t="s">
        <v>26</v>
      </c>
      <c r="R4307" t="s">
        <v>27</v>
      </c>
      <c r="S4307" s="3" t="str">
        <f t="shared" si="335"/>
        <v>August</v>
      </c>
      <c r="T4307" t="str">
        <f t="shared" si="336"/>
        <v>Q3</v>
      </c>
      <c r="U4307">
        <f t="shared" si="337"/>
        <v>2025</v>
      </c>
      <c r="V4307" s="4">
        <f t="shared" si="338"/>
        <v>0.64093357271095153</v>
      </c>
      <c r="W4307" t="str">
        <f t="shared" si="339"/>
        <v>Low</v>
      </c>
    </row>
    <row r="4308" spans="1:23" hidden="1" x14ac:dyDescent="0.3">
      <c r="A4308">
        <v>101500</v>
      </c>
      <c r="B4308" s="1">
        <v>45737</v>
      </c>
      <c r="C4308" t="s">
        <v>1636</v>
      </c>
      <c r="D4308" t="s">
        <v>179</v>
      </c>
      <c r="E4308" t="s">
        <v>30</v>
      </c>
      <c r="F4308" t="s">
        <v>76</v>
      </c>
      <c r="G4308" t="s">
        <v>77</v>
      </c>
      <c r="H4308" t="s">
        <v>47</v>
      </c>
      <c r="I4308" t="s">
        <v>39</v>
      </c>
      <c r="J4308" t="s">
        <v>40</v>
      </c>
      <c r="K4308">
        <v>5</v>
      </c>
      <c r="L4308">
        <v>833</v>
      </c>
      <c r="M4308">
        <v>20</v>
      </c>
      <c r="N4308">
        <v>3332</v>
      </c>
      <c r="O4308">
        <v>2000</v>
      </c>
      <c r="P4308">
        <v>1332</v>
      </c>
      <c r="Q4308" t="s">
        <v>66</v>
      </c>
      <c r="R4308" t="s">
        <v>56</v>
      </c>
      <c r="S4308" s="3" t="str">
        <f t="shared" si="335"/>
        <v>March</v>
      </c>
      <c r="T4308" t="str">
        <f t="shared" si="336"/>
        <v>Q1</v>
      </c>
      <c r="U4308">
        <f t="shared" si="337"/>
        <v>2025</v>
      </c>
      <c r="V4308" s="4">
        <f t="shared" si="338"/>
        <v>0.39975990396158462</v>
      </c>
      <c r="W4308" t="str">
        <f t="shared" si="339"/>
        <v>Low</v>
      </c>
    </row>
    <row r="4309" spans="1:23" hidden="1" x14ac:dyDescent="0.3">
      <c r="A4309">
        <v>102144</v>
      </c>
      <c r="B4309" s="1">
        <v>45818</v>
      </c>
      <c r="C4309" t="s">
        <v>2280</v>
      </c>
      <c r="D4309" t="s">
        <v>281</v>
      </c>
      <c r="E4309" t="s">
        <v>20</v>
      </c>
      <c r="F4309" t="s">
        <v>36</v>
      </c>
      <c r="G4309" t="s">
        <v>37</v>
      </c>
      <c r="H4309" t="s">
        <v>47</v>
      </c>
      <c r="I4309" t="s">
        <v>39</v>
      </c>
      <c r="J4309" t="s">
        <v>40</v>
      </c>
      <c r="K4309">
        <v>6</v>
      </c>
      <c r="L4309">
        <v>617</v>
      </c>
      <c r="M4309">
        <v>10</v>
      </c>
      <c r="N4309">
        <v>3331.8</v>
      </c>
      <c r="O4309">
        <v>2400</v>
      </c>
      <c r="P4309">
        <v>931.8</v>
      </c>
      <c r="Q4309" t="s">
        <v>66</v>
      </c>
      <c r="R4309" t="s">
        <v>73</v>
      </c>
      <c r="S4309" s="3" t="str">
        <f t="shared" si="335"/>
        <v>June</v>
      </c>
      <c r="T4309" t="str">
        <f t="shared" si="336"/>
        <v>Q2</v>
      </c>
      <c r="U4309">
        <f t="shared" si="337"/>
        <v>2025</v>
      </c>
      <c r="V4309" s="4">
        <f t="shared" si="338"/>
        <v>0.27966864757788579</v>
      </c>
      <c r="W4309" t="str">
        <f t="shared" si="339"/>
        <v>Low</v>
      </c>
    </row>
    <row r="4310" spans="1:23" hidden="1" x14ac:dyDescent="0.3">
      <c r="A4310">
        <v>100284</v>
      </c>
      <c r="B4310" s="1">
        <v>45968</v>
      </c>
      <c r="C4310" t="s">
        <v>420</v>
      </c>
      <c r="D4310" t="s">
        <v>82</v>
      </c>
      <c r="E4310" t="s">
        <v>20</v>
      </c>
      <c r="F4310" t="s">
        <v>36</v>
      </c>
      <c r="G4310" t="s">
        <v>37</v>
      </c>
      <c r="H4310" t="s">
        <v>47</v>
      </c>
      <c r="I4310" t="s">
        <v>39</v>
      </c>
      <c r="J4310" t="s">
        <v>40</v>
      </c>
      <c r="K4310">
        <v>7</v>
      </c>
      <c r="L4310">
        <v>528</v>
      </c>
      <c r="M4310">
        <v>10</v>
      </c>
      <c r="N4310">
        <v>3326.4</v>
      </c>
      <c r="O4310">
        <v>2800</v>
      </c>
      <c r="P4310">
        <v>526.4</v>
      </c>
      <c r="Q4310" t="s">
        <v>26</v>
      </c>
      <c r="R4310" t="s">
        <v>56</v>
      </c>
      <c r="S4310" s="3" t="str">
        <f t="shared" si="335"/>
        <v>November</v>
      </c>
      <c r="T4310" t="str">
        <f t="shared" si="336"/>
        <v>Q4</v>
      </c>
      <c r="U4310">
        <f t="shared" si="337"/>
        <v>2025</v>
      </c>
      <c r="V4310" s="4">
        <f t="shared" si="338"/>
        <v>0.15824915824915825</v>
      </c>
      <c r="W4310" t="str">
        <f t="shared" si="339"/>
        <v>Low</v>
      </c>
    </row>
    <row r="4311" spans="1:23" hidden="1" x14ac:dyDescent="0.3">
      <c r="A4311">
        <v>104698</v>
      </c>
      <c r="B4311" s="1">
        <v>45685</v>
      </c>
      <c r="C4311" t="s">
        <v>4834</v>
      </c>
      <c r="D4311" t="s">
        <v>112</v>
      </c>
      <c r="E4311" t="s">
        <v>44</v>
      </c>
      <c r="F4311" t="s">
        <v>64</v>
      </c>
      <c r="G4311" t="s">
        <v>65</v>
      </c>
      <c r="H4311" t="s">
        <v>47</v>
      </c>
      <c r="I4311" t="s">
        <v>39</v>
      </c>
      <c r="J4311" t="s">
        <v>40</v>
      </c>
      <c r="K4311">
        <v>4</v>
      </c>
      <c r="L4311">
        <v>875</v>
      </c>
      <c r="M4311">
        <v>5</v>
      </c>
      <c r="N4311">
        <v>3325</v>
      </c>
      <c r="O4311">
        <v>1600</v>
      </c>
      <c r="P4311">
        <v>1725</v>
      </c>
      <c r="Q4311" t="s">
        <v>66</v>
      </c>
      <c r="R4311" t="s">
        <v>27</v>
      </c>
      <c r="S4311" s="3" t="str">
        <f t="shared" si="335"/>
        <v>January</v>
      </c>
      <c r="T4311" t="str">
        <f t="shared" si="336"/>
        <v>Q1</v>
      </c>
      <c r="U4311">
        <f t="shared" si="337"/>
        <v>2025</v>
      </c>
      <c r="V4311" s="4">
        <f t="shared" si="338"/>
        <v>0.51879699248120303</v>
      </c>
      <c r="W4311" t="str">
        <f t="shared" si="339"/>
        <v>Low</v>
      </c>
    </row>
    <row r="4312" spans="1:23" hidden="1" x14ac:dyDescent="0.3">
      <c r="A4312">
        <v>100821</v>
      </c>
      <c r="B4312" s="1">
        <v>46005</v>
      </c>
      <c r="C4312" t="s">
        <v>957</v>
      </c>
      <c r="D4312" t="s">
        <v>189</v>
      </c>
      <c r="E4312" t="s">
        <v>44</v>
      </c>
      <c r="F4312" t="s">
        <v>45</v>
      </c>
      <c r="G4312" t="s">
        <v>46</v>
      </c>
      <c r="H4312" t="s">
        <v>59</v>
      </c>
      <c r="I4312" t="s">
        <v>39</v>
      </c>
      <c r="J4312" t="s">
        <v>40</v>
      </c>
      <c r="K4312">
        <v>6</v>
      </c>
      <c r="L4312">
        <v>692</v>
      </c>
      <c r="M4312">
        <v>20</v>
      </c>
      <c r="N4312">
        <v>3321.6</v>
      </c>
      <c r="O4312">
        <v>2400</v>
      </c>
      <c r="P4312">
        <v>921.6</v>
      </c>
      <c r="Q4312" t="s">
        <v>66</v>
      </c>
      <c r="R4312" t="s">
        <v>73</v>
      </c>
      <c r="S4312" s="3" t="str">
        <f t="shared" si="335"/>
        <v>December</v>
      </c>
      <c r="T4312" t="str">
        <f t="shared" si="336"/>
        <v>Q4</v>
      </c>
      <c r="U4312">
        <f t="shared" si="337"/>
        <v>2025</v>
      </c>
      <c r="V4312" s="4">
        <f t="shared" si="338"/>
        <v>0.27745664739884396</v>
      </c>
      <c r="W4312" t="str">
        <f t="shared" si="339"/>
        <v>Low</v>
      </c>
    </row>
    <row r="4313" spans="1:23" hidden="1" x14ac:dyDescent="0.3">
      <c r="A4313">
        <v>100731</v>
      </c>
      <c r="B4313" s="1">
        <v>45999</v>
      </c>
      <c r="C4313" t="s">
        <v>867</v>
      </c>
      <c r="D4313" t="s">
        <v>142</v>
      </c>
      <c r="E4313" t="s">
        <v>20</v>
      </c>
      <c r="F4313" t="s">
        <v>36</v>
      </c>
      <c r="G4313" t="s">
        <v>37</v>
      </c>
      <c r="H4313" t="s">
        <v>59</v>
      </c>
      <c r="I4313" t="s">
        <v>39</v>
      </c>
      <c r="J4313" t="s">
        <v>48</v>
      </c>
      <c r="K4313">
        <v>2</v>
      </c>
      <c r="L4313">
        <v>1646</v>
      </c>
      <c r="M4313">
        <v>0</v>
      </c>
      <c r="N4313">
        <v>3292</v>
      </c>
      <c r="O4313">
        <v>1800</v>
      </c>
      <c r="P4313">
        <v>1492</v>
      </c>
      <c r="Q4313" t="s">
        <v>49</v>
      </c>
      <c r="R4313" t="s">
        <v>27</v>
      </c>
      <c r="S4313" s="3" t="str">
        <f t="shared" si="335"/>
        <v>December</v>
      </c>
      <c r="T4313" t="str">
        <f t="shared" si="336"/>
        <v>Q4</v>
      </c>
      <c r="U4313">
        <f t="shared" si="337"/>
        <v>2025</v>
      </c>
      <c r="V4313" s="4">
        <f t="shared" si="338"/>
        <v>0.45321992709599029</v>
      </c>
      <c r="W4313" t="str">
        <f t="shared" si="339"/>
        <v>Low</v>
      </c>
    </row>
    <row r="4314" spans="1:23" hidden="1" x14ac:dyDescent="0.3">
      <c r="A4314">
        <v>104111</v>
      </c>
      <c r="B4314" s="1">
        <v>45892</v>
      </c>
      <c r="C4314" t="s">
        <v>4247</v>
      </c>
      <c r="D4314" t="s">
        <v>58</v>
      </c>
      <c r="E4314" t="s">
        <v>52</v>
      </c>
      <c r="F4314" t="s">
        <v>69</v>
      </c>
      <c r="G4314" t="s">
        <v>70</v>
      </c>
      <c r="H4314" t="s">
        <v>47</v>
      </c>
      <c r="I4314" t="s">
        <v>39</v>
      </c>
      <c r="J4314" t="s">
        <v>48</v>
      </c>
      <c r="K4314">
        <v>2</v>
      </c>
      <c r="L4314">
        <v>1918</v>
      </c>
      <c r="M4314">
        <v>15</v>
      </c>
      <c r="N4314">
        <v>3260.6</v>
      </c>
      <c r="O4314">
        <v>1800</v>
      </c>
      <c r="P4314">
        <v>1460.6</v>
      </c>
      <c r="Q4314" t="s">
        <v>26</v>
      </c>
      <c r="R4314" t="s">
        <v>73</v>
      </c>
      <c r="S4314" s="3" t="str">
        <f t="shared" si="335"/>
        <v>August</v>
      </c>
      <c r="T4314" t="str">
        <f t="shared" si="336"/>
        <v>Q3</v>
      </c>
      <c r="U4314">
        <f t="shared" si="337"/>
        <v>2025</v>
      </c>
      <c r="V4314" s="4">
        <f t="shared" si="338"/>
        <v>0.44795436422744278</v>
      </c>
      <c r="W4314" t="str">
        <f t="shared" si="339"/>
        <v>Low</v>
      </c>
    </row>
    <row r="4315" spans="1:23" hidden="1" x14ac:dyDescent="0.3">
      <c r="A4315">
        <v>100205</v>
      </c>
      <c r="B4315" s="1">
        <v>45703</v>
      </c>
      <c r="C4315" t="s">
        <v>338</v>
      </c>
      <c r="D4315" t="s">
        <v>87</v>
      </c>
      <c r="E4315" t="s">
        <v>20</v>
      </c>
      <c r="F4315" t="s">
        <v>21</v>
      </c>
      <c r="G4315" t="s">
        <v>22</v>
      </c>
      <c r="H4315" t="s">
        <v>71</v>
      </c>
      <c r="I4315" t="s">
        <v>39</v>
      </c>
      <c r="J4315" t="s">
        <v>48</v>
      </c>
      <c r="K4315">
        <v>3</v>
      </c>
      <c r="L4315">
        <v>1207</v>
      </c>
      <c r="M4315">
        <v>10</v>
      </c>
      <c r="N4315">
        <v>3258.9</v>
      </c>
      <c r="O4315">
        <v>2700</v>
      </c>
      <c r="P4315">
        <v>558.9</v>
      </c>
      <c r="Q4315" t="s">
        <v>55</v>
      </c>
      <c r="R4315" t="s">
        <v>27</v>
      </c>
      <c r="S4315" s="3" t="str">
        <f t="shared" si="335"/>
        <v>February</v>
      </c>
      <c r="T4315" t="str">
        <f t="shared" si="336"/>
        <v>Q1</v>
      </c>
      <c r="U4315">
        <f t="shared" si="337"/>
        <v>2025</v>
      </c>
      <c r="V4315" s="4">
        <f t="shared" si="338"/>
        <v>0.17149958574979288</v>
      </c>
      <c r="W4315" t="str">
        <f t="shared" si="339"/>
        <v>Low</v>
      </c>
    </row>
    <row r="4316" spans="1:23" hidden="1" x14ac:dyDescent="0.3">
      <c r="A4316">
        <v>102373</v>
      </c>
      <c r="B4316" s="1">
        <v>45716</v>
      </c>
      <c r="C4316" t="s">
        <v>2509</v>
      </c>
      <c r="D4316" t="s">
        <v>192</v>
      </c>
      <c r="E4316" t="s">
        <v>52</v>
      </c>
      <c r="F4316" t="s">
        <v>69</v>
      </c>
      <c r="G4316" t="s">
        <v>70</v>
      </c>
      <c r="H4316" t="s">
        <v>47</v>
      </c>
      <c r="I4316" t="s">
        <v>39</v>
      </c>
      <c r="J4316" t="s">
        <v>48</v>
      </c>
      <c r="K4316">
        <v>2</v>
      </c>
      <c r="L4316">
        <v>1715</v>
      </c>
      <c r="M4316">
        <v>5</v>
      </c>
      <c r="N4316">
        <v>3258.5</v>
      </c>
      <c r="O4316">
        <v>1800</v>
      </c>
      <c r="P4316">
        <v>1458.5</v>
      </c>
      <c r="Q4316" t="s">
        <v>41</v>
      </c>
      <c r="R4316" t="s">
        <v>56</v>
      </c>
      <c r="S4316" s="3" t="str">
        <f t="shared" si="335"/>
        <v>February</v>
      </c>
      <c r="T4316" t="str">
        <f t="shared" si="336"/>
        <v>Q1</v>
      </c>
      <c r="U4316">
        <f t="shared" si="337"/>
        <v>2025</v>
      </c>
      <c r="V4316" s="4">
        <f t="shared" si="338"/>
        <v>0.44759858830750343</v>
      </c>
      <c r="W4316" t="str">
        <f t="shared" si="339"/>
        <v>Low</v>
      </c>
    </row>
    <row r="4317" spans="1:23" hidden="1" x14ac:dyDescent="0.3">
      <c r="A4317">
        <v>102476</v>
      </c>
      <c r="B4317" s="1">
        <v>45680</v>
      </c>
      <c r="C4317" t="s">
        <v>2612</v>
      </c>
      <c r="D4317" t="s">
        <v>19</v>
      </c>
      <c r="E4317" t="s">
        <v>30</v>
      </c>
      <c r="F4317" t="s">
        <v>76</v>
      </c>
      <c r="G4317" t="s">
        <v>77</v>
      </c>
      <c r="H4317" t="s">
        <v>33</v>
      </c>
      <c r="I4317" t="s">
        <v>39</v>
      </c>
      <c r="J4317" t="s">
        <v>92</v>
      </c>
      <c r="K4317">
        <v>2</v>
      </c>
      <c r="L4317">
        <v>2025</v>
      </c>
      <c r="M4317">
        <v>20</v>
      </c>
      <c r="N4317">
        <v>3240</v>
      </c>
      <c r="O4317">
        <v>3200</v>
      </c>
      <c r="P4317">
        <v>40</v>
      </c>
      <c r="Q4317" t="s">
        <v>49</v>
      </c>
      <c r="R4317" t="s">
        <v>56</v>
      </c>
      <c r="S4317" s="3" t="str">
        <f t="shared" si="335"/>
        <v>January</v>
      </c>
      <c r="T4317" t="str">
        <f t="shared" si="336"/>
        <v>Q1</v>
      </c>
      <c r="U4317">
        <f t="shared" si="337"/>
        <v>2025</v>
      </c>
      <c r="V4317" s="4">
        <f t="shared" si="338"/>
        <v>1.2345679012345678E-2</v>
      </c>
      <c r="W4317" t="str">
        <f t="shared" si="339"/>
        <v>Low</v>
      </c>
    </row>
    <row r="4318" spans="1:23" hidden="1" x14ac:dyDescent="0.3">
      <c r="A4318">
        <v>103098</v>
      </c>
      <c r="B4318" s="1">
        <v>45674</v>
      </c>
      <c r="C4318" t="s">
        <v>3234</v>
      </c>
      <c r="D4318" t="s">
        <v>96</v>
      </c>
      <c r="E4318" t="s">
        <v>20</v>
      </c>
      <c r="F4318" t="s">
        <v>21</v>
      </c>
      <c r="G4318" t="s">
        <v>22</v>
      </c>
      <c r="H4318" t="s">
        <v>33</v>
      </c>
      <c r="I4318" t="s">
        <v>39</v>
      </c>
      <c r="J4318" t="s">
        <v>92</v>
      </c>
      <c r="K4318">
        <v>2</v>
      </c>
      <c r="L4318">
        <v>2024</v>
      </c>
      <c r="M4318">
        <v>20</v>
      </c>
      <c r="N4318">
        <v>3238.4</v>
      </c>
      <c r="O4318">
        <v>3200</v>
      </c>
      <c r="P4318">
        <v>38.4</v>
      </c>
      <c r="Q4318" t="s">
        <v>66</v>
      </c>
      <c r="R4318" t="s">
        <v>56</v>
      </c>
      <c r="S4318" s="3" t="str">
        <f t="shared" si="335"/>
        <v>January</v>
      </c>
      <c r="T4318" t="str">
        <f t="shared" si="336"/>
        <v>Q1</v>
      </c>
      <c r="U4318">
        <f t="shared" si="337"/>
        <v>2025</v>
      </c>
      <c r="V4318" s="4">
        <f t="shared" si="338"/>
        <v>1.1857707509881422E-2</v>
      </c>
      <c r="W4318" t="str">
        <f t="shared" si="339"/>
        <v>Low</v>
      </c>
    </row>
    <row r="4319" spans="1:23" hidden="1" x14ac:dyDescent="0.3">
      <c r="A4319">
        <v>100823</v>
      </c>
      <c r="B4319" s="1">
        <v>45954</v>
      </c>
      <c r="C4319" t="s">
        <v>959</v>
      </c>
      <c r="D4319" t="s">
        <v>142</v>
      </c>
      <c r="E4319" t="s">
        <v>52</v>
      </c>
      <c r="F4319" t="s">
        <v>69</v>
      </c>
      <c r="G4319" t="s">
        <v>70</v>
      </c>
      <c r="H4319" t="s">
        <v>108</v>
      </c>
      <c r="I4319" t="s">
        <v>39</v>
      </c>
      <c r="J4319" t="s">
        <v>40</v>
      </c>
      <c r="K4319">
        <v>9</v>
      </c>
      <c r="L4319">
        <v>449</v>
      </c>
      <c r="M4319">
        <v>20</v>
      </c>
      <c r="N4319">
        <v>3232.8</v>
      </c>
      <c r="O4319">
        <v>3600</v>
      </c>
      <c r="P4319">
        <v>-367.2</v>
      </c>
      <c r="Q4319" t="s">
        <v>41</v>
      </c>
      <c r="R4319" t="s">
        <v>56</v>
      </c>
      <c r="S4319" s="3" t="str">
        <f t="shared" si="335"/>
        <v>October</v>
      </c>
      <c r="T4319" t="str">
        <f t="shared" si="336"/>
        <v>Q4</v>
      </c>
      <c r="U4319">
        <f t="shared" si="337"/>
        <v>2025</v>
      </c>
      <c r="V4319" s="4">
        <f t="shared" si="338"/>
        <v>-0.11358574610244988</v>
      </c>
      <c r="W4319" t="str">
        <f t="shared" si="339"/>
        <v>Low</v>
      </c>
    </row>
    <row r="4320" spans="1:23" hidden="1" x14ac:dyDescent="0.3">
      <c r="A4320">
        <v>104575</v>
      </c>
      <c r="B4320" s="1">
        <v>45711</v>
      </c>
      <c r="C4320" t="s">
        <v>4711</v>
      </c>
      <c r="D4320" t="s">
        <v>184</v>
      </c>
      <c r="E4320" t="s">
        <v>44</v>
      </c>
      <c r="F4320" t="s">
        <v>45</v>
      </c>
      <c r="G4320" t="s">
        <v>46</v>
      </c>
      <c r="H4320" t="s">
        <v>47</v>
      </c>
      <c r="I4320" t="s">
        <v>39</v>
      </c>
      <c r="J4320" t="s">
        <v>40</v>
      </c>
      <c r="K4320">
        <v>5</v>
      </c>
      <c r="L4320">
        <v>646</v>
      </c>
      <c r="M4320">
        <v>0</v>
      </c>
      <c r="N4320">
        <v>3230</v>
      </c>
      <c r="O4320">
        <v>2000</v>
      </c>
      <c r="P4320">
        <v>1230</v>
      </c>
      <c r="Q4320" t="s">
        <v>41</v>
      </c>
      <c r="R4320" t="s">
        <v>56</v>
      </c>
      <c r="S4320" s="3" t="str">
        <f t="shared" si="335"/>
        <v>February</v>
      </c>
      <c r="T4320" t="str">
        <f t="shared" si="336"/>
        <v>Q1</v>
      </c>
      <c r="U4320">
        <f t="shared" si="337"/>
        <v>2025</v>
      </c>
      <c r="V4320" s="4">
        <f t="shared" si="338"/>
        <v>0.38080495356037153</v>
      </c>
      <c r="W4320" t="str">
        <f t="shared" si="339"/>
        <v>Low</v>
      </c>
    </row>
    <row r="4321" spans="1:23" hidden="1" x14ac:dyDescent="0.3">
      <c r="A4321">
        <v>104066</v>
      </c>
      <c r="B4321" s="1">
        <v>45906</v>
      </c>
      <c r="C4321" t="s">
        <v>4202</v>
      </c>
      <c r="D4321" t="s">
        <v>166</v>
      </c>
      <c r="E4321" t="s">
        <v>44</v>
      </c>
      <c r="F4321" t="s">
        <v>45</v>
      </c>
      <c r="G4321" t="s">
        <v>46</v>
      </c>
      <c r="H4321" t="s">
        <v>33</v>
      </c>
      <c r="I4321" t="s">
        <v>39</v>
      </c>
      <c r="J4321" t="s">
        <v>48</v>
      </c>
      <c r="K4321">
        <v>3</v>
      </c>
      <c r="L4321">
        <v>1264</v>
      </c>
      <c r="M4321">
        <v>15</v>
      </c>
      <c r="N4321">
        <v>3223.2</v>
      </c>
      <c r="O4321">
        <v>2700</v>
      </c>
      <c r="P4321">
        <v>523.20000000000005</v>
      </c>
      <c r="Q4321" t="s">
        <v>49</v>
      </c>
      <c r="R4321" t="s">
        <v>27</v>
      </c>
      <c r="S4321" s="3" t="str">
        <f t="shared" si="335"/>
        <v>September</v>
      </c>
      <c r="T4321" t="str">
        <f t="shared" si="336"/>
        <v>Q3</v>
      </c>
      <c r="U4321">
        <f t="shared" si="337"/>
        <v>2025</v>
      </c>
      <c r="V4321" s="4">
        <f t="shared" si="338"/>
        <v>0.16232315711094567</v>
      </c>
      <c r="W4321" t="str">
        <f t="shared" si="339"/>
        <v>Low</v>
      </c>
    </row>
    <row r="4322" spans="1:23" hidden="1" x14ac:dyDescent="0.3">
      <c r="A4322">
        <v>103404</v>
      </c>
      <c r="B4322" s="1">
        <v>45950</v>
      </c>
      <c r="C4322" t="s">
        <v>3540</v>
      </c>
      <c r="D4322" t="s">
        <v>151</v>
      </c>
      <c r="E4322" t="s">
        <v>20</v>
      </c>
      <c r="F4322" t="s">
        <v>36</v>
      </c>
      <c r="G4322" t="s">
        <v>37</v>
      </c>
      <c r="H4322" t="s">
        <v>59</v>
      </c>
      <c r="I4322" t="s">
        <v>39</v>
      </c>
      <c r="J4322" t="s">
        <v>48</v>
      </c>
      <c r="K4322">
        <v>4</v>
      </c>
      <c r="L4322">
        <v>1007</v>
      </c>
      <c r="M4322">
        <v>20</v>
      </c>
      <c r="N4322">
        <v>3222.4</v>
      </c>
      <c r="O4322">
        <v>3600</v>
      </c>
      <c r="P4322">
        <v>-377.6</v>
      </c>
      <c r="Q4322" t="s">
        <v>26</v>
      </c>
      <c r="R4322" t="s">
        <v>27</v>
      </c>
      <c r="S4322" s="3" t="str">
        <f t="shared" si="335"/>
        <v>October</v>
      </c>
      <c r="T4322" t="str">
        <f t="shared" si="336"/>
        <v>Q4</v>
      </c>
      <c r="U4322">
        <f t="shared" si="337"/>
        <v>2025</v>
      </c>
      <c r="V4322" s="4">
        <f t="shared" si="338"/>
        <v>-0.11717974180734857</v>
      </c>
      <c r="W4322" t="str">
        <f t="shared" si="339"/>
        <v>Low</v>
      </c>
    </row>
    <row r="4323" spans="1:23" hidden="1" x14ac:dyDescent="0.3">
      <c r="A4323">
        <v>103792</v>
      </c>
      <c r="B4323" s="1">
        <v>45970</v>
      </c>
      <c r="C4323" t="s">
        <v>3928</v>
      </c>
      <c r="D4323" t="s">
        <v>118</v>
      </c>
      <c r="E4323" t="s">
        <v>20</v>
      </c>
      <c r="F4323" t="s">
        <v>21</v>
      </c>
      <c r="G4323" t="s">
        <v>22</v>
      </c>
      <c r="H4323" t="s">
        <v>23</v>
      </c>
      <c r="I4323" t="s">
        <v>39</v>
      </c>
      <c r="J4323" t="s">
        <v>40</v>
      </c>
      <c r="K4323">
        <v>5</v>
      </c>
      <c r="L4323">
        <v>715</v>
      </c>
      <c r="M4323">
        <v>10</v>
      </c>
      <c r="N4323">
        <v>3217.5</v>
      </c>
      <c r="O4323">
        <v>2000</v>
      </c>
      <c r="P4323">
        <v>1217.5</v>
      </c>
      <c r="Q4323" t="s">
        <v>66</v>
      </c>
      <c r="R4323" t="s">
        <v>27</v>
      </c>
      <c r="S4323" s="3" t="str">
        <f t="shared" si="335"/>
        <v>November</v>
      </c>
      <c r="T4323" t="str">
        <f t="shared" si="336"/>
        <v>Q4</v>
      </c>
      <c r="U4323">
        <f t="shared" si="337"/>
        <v>2025</v>
      </c>
      <c r="V4323" s="4">
        <f t="shared" si="338"/>
        <v>0.37839937839937837</v>
      </c>
      <c r="W4323" t="str">
        <f t="shared" si="339"/>
        <v>Low</v>
      </c>
    </row>
    <row r="4324" spans="1:23" hidden="1" x14ac:dyDescent="0.3">
      <c r="A4324">
        <v>104417</v>
      </c>
      <c r="B4324" s="1">
        <v>45903</v>
      </c>
      <c r="C4324" t="s">
        <v>4553</v>
      </c>
      <c r="D4324" t="s">
        <v>114</v>
      </c>
      <c r="E4324" t="s">
        <v>20</v>
      </c>
      <c r="F4324" t="s">
        <v>21</v>
      </c>
      <c r="G4324" t="s">
        <v>22</v>
      </c>
      <c r="H4324" t="s">
        <v>23</v>
      </c>
      <c r="I4324" t="s">
        <v>39</v>
      </c>
      <c r="J4324" t="s">
        <v>48</v>
      </c>
      <c r="K4324">
        <v>2</v>
      </c>
      <c r="L4324">
        <v>1892</v>
      </c>
      <c r="M4324">
        <v>15</v>
      </c>
      <c r="N4324">
        <v>3216.4</v>
      </c>
      <c r="O4324">
        <v>1800</v>
      </c>
      <c r="P4324">
        <v>1416.4</v>
      </c>
      <c r="Q4324" t="s">
        <v>49</v>
      </c>
      <c r="R4324" t="s">
        <v>27</v>
      </c>
      <c r="S4324" s="3" t="str">
        <f t="shared" si="335"/>
        <v>September</v>
      </c>
      <c r="T4324" t="str">
        <f t="shared" si="336"/>
        <v>Q3</v>
      </c>
      <c r="U4324">
        <f t="shared" si="337"/>
        <v>2025</v>
      </c>
      <c r="V4324" s="4">
        <f t="shared" si="338"/>
        <v>0.44036811341872906</v>
      </c>
      <c r="W4324" t="str">
        <f t="shared" si="339"/>
        <v>Low</v>
      </c>
    </row>
    <row r="4325" spans="1:23" hidden="1" x14ac:dyDescent="0.3">
      <c r="A4325">
        <v>103734</v>
      </c>
      <c r="B4325" s="1">
        <v>45791</v>
      </c>
      <c r="C4325" t="s">
        <v>3870</v>
      </c>
      <c r="D4325" t="s">
        <v>102</v>
      </c>
      <c r="E4325" t="s">
        <v>44</v>
      </c>
      <c r="F4325" t="s">
        <v>45</v>
      </c>
      <c r="G4325" t="s">
        <v>46</v>
      </c>
      <c r="H4325" t="s">
        <v>23</v>
      </c>
      <c r="I4325" t="s">
        <v>39</v>
      </c>
      <c r="J4325" t="s">
        <v>40</v>
      </c>
      <c r="K4325">
        <v>3</v>
      </c>
      <c r="L4325">
        <v>1070</v>
      </c>
      <c r="M4325">
        <v>0</v>
      </c>
      <c r="N4325">
        <v>3210</v>
      </c>
      <c r="O4325">
        <v>1200</v>
      </c>
      <c r="P4325">
        <v>2010</v>
      </c>
      <c r="Q4325" t="s">
        <v>26</v>
      </c>
      <c r="R4325" t="s">
        <v>27</v>
      </c>
      <c r="S4325" s="3" t="str">
        <f t="shared" si="335"/>
        <v>May</v>
      </c>
      <c r="T4325" t="str">
        <f t="shared" si="336"/>
        <v>Q2</v>
      </c>
      <c r="U4325">
        <f t="shared" si="337"/>
        <v>2025</v>
      </c>
      <c r="V4325" s="4">
        <f t="shared" si="338"/>
        <v>0.62616822429906538</v>
      </c>
      <c r="W4325" t="str">
        <f t="shared" si="339"/>
        <v>Low</v>
      </c>
    </row>
    <row r="4326" spans="1:23" hidden="1" x14ac:dyDescent="0.3">
      <c r="A4326">
        <v>101013</v>
      </c>
      <c r="B4326" s="1">
        <v>45953</v>
      </c>
      <c r="C4326" t="s">
        <v>1149</v>
      </c>
      <c r="D4326" t="s">
        <v>375</v>
      </c>
      <c r="E4326" t="s">
        <v>20</v>
      </c>
      <c r="F4326" t="s">
        <v>36</v>
      </c>
      <c r="G4326" t="s">
        <v>37</v>
      </c>
      <c r="H4326" t="s">
        <v>83</v>
      </c>
      <c r="I4326" t="s">
        <v>39</v>
      </c>
      <c r="J4326" t="s">
        <v>40</v>
      </c>
      <c r="K4326">
        <v>8</v>
      </c>
      <c r="L4326">
        <v>472</v>
      </c>
      <c r="M4326">
        <v>15</v>
      </c>
      <c r="N4326">
        <v>3209.6</v>
      </c>
      <c r="O4326">
        <v>3200</v>
      </c>
      <c r="P4326">
        <v>9.6</v>
      </c>
      <c r="Q4326" t="s">
        <v>66</v>
      </c>
      <c r="R4326" t="s">
        <v>56</v>
      </c>
      <c r="S4326" s="3" t="str">
        <f t="shared" si="335"/>
        <v>October</v>
      </c>
      <c r="T4326" t="str">
        <f t="shared" si="336"/>
        <v>Q4</v>
      </c>
      <c r="U4326">
        <f t="shared" si="337"/>
        <v>2025</v>
      </c>
      <c r="V4326" s="4">
        <f t="shared" si="338"/>
        <v>2.9910269192422729E-3</v>
      </c>
      <c r="W4326" t="str">
        <f t="shared" si="339"/>
        <v>Low</v>
      </c>
    </row>
    <row r="4327" spans="1:23" hidden="1" x14ac:dyDescent="0.3">
      <c r="A4327">
        <v>100417</v>
      </c>
      <c r="B4327" s="1">
        <v>45844</v>
      </c>
      <c r="C4327" t="s">
        <v>553</v>
      </c>
      <c r="D4327" t="s">
        <v>179</v>
      </c>
      <c r="E4327" t="s">
        <v>20</v>
      </c>
      <c r="F4327" t="s">
        <v>36</v>
      </c>
      <c r="G4327" t="s">
        <v>37</v>
      </c>
      <c r="H4327" t="s">
        <v>59</v>
      </c>
      <c r="I4327" t="s">
        <v>39</v>
      </c>
      <c r="J4327" t="s">
        <v>40</v>
      </c>
      <c r="K4327">
        <v>5</v>
      </c>
      <c r="L4327">
        <v>800</v>
      </c>
      <c r="M4327">
        <v>20</v>
      </c>
      <c r="N4327">
        <v>3200</v>
      </c>
      <c r="O4327">
        <v>2000</v>
      </c>
      <c r="P4327">
        <v>1200</v>
      </c>
      <c r="Q4327" t="s">
        <v>26</v>
      </c>
      <c r="R4327" t="s">
        <v>73</v>
      </c>
      <c r="S4327" s="3" t="str">
        <f t="shared" si="335"/>
        <v>July</v>
      </c>
      <c r="T4327" t="str">
        <f t="shared" si="336"/>
        <v>Q3</v>
      </c>
      <c r="U4327">
        <f t="shared" si="337"/>
        <v>2025</v>
      </c>
      <c r="V4327" s="4">
        <f t="shared" si="338"/>
        <v>0.375</v>
      </c>
      <c r="W4327" t="str">
        <f t="shared" si="339"/>
        <v>Low</v>
      </c>
    </row>
    <row r="4328" spans="1:23" hidden="1" x14ac:dyDescent="0.3">
      <c r="A4328">
        <v>103406</v>
      </c>
      <c r="B4328" s="1">
        <v>45907</v>
      </c>
      <c r="C4328" t="s">
        <v>3542</v>
      </c>
      <c r="D4328" t="s">
        <v>63</v>
      </c>
      <c r="E4328" t="s">
        <v>44</v>
      </c>
      <c r="F4328" t="s">
        <v>45</v>
      </c>
      <c r="G4328" t="s">
        <v>46</v>
      </c>
      <c r="H4328" t="s">
        <v>47</v>
      </c>
      <c r="I4328" t="s">
        <v>39</v>
      </c>
      <c r="J4328" t="s">
        <v>48</v>
      </c>
      <c r="K4328">
        <v>2</v>
      </c>
      <c r="L4328">
        <v>1678</v>
      </c>
      <c r="M4328">
        <v>5</v>
      </c>
      <c r="N4328">
        <v>3188.2</v>
      </c>
      <c r="O4328">
        <v>1800</v>
      </c>
      <c r="P4328">
        <v>1388.2</v>
      </c>
      <c r="Q4328" t="s">
        <v>26</v>
      </c>
      <c r="R4328" t="s">
        <v>27</v>
      </c>
      <c r="S4328" s="3" t="str">
        <f t="shared" si="335"/>
        <v>September</v>
      </c>
      <c r="T4328" t="str">
        <f t="shared" si="336"/>
        <v>Q3</v>
      </c>
      <c r="U4328">
        <f t="shared" si="337"/>
        <v>2025</v>
      </c>
      <c r="V4328" s="4">
        <f t="shared" si="338"/>
        <v>0.43541810425945676</v>
      </c>
      <c r="W4328" t="str">
        <f t="shared" si="339"/>
        <v>Low</v>
      </c>
    </row>
    <row r="4329" spans="1:23" hidden="1" x14ac:dyDescent="0.3">
      <c r="A4329">
        <v>101095</v>
      </c>
      <c r="B4329" s="1">
        <v>45812</v>
      </c>
      <c r="C4329" t="s">
        <v>1231</v>
      </c>
      <c r="D4329" t="s">
        <v>100</v>
      </c>
      <c r="E4329" t="s">
        <v>20</v>
      </c>
      <c r="F4329" t="s">
        <v>36</v>
      </c>
      <c r="G4329" t="s">
        <v>37</v>
      </c>
      <c r="H4329" t="s">
        <v>33</v>
      </c>
      <c r="I4329" t="s">
        <v>39</v>
      </c>
      <c r="J4329" t="s">
        <v>48</v>
      </c>
      <c r="K4329">
        <v>2</v>
      </c>
      <c r="L4329">
        <v>1751</v>
      </c>
      <c r="M4329">
        <v>10</v>
      </c>
      <c r="N4329">
        <v>3151.8</v>
      </c>
      <c r="O4329">
        <v>1800</v>
      </c>
      <c r="P4329">
        <v>1351.8</v>
      </c>
      <c r="Q4329" t="s">
        <v>49</v>
      </c>
      <c r="R4329" t="s">
        <v>27</v>
      </c>
      <c r="S4329" s="3" t="str">
        <f t="shared" si="335"/>
        <v>June</v>
      </c>
      <c r="T4329" t="str">
        <f t="shared" si="336"/>
        <v>Q2</v>
      </c>
      <c r="U4329">
        <f t="shared" si="337"/>
        <v>2025</v>
      </c>
      <c r="V4329" s="4">
        <f t="shared" si="338"/>
        <v>0.42889777270131352</v>
      </c>
      <c r="W4329" t="str">
        <f t="shared" si="339"/>
        <v>Low</v>
      </c>
    </row>
    <row r="4330" spans="1:23" hidden="1" x14ac:dyDescent="0.3">
      <c r="A4330">
        <v>104811</v>
      </c>
      <c r="B4330" s="1">
        <v>45971</v>
      </c>
      <c r="C4330" t="s">
        <v>4947</v>
      </c>
      <c r="D4330" t="s">
        <v>194</v>
      </c>
      <c r="E4330" t="s">
        <v>20</v>
      </c>
      <c r="F4330" t="s">
        <v>36</v>
      </c>
      <c r="G4330" t="s">
        <v>37</v>
      </c>
      <c r="H4330" t="s">
        <v>71</v>
      </c>
      <c r="I4330" t="s">
        <v>39</v>
      </c>
      <c r="J4330" t="s">
        <v>48</v>
      </c>
      <c r="K4330">
        <v>3</v>
      </c>
      <c r="L4330">
        <v>1235</v>
      </c>
      <c r="M4330">
        <v>15</v>
      </c>
      <c r="N4330">
        <v>3149.25</v>
      </c>
      <c r="O4330">
        <v>2700</v>
      </c>
      <c r="P4330">
        <v>449.25</v>
      </c>
      <c r="Q4330" t="s">
        <v>55</v>
      </c>
      <c r="R4330" t="s">
        <v>27</v>
      </c>
      <c r="S4330" s="3" t="str">
        <f t="shared" si="335"/>
        <v>November</v>
      </c>
      <c r="T4330" t="str">
        <f t="shared" si="336"/>
        <v>Q4</v>
      </c>
      <c r="U4330">
        <f t="shared" si="337"/>
        <v>2025</v>
      </c>
      <c r="V4330" s="4">
        <f t="shared" si="338"/>
        <v>0.14265301262205288</v>
      </c>
      <c r="W4330" t="str">
        <f t="shared" si="339"/>
        <v>Low</v>
      </c>
    </row>
    <row r="4331" spans="1:23" hidden="1" x14ac:dyDescent="0.3">
      <c r="A4331">
        <v>101592</v>
      </c>
      <c r="B4331" s="1">
        <v>45886</v>
      </c>
      <c r="C4331" t="s">
        <v>1728</v>
      </c>
      <c r="D4331" t="s">
        <v>213</v>
      </c>
      <c r="E4331" t="s">
        <v>44</v>
      </c>
      <c r="F4331" t="s">
        <v>64</v>
      </c>
      <c r="G4331" t="s">
        <v>65</v>
      </c>
      <c r="H4331" t="s">
        <v>47</v>
      </c>
      <c r="I4331" t="s">
        <v>39</v>
      </c>
      <c r="J4331" t="s">
        <v>48</v>
      </c>
      <c r="K4331">
        <v>3</v>
      </c>
      <c r="L4331">
        <v>1163</v>
      </c>
      <c r="M4331">
        <v>10</v>
      </c>
      <c r="N4331">
        <v>3140.1</v>
      </c>
      <c r="O4331">
        <v>2700</v>
      </c>
      <c r="P4331">
        <v>440.1</v>
      </c>
      <c r="Q4331" t="s">
        <v>49</v>
      </c>
      <c r="R4331" t="s">
        <v>73</v>
      </c>
      <c r="S4331" s="3" t="str">
        <f t="shared" si="335"/>
        <v>August</v>
      </c>
      <c r="T4331" t="str">
        <f t="shared" si="336"/>
        <v>Q3</v>
      </c>
      <c r="U4331">
        <f t="shared" si="337"/>
        <v>2025</v>
      </c>
      <c r="V4331" s="4">
        <f t="shared" si="338"/>
        <v>0.14015477214101463</v>
      </c>
      <c r="W4331" t="str">
        <f t="shared" si="339"/>
        <v>Low</v>
      </c>
    </row>
    <row r="4332" spans="1:23" hidden="1" x14ac:dyDescent="0.3">
      <c r="A4332">
        <v>104998</v>
      </c>
      <c r="B4332" s="1">
        <v>45760</v>
      </c>
      <c r="C4332" t="s">
        <v>5134</v>
      </c>
      <c r="D4332" t="s">
        <v>147</v>
      </c>
      <c r="E4332" t="s">
        <v>52</v>
      </c>
      <c r="F4332" t="s">
        <v>69</v>
      </c>
      <c r="G4332" t="s">
        <v>70</v>
      </c>
      <c r="H4332" t="s">
        <v>33</v>
      </c>
      <c r="I4332" t="s">
        <v>39</v>
      </c>
      <c r="J4332" t="s">
        <v>48</v>
      </c>
      <c r="K4332">
        <v>2</v>
      </c>
      <c r="L4332">
        <v>1962</v>
      </c>
      <c r="M4332">
        <v>20</v>
      </c>
      <c r="N4332">
        <v>3139.2</v>
      </c>
      <c r="O4332">
        <v>1800</v>
      </c>
      <c r="P4332">
        <v>1339.2</v>
      </c>
      <c r="Q4332" t="s">
        <v>41</v>
      </c>
      <c r="R4332" t="s">
        <v>27</v>
      </c>
      <c r="S4332" s="3" t="str">
        <f t="shared" si="335"/>
        <v>April</v>
      </c>
      <c r="T4332" t="str">
        <f t="shared" si="336"/>
        <v>Q2</v>
      </c>
      <c r="U4332">
        <f t="shared" si="337"/>
        <v>2025</v>
      </c>
      <c r="V4332" s="4">
        <f t="shared" si="338"/>
        <v>0.42660550458715601</v>
      </c>
      <c r="W4332" t="str">
        <f t="shared" si="339"/>
        <v>Low</v>
      </c>
    </row>
    <row r="4333" spans="1:23" hidden="1" x14ac:dyDescent="0.3">
      <c r="A4333">
        <v>101666</v>
      </c>
      <c r="B4333" s="1">
        <v>45678</v>
      </c>
      <c r="C4333" t="s">
        <v>1802</v>
      </c>
      <c r="D4333" t="s">
        <v>299</v>
      </c>
      <c r="E4333" t="s">
        <v>52</v>
      </c>
      <c r="F4333" t="s">
        <v>69</v>
      </c>
      <c r="G4333" t="s">
        <v>70</v>
      </c>
      <c r="H4333" t="s">
        <v>108</v>
      </c>
      <c r="I4333" t="s">
        <v>39</v>
      </c>
      <c r="J4333" t="s">
        <v>48</v>
      </c>
      <c r="K4333">
        <v>3</v>
      </c>
      <c r="L4333">
        <v>1231</v>
      </c>
      <c r="M4333">
        <v>15</v>
      </c>
      <c r="N4333">
        <v>3139.05</v>
      </c>
      <c r="O4333">
        <v>2700</v>
      </c>
      <c r="P4333">
        <v>439.05</v>
      </c>
      <c r="Q4333" t="s">
        <v>66</v>
      </c>
      <c r="R4333" t="s">
        <v>27</v>
      </c>
      <c r="S4333" s="3" t="str">
        <f t="shared" si="335"/>
        <v>January</v>
      </c>
      <c r="T4333" t="str">
        <f t="shared" si="336"/>
        <v>Q1</v>
      </c>
      <c r="U4333">
        <f t="shared" si="337"/>
        <v>2025</v>
      </c>
      <c r="V4333" s="4">
        <f t="shared" si="338"/>
        <v>0.13986715726095475</v>
      </c>
      <c r="W4333" t="str">
        <f t="shared" si="339"/>
        <v>Low</v>
      </c>
    </row>
    <row r="4334" spans="1:23" hidden="1" x14ac:dyDescent="0.3">
      <c r="A4334">
        <v>100014</v>
      </c>
      <c r="B4334" s="1">
        <v>45737</v>
      </c>
      <c r="C4334" t="s">
        <v>89</v>
      </c>
      <c r="D4334" t="s">
        <v>90</v>
      </c>
      <c r="E4334" t="s">
        <v>44</v>
      </c>
      <c r="F4334" t="s">
        <v>45</v>
      </c>
      <c r="G4334" t="s">
        <v>46</v>
      </c>
      <c r="H4334" t="s">
        <v>71</v>
      </c>
      <c r="I4334" t="s">
        <v>39</v>
      </c>
      <c r="J4334" t="s">
        <v>40</v>
      </c>
      <c r="K4334">
        <v>6</v>
      </c>
      <c r="L4334">
        <v>521</v>
      </c>
      <c r="M4334">
        <v>0</v>
      </c>
      <c r="N4334">
        <v>3126</v>
      </c>
      <c r="O4334">
        <v>2400</v>
      </c>
      <c r="P4334">
        <v>726</v>
      </c>
      <c r="Q4334" t="s">
        <v>41</v>
      </c>
      <c r="R4334" t="s">
        <v>27</v>
      </c>
      <c r="S4334" s="3" t="str">
        <f t="shared" si="335"/>
        <v>March</v>
      </c>
      <c r="T4334" t="str">
        <f t="shared" si="336"/>
        <v>Q1</v>
      </c>
      <c r="U4334">
        <f t="shared" si="337"/>
        <v>2025</v>
      </c>
      <c r="V4334" s="4">
        <f t="shared" si="338"/>
        <v>0.23224568138195778</v>
      </c>
      <c r="W4334" t="str">
        <f t="shared" si="339"/>
        <v>Low</v>
      </c>
    </row>
    <row r="4335" spans="1:23" hidden="1" x14ac:dyDescent="0.3">
      <c r="A4335">
        <v>101558</v>
      </c>
      <c r="B4335" s="1">
        <v>45983</v>
      </c>
      <c r="C4335" t="s">
        <v>1694</v>
      </c>
      <c r="D4335" t="s">
        <v>35</v>
      </c>
      <c r="E4335" t="s">
        <v>20</v>
      </c>
      <c r="F4335" t="s">
        <v>36</v>
      </c>
      <c r="G4335" t="s">
        <v>37</v>
      </c>
      <c r="H4335" t="s">
        <v>47</v>
      </c>
      <c r="I4335" t="s">
        <v>39</v>
      </c>
      <c r="J4335" t="s">
        <v>40</v>
      </c>
      <c r="K4335">
        <v>3</v>
      </c>
      <c r="L4335">
        <v>1095</v>
      </c>
      <c r="M4335">
        <v>5</v>
      </c>
      <c r="N4335">
        <v>3120.75</v>
      </c>
      <c r="O4335">
        <v>1200</v>
      </c>
      <c r="P4335">
        <v>1920.75</v>
      </c>
      <c r="Q4335" t="s">
        <v>66</v>
      </c>
      <c r="R4335" t="s">
        <v>56</v>
      </c>
      <c r="S4335" s="3" t="str">
        <f t="shared" si="335"/>
        <v>November</v>
      </c>
      <c r="T4335" t="str">
        <f t="shared" si="336"/>
        <v>Q4</v>
      </c>
      <c r="U4335">
        <f t="shared" si="337"/>
        <v>2025</v>
      </c>
      <c r="V4335" s="4">
        <f t="shared" si="338"/>
        <v>0.61547704878634946</v>
      </c>
      <c r="W4335" t="str">
        <f t="shared" si="339"/>
        <v>Low</v>
      </c>
    </row>
    <row r="4336" spans="1:23" hidden="1" x14ac:dyDescent="0.3">
      <c r="A4336">
        <v>102796</v>
      </c>
      <c r="B4336" s="1">
        <v>45846</v>
      </c>
      <c r="C4336" t="s">
        <v>2932</v>
      </c>
      <c r="D4336" t="s">
        <v>134</v>
      </c>
      <c r="E4336" t="s">
        <v>52</v>
      </c>
      <c r="F4336" t="s">
        <v>69</v>
      </c>
      <c r="G4336" t="s">
        <v>70</v>
      </c>
      <c r="H4336" t="s">
        <v>23</v>
      </c>
      <c r="I4336" t="s">
        <v>39</v>
      </c>
      <c r="J4336" t="s">
        <v>40</v>
      </c>
      <c r="K4336">
        <v>4</v>
      </c>
      <c r="L4336">
        <v>975</v>
      </c>
      <c r="M4336">
        <v>20</v>
      </c>
      <c r="N4336">
        <v>3120</v>
      </c>
      <c r="O4336">
        <v>1600</v>
      </c>
      <c r="P4336">
        <v>1520</v>
      </c>
      <c r="Q4336" t="s">
        <v>26</v>
      </c>
      <c r="R4336" t="s">
        <v>27</v>
      </c>
      <c r="S4336" s="3" t="str">
        <f t="shared" si="335"/>
        <v>July</v>
      </c>
      <c r="T4336" t="str">
        <f t="shared" si="336"/>
        <v>Q3</v>
      </c>
      <c r="U4336">
        <f t="shared" si="337"/>
        <v>2025</v>
      </c>
      <c r="V4336" s="4">
        <f t="shared" si="338"/>
        <v>0.48717948717948717</v>
      </c>
      <c r="W4336" t="str">
        <f t="shared" si="339"/>
        <v>Low</v>
      </c>
    </row>
    <row r="4337" spans="1:23" hidden="1" x14ac:dyDescent="0.3">
      <c r="A4337">
        <v>104446</v>
      </c>
      <c r="B4337" s="1">
        <v>45727</v>
      </c>
      <c r="C4337" t="s">
        <v>4582</v>
      </c>
      <c r="D4337" t="s">
        <v>98</v>
      </c>
      <c r="E4337" t="s">
        <v>20</v>
      </c>
      <c r="F4337" t="s">
        <v>21</v>
      </c>
      <c r="G4337" t="s">
        <v>22</v>
      </c>
      <c r="H4337" t="s">
        <v>83</v>
      </c>
      <c r="I4337" t="s">
        <v>39</v>
      </c>
      <c r="J4337" t="s">
        <v>48</v>
      </c>
      <c r="K4337">
        <v>2</v>
      </c>
      <c r="L4337">
        <v>1946</v>
      </c>
      <c r="M4337">
        <v>20</v>
      </c>
      <c r="N4337">
        <v>3113.6</v>
      </c>
      <c r="O4337">
        <v>1800</v>
      </c>
      <c r="P4337">
        <v>1313.6</v>
      </c>
      <c r="Q4337" t="s">
        <v>26</v>
      </c>
      <c r="R4337" t="s">
        <v>73</v>
      </c>
      <c r="S4337" s="3" t="str">
        <f t="shared" si="335"/>
        <v>March</v>
      </c>
      <c r="T4337" t="str">
        <f t="shared" si="336"/>
        <v>Q1</v>
      </c>
      <c r="U4337">
        <f t="shared" si="337"/>
        <v>2025</v>
      </c>
      <c r="V4337" s="4">
        <f t="shared" si="338"/>
        <v>0.42189105858170606</v>
      </c>
      <c r="W4337" t="str">
        <f t="shared" si="339"/>
        <v>Low</v>
      </c>
    </row>
    <row r="4338" spans="1:23" hidden="1" x14ac:dyDescent="0.3">
      <c r="A4338">
        <v>102643</v>
      </c>
      <c r="B4338" s="1">
        <v>45818</v>
      </c>
      <c r="C4338" t="s">
        <v>2779</v>
      </c>
      <c r="D4338" t="s">
        <v>175</v>
      </c>
      <c r="E4338" t="s">
        <v>30</v>
      </c>
      <c r="F4338" t="s">
        <v>31</v>
      </c>
      <c r="G4338" t="s">
        <v>32</v>
      </c>
      <c r="H4338" t="s">
        <v>71</v>
      </c>
      <c r="I4338" t="s">
        <v>39</v>
      </c>
      <c r="J4338" t="s">
        <v>48</v>
      </c>
      <c r="K4338">
        <v>3</v>
      </c>
      <c r="L4338">
        <v>1091</v>
      </c>
      <c r="M4338">
        <v>5</v>
      </c>
      <c r="N4338">
        <v>3109.35</v>
      </c>
      <c r="O4338">
        <v>2700</v>
      </c>
      <c r="P4338">
        <v>409.35</v>
      </c>
      <c r="Q4338" t="s">
        <v>66</v>
      </c>
      <c r="R4338" t="s">
        <v>27</v>
      </c>
      <c r="S4338" s="3" t="str">
        <f t="shared" si="335"/>
        <v>June</v>
      </c>
      <c r="T4338" t="str">
        <f t="shared" si="336"/>
        <v>Q2</v>
      </c>
      <c r="U4338">
        <f t="shared" si="337"/>
        <v>2025</v>
      </c>
      <c r="V4338" s="4">
        <f t="shared" si="338"/>
        <v>0.13165130975927447</v>
      </c>
      <c r="W4338" t="str">
        <f t="shared" si="339"/>
        <v>Low</v>
      </c>
    </row>
    <row r="4339" spans="1:23" hidden="1" x14ac:dyDescent="0.3">
      <c r="A4339">
        <v>100975</v>
      </c>
      <c r="B4339" s="1">
        <v>45836</v>
      </c>
      <c r="C4339" t="s">
        <v>1111</v>
      </c>
      <c r="D4339" t="s">
        <v>125</v>
      </c>
      <c r="E4339" t="s">
        <v>44</v>
      </c>
      <c r="F4339" t="s">
        <v>45</v>
      </c>
      <c r="G4339" t="s">
        <v>46</v>
      </c>
      <c r="H4339" t="s">
        <v>23</v>
      </c>
      <c r="I4339" t="s">
        <v>39</v>
      </c>
      <c r="J4339" t="s">
        <v>40</v>
      </c>
      <c r="K4339">
        <v>5</v>
      </c>
      <c r="L4339">
        <v>620</v>
      </c>
      <c r="M4339">
        <v>0</v>
      </c>
      <c r="N4339">
        <v>3100</v>
      </c>
      <c r="O4339">
        <v>2000</v>
      </c>
      <c r="P4339">
        <v>1100</v>
      </c>
      <c r="Q4339" t="s">
        <v>26</v>
      </c>
      <c r="R4339" t="s">
        <v>27</v>
      </c>
      <c r="S4339" s="3" t="str">
        <f t="shared" si="335"/>
        <v>June</v>
      </c>
      <c r="T4339" t="str">
        <f t="shared" si="336"/>
        <v>Q2</v>
      </c>
      <c r="U4339">
        <f t="shared" si="337"/>
        <v>2025</v>
      </c>
      <c r="V4339" s="4">
        <f t="shared" si="338"/>
        <v>0.35483870967741937</v>
      </c>
      <c r="W4339" t="str">
        <f t="shared" si="339"/>
        <v>Low</v>
      </c>
    </row>
    <row r="4340" spans="1:23" hidden="1" x14ac:dyDescent="0.3">
      <c r="A4340">
        <v>100003</v>
      </c>
      <c r="B4340" s="1">
        <v>46001</v>
      </c>
      <c r="C4340" t="s">
        <v>34</v>
      </c>
      <c r="D4340" t="s">
        <v>35</v>
      </c>
      <c r="E4340" t="s">
        <v>20</v>
      </c>
      <c r="F4340" t="s">
        <v>36</v>
      </c>
      <c r="G4340" t="s">
        <v>37</v>
      </c>
      <c r="H4340" t="s">
        <v>38</v>
      </c>
      <c r="I4340" t="s">
        <v>39</v>
      </c>
      <c r="J4340" t="s">
        <v>40</v>
      </c>
      <c r="K4340">
        <v>4</v>
      </c>
      <c r="L4340">
        <v>861</v>
      </c>
      <c r="M4340">
        <v>10</v>
      </c>
      <c r="N4340">
        <v>3099.6</v>
      </c>
      <c r="O4340">
        <v>1600</v>
      </c>
      <c r="P4340">
        <v>1499.6</v>
      </c>
      <c r="Q4340" t="s">
        <v>41</v>
      </c>
      <c r="R4340" t="s">
        <v>27</v>
      </c>
      <c r="S4340" s="3" t="str">
        <f t="shared" si="335"/>
        <v>December</v>
      </c>
      <c r="T4340" t="str">
        <f t="shared" si="336"/>
        <v>Q4</v>
      </c>
      <c r="U4340">
        <f t="shared" si="337"/>
        <v>2025</v>
      </c>
      <c r="V4340" s="4">
        <f t="shared" si="338"/>
        <v>0.48380436185314235</v>
      </c>
      <c r="W4340" t="str">
        <f t="shared" si="339"/>
        <v>Low</v>
      </c>
    </row>
    <row r="4341" spans="1:23" hidden="1" x14ac:dyDescent="0.3">
      <c r="A4341">
        <v>104297</v>
      </c>
      <c r="B4341" s="1">
        <v>45891</v>
      </c>
      <c r="C4341" t="s">
        <v>4433</v>
      </c>
      <c r="D4341" t="s">
        <v>125</v>
      </c>
      <c r="E4341" t="s">
        <v>44</v>
      </c>
      <c r="F4341" t="s">
        <v>45</v>
      </c>
      <c r="G4341" t="s">
        <v>46</v>
      </c>
      <c r="H4341" t="s">
        <v>83</v>
      </c>
      <c r="I4341" t="s">
        <v>39</v>
      </c>
      <c r="J4341" t="s">
        <v>48</v>
      </c>
      <c r="K4341">
        <v>3</v>
      </c>
      <c r="L4341">
        <v>1031</v>
      </c>
      <c r="M4341">
        <v>0</v>
      </c>
      <c r="N4341">
        <v>3093</v>
      </c>
      <c r="O4341">
        <v>2700</v>
      </c>
      <c r="P4341">
        <v>393</v>
      </c>
      <c r="Q4341" t="s">
        <v>66</v>
      </c>
      <c r="R4341" t="s">
        <v>73</v>
      </c>
      <c r="S4341" s="3" t="str">
        <f t="shared" si="335"/>
        <v>August</v>
      </c>
      <c r="T4341" t="str">
        <f t="shared" si="336"/>
        <v>Q3</v>
      </c>
      <c r="U4341">
        <f t="shared" si="337"/>
        <v>2025</v>
      </c>
      <c r="V4341" s="4">
        <f t="shared" si="338"/>
        <v>0.1270611057225994</v>
      </c>
      <c r="W4341" t="str">
        <f t="shared" si="339"/>
        <v>Low</v>
      </c>
    </row>
    <row r="4342" spans="1:23" hidden="1" x14ac:dyDescent="0.3">
      <c r="A4342">
        <v>104191</v>
      </c>
      <c r="B4342" s="1">
        <v>45742</v>
      </c>
      <c r="C4342" t="s">
        <v>4327</v>
      </c>
      <c r="D4342" t="s">
        <v>217</v>
      </c>
      <c r="E4342" t="s">
        <v>52</v>
      </c>
      <c r="F4342" t="s">
        <v>69</v>
      </c>
      <c r="G4342" t="s">
        <v>70</v>
      </c>
      <c r="H4342" t="s">
        <v>83</v>
      </c>
      <c r="I4342" t="s">
        <v>39</v>
      </c>
      <c r="J4342" t="s">
        <v>40</v>
      </c>
      <c r="K4342">
        <v>5</v>
      </c>
      <c r="L4342">
        <v>724</v>
      </c>
      <c r="M4342">
        <v>15</v>
      </c>
      <c r="N4342">
        <v>3077</v>
      </c>
      <c r="O4342">
        <v>2000</v>
      </c>
      <c r="P4342">
        <v>1077</v>
      </c>
      <c r="Q4342" t="s">
        <v>49</v>
      </c>
      <c r="R4342" t="s">
        <v>56</v>
      </c>
      <c r="S4342" s="3" t="str">
        <f t="shared" si="335"/>
        <v>March</v>
      </c>
      <c r="T4342" t="str">
        <f t="shared" si="336"/>
        <v>Q1</v>
      </c>
      <c r="U4342">
        <f t="shared" si="337"/>
        <v>2025</v>
      </c>
      <c r="V4342" s="4">
        <f t="shared" si="338"/>
        <v>0.35001624959376015</v>
      </c>
      <c r="W4342" t="str">
        <f t="shared" si="339"/>
        <v>Low</v>
      </c>
    </row>
    <row r="4343" spans="1:23" hidden="1" x14ac:dyDescent="0.3">
      <c r="A4343">
        <v>102673</v>
      </c>
      <c r="B4343" s="1">
        <v>45756</v>
      </c>
      <c r="C4343" t="s">
        <v>2809</v>
      </c>
      <c r="D4343" t="s">
        <v>58</v>
      </c>
      <c r="E4343" t="s">
        <v>52</v>
      </c>
      <c r="F4343" t="s">
        <v>53</v>
      </c>
      <c r="G4343" t="s">
        <v>54</v>
      </c>
      <c r="H4343" t="s">
        <v>33</v>
      </c>
      <c r="I4343" t="s">
        <v>39</v>
      </c>
      <c r="J4343" t="s">
        <v>40</v>
      </c>
      <c r="K4343">
        <v>6</v>
      </c>
      <c r="L4343">
        <v>603</v>
      </c>
      <c r="M4343">
        <v>15</v>
      </c>
      <c r="N4343">
        <v>3075.3</v>
      </c>
      <c r="O4343">
        <v>2400</v>
      </c>
      <c r="P4343">
        <v>675.3</v>
      </c>
      <c r="Q4343" t="s">
        <v>26</v>
      </c>
      <c r="R4343" t="s">
        <v>27</v>
      </c>
      <c r="S4343" s="3" t="str">
        <f t="shared" si="335"/>
        <v>April</v>
      </c>
      <c r="T4343" t="str">
        <f t="shared" si="336"/>
        <v>Q2</v>
      </c>
      <c r="U4343">
        <f t="shared" si="337"/>
        <v>2025</v>
      </c>
      <c r="V4343" s="4">
        <f t="shared" si="338"/>
        <v>0.21958833284557602</v>
      </c>
      <c r="W4343" t="str">
        <f t="shared" si="339"/>
        <v>Low</v>
      </c>
    </row>
    <row r="4344" spans="1:23" hidden="1" x14ac:dyDescent="0.3">
      <c r="A4344">
        <v>103205</v>
      </c>
      <c r="B4344" s="1">
        <v>45856</v>
      </c>
      <c r="C4344" t="s">
        <v>3341</v>
      </c>
      <c r="D4344" t="s">
        <v>144</v>
      </c>
      <c r="E4344" t="s">
        <v>44</v>
      </c>
      <c r="F4344" t="s">
        <v>64</v>
      </c>
      <c r="G4344" t="s">
        <v>65</v>
      </c>
      <c r="H4344" t="s">
        <v>108</v>
      </c>
      <c r="I4344" t="s">
        <v>39</v>
      </c>
      <c r="J4344" t="s">
        <v>48</v>
      </c>
      <c r="K4344">
        <v>2</v>
      </c>
      <c r="L4344">
        <v>1807</v>
      </c>
      <c r="M4344">
        <v>15</v>
      </c>
      <c r="N4344">
        <v>3071.9</v>
      </c>
      <c r="O4344">
        <v>1800</v>
      </c>
      <c r="P4344">
        <v>1271.9000000000001</v>
      </c>
      <c r="Q4344" t="s">
        <v>26</v>
      </c>
      <c r="R4344" t="s">
        <v>73</v>
      </c>
      <c r="S4344" s="3" t="str">
        <f t="shared" si="335"/>
        <v>July</v>
      </c>
      <c r="T4344" t="str">
        <f t="shared" si="336"/>
        <v>Q3</v>
      </c>
      <c r="U4344">
        <f t="shared" si="337"/>
        <v>2025</v>
      </c>
      <c r="V4344" s="4">
        <f t="shared" si="338"/>
        <v>0.41404342589276999</v>
      </c>
      <c r="W4344" t="str">
        <f t="shared" si="339"/>
        <v>Low</v>
      </c>
    </row>
    <row r="4345" spans="1:23" hidden="1" x14ac:dyDescent="0.3">
      <c r="A4345">
        <v>103636</v>
      </c>
      <c r="B4345" s="1">
        <v>45980</v>
      </c>
      <c r="C4345" t="s">
        <v>3772</v>
      </c>
      <c r="D4345" t="s">
        <v>177</v>
      </c>
      <c r="E4345" t="s">
        <v>44</v>
      </c>
      <c r="F4345" t="s">
        <v>64</v>
      </c>
      <c r="G4345" t="s">
        <v>65</v>
      </c>
      <c r="H4345" t="s">
        <v>47</v>
      </c>
      <c r="I4345" t="s">
        <v>39</v>
      </c>
      <c r="J4345" t="s">
        <v>40</v>
      </c>
      <c r="K4345">
        <v>6</v>
      </c>
      <c r="L4345">
        <v>511</v>
      </c>
      <c r="M4345">
        <v>0</v>
      </c>
      <c r="N4345">
        <v>3066</v>
      </c>
      <c r="O4345">
        <v>2400</v>
      </c>
      <c r="P4345">
        <v>666</v>
      </c>
      <c r="Q4345" t="s">
        <v>26</v>
      </c>
      <c r="R4345" t="s">
        <v>73</v>
      </c>
      <c r="S4345" s="3" t="str">
        <f t="shared" si="335"/>
        <v>November</v>
      </c>
      <c r="T4345" t="str">
        <f t="shared" si="336"/>
        <v>Q4</v>
      </c>
      <c r="U4345">
        <f t="shared" si="337"/>
        <v>2025</v>
      </c>
      <c r="V4345" s="4">
        <f t="shared" si="338"/>
        <v>0.2172211350293542</v>
      </c>
      <c r="W4345" t="str">
        <f t="shared" si="339"/>
        <v>Low</v>
      </c>
    </row>
    <row r="4346" spans="1:23" hidden="1" x14ac:dyDescent="0.3">
      <c r="A4346">
        <v>102708</v>
      </c>
      <c r="B4346" s="1">
        <v>45971</v>
      </c>
      <c r="C4346" t="s">
        <v>2844</v>
      </c>
      <c r="D4346" t="s">
        <v>217</v>
      </c>
      <c r="E4346" t="s">
        <v>44</v>
      </c>
      <c r="F4346" t="s">
        <v>64</v>
      </c>
      <c r="G4346" t="s">
        <v>65</v>
      </c>
      <c r="H4346" t="s">
        <v>71</v>
      </c>
      <c r="I4346" t="s">
        <v>39</v>
      </c>
      <c r="J4346" t="s">
        <v>40</v>
      </c>
      <c r="K4346">
        <v>5</v>
      </c>
      <c r="L4346">
        <v>721</v>
      </c>
      <c r="M4346">
        <v>15</v>
      </c>
      <c r="N4346">
        <v>3064.25</v>
      </c>
      <c r="O4346">
        <v>2000</v>
      </c>
      <c r="P4346">
        <v>1064.25</v>
      </c>
      <c r="Q4346" t="s">
        <v>49</v>
      </c>
      <c r="R4346" t="s">
        <v>56</v>
      </c>
      <c r="S4346" s="3" t="str">
        <f t="shared" si="335"/>
        <v>November</v>
      </c>
      <c r="T4346" t="str">
        <f t="shared" si="336"/>
        <v>Q4</v>
      </c>
      <c r="U4346">
        <f t="shared" si="337"/>
        <v>2025</v>
      </c>
      <c r="V4346" s="4">
        <f t="shared" si="338"/>
        <v>0.34731174023007261</v>
      </c>
      <c r="W4346" t="str">
        <f t="shared" si="339"/>
        <v>Low</v>
      </c>
    </row>
    <row r="4347" spans="1:23" hidden="1" x14ac:dyDescent="0.3">
      <c r="A4347">
        <v>103565</v>
      </c>
      <c r="B4347" s="1">
        <v>45996</v>
      </c>
      <c r="C4347" t="s">
        <v>3701</v>
      </c>
      <c r="D4347" t="s">
        <v>219</v>
      </c>
      <c r="E4347" t="s">
        <v>30</v>
      </c>
      <c r="F4347" t="s">
        <v>76</v>
      </c>
      <c r="G4347" t="s">
        <v>77</v>
      </c>
      <c r="H4347" t="s">
        <v>38</v>
      </c>
      <c r="I4347" t="s">
        <v>39</v>
      </c>
      <c r="J4347" t="s">
        <v>40</v>
      </c>
      <c r="K4347">
        <v>3</v>
      </c>
      <c r="L4347">
        <v>1075</v>
      </c>
      <c r="M4347">
        <v>5</v>
      </c>
      <c r="N4347">
        <v>3063.75</v>
      </c>
      <c r="O4347">
        <v>1200</v>
      </c>
      <c r="P4347">
        <v>1863.75</v>
      </c>
      <c r="Q4347" t="s">
        <v>66</v>
      </c>
      <c r="R4347" t="s">
        <v>56</v>
      </c>
      <c r="S4347" s="3" t="str">
        <f t="shared" si="335"/>
        <v>December</v>
      </c>
      <c r="T4347" t="str">
        <f t="shared" si="336"/>
        <v>Q4</v>
      </c>
      <c r="U4347">
        <f t="shared" si="337"/>
        <v>2025</v>
      </c>
      <c r="V4347" s="4">
        <f t="shared" si="338"/>
        <v>0.60832313341493272</v>
      </c>
      <c r="W4347" t="str">
        <f t="shared" si="339"/>
        <v>Low</v>
      </c>
    </row>
    <row r="4348" spans="1:23" hidden="1" x14ac:dyDescent="0.3">
      <c r="A4348">
        <v>100125</v>
      </c>
      <c r="B4348" s="1">
        <v>45885</v>
      </c>
      <c r="C4348" t="s">
        <v>254</v>
      </c>
      <c r="D4348" t="s">
        <v>29</v>
      </c>
      <c r="E4348" t="s">
        <v>20</v>
      </c>
      <c r="F4348" t="s">
        <v>21</v>
      </c>
      <c r="G4348" t="s">
        <v>22</v>
      </c>
      <c r="H4348" t="s">
        <v>71</v>
      </c>
      <c r="I4348" t="s">
        <v>39</v>
      </c>
      <c r="J4348" t="s">
        <v>40</v>
      </c>
      <c r="K4348">
        <v>4</v>
      </c>
      <c r="L4348">
        <v>806</v>
      </c>
      <c r="M4348">
        <v>5</v>
      </c>
      <c r="N4348">
        <v>3062.8</v>
      </c>
      <c r="O4348">
        <v>1600</v>
      </c>
      <c r="P4348">
        <v>1462.8</v>
      </c>
      <c r="Q4348" t="s">
        <v>49</v>
      </c>
      <c r="R4348" t="s">
        <v>27</v>
      </c>
      <c r="S4348" s="3" t="str">
        <f t="shared" si="335"/>
        <v>August</v>
      </c>
      <c r="T4348" t="str">
        <f t="shared" si="336"/>
        <v>Q3</v>
      </c>
      <c r="U4348">
        <f t="shared" si="337"/>
        <v>2025</v>
      </c>
      <c r="V4348" s="4">
        <f t="shared" si="338"/>
        <v>0.47760219407078486</v>
      </c>
      <c r="W4348" t="str">
        <f t="shared" si="339"/>
        <v>Low</v>
      </c>
    </row>
    <row r="4349" spans="1:23" hidden="1" x14ac:dyDescent="0.3">
      <c r="A4349">
        <v>102470</v>
      </c>
      <c r="B4349" s="1">
        <v>45723</v>
      </c>
      <c r="C4349" t="s">
        <v>2606</v>
      </c>
      <c r="D4349" t="s">
        <v>125</v>
      </c>
      <c r="E4349" t="s">
        <v>20</v>
      </c>
      <c r="F4349" t="s">
        <v>36</v>
      </c>
      <c r="G4349" t="s">
        <v>37</v>
      </c>
      <c r="H4349" t="s">
        <v>71</v>
      </c>
      <c r="I4349" t="s">
        <v>39</v>
      </c>
      <c r="J4349" t="s">
        <v>48</v>
      </c>
      <c r="K4349">
        <v>3</v>
      </c>
      <c r="L4349">
        <v>1201</v>
      </c>
      <c r="M4349">
        <v>15</v>
      </c>
      <c r="N4349">
        <v>3062.55</v>
      </c>
      <c r="O4349">
        <v>2700</v>
      </c>
      <c r="P4349">
        <v>362.55</v>
      </c>
      <c r="Q4349" t="s">
        <v>66</v>
      </c>
      <c r="R4349" t="s">
        <v>27</v>
      </c>
      <c r="S4349" s="3" t="str">
        <f t="shared" si="335"/>
        <v>March</v>
      </c>
      <c r="T4349" t="str">
        <f t="shared" si="336"/>
        <v>Q1</v>
      </c>
      <c r="U4349">
        <f t="shared" si="337"/>
        <v>2025</v>
      </c>
      <c r="V4349" s="4">
        <f t="shared" si="338"/>
        <v>0.11838174070627418</v>
      </c>
      <c r="W4349" t="str">
        <f t="shared" si="339"/>
        <v>Low</v>
      </c>
    </row>
    <row r="4350" spans="1:23" hidden="1" x14ac:dyDescent="0.3">
      <c r="A4350">
        <v>102183</v>
      </c>
      <c r="B4350" s="1">
        <v>45917</v>
      </c>
      <c r="C4350" t="s">
        <v>2319</v>
      </c>
      <c r="D4350" t="s">
        <v>35</v>
      </c>
      <c r="E4350" t="s">
        <v>20</v>
      </c>
      <c r="F4350" t="s">
        <v>21</v>
      </c>
      <c r="G4350" t="s">
        <v>22</v>
      </c>
      <c r="H4350" t="s">
        <v>47</v>
      </c>
      <c r="I4350" t="s">
        <v>39</v>
      </c>
      <c r="J4350" t="s">
        <v>48</v>
      </c>
      <c r="K4350">
        <v>2</v>
      </c>
      <c r="L4350">
        <v>1530</v>
      </c>
      <c r="M4350">
        <v>0</v>
      </c>
      <c r="N4350">
        <v>3060</v>
      </c>
      <c r="O4350">
        <v>1800</v>
      </c>
      <c r="P4350">
        <v>1260</v>
      </c>
      <c r="Q4350" t="s">
        <v>49</v>
      </c>
      <c r="R4350" t="s">
        <v>27</v>
      </c>
      <c r="S4350" s="3" t="str">
        <f t="shared" si="335"/>
        <v>September</v>
      </c>
      <c r="T4350" t="str">
        <f t="shared" si="336"/>
        <v>Q3</v>
      </c>
      <c r="U4350">
        <f t="shared" si="337"/>
        <v>2025</v>
      </c>
      <c r="V4350" s="4">
        <f t="shared" si="338"/>
        <v>0.41176470588235292</v>
      </c>
      <c r="W4350" t="str">
        <f t="shared" si="339"/>
        <v>Low</v>
      </c>
    </row>
    <row r="4351" spans="1:23" hidden="1" x14ac:dyDescent="0.3">
      <c r="A4351">
        <v>101730</v>
      </c>
      <c r="B4351" s="1">
        <v>46006</v>
      </c>
      <c r="C4351" t="s">
        <v>1866</v>
      </c>
      <c r="D4351" t="s">
        <v>127</v>
      </c>
      <c r="E4351" t="s">
        <v>52</v>
      </c>
      <c r="F4351" t="s">
        <v>69</v>
      </c>
      <c r="G4351" t="s">
        <v>70</v>
      </c>
      <c r="H4351" t="s">
        <v>83</v>
      </c>
      <c r="I4351" t="s">
        <v>39</v>
      </c>
      <c r="J4351" t="s">
        <v>40</v>
      </c>
      <c r="K4351">
        <v>3</v>
      </c>
      <c r="L4351">
        <v>1073</v>
      </c>
      <c r="M4351">
        <v>5</v>
      </c>
      <c r="N4351">
        <v>3058.05</v>
      </c>
      <c r="O4351">
        <v>1200</v>
      </c>
      <c r="P4351">
        <v>1858.05</v>
      </c>
      <c r="Q4351" t="s">
        <v>55</v>
      </c>
      <c r="R4351" t="s">
        <v>27</v>
      </c>
      <c r="S4351" s="3" t="str">
        <f t="shared" si="335"/>
        <v>December</v>
      </c>
      <c r="T4351" t="str">
        <f t="shared" si="336"/>
        <v>Q4</v>
      </c>
      <c r="U4351">
        <f t="shared" si="337"/>
        <v>2025</v>
      </c>
      <c r="V4351" s="4">
        <f t="shared" si="338"/>
        <v>0.60759307401775631</v>
      </c>
      <c r="W4351" t="str">
        <f t="shared" si="339"/>
        <v>Low</v>
      </c>
    </row>
    <row r="4352" spans="1:23" hidden="1" x14ac:dyDescent="0.3">
      <c r="A4352">
        <v>100045</v>
      </c>
      <c r="B4352" s="1">
        <v>45785</v>
      </c>
      <c r="C4352" t="s">
        <v>145</v>
      </c>
      <c r="D4352" t="s">
        <v>75</v>
      </c>
      <c r="E4352" t="s">
        <v>30</v>
      </c>
      <c r="F4352" t="s">
        <v>76</v>
      </c>
      <c r="G4352" t="s">
        <v>77</v>
      </c>
      <c r="H4352" t="s">
        <v>108</v>
      </c>
      <c r="I4352" t="s">
        <v>39</v>
      </c>
      <c r="J4352" t="s">
        <v>40</v>
      </c>
      <c r="K4352">
        <v>5</v>
      </c>
      <c r="L4352">
        <v>761</v>
      </c>
      <c r="M4352">
        <v>20</v>
      </c>
      <c r="N4352">
        <v>3044</v>
      </c>
      <c r="O4352">
        <v>2000</v>
      </c>
      <c r="P4352">
        <v>1044</v>
      </c>
      <c r="Q4352" t="s">
        <v>66</v>
      </c>
      <c r="R4352" t="s">
        <v>27</v>
      </c>
      <c r="S4352" s="3" t="str">
        <f t="shared" si="335"/>
        <v>May</v>
      </c>
      <c r="T4352" t="str">
        <f t="shared" si="336"/>
        <v>Q2</v>
      </c>
      <c r="U4352">
        <f t="shared" si="337"/>
        <v>2025</v>
      </c>
      <c r="V4352" s="4">
        <f t="shared" si="338"/>
        <v>0.34296977660972405</v>
      </c>
      <c r="W4352" t="str">
        <f t="shared" si="339"/>
        <v>Low</v>
      </c>
    </row>
    <row r="4353" spans="1:23" hidden="1" x14ac:dyDescent="0.3">
      <c r="A4353">
        <v>104706</v>
      </c>
      <c r="B4353" s="1">
        <v>45971</v>
      </c>
      <c r="C4353" t="s">
        <v>4842</v>
      </c>
      <c r="D4353" t="s">
        <v>205</v>
      </c>
      <c r="E4353" t="s">
        <v>44</v>
      </c>
      <c r="F4353" t="s">
        <v>64</v>
      </c>
      <c r="G4353" t="s">
        <v>65</v>
      </c>
      <c r="H4353" t="s">
        <v>38</v>
      </c>
      <c r="I4353" t="s">
        <v>39</v>
      </c>
      <c r="J4353" t="s">
        <v>40</v>
      </c>
      <c r="K4353">
        <v>4</v>
      </c>
      <c r="L4353">
        <v>950</v>
      </c>
      <c r="M4353">
        <v>20</v>
      </c>
      <c r="N4353">
        <v>3040</v>
      </c>
      <c r="O4353">
        <v>1600</v>
      </c>
      <c r="P4353">
        <v>1440</v>
      </c>
      <c r="Q4353" t="s">
        <v>49</v>
      </c>
      <c r="R4353" t="s">
        <v>27</v>
      </c>
      <c r="S4353" s="3" t="str">
        <f t="shared" si="335"/>
        <v>November</v>
      </c>
      <c r="T4353" t="str">
        <f t="shared" si="336"/>
        <v>Q4</v>
      </c>
      <c r="U4353">
        <f t="shared" si="337"/>
        <v>2025</v>
      </c>
      <c r="V4353" s="4">
        <f t="shared" si="338"/>
        <v>0.47368421052631576</v>
      </c>
      <c r="W4353" t="str">
        <f t="shared" si="339"/>
        <v>Low</v>
      </c>
    </row>
    <row r="4354" spans="1:23" hidden="1" x14ac:dyDescent="0.3">
      <c r="A4354">
        <v>100519</v>
      </c>
      <c r="B4354" s="1">
        <v>45814</v>
      </c>
      <c r="C4354" t="s">
        <v>655</v>
      </c>
      <c r="D4354" t="s">
        <v>194</v>
      </c>
      <c r="E4354" t="s">
        <v>30</v>
      </c>
      <c r="F4354" t="s">
        <v>76</v>
      </c>
      <c r="G4354" t="s">
        <v>77</v>
      </c>
      <c r="H4354" t="s">
        <v>38</v>
      </c>
      <c r="I4354" t="s">
        <v>39</v>
      </c>
      <c r="J4354" t="s">
        <v>48</v>
      </c>
      <c r="K4354">
        <v>3</v>
      </c>
      <c r="L4354">
        <v>1266</v>
      </c>
      <c r="M4354">
        <v>20</v>
      </c>
      <c r="N4354">
        <v>3038.4</v>
      </c>
      <c r="O4354">
        <v>2700</v>
      </c>
      <c r="P4354">
        <v>338.4</v>
      </c>
      <c r="Q4354" t="s">
        <v>66</v>
      </c>
      <c r="R4354" t="s">
        <v>73</v>
      </c>
      <c r="S4354" s="3" t="str">
        <f t="shared" ref="S4354:S4417" si="340">TEXT(B4354,"mmmm")</f>
        <v>June</v>
      </c>
      <c r="T4354" t="str">
        <f t="shared" ref="T4354:T4417" si="341">"Q"&amp;ROUNDUP(MONTH(B4354)/3,0)</f>
        <v>Q2</v>
      </c>
      <c r="U4354">
        <f t="shared" ref="U4354:U4417" si="342">YEAR(B4354)</f>
        <v>2025</v>
      </c>
      <c r="V4354" s="4">
        <f t="shared" ref="V4354:V4417" si="343">P4354/N4354</f>
        <v>0.11137440758293837</v>
      </c>
      <c r="W4354" t="str">
        <f t="shared" ref="W4354:W4417" si="344">IF(N4354&lt;10000,"Low",IF(N4354&lt;=50000,"Medium","High"))</f>
        <v>Low</v>
      </c>
    </row>
    <row r="4355" spans="1:23" hidden="1" x14ac:dyDescent="0.3">
      <c r="A4355">
        <v>103847</v>
      </c>
      <c r="B4355" s="1">
        <v>45778</v>
      </c>
      <c r="C4355" t="s">
        <v>3983</v>
      </c>
      <c r="D4355" t="s">
        <v>217</v>
      </c>
      <c r="E4355" t="s">
        <v>44</v>
      </c>
      <c r="F4355" t="s">
        <v>45</v>
      </c>
      <c r="G4355" t="s">
        <v>46</v>
      </c>
      <c r="H4355" t="s">
        <v>59</v>
      </c>
      <c r="I4355" t="s">
        <v>39</v>
      </c>
      <c r="J4355" t="s">
        <v>40</v>
      </c>
      <c r="K4355">
        <v>6</v>
      </c>
      <c r="L4355">
        <v>633</v>
      </c>
      <c r="M4355">
        <v>20</v>
      </c>
      <c r="N4355">
        <v>3038.4</v>
      </c>
      <c r="O4355">
        <v>2400</v>
      </c>
      <c r="P4355">
        <v>638.4</v>
      </c>
      <c r="Q4355" t="s">
        <v>66</v>
      </c>
      <c r="R4355" t="s">
        <v>27</v>
      </c>
      <c r="S4355" s="3" t="str">
        <f t="shared" si="340"/>
        <v>May</v>
      </c>
      <c r="T4355" t="str">
        <f t="shared" si="341"/>
        <v>Q2</v>
      </c>
      <c r="U4355">
        <f t="shared" si="342"/>
        <v>2025</v>
      </c>
      <c r="V4355" s="4">
        <f t="shared" si="343"/>
        <v>0.21011058451816744</v>
      </c>
      <c r="W4355" t="str">
        <f t="shared" si="344"/>
        <v>Low</v>
      </c>
    </row>
    <row r="4356" spans="1:23" hidden="1" x14ac:dyDescent="0.3">
      <c r="A4356">
        <v>103184</v>
      </c>
      <c r="B4356" s="1">
        <v>45800</v>
      </c>
      <c r="C4356" t="s">
        <v>3320</v>
      </c>
      <c r="D4356" t="s">
        <v>122</v>
      </c>
      <c r="E4356" t="s">
        <v>52</v>
      </c>
      <c r="F4356" t="s">
        <v>69</v>
      </c>
      <c r="G4356" t="s">
        <v>70</v>
      </c>
      <c r="H4356" t="s">
        <v>71</v>
      </c>
      <c r="I4356" t="s">
        <v>39</v>
      </c>
      <c r="J4356" t="s">
        <v>40</v>
      </c>
      <c r="K4356">
        <v>4</v>
      </c>
      <c r="L4356">
        <v>756</v>
      </c>
      <c r="M4356">
        <v>0</v>
      </c>
      <c r="N4356">
        <v>3024</v>
      </c>
      <c r="O4356">
        <v>1600</v>
      </c>
      <c r="P4356">
        <v>1424</v>
      </c>
      <c r="Q4356" t="s">
        <v>55</v>
      </c>
      <c r="R4356" t="s">
        <v>27</v>
      </c>
      <c r="S4356" s="3" t="str">
        <f t="shared" si="340"/>
        <v>May</v>
      </c>
      <c r="T4356" t="str">
        <f t="shared" si="341"/>
        <v>Q2</v>
      </c>
      <c r="U4356">
        <f t="shared" si="342"/>
        <v>2025</v>
      </c>
      <c r="V4356" s="4">
        <f t="shared" si="343"/>
        <v>0.47089947089947087</v>
      </c>
      <c r="W4356" t="str">
        <f t="shared" si="344"/>
        <v>Low</v>
      </c>
    </row>
    <row r="4357" spans="1:23" hidden="1" x14ac:dyDescent="0.3">
      <c r="A4357">
        <v>102472</v>
      </c>
      <c r="B4357" s="1">
        <v>45913</v>
      </c>
      <c r="C4357" t="s">
        <v>2608</v>
      </c>
      <c r="D4357" t="s">
        <v>205</v>
      </c>
      <c r="E4357" t="s">
        <v>52</v>
      </c>
      <c r="F4357" t="s">
        <v>69</v>
      </c>
      <c r="G4357" t="s">
        <v>70</v>
      </c>
      <c r="H4357" t="s">
        <v>59</v>
      </c>
      <c r="I4357" t="s">
        <v>39</v>
      </c>
      <c r="J4357" t="s">
        <v>40</v>
      </c>
      <c r="K4357">
        <v>5</v>
      </c>
      <c r="L4357">
        <v>672</v>
      </c>
      <c r="M4357">
        <v>10</v>
      </c>
      <c r="N4357">
        <v>3024</v>
      </c>
      <c r="O4357">
        <v>2000</v>
      </c>
      <c r="P4357">
        <v>1024</v>
      </c>
      <c r="Q4357" t="s">
        <v>41</v>
      </c>
      <c r="R4357" t="s">
        <v>27</v>
      </c>
      <c r="S4357" s="3" t="str">
        <f t="shared" si="340"/>
        <v>September</v>
      </c>
      <c r="T4357" t="str">
        <f t="shared" si="341"/>
        <v>Q3</v>
      </c>
      <c r="U4357">
        <f t="shared" si="342"/>
        <v>2025</v>
      </c>
      <c r="V4357" s="4">
        <f t="shared" si="343"/>
        <v>0.33862433862433861</v>
      </c>
      <c r="W4357" t="str">
        <f t="shared" si="344"/>
        <v>Low</v>
      </c>
    </row>
    <row r="4358" spans="1:23" hidden="1" x14ac:dyDescent="0.3">
      <c r="A4358">
        <v>103815</v>
      </c>
      <c r="B4358" s="1">
        <v>46017</v>
      </c>
      <c r="C4358" t="s">
        <v>3951</v>
      </c>
      <c r="D4358" t="s">
        <v>166</v>
      </c>
      <c r="E4358" t="s">
        <v>52</v>
      </c>
      <c r="F4358" t="s">
        <v>69</v>
      </c>
      <c r="G4358" t="s">
        <v>70</v>
      </c>
      <c r="H4358" t="s">
        <v>47</v>
      </c>
      <c r="I4358" t="s">
        <v>39</v>
      </c>
      <c r="J4358" t="s">
        <v>48</v>
      </c>
      <c r="K4358">
        <v>2</v>
      </c>
      <c r="L4358">
        <v>1591</v>
      </c>
      <c r="M4358">
        <v>5</v>
      </c>
      <c r="N4358">
        <v>3022.9</v>
      </c>
      <c r="O4358">
        <v>1800</v>
      </c>
      <c r="P4358">
        <v>1222.9000000000001</v>
      </c>
      <c r="Q4358" t="s">
        <v>41</v>
      </c>
      <c r="R4358" t="s">
        <v>27</v>
      </c>
      <c r="S4358" s="3" t="str">
        <f t="shared" si="340"/>
        <v>December</v>
      </c>
      <c r="T4358" t="str">
        <f t="shared" si="341"/>
        <v>Q4</v>
      </c>
      <c r="U4358">
        <f t="shared" si="342"/>
        <v>2025</v>
      </c>
      <c r="V4358" s="4">
        <f t="shared" si="343"/>
        <v>0.40454530417810713</v>
      </c>
      <c r="W4358" t="str">
        <f t="shared" si="344"/>
        <v>Low</v>
      </c>
    </row>
    <row r="4359" spans="1:23" hidden="1" x14ac:dyDescent="0.3">
      <c r="A4359">
        <v>101936</v>
      </c>
      <c r="B4359" s="1">
        <v>45766</v>
      </c>
      <c r="C4359" t="s">
        <v>2072</v>
      </c>
      <c r="D4359" t="s">
        <v>68</v>
      </c>
      <c r="E4359" t="s">
        <v>52</v>
      </c>
      <c r="F4359" t="s">
        <v>69</v>
      </c>
      <c r="G4359" t="s">
        <v>70</v>
      </c>
      <c r="H4359" t="s">
        <v>23</v>
      </c>
      <c r="I4359" t="s">
        <v>39</v>
      </c>
      <c r="J4359" t="s">
        <v>48</v>
      </c>
      <c r="K4359">
        <v>3</v>
      </c>
      <c r="L4359">
        <v>1007</v>
      </c>
      <c r="M4359">
        <v>0</v>
      </c>
      <c r="N4359">
        <v>3021</v>
      </c>
      <c r="O4359">
        <v>2700</v>
      </c>
      <c r="P4359">
        <v>321</v>
      </c>
      <c r="Q4359" t="s">
        <v>26</v>
      </c>
      <c r="R4359" t="s">
        <v>27</v>
      </c>
      <c r="S4359" s="3" t="str">
        <f t="shared" si="340"/>
        <v>April</v>
      </c>
      <c r="T4359" t="str">
        <f t="shared" si="341"/>
        <v>Q2</v>
      </c>
      <c r="U4359">
        <f t="shared" si="342"/>
        <v>2025</v>
      </c>
      <c r="V4359" s="4">
        <f t="shared" si="343"/>
        <v>0.10625620655412116</v>
      </c>
      <c r="W4359" t="str">
        <f t="shared" si="344"/>
        <v>Low</v>
      </c>
    </row>
    <row r="4360" spans="1:23" hidden="1" x14ac:dyDescent="0.3">
      <c r="A4360">
        <v>102430</v>
      </c>
      <c r="B4360" s="1">
        <v>45782</v>
      </c>
      <c r="C4360" t="s">
        <v>2566</v>
      </c>
      <c r="D4360" t="s">
        <v>179</v>
      </c>
      <c r="E4360" t="s">
        <v>52</v>
      </c>
      <c r="F4360" t="s">
        <v>53</v>
      </c>
      <c r="G4360" t="s">
        <v>54</v>
      </c>
      <c r="H4360" t="s">
        <v>38</v>
      </c>
      <c r="I4360" t="s">
        <v>39</v>
      </c>
      <c r="J4360" t="s">
        <v>48</v>
      </c>
      <c r="K4360">
        <v>3</v>
      </c>
      <c r="L4360">
        <v>1183</v>
      </c>
      <c r="M4360">
        <v>15</v>
      </c>
      <c r="N4360">
        <v>3016.65</v>
      </c>
      <c r="O4360">
        <v>2700</v>
      </c>
      <c r="P4360">
        <v>316.64999999999998</v>
      </c>
      <c r="Q4360" t="s">
        <v>41</v>
      </c>
      <c r="R4360" t="s">
        <v>56</v>
      </c>
      <c r="S4360" s="3" t="str">
        <f t="shared" si="340"/>
        <v>May</v>
      </c>
      <c r="T4360" t="str">
        <f t="shared" si="341"/>
        <v>Q2</v>
      </c>
      <c r="U4360">
        <f t="shared" si="342"/>
        <v>2025</v>
      </c>
      <c r="V4360" s="4">
        <f t="shared" si="343"/>
        <v>0.10496743075928595</v>
      </c>
      <c r="W4360" t="str">
        <f t="shared" si="344"/>
        <v>Low</v>
      </c>
    </row>
    <row r="4361" spans="1:23" hidden="1" x14ac:dyDescent="0.3">
      <c r="A4361">
        <v>102448</v>
      </c>
      <c r="B4361" s="1">
        <v>45862</v>
      </c>
      <c r="C4361" t="s">
        <v>2584</v>
      </c>
      <c r="D4361" t="s">
        <v>342</v>
      </c>
      <c r="E4361" t="s">
        <v>44</v>
      </c>
      <c r="F4361" t="s">
        <v>64</v>
      </c>
      <c r="G4361" t="s">
        <v>65</v>
      </c>
      <c r="H4361" t="s">
        <v>108</v>
      </c>
      <c r="I4361" t="s">
        <v>39</v>
      </c>
      <c r="J4361" t="s">
        <v>48</v>
      </c>
      <c r="K4361">
        <v>3</v>
      </c>
      <c r="L4361">
        <v>1181</v>
      </c>
      <c r="M4361">
        <v>15</v>
      </c>
      <c r="N4361">
        <v>3011.55</v>
      </c>
      <c r="O4361">
        <v>2700</v>
      </c>
      <c r="P4361">
        <v>311.55</v>
      </c>
      <c r="Q4361" t="s">
        <v>66</v>
      </c>
      <c r="R4361" t="s">
        <v>27</v>
      </c>
      <c r="S4361" s="3" t="str">
        <f t="shared" si="340"/>
        <v>July</v>
      </c>
      <c r="T4361" t="str">
        <f t="shared" si="341"/>
        <v>Q3</v>
      </c>
      <c r="U4361">
        <f t="shared" si="342"/>
        <v>2025</v>
      </c>
      <c r="V4361" s="4">
        <f t="shared" si="343"/>
        <v>0.10345171091298501</v>
      </c>
      <c r="W4361" t="str">
        <f t="shared" si="344"/>
        <v>Low</v>
      </c>
    </row>
    <row r="4362" spans="1:23" hidden="1" x14ac:dyDescent="0.3">
      <c r="A4362">
        <v>101050</v>
      </c>
      <c r="B4362" s="1">
        <v>45701</v>
      </c>
      <c r="C4362" t="s">
        <v>1186</v>
      </c>
      <c r="D4362" t="s">
        <v>342</v>
      </c>
      <c r="E4362" t="s">
        <v>52</v>
      </c>
      <c r="F4362" t="s">
        <v>53</v>
      </c>
      <c r="G4362" t="s">
        <v>54</v>
      </c>
      <c r="H4362" t="s">
        <v>38</v>
      </c>
      <c r="I4362" t="s">
        <v>39</v>
      </c>
      <c r="J4362" t="s">
        <v>48</v>
      </c>
      <c r="K4362">
        <v>2</v>
      </c>
      <c r="L4362">
        <v>1583</v>
      </c>
      <c r="M4362">
        <v>5</v>
      </c>
      <c r="N4362">
        <v>3007.7</v>
      </c>
      <c r="O4362">
        <v>1800</v>
      </c>
      <c r="P4362">
        <v>1207.7</v>
      </c>
      <c r="Q4362" t="s">
        <v>26</v>
      </c>
      <c r="R4362" t="s">
        <v>27</v>
      </c>
      <c r="S4362" s="3" t="str">
        <f t="shared" si="340"/>
        <v>February</v>
      </c>
      <c r="T4362" t="str">
        <f t="shared" si="341"/>
        <v>Q1</v>
      </c>
      <c r="U4362">
        <f t="shared" si="342"/>
        <v>2025</v>
      </c>
      <c r="V4362" s="4">
        <f t="shared" si="343"/>
        <v>0.40153605745253851</v>
      </c>
      <c r="W4362" t="str">
        <f t="shared" si="344"/>
        <v>Low</v>
      </c>
    </row>
    <row r="4363" spans="1:23" hidden="1" x14ac:dyDescent="0.3">
      <c r="A4363">
        <v>101181</v>
      </c>
      <c r="B4363" s="1">
        <v>45885</v>
      </c>
      <c r="C4363" t="s">
        <v>1317</v>
      </c>
      <c r="D4363" t="s">
        <v>68</v>
      </c>
      <c r="E4363" t="s">
        <v>44</v>
      </c>
      <c r="F4363" t="s">
        <v>64</v>
      </c>
      <c r="G4363" t="s">
        <v>65</v>
      </c>
      <c r="H4363" t="s">
        <v>33</v>
      </c>
      <c r="I4363" t="s">
        <v>39</v>
      </c>
      <c r="J4363" t="s">
        <v>48</v>
      </c>
      <c r="K4363">
        <v>2</v>
      </c>
      <c r="L4363">
        <v>1503</v>
      </c>
      <c r="M4363">
        <v>0</v>
      </c>
      <c r="N4363">
        <v>3006</v>
      </c>
      <c r="O4363">
        <v>1800</v>
      </c>
      <c r="P4363">
        <v>1206</v>
      </c>
      <c r="Q4363" t="s">
        <v>26</v>
      </c>
      <c r="R4363" t="s">
        <v>27</v>
      </c>
      <c r="S4363" s="3" t="str">
        <f t="shared" si="340"/>
        <v>August</v>
      </c>
      <c r="T4363" t="str">
        <f t="shared" si="341"/>
        <v>Q3</v>
      </c>
      <c r="U4363">
        <f t="shared" si="342"/>
        <v>2025</v>
      </c>
      <c r="V4363" s="4">
        <f t="shared" si="343"/>
        <v>0.40119760479041916</v>
      </c>
      <c r="W4363" t="str">
        <f t="shared" si="344"/>
        <v>Low</v>
      </c>
    </row>
    <row r="4364" spans="1:23" hidden="1" x14ac:dyDescent="0.3">
      <c r="A4364">
        <v>102257</v>
      </c>
      <c r="B4364" s="1">
        <v>45660</v>
      </c>
      <c r="C4364" t="s">
        <v>2393</v>
      </c>
      <c r="D4364" t="s">
        <v>116</v>
      </c>
      <c r="E4364" t="s">
        <v>52</v>
      </c>
      <c r="F4364" t="s">
        <v>53</v>
      </c>
      <c r="G4364" t="s">
        <v>54</v>
      </c>
      <c r="H4364" t="s">
        <v>38</v>
      </c>
      <c r="I4364" t="s">
        <v>39</v>
      </c>
      <c r="J4364" t="s">
        <v>48</v>
      </c>
      <c r="K4364">
        <v>2</v>
      </c>
      <c r="L4364">
        <v>1499</v>
      </c>
      <c r="M4364">
        <v>0</v>
      </c>
      <c r="N4364">
        <v>2998</v>
      </c>
      <c r="O4364">
        <v>1800</v>
      </c>
      <c r="P4364">
        <v>1198</v>
      </c>
      <c r="Q4364" t="s">
        <v>55</v>
      </c>
      <c r="R4364" t="s">
        <v>56</v>
      </c>
      <c r="S4364" s="3" t="str">
        <f t="shared" si="340"/>
        <v>January</v>
      </c>
      <c r="T4364" t="str">
        <f t="shared" si="341"/>
        <v>Q1</v>
      </c>
      <c r="U4364">
        <f t="shared" si="342"/>
        <v>2025</v>
      </c>
      <c r="V4364" s="4">
        <f t="shared" si="343"/>
        <v>0.39959973315543695</v>
      </c>
      <c r="W4364" t="str">
        <f t="shared" si="344"/>
        <v>Low</v>
      </c>
    </row>
    <row r="4365" spans="1:23" hidden="1" x14ac:dyDescent="0.3">
      <c r="A4365">
        <v>100177</v>
      </c>
      <c r="B4365" s="1">
        <v>45799</v>
      </c>
      <c r="C4365" t="s">
        <v>309</v>
      </c>
      <c r="D4365" t="s">
        <v>142</v>
      </c>
      <c r="E4365" t="s">
        <v>44</v>
      </c>
      <c r="F4365" t="s">
        <v>45</v>
      </c>
      <c r="G4365" t="s">
        <v>46</v>
      </c>
      <c r="H4365" t="s">
        <v>108</v>
      </c>
      <c r="I4365" t="s">
        <v>39</v>
      </c>
      <c r="J4365" t="s">
        <v>40</v>
      </c>
      <c r="K4365">
        <v>6</v>
      </c>
      <c r="L4365">
        <v>587</v>
      </c>
      <c r="M4365">
        <v>15</v>
      </c>
      <c r="N4365">
        <v>2993.7</v>
      </c>
      <c r="O4365">
        <v>2400</v>
      </c>
      <c r="P4365">
        <v>593.70000000000005</v>
      </c>
      <c r="Q4365" t="s">
        <v>55</v>
      </c>
      <c r="R4365" t="s">
        <v>73</v>
      </c>
      <c r="S4365" s="3" t="str">
        <f t="shared" si="340"/>
        <v>May</v>
      </c>
      <c r="T4365" t="str">
        <f t="shared" si="341"/>
        <v>Q2</v>
      </c>
      <c r="U4365">
        <f t="shared" si="342"/>
        <v>2025</v>
      </c>
      <c r="V4365" s="4">
        <f t="shared" si="343"/>
        <v>0.19831646457560881</v>
      </c>
      <c r="W4365" t="str">
        <f t="shared" si="344"/>
        <v>Low</v>
      </c>
    </row>
    <row r="4366" spans="1:23" hidden="1" x14ac:dyDescent="0.3">
      <c r="A4366">
        <v>103006</v>
      </c>
      <c r="B4366" s="1">
        <v>45832</v>
      </c>
      <c r="C4366" t="s">
        <v>3142</v>
      </c>
      <c r="D4366" t="s">
        <v>202</v>
      </c>
      <c r="E4366" t="s">
        <v>44</v>
      </c>
      <c r="F4366" t="s">
        <v>45</v>
      </c>
      <c r="G4366" t="s">
        <v>46</v>
      </c>
      <c r="H4366" t="s">
        <v>33</v>
      </c>
      <c r="I4366" t="s">
        <v>39</v>
      </c>
      <c r="J4366" t="s">
        <v>48</v>
      </c>
      <c r="K4366">
        <v>2</v>
      </c>
      <c r="L4366">
        <v>1860</v>
      </c>
      <c r="M4366">
        <v>20</v>
      </c>
      <c r="N4366">
        <v>2976</v>
      </c>
      <c r="O4366">
        <v>1800</v>
      </c>
      <c r="P4366">
        <v>1176</v>
      </c>
      <c r="Q4366" t="s">
        <v>55</v>
      </c>
      <c r="R4366" t="s">
        <v>27</v>
      </c>
      <c r="S4366" s="3" t="str">
        <f t="shared" si="340"/>
        <v>June</v>
      </c>
      <c r="T4366" t="str">
        <f t="shared" si="341"/>
        <v>Q2</v>
      </c>
      <c r="U4366">
        <f t="shared" si="342"/>
        <v>2025</v>
      </c>
      <c r="V4366" s="4">
        <f t="shared" si="343"/>
        <v>0.39516129032258063</v>
      </c>
      <c r="W4366" t="str">
        <f t="shared" si="344"/>
        <v>Low</v>
      </c>
    </row>
    <row r="4367" spans="1:23" hidden="1" x14ac:dyDescent="0.3">
      <c r="A4367">
        <v>103137</v>
      </c>
      <c r="B4367" s="1">
        <v>45665</v>
      </c>
      <c r="C4367" t="s">
        <v>3273</v>
      </c>
      <c r="D4367" t="s">
        <v>202</v>
      </c>
      <c r="E4367" t="s">
        <v>44</v>
      </c>
      <c r="F4367" t="s">
        <v>64</v>
      </c>
      <c r="G4367" t="s">
        <v>65</v>
      </c>
      <c r="H4367" t="s">
        <v>33</v>
      </c>
      <c r="I4367" t="s">
        <v>39</v>
      </c>
      <c r="J4367" t="s">
        <v>40</v>
      </c>
      <c r="K4367">
        <v>5</v>
      </c>
      <c r="L4367">
        <v>700</v>
      </c>
      <c r="M4367">
        <v>15</v>
      </c>
      <c r="N4367">
        <v>2975</v>
      </c>
      <c r="O4367">
        <v>2000</v>
      </c>
      <c r="P4367">
        <v>975</v>
      </c>
      <c r="Q4367" t="s">
        <v>26</v>
      </c>
      <c r="R4367" t="s">
        <v>56</v>
      </c>
      <c r="S4367" s="3" t="str">
        <f t="shared" si="340"/>
        <v>January</v>
      </c>
      <c r="T4367" t="str">
        <f t="shared" si="341"/>
        <v>Q1</v>
      </c>
      <c r="U4367">
        <f t="shared" si="342"/>
        <v>2025</v>
      </c>
      <c r="V4367" s="4">
        <f t="shared" si="343"/>
        <v>0.32773109243697479</v>
      </c>
      <c r="W4367" t="str">
        <f t="shared" si="344"/>
        <v>Low</v>
      </c>
    </row>
    <row r="4368" spans="1:23" hidden="1" x14ac:dyDescent="0.3">
      <c r="A4368">
        <v>101520</v>
      </c>
      <c r="B4368" s="1">
        <v>45928</v>
      </c>
      <c r="C4368" t="s">
        <v>1656</v>
      </c>
      <c r="D4368" t="s">
        <v>29</v>
      </c>
      <c r="E4368" t="s">
        <v>30</v>
      </c>
      <c r="F4368" t="s">
        <v>31</v>
      </c>
      <c r="G4368" t="s">
        <v>32</v>
      </c>
      <c r="H4368" t="s">
        <v>71</v>
      </c>
      <c r="I4368" t="s">
        <v>39</v>
      </c>
      <c r="J4368" t="s">
        <v>48</v>
      </c>
      <c r="K4368">
        <v>3</v>
      </c>
      <c r="L4368">
        <v>1165</v>
      </c>
      <c r="M4368">
        <v>15</v>
      </c>
      <c r="N4368">
        <v>2970.75</v>
      </c>
      <c r="O4368">
        <v>2700</v>
      </c>
      <c r="P4368">
        <v>270.75</v>
      </c>
      <c r="Q4368" t="s">
        <v>66</v>
      </c>
      <c r="R4368" t="s">
        <v>27</v>
      </c>
      <c r="S4368" s="3" t="str">
        <f t="shared" si="340"/>
        <v>September</v>
      </c>
      <c r="T4368" t="str">
        <f t="shared" si="341"/>
        <v>Q3</v>
      </c>
      <c r="U4368">
        <f t="shared" si="342"/>
        <v>2025</v>
      </c>
      <c r="V4368" s="4">
        <f t="shared" si="343"/>
        <v>9.1138601363292104E-2</v>
      </c>
      <c r="W4368" t="str">
        <f t="shared" si="344"/>
        <v>Low</v>
      </c>
    </row>
    <row r="4369" spans="1:23" hidden="1" x14ac:dyDescent="0.3">
      <c r="A4369">
        <v>100714</v>
      </c>
      <c r="B4369" s="1">
        <v>45676</v>
      </c>
      <c r="C4369" t="s">
        <v>850</v>
      </c>
      <c r="D4369" t="s">
        <v>75</v>
      </c>
      <c r="E4369" t="s">
        <v>44</v>
      </c>
      <c r="F4369" t="s">
        <v>45</v>
      </c>
      <c r="G4369" t="s">
        <v>46</v>
      </c>
      <c r="H4369" t="s">
        <v>38</v>
      </c>
      <c r="I4369" t="s">
        <v>39</v>
      </c>
      <c r="J4369" t="s">
        <v>40</v>
      </c>
      <c r="K4369">
        <v>5</v>
      </c>
      <c r="L4369">
        <v>625</v>
      </c>
      <c r="M4369">
        <v>5</v>
      </c>
      <c r="N4369">
        <v>2968.75</v>
      </c>
      <c r="O4369">
        <v>2000</v>
      </c>
      <c r="P4369">
        <v>968.75</v>
      </c>
      <c r="Q4369" t="s">
        <v>66</v>
      </c>
      <c r="R4369" t="s">
        <v>27</v>
      </c>
      <c r="S4369" s="3" t="str">
        <f t="shared" si="340"/>
        <v>January</v>
      </c>
      <c r="T4369" t="str">
        <f t="shared" si="341"/>
        <v>Q1</v>
      </c>
      <c r="U4369">
        <f t="shared" si="342"/>
        <v>2025</v>
      </c>
      <c r="V4369" s="4">
        <f t="shared" si="343"/>
        <v>0.32631578947368423</v>
      </c>
      <c r="W4369" t="str">
        <f t="shared" si="344"/>
        <v>Low</v>
      </c>
    </row>
    <row r="4370" spans="1:23" hidden="1" x14ac:dyDescent="0.3">
      <c r="A4370">
        <v>102742</v>
      </c>
      <c r="B4370" s="1">
        <v>45971</v>
      </c>
      <c r="C4370" t="s">
        <v>2878</v>
      </c>
      <c r="D4370" t="s">
        <v>202</v>
      </c>
      <c r="E4370" t="s">
        <v>52</v>
      </c>
      <c r="F4370" t="s">
        <v>53</v>
      </c>
      <c r="G4370" t="s">
        <v>54</v>
      </c>
      <c r="H4370" t="s">
        <v>47</v>
      </c>
      <c r="I4370" t="s">
        <v>39</v>
      </c>
      <c r="J4370" t="s">
        <v>40</v>
      </c>
      <c r="K4370">
        <v>9</v>
      </c>
      <c r="L4370">
        <v>388</v>
      </c>
      <c r="M4370">
        <v>15</v>
      </c>
      <c r="N4370">
        <v>2968.2</v>
      </c>
      <c r="O4370">
        <v>3600</v>
      </c>
      <c r="P4370">
        <v>-631.79999999999995</v>
      </c>
      <c r="Q4370" t="s">
        <v>55</v>
      </c>
      <c r="R4370" t="s">
        <v>56</v>
      </c>
      <c r="S4370" s="3" t="str">
        <f t="shared" si="340"/>
        <v>November</v>
      </c>
      <c r="T4370" t="str">
        <f t="shared" si="341"/>
        <v>Q4</v>
      </c>
      <c r="U4370">
        <f t="shared" si="342"/>
        <v>2025</v>
      </c>
      <c r="V4370" s="4">
        <f t="shared" si="343"/>
        <v>-0.21285627653123104</v>
      </c>
      <c r="W4370" t="str">
        <f t="shared" si="344"/>
        <v>Low</v>
      </c>
    </row>
    <row r="4371" spans="1:23" hidden="1" x14ac:dyDescent="0.3">
      <c r="A4371">
        <v>100774</v>
      </c>
      <c r="B4371" s="1">
        <v>45717</v>
      </c>
      <c r="C4371" t="s">
        <v>910</v>
      </c>
      <c r="D4371" t="s">
        <v>226</v>
      </c>
      <c r="E4371" t="s">
        <v>52</v>
      </c>
      <c r="F4371" t="s">
        <v>69</v>
      </c>
      <c r="G4371" t="s">
        <v>70</v>
      </c>
      <c r="H4371" t="s">
        <v>33</v>
      </c>
      <c r="I4371" t="s">
        <v>39</v>
      </c>
      <c r="J4371" t="s">
        <v>40</v>
      </c>
      <c r="K4371">
        <v>4</v>
      </c>
      <c r="L4371">
        <v>926</v>
      </c>
      <c r="M4371">
        <v>20</v>
      </c>
      <c r="N4371">
        <v>2963.2</v>
      </c>
      <c r="O4371">
        <v>1600</v>
      </c>
      <c r="P4371">
        <v>1363.2</v>
      </c>
      <c r="Q4371" t="s">
        <v>55</v>
      </c>
      <c r="R4371" t="s">
        <v>56</v>
      </c>
      <c r="S4371" s="3" t="str">
        <f t="shared" si="340"/>
        <v>March</v>
      </c>
      <c r="T4371" t="str">
        <f t="shared" si="341"/>
        <v>Q1</v>
      </c>
      <c r="U4371">
        <f t="shared" si="342"/>
        <v>2025</v>
      </c>
      <c r="V4371" s="4">
        <f t="shared" si="343"/>
        <v>0.4600431965442765</v>
      </c>
      <c r="W4371" t="str">
        <f t="shared" si="344"/>
        <v>Low</v>
      </c>
    </row>
    <row r="4372" spans="1:23" hidden="1" x14ac:dyDescent="0.3">
      <c r="A4372">
        <v>101621</v>
      </c>
      <c r="B4372" s="1">
        <v>45685</v>
      </c>
      <c r="C4372" t="s">
        <v>1757</v>
      </c>
      <c r="D4372" t="s">
        <v>147</v>
      </c>
      <c r="E4372" t="s">
        <v>20</v>
      </c>
      <c r="F4372" t="s">
        <v>21</v>
      </c>
      <c r="G4372" t="s">
        <v>22</v>
      </c>
      <c r="H4372" t="s">
        <v>38</v>
      </c>
      <c r="I4372" t="s">
        <v>39</v>
      </c>
      <c r="J4372" t="s">
        <v>92</v>
      </c>
      <c r="K4372">
        <v>1</v>
      </c>
      <c r="L4372">
        <v>2962</v>
      </c>
      <c r="M4372">
        <v>0</v>
      </c>
      <c r="N4372">
        <v>2962</v>
      </c>
      <c r="O4372">
        <v>1600</v>
      </c>
      <c r="P4372">
        <v>1362</v>
      </c>
      <c r="Q4372" t="s">
        <v>55</v>
      </c>
      <c r="R4372" t="s">
        <v>73</v>
      </c>
      <c r="S4372" s="3" t="str">
        <f t="shared" si="340"/>
        <v>January</v>
      </c>
      <c r="T4372" t="str">
        <f t="shared" si="341"/>
        <v>Q1</v>
      </c>
      <c r="U4372">
        <f t="shared" si="342"/>
        <v>2025</v>
      </c>
      <c r="V4372" s="4">
        <f t="shared" si="343"/>
        <v>0.4598244429439568</v>
      </c>
      <c r="W4372" t="str">
        <f t="shared" si="344"/>
        <v>Low</v>
      </c>
    </row>
    <row r="4373" spans="1:23" hidden="1" x14ac:dyDescent="0.3">
      <c r="A4373">
        <v>102943</v>
      </c>
      <c r="B4373" s="1">
        <v>45799</v>
      </c>
      <c r="C4373" t="s">
        <v>3079</v>
      </c>
      <c r="D4373" t="s">
        <v>82</v>
      </c>
      <c r="E4373" t="s">
        <v>20</v>
      </c>
      <c r="F4373" t="s">
        <v>36</v>
      </c>
      <c r="G4373" t="s">
        <v>37</v>
      </c>
      <c r="H4373" t="s">
        <v>108</v>
      </c>
      <c r="I4373" t="s">
        <v>39</v>
      </c>
      <c r="J4373" t="s">
        <v>48</v>
      </c>
      <c r="K4373">
        <v>2</v>
      </c>
      <c r="L4373">
        <v>1479</v>
      </c>
      <c r="M4373">
        <v>0</v>
      </c>
      <c r="N4373">
        <v>2958</v>
      </c>
      <c r="O4373">
        <v>1800</v>
      </c>
      <c r="P4373">
        <v>1158</v>
      </c>
      <c r="Q4373" t="s">
        <v>55</v>
      </c>
      <c r="R4373" t="s">
        <v>56</v>
      </c>
      <c r="S4373" s="3" t="str">
        <f t="shared" si="340"/>
        <v>May</v>
      </c>
      <c r="T4373" t="str">
        <f t="shared" si="341"/>
        <v>Q2</v>
      </c>
      <c r="U4373">
        <f t="shared" si="342"/>
        <v>2025</v>
      </c>
      <c r="V4373" s="4">
        <f t="shared" si="343"/>
        <v>0.39148073022312374</v>
      </c>
      <c r="W4373" t="str">
        <f t="shared" si="344"/>
        <v>Low</v>
      </c>
    </row>
    <row r="4374" spans="1:23" hidden="1" x14ac:dyDescent="0.3">
      <c r="A4374">
        <v>104494</v>
      </c>
      <c r="B4374" s="1">
        <v>45711</v>
      </c>
      <c r="C4374" t="s">
        <v>4630</v>
      </c>
      <c r="D4374" t="s">
        <v>138</v>
      </c>
      <c r="E4374" t="s">
        <v>30</v>
      </c>
      <c r="F4374" t="s">
        <v>76</v>
      </c>
      <c r="G4374" t="s">
        <v>77</v>
      </c>
      <c r="H4374" t="s">
        <v>108</v>
      </c>
      <c r="I4374" t="s">
        <v>39</v>
      </c>
      <c r="J4374" t="s">
        <v>92</v>
      </c>
      <c r="K4374">
        <v>1</v>
      </c>
      <c r="L4374">
        <v>2948</v>
      </c>
      <c r="M4374">
        <v>0</v>
      </c>
      <c r="N4374">
        <v>2948</v>
      </c>
      <c r="O4374">
        <v>1600</v>
      </c>
      <c r="P4374">
        <v>1348</v>
      </c>
      <c r="Q4374" t="s">
        <v>66</v>
      </c>
      <c r="R4374" t="s">
        <v>27</v>
      </c>
      <c r="S4374" s="3" t="str">
        <f t="shared" si="340"/>
        <v>February</v>
      </c>
      <c r="T4374" t="str">
        <f t="shared" si="341"/>
        <v>Q1</v>
      </c>
      <c r="U4374">
        <f t="shared" si="342"/>
        <v>2025</v>
      </c>
      <c r="V4374" s="4">
        <f t="shared" si="343"/>
        <v>0.45725915875169604</v>
      </c>
      <c r="W4374" t="str">
        <f t="shared" si="344"/>
        <v>Low</v>
      </c>
    </row>
    <row r="4375" spans="1:23" hidden="1" x14ac:dyDescent="0.3">
      <c r="A4375">
        <v>103559</v>
      </c>
      <c r="B4375" s="1">
        <v>45944</v>
      </c>
      <c r="C4375" t="s">
        <v>3695</v>
      </c>
      <c r="D4375" t="s">
        <v>127</v>
      </c>
      <c r="E4375" t="s">
        <v>44</v>
      </c>
      <c r="F4375" t="s">
        <v>64</v>
      </c>
      <c r="G4375" t="s">
        <v>65</v>
      </c>
      <c r="H4375" t="s">
        <v>83</v>
      </c>
      <c r="I4375" t="s">
        <v>39</v>
      </c>
      <c r="J4375" t="s">
        <v>40</v>
      </c>
      <c r="K4375">
        <v>5</v>
      </c>
      <c r="L4375">
        <v>588</v>
      </c>
      <c r="M4375">
        <v>0</v>
      </c>
      <c r="N4375">
        <v>2940</v>
      </c>
      <c r="O4375">
        <v>2000</v>
      </c>
      <c r="P4375">
        <v>940</v>
      </c>
      <c r="Q4375" t="s">
        <v>49</v>
      </c>
      <c r="R4375" t="s">
        <v>27</v>
      </c>
      <c r="S4375" s="3" t="str">
        <f t="shared" si="340"/>
        <v>October</v>
      </c>
      <c r="T4375" t="str">
        <f t="shared" si="341"/>
        <v>Q4</v>
      </c>
      <c r="U4375">
        <f t="shared" si="342"/>
        <v>2025</v>
      </c>
      <c r="V4375" s="4">
        <f t="shared" si="343"/>
        <v>0.31972789115646261</v>
      </c>
      <c r="W4375" t="str">
        <f t="shared" si="344"/>
        <v>Low</v>
      </c>
    </row>
    <row r="4376" spans="1:23" hidden="1" x14ac:dyDescent="0.3">
      <c r="A4376">
        <v>103211</v>
      </c>
      <c r="B4376" s="1">
        <v>45767</v>
      </c>
      <c r="C4376" t="s">
        <v>3347</v>
      </c>
      <c r="D4376" t="s">
        <v>90</v>
      </c>
      <c r="E4376" t="s">
        <v>52</v>
      </c>
      <c r="F4376" t="s">
        <v>53</v>
      </c>
      <c r="G4376" t="s">
        <v>54</v>
      </c>
      <c r="H4376" t="s">
        <v>23</v>
      </c>
      <c r="I4376" t="s">
        <v>39</v>
      </c>
      <c r="J4376" t="s">
        <v>40</v>
      </c>
      <c r="K4376">
        <v>6</v>
      </c>
      <c r="L4376">
        <v>612</v>
      </c>
      <c r="M4376">
        <v>20</v>
      </c>
      <c r="N4376">
        <v>2937.6</v>
      </c>
      <c r="O4376">
        <v>2400</v>
      </c>
      <c r="P4376">
        <v>537.6</v>
      </c>
      <c r="Q4376" t="s">
        <v>26</v>
      </c>
      <c r="R4376" t="s">
        <v>56</v>
      </c>
      <c r="S4376" s="3" t="str">
        <f t="shared" si="340"/>
        <v>April</v>
      </c>
      <c r="T4376" t="str">
        <f t="shared" si="341"/>
        <v>Q2</v>
      </c>
      <c r="U4376">
        <f t="shared" si="342"/>
        <v>2025</v>
      </c>
      <c r="V4376" s="4">
        <f t="shared" si="343"/>
        <v>0.18300653594771243</v>
      </c>
      <c r="W4376" t="str">
        <f t="shared" si="344"/>
        <v>Low</v>
      </c>
    </row>
    <row r="4377" spans="1:23" hidden="1" x14ac:dyDescent="0.3">
      <c r="A4377">
        <v>104986</v>
      </c>
      <c r="B4377" s="1">
        <v>45934</v>
      </c>
      <c r="C4377" t="s">
        <v>5122</v>
      </c>
      <c r="D4377" t="s">
        <v>242</v>
      </c>
      <c r="E4377" t="s">
        <v>30</v>
      </c>
      <c r="F4377" t="s">
        <v>31</v>
      </c>
      <c r="G4377" t="s">
        <v>32</v>
      </c>
      <c r="H4377" t="s">
        <v>59</v>
      </c>
      <c r="I4377" t="s">
        <v>39</v>
      </c>
      <c r="J4377" t="s">
        <v>40</v>
      </c>
      <c r="K4377">
        <v>6</v>
      </c>
      <c r="L4377">
        <v>610</v>
      </c>
      <c r="M4377">
        <v>20</v>
      </c>
      <c r="N4377">
        <v>2928</v>
      </c>
      <c r="O4377">
        <v>2400</v>
      </c>
      <c r="P4377">
        <v>528</v>
      </c>
      <c r="Q4377" t="s">
        <v>49</v>
      </c>
      <c r="R4377" t="s">
        <v>56</v>
      </c>
      <c r="S4377" s="3" t="str">
        <f t="shared" si="340"/>
        <v>October</v>
      </c>
      <c r="T4377" t="str">
        <f t="shared" si="341"/>
        <v>Q4</v>
      </c>
      <c r="U4377">
        <f t="shared" si="342"/>
        <v>2025</v>
      </c>
      <c r="V4377" s="4">
        <f t="shared" si="343"/>
        <v>0.18032786885245902</v>
      </c>
      <c r="W4377" t="str">
        <f t="shared" si="344"/>
        <v>Low</v>
      </c>
    </row>
    <row r="4378" spans="1:23" hidden="1" x14ac:dyDescent="0.3">
      <c r="A4378">
        <v>102512</v>
      </c>
      <c r="B4378" s="1">
        <v>45947</v>
      </c>
      <c r="C4378" t="s">
        <v>2648</v>
      </c>
      <c r="D4378" t="s">
        <v>322</v>
      </c>
      <c r="E4378" t="s">
        <v>44</v>
      </c>
      <c r="F4378" t="s">
        <v>45</v>
      </c>
      <c r="G4378" t="s">
        <v>46</v>
      </c>
      <c r="H4378" t="s">
        <v>23</v>
      </c>
      <c r="I4378" t="s">
        <v>39</v>
      </c>
      <c r="J4378" t="s">
        <v>48</v>
      </c>
      <c r="K4378">
        <v>3</v>
      </c>
      <c r="L4378">
        <v>1148</v>
      </c>
      <c r="M4378">
        <v>15</v>
      </c>
      <c r="N4378">
        <v>2927.4</v>
      </c>
      <c r="O4378">
        <v>2700</v>
      </c>
      <c r="P4378">
        <v>227.4</v>
      </c>
      <c r="Q4378" t="s">
        <v>55</v>
      </c>
      <c r="R4378" t="s">
        <v>73</v>
      </c>
      <c r="S4378" s="3" t="str">
        <f t="shared" si="340"/>
        <v>October</v>
      </c>
      <c r="T4378" t="str">
        <f t="shared" si="341"/>
        <v>Q4</v>
      </c>
      <c r="U4378">
        <f t="shared" si="342"/>
        <v>2025</v>
      </c>
      <c r="V4378" s="4">
        <f t="shared" si="343"/>
        <v>7.7679852428776383E-2</v>
      </c>
      <c r="W4378" t="str">
        <f t="shared" si="344"/>
        <v>Low</v>
      </c>
    </row>
    <row r="4379" spans="1:23" hidden="1" x14ac:dyDescent="0.3">
      <c r="A4379">
        <v>104034</v>
      </c>
      <c r="B4379" s="1">
        <v>45919</v>
      </c>
      <c r="C4379" t="s">
        <v>4170</v>
      </c>
      <c r="D4379" t="s">
        <v>144</v>
      </c>
      <c r="E4379" t="s">
        <v>20</v>
      </c>
      <c r="F4379" t="s">
        <v>21</v>
      </c>
      <c r="G4379" t="s">
        <v>22</v>
      </c>
      <c r="H4379" t="s">
        <v>33</v>
      </c>
      <c r="I4379" t="s">
        <v>39</v>
      </c>
      <c r="J4379" t="s">
        <v>40</v>
      </c>
      <c r="K4379">
        <v>3</v>
      </c>
      <c r="L4379">
        <v>1026</v>
      </c>
      <c r="M4379">
        <v>5</v>
      </c>
      <c r="N4379">
        <v>2924.1</v>
      </c>
      <c r="O4379">
        <v>1200</v>
      </c>
      <c r="P4379">
        <v>1724.1</v>
      </c>
      <c r="Q4379" t="s">
        <v>49</v>
      </c>
      <c r="R4379" t="s">
        <v>56</v>
      </c>
      <c r="S4379" s="3" t="str">
        <f t="shared" si="340"/>
        <v>September</v>
      </c>
      <c r="T4379" t="str">
        <f t="shared" si="341"/>
        <v>Q3</v>
      </c>
      <c r="U4379">
        <f t="shared" si="342"/>
        <v>2025</v>
      </c>
      <c r="V4379" s="4">
        <f t="shared" si="343"/>
        <v>0.58961731814917406</v>
      </c>
      <c r="W4379" t="str">
        <f t="shared" si="344"/>
        <v>Low</v>
      </c>
    </row>
    <row r="4380" spans="1:23" hidden="1" x14ac:dyDescent="0.3">
      <c r="A4380">
        <v>101513</v>
      </c>
      <c r="B4380" s="1">
        <v>45996</v>
      </c>
      <c r="C4380" t="s">
        <v>1649</v>
      </c>
      <c r="D4380" t="s">
        <v>132</v>
      </c>
      <c r="E4380" t="s">
        <v>52</v>
      </c>
      <c r="F4380" t="s">
        <v>69</v>
      </c>
      <c r="G4380" t="s">
        <v>70</v>
      </c>
      <c r="H4380" t="s">
        <v>108</v>
      </c>
      <c r="I4380" t="s">
        <v>39</v>
      </c>
      <c r="J4380" t="s">
        <v>40</v>
      </c>
      <c r="K4380">
        <v>4</v>
      </c>
      <c r="L4380">
        <v>731</v>
      </c>
      <c r="M4380">
        <v>0</v>
      </c>
      <c r="N4380">
        <v>2924</v>
      </c>
      <c r="O4380">
        <v>1600</v>
      </c>
      <c r="P4380">
        <v>1324</v>
      </c>
      <c r="Q4380" t="s">
        <v>55</v>
      </c>
      <c r="R4380" t="s">
        <v>56</v>
      </c>
      <c r="S4380" s="3" t="str">
        <f t="shared" si="340"/>
        <v>December</v>
      </c>
      <c r="T4380" t="str">
        <f t="shared" si="341"/>
        <v>Q4</v>
      </c>
      <c r="U4380">
        <f t="shared" si="342"/>
        <v>2025</v>
      </c>
      <c r="V4380" s="4">
        <f t="shared" si="343"/>
        <v>0.45280437756497949</v>
      </c>
      <c r="W4380" t="str">
        <f t="shared" si="344"/>
        <v>Low</v>
      </c>
    </row>
    <row r="4381" spans="1:23" hidden="1" x14ac:dyDescent="0.3">
      <c r="A4381">
        <v>104394</v>
      </c>
      <c r="B4381" s="1">
        <v>45956</v>
      </c>
      <c r="C4381" t="s">
        <v>4530</v>
      </c>
      <c r="D4381" t="s">
        <v>219</v>
      </c>
      <c r="E4381" t="s">
        <v>30</v>
      </c>
      <c r="F4381" t="s">
        <v>31</v>
      </c>
      <c r="G4381" t="s">
        <v>32</v>
      </c>
      <c r="H4381" t="s">
        <v>71</v>
      </c>
      <c r="I4381" t="s">
        <v>39</v>
      </c>
      <c r="J4381" t="s">
        <v>40</v>
      </c>
      <c r="K4381">
        <v>6</v>
      </c>
      <c r="L4381">
        <v>512</v>
      </c>
      <c r="M4381">
        <v>5</v>
      </c>
      <c r="N4381">
        <v>2918.4</v>
      </c>
      <c r="O4381">
        <v>2400</v>
      </c>
      <c r="P4381">
        <v>518.4</v>
      </c>
      <c r="Q4381" t="s">
        <v>41</v>
      </c>
      <c r="R4381" t="s">
        <v>27</v>
      </c>
      <c r="S4381" s="3" t="str">
        <f t="shared" si="340"/>
        <v>October</v>
      </c>
      <c r="T4381" t="str">
        <f t="shared" si="341"/>
        <v>Q4</v>
      </c>
      <c r="U4381">
        <f t="shared" si="342"/>
        <v>2025</v>
      </c>
      <c r="V4381" s="4">
        <f t="shared" si="343"/>
        <v>0.17763157894736842</v>
      </c>
      <c r="W4381" t="str">
        <f t="shared" si="344"/>
        <v>Low</v>
      </c>
    </row>
    <row r="4382" spans="1:23" hidden="1" x14ac:dyDescent="0.3">
      <c r="A4382">
        <v>102435</v>
      </c>
      <c r="B4382" s="1">
        <v>45893</v>
      </c>
      <c r="C4382" t="s">
        <v>2571</v>
      </c>
      <c r="D4382" t="s">
        <v>102</v>
      </c>
      <c r="E4382" t="s">
        <v>44</v>
      </c>
      <c r="F4382" t="s">
        <v>64</v>
      </c>
      <c r="G4382" t="s">
        <v>65</v>
      </c>
      <c r="H4382" t="s">
        <v>83</v>
      </c>
      <c r="I4382" t="s">
        <v>39</v>
      </c>
      <c r="J4382" t="s">
        <v>48</v>
      </c>
      <c r="K4382">
        <v>2</v>
      </c>
      <c r="L4382">
        <v>1535</v>
      </c>
      <c r="M4382">
        <v>5</v>
      </c>
      <c r="N4382">
        <v>2916.5</v>
      </c>
      <c r="O4382">
        <v>1800</v>
      </c>
      <c r="P4382">
        <v>1116.5</v>
      </c>
      <c r="Q4382" t="s">
        <v>26</v>
      </c>
      <c r="R4382" t="s">
        <v>27</v>
      </c>
      <c r="S4382" s="3" t="str">
        <f t="shared" si="340"/>
        <v>August</v>
      </c>
      <c r="T4382" t="str">
        <f t="shared" si="341"/>
        <v>Q3</v>
      </c>
      <c r="U4382">
        <f t="shared" si="342"/>
        <v>2025</v>
      </c>
      <c r="V4382" s="4">
        <f t="shared" si="343"/>
        <v>0.38282187553574493</v>
      </c>
      <c r="W4382" t="str">
        <f t="shared" si="344"/>
        <v>Low</v>
      </c>
    </row>
    <row r="4383" spans="1:23" hidden="1" x14ac:dyDescent="0.3">
      <c r="A4383">
        <v>104957</v>
      </c>
      <c r="B4383" s="1">
        <v>45778</v>
      </c>
      <c r="C4383" t="s">
        <v>5093</v>
      </c>
      <c r="D4383" t="s">
        <v>98</v>
      </c>
      <c r="E4383" t="s">
        <v>52</v>
      </c>
      <c r="F4383" t="s">
        <v>53</v>
      </c>
      <c r="G4383" t="s">
        <v>54</v>
      </c>
      <c r="H4383" t="s">
        <v>71</v>
      </c>
      <c r="I4383" t="s">
        <v>39</v>
      </c>
      <c r="J4383" t="s">
        <v>48</v>
      </c>
      <c r="K4383">
        <v>3</v>
      </c>
      <c r="L4383">
        <v>1143</v>
      </c>
      <c r="M4383">
        <v>15</v>
      </c>
      <c r="N4383">
        <v>2914.65</v>
      </c>
      <c r="O4383">
        <v>2700</v>
      </c>
      <c r="P4383">
        <v>214.65</v>
      </c>
      <c r="Q4383" t="s">
        <v>55</v>
      </c>
      <c r="R4383" t="s">
        <v>73</v>
      </c>
      <c r="S4383" s="3" t="str">
        <f t="shared" si="340"/>
        <v>May</v>
      </c>
      <c r="T4383" t="str">
        <f t="shared" si="341"/>
        <v>Q2</v>
      </c>
      <c r="U4383">
        <f t="shared" si="342"/>
        <v>2025</v>
      </c>
      <c r="V4383" s="4">
        <f t="shared" si="343"/>
        <v>7.3645206113941639E-2</v>
      </c>
      <c r="W4383" t="str">
        <f t="shared" si="344"/>
        <v>Low</v>
      </c>
    </row>
    <row r="4384" spans="1:23" hidden="1" x14ac:dyDescent="0.3">
      <c r="A4384">
        <v>104420</v>
      </c>
      <c r="B4384" s="1">
        <v>45697</v>
      </c>
      <c r="C4384" t="s">
        <v>4556</v>
      </c>
      <c r="D4384" t="s">
        <v>242</v>
      </c>
      <c r="E4384" t="s">
        <v>52</v>
      </c>
      <c r="F4384" t="s">
        <v>53</v>
      </c>
      <c r="G4384" t="s">
        <v>54</v>
      </c>
      <c r="H4384" t="s">
        <v>59</v>
      </c>
      <c r="I4384" t="s">
        <v>39</v>
      </c>
      <c r="J4384" t="s">
        <v>48</v>
      </c>
      <c r="K4384">
        <v>2</v>
      </c>
      <c r="L4384">
        <v>1820</v>
      </c>
      <c r="M4384">
        <v>20</v>
      </c>
      <c r="N4384">
        <v>2912</v>
      </c>
      <c r="O4384">
        <v>1800</v>
      </c>
      <c r="P4384">
        <v>1112</v>
      </c>
      <c r="Q4384" t="s">
        <v>55</v>
      </c>
      <c r="R4384" t="s">
        <v>27</v>
      </c>
      <c r="S4384" s="3" t="str">
        <f t="shared" si="340"/>
        <v>February</v>
      </c>
      <c r="T4384" t="str">
        <f t="shared" si="341"/>
        <v>Q1</v>
      </c>
      <c r="U4384">
        <f t="shared" si="342"/>
        <v>2025</v>
      </c>
      <c r="V4384" s="4">
        <f t="shared" si="343"/>
        <v>0.38186813186813184</v>
      </c>
      <c r="W4384" t="str">
        <f t="shared" si="344"/>
        <v>Low</v>
      </c>
    </row>
    <row r="4385" spans="1:23" hidden="1" x14ac:dyDescent="0.3">
      <c r="A4385">
        <v>104274</v>
      </c>
      <c r="B4385" s="1">
        <v>45926</v>
      </c>
      <c r="C4385" t="s">
        <v>4410</v>
      </c>
      <c r="D4385" t="s">
        <v>129</v>
      </c>
      <c r="E4385" t="s">
        <v>20</v>
      </c>
      <c r="F4385" t="s">
        <v>21</v>
      </c>
      <c r="G4385" t="s">
        <v>22</v>
      </c>
      <c r="H4385" t="s">
        <v>47</v>
      </c>
      <c r="I4385" t="s">
        <v>39</v>
      </c>
      <c r="J4385" t="s">
        <v>40</v>
      </c>
      <c r="K4385">
        <v>5</v>
      </c>
      <c r="L4385">
        <v>728</v>
      </c>
      <c r="M4385">
        <v>20</v>
      </c>
      <c r="N4385">
        <v>2912</v>
      </c>
      <c r="O4385">
        <v>2000</v>
      </c>
      <c r="P4385">
        <v>912</v>
      </c>
      <c r="Q4385" t="s">
        <v>41</v>
      </c>
      <c r="R4385" t="s">
        <v>27</v>
      </c>
      <c r="S4385" s="3" t="str">
        <f t="shared" si="340"/>
        <v>September</v>
      </c>
      <c r="T4385" t="str">
        <f t="shared" si="341"/>
        <v>Q3</v>
      </c>
      <c r="U4385">
        <f t="shared" si="342"/>
        <v>2025</v>
      </c>
      <c r="V4385" s="4">
        <f t="shared" si="343"/>
        <v>0.31318681318681318</v>
      </c>
      <c r="W4385" t="str">
        <f t="shared" si="344"/>
        <v>Low</v>
      </c>
    </row>
    <row r="4386" spans="1:23" hidden="1" x14ac:dyDescent="0.3">
      <c r="A4386">
        <v>103324</v>
      </c>
      <c r="B4386" s="1">
        <v>45927</v>
      </c>
      <c r="C4386" t="s">
        <v>3460</v>
      </c>
      <c r="D4386" t="s">
        <v>122</v>
      </c>
      <c r="E4386" t="s">
        <v>30</v>
      </c>
      <c r="F4386" t="s">
        <v>31</v>
      </c>
      <c r="G4386" t="s">
        <v>32</v>
      </c>
      <c r="H4386" t="s">
        <v>108</v>
      </c>
      <c r="I4386" t="s">
        <v>39</v>
      </c>
      <c r="J4386" t="s">
        <v>40</v>
      </c>
      <c r="K4386">
        <v>5</v>
      </c>
      <c r="L4386">
        <v>647</v>
      </c>
      <c r="M4386">
        <v>10</v>
      </c>
      <c r="N4386">
        <v>2911.5</v>
      </c>
      <c r="O4386">
        <v>2000</v>
      </c>
      <c r="P4386">
        <v>911.5</v>
      </c>
      <c r="Q4386" t="s">
        <v>26</v>
      </c>
      <c r="R4386" t="s">
        <v>56</v>
      </c>
      <c r="S4386" s="3" t="str">
        <f t="shared" si="340"/>
        <v>September</v>
      </c>
      <c r="T4386" t="str">
        <f t="shared" si="341"/>
        <v>Q3</v>
      </c>
      <c r="U4386">
        <f t="shared" si="342"/>
        <v>2025</v>
      </c>
      <c r="V4386" s="4">
        <f t="shared" si="343"/>
        <v>0.31306886484629914</v>
      </c>
      <c r="W4386" t="str">
        <f t="shared" si="344"/>
        <v>Low</v>
      </c>
    </row>
    <row r="4387" spans="1:23" hidden="1" x14ac:dyDescent="0.3">
      <c r="A4387">
        <v>100577</v>
      </c>
      <c r="B4387" s="1">
        <v>46012</v>
      </c>
      <c r="C4387" t="s">
        <v>713</v>
      </c>
      <c r="D4387" t="s">
        <v>149</v>
      </c>
      <c r="E4387" t="s">
        <v>30</v>
      </c>
      <c r="F4387" t="s">
        <v>76</v>
      </c>
      <c r="G4387" t="s">
        <v>77</v>
      </c>
      <c r="H4387" t="s">
        <v>59</v>
      </c>
      <c r="I4387" t="s">
        <v>39</v>
      </c>
      <c r="J4387" t="s">
        <v>92</v>
      </c>
      <c r="K4387">
        <v>1</v>
      </c>
      <c r="L4387">
        <v>2908</v>
      </c>
      <c r="M4387">
        <v>0</v>
      </c>
      <c r="N4387">
        <v>2908</v>
      </c>
      <c r="O4387">
        <v>1600</v>
      </c>
      <c r="P4387">
        <v>1308</v>
      </c>
      <c r="Q4387" t="s">
        <v>66</v>
      </c>
      <c r="R4387" t="s">
        <v>27</v>
      </c>
      <c r="S4387" s="3" t="str">
        <f t="shared" si="340"/>
        <v>December</v>
      </c>
      <c r="T4387" t="str">
        <f t="shared" si="341"/>
        <v>Q4</v>
      </c>
      <c r="U4387">
        <f t="shared" si="342"/>
        <v>2025</v>
      </c>
      <c r="V4387" s="4">
        <f t="shared" si="343"/>
        <v>0.44979367262723519</v>
      </c>
      <c r="W4387" t="str">
        <f t="shared" si="344"/>
        <v>Low</v>
      </c>
    </row>
    <row r="4388" spans="1:23" hidden="1" x14ac:dyDescent="0.3">
      <c r="A4388">
        <v>102618</v>
      </c>
      <c r="B4388" s="1">
        <v>45717</v>
      </c>
      <c r="C4388" t="s">
        <v>2754</v>
      </c>
      <c r="D4388" t="s">
        <v>160</v>
      </c>
      <c r="E4388" t="s">
        <v>30</v>
      </c>
      <c r="F4388" t="s">
        <v>31</v>
      </c>
      <c r="G4388" t="s">
        <v>32</v>
      </c>
      <c r="H4388" t="s">
        <v>71</v>
      </c>
      <c r="I4388" t="s">
        <v>39</v>
      </c>
      <c r="J4388" t="s">
        <v>40</v>
      </c>
      <c r="K4388">
        <v>5</v>
      </c>
      <c r="L4388">
        <v>581</v>
      </c>
      <c r="M4388">
        <v>0</v>
      </c>
      <c r="N4388">
        <v>2905</v>
      </c>
      <c r="O4388">
        <v>2000</v>
      </c>
      <c r="P4388">
        <v>905</v>
      </c>
      <c r="Q4388" t="s">
        <v>41</v>
      </c>
      <c r="R4388" t="s">
        <v>27</v>
      </c>
      <c r="S4388" s="3" t="str">
        <f t="shared" si="340"/>
        <v>March</v>
      </c>
      <c r="T4388" t="str">
        <f t="shared" si="341"/>
        <v>Q1</v>
      </c>
      <c r="U4388">
        <f t="shared" si="342"/>
        <v>2025</v>
      </c>
      <c r="V4388" s="4">
        <f t="shared" si="343"/>
        <v>0.31153184165232356</v>
      </c>
      <c r="W4388" t="str">
        <f t="shared" si="344"/>
        <v>Low</v>
      </c>
    </row>
    <row r="4389" spans="1:23" hidden="1" x14ac:dyDescent="0.3">
      <c r="A4389">
        <v>104292</v>
      </c>
      <c r="B4389" s="1">
        <v>45861</v>
      </c>
      <c r="C4389" t="s">
        <v>4428</v>
      </c>
      <c r="D4389" t="s">
        <v>242</v>
      </c>
      <c r="E4389" t="s">
        <v>52</v>
      </c>
      <c r="F4389" t="s">
        <v>69</v>
      </c>
      <c r="G4389" t="s">
        <v>70</v>
      </c>
      <c r="H4389" t="s">
        <v>47</v>
      </c>
      <c r="I4389" t="s">
        <v>39</v>
      </c>
      <c r="J4389" t="s">
        <v>48</v>
      </c>
      <c r="K4389">
        <v>2</v>
      </c>
      <c r="L4389">
        <v>1527</v>
      </c>
      <c r="M4389">
        <v>5</v>
      </c>
      <c r="N4389">
        <v>2901.3</v>
      </c>
      <c r="O4389">
        <v>1800</v>
      </c>
      <c r="P4389">
        <v>1101.3</v>
      </c>
      <c r="Q4389" t="s">
        <v>49</v>
      </c>
      <c r="R4389" t="s">
        <v>27</v>
      </c>
      <c r="S4389" s="3" t="str">
        <f t="shared" si="340"/>
        <v>July</v>
      </c>
      <c r="T4389" t="str">
        <f t="shared" si="341"/>
        <v>Q3</v>
      </c>
      <c r="U4389">
        <f t="shared" si="342"/>
        <v>2025</v>
      </c>
      <c r="V4389" s="4">
        <f t="shared" si="343"/>
        <v>0.37958846034536237</v>
      </c>
      <c r="W4389" t="str">
        <f t="shared" si="344"/>
        <v>Low</v>
      </c>
    </row>
    <row r="4390" spans="1:23" hidden="1" x14ac:dyDescent="0.3">
      <c r="A4390">
        <v>101782</v>
      </c>
      <c r="B4390" s="1">
        <v>45843</v>
      </c>
      <c r="C4390" t="s">
        <v>1918</v>
      </c>
      <c r="D4390" t="s">
        <v>112</v>
      </c>
      <c r="E4390" t="s">
        <v>20</v>
      </c>
      <c r="F4390" t="s">
        <v>36</v>
      </c>
      <c r="G4390" t="s">
        <v>37</v>
      </c>
      <c r="H4390" t="s">
        <v>83</v>
      </c>
      <c r="I4390" t="s">
        <v>39</v>
      </c>
      <c r="J4390" t="s">
        <v>48</v>
      </c>
      <c r="K4390">
        <v>2</v>
      </c>
      <c r="L4390">
        <v>1807</v>
      </c>
      <c r="M4390">
        <v>20</v>
      </c>
      <c r="N4390">
        <v>2891.2</v>
      </c>
      <c r="O4390">
        <v>1800</v>
      </c>
      <c r="P4390">
        <v>1091.2</v>
      </c>
      <c r="Q4390" t="s">
        <v>66</v>
      </c>
      <c r="R4390" t="s">
        <v>73</v>
      </c>
      <c r="S4390" s="3" t="str">
        <f t="shared" si="340"/>
        <v>July</v>
      </c>
      <c r="T4390" t="str">
        <f t="shared" si="341"/>
        <v>Q3</v>
      </c>
      <c r="U4390">
        <f t="shared" si="342"/>
        <v>2025</v>
      </c>
      <c r="V4390" s="4">
        <f t="shared" si="343"/>
        <v>0.37742114001106813</v>
      </c>
      <c r="W4390" t="str">
        <f t="shared" si="344"/>
        <v>Low</v>
      </c>
    </row>
    <row r="4391" spans="1:23" hidden="1" x14ac:dyDescent="0.3">
      <c r="A4391">
        <v>104213</v>
      </c>
      <c r="B4391" s="1">
        <v>45699</v>
      </c>
      <c r="C4391" t="s">
        <v>4349</v>
      </c>
      <c r="D4391" t="s">
        <v>210</v>
      </c>
      <c r="E4391" t="s">
        <v>52</v>
      </c>
      <c r="F4391" t="s">
        <v>53</v>
      </c>
      <c r="G4391" t="s">
        <v>54</v>
      </c>
      <c r="H4391" t="s">
        <v>71</v>
      </c>
      <c r="I4391" t="s">
        <v>39</v>
      </c>
      <c r="J4391" t="s">
        <v>40</v>
      </c>
      <c r="K4391">
        <v>3</v>
      </c>
      <c r="L4391">
        <v>1066</v>
      </c>
      <c r="M4391">
        <v>10</v>
      </c>
      <c r="N4391">
        <v>2878.2</v>
      </c>
      <c r="O4391">
        <v>1200</v>
      </c>
      <c r="P4391">
        <v>1678.2</v>
      </c>
      <c r="Q4391" t="s">
        <v>55</v>
      </c>
      <c r="R4391" t="s">
        <v>56</v>
      </c>
      <c r="S4391" s="3" t="str">
        <f t="shared" si="340"/>
        <v>February</v>
      </c>
      <c r="T4391" t="str">
        <f t="shared" si="341"/>
        <v>Q1</v>
      </c>
      <c r="U4391">
        <f t="shared" si="342"/>
        <v>2025</v>
      </c>
      <c r="V4391" s="4">
        <f t="shared" si="343"/>
        <v>0.58307275380446122</v>
      </c>
      <c r="W4391" t="str">
        <f t="shared" si="344"/>
        <v>Low</v>
      </c>
    </row>
    <row r="4392" spans="1:23" hidden="1" x14ac:dyDescent="0.3">
      <c r="A4392">
        <v>101047</v>
      </c>
      <c r="B4392" s="1">
        <v>45664</v>
      </c>
      <c r="C4392" t="s">
        <v>1183</v>
      </c>
      <c r="D4392" t="s">
        <v>102</v>
      </c>
      <c r="E4392" t="s">
        <v>30</v>
      </c>
      <c r="F4392" t="s">
        <v>31</v>
      </c>
      <c r="G4392" t="s">
        <v>32</v>
      </c>
      <c r="H4392" t="s">
        <v>33</v>
      </c>
      <c r="I4392" t="s">
        <v>39</v>
      </c>
      <c r="J4392" t="s">
        <v>92</v>
      </c>
      <c r="K4392">
        <v>1</v>
      </c>
      <c r="L4392">
        <v>2865</v>
      </c>
      <c r="M4392">
        <v>0</v>
      </c>
      <c r="N4392">
        <v>2865</v>
      </c>
      <c r="O4392">
        <v>1600</v>
      </c>
      <c r="P4392">
        <v>1265</v>
      </c>
      <c r="Q4392" t="s">
        <v>41</v>
      </c>
      <c r="R4392" t="s">
        <v>27</v>
      </c>
      <c r="S4392" s="3" t="str">
        <f t="shared" si="340"/>
        <v>January</v>
      </c>
      <c r="T4392" t="str">
        <f t="shared" si="341"/>
        <v>Q1</v>
      </c>
      <c r="U4392">
        <f t="shared" si="342"/>
        <v>2025</v>
      </c>
      <c r="V4392" s="4">
        <f t="shared" si="343"/>
        <v>0.44153577661431065</v>
      </c>
      <c r="W4392" t="str">
        <f t="shared" si="344"/>
        <v>Low</v>
      </c>
    </row>
    <row r="4393" spans="1:23" hidden="1" x14ac:dyDescent="0.3">
      <c r="A4393">
        <v>104495</v>
      </c>
      <c r="B4393" s="1">
        <v>45702</v>
      </c>
      <c r="C4393" t="s">
        <v>4631</v>
      </c>
      <c r="D4393" t="s">
        <v>179</v>
      </c>
      <c r="E4393" t="s">
        <v>30</v>
      </c>
      <c r="F4393" t="s">
        <v>31</v>
      </c>
      <c r="G4393" t="s">
        <v>32</v>
      </c>
      <c r="H4393" t="s">
        <v>71</v>
      </c>
      <c r="I4393" t="s">
        <v>39</v>
      </c>
      <c r="J4393" t="s">
        <v>40</v>
      </c>
      <c r="K4393">
        <v>3</v>
      </c>
      <c r="L4393">
        <v>1193</v>
      </c>
      <c r="M4393">
        <v>20</v>
      </c>
      <c r="N4393">
        <v>2863.2</v>
      </c>
      <c r="O4393">
        <v>1200</v>
      </c>
      <c r="P4393">
        <v>1663.2</v>
      </c>
      <c r="Q4393" t="s">
        <v>26</v>
      </c>
      <c r="R4393" t="s">
        <v>27</v>
      </c>
      <c r="S4393" s="3" t="str">
        <f t="shared" si="340"/>
        <v>February</v>
      </c>
      <c r="T4393" t="str">
        <f t="shared" si="341"/>
        <v>Q1</v>
      </c>
      <c r="U4393">
        <f t="shared" si="342"/>
        <v>2025</v>
      </c>
      <c r="V4393" s="4">
        <f t="shared" si="343"/>
        <v>0.58088851634534788</v>
      </c>
      <c r="W4393" t="str">
        <f t="shared" si="344"/>
        <v>Low</v>
      </c>
    </row>
    <row r="4394" spans="1:23" hidden="1" x14ac:dyDescent="0.3">
      <c r="A4394">
        <v>103058</v>
      </c>
      <c r="B4394" s="1">
        <v>45904</v>
      </c>
      <c r="C4394" t="s">
        <v>3194</v>
      </c>
      <c r="D4394" t="s">
        <v>129</v>
      </c>
      <c r="E4394" t="s">
        <v>52</v>
      </c>
      <c r="F4394" t="s">
        <v>69</v>
      </c>
      <c r="G4394" t="s">
        <v>70</v>
      </c>
      <c r="H4394" t="s">
        <v>59</v>
      </c>
      <c r="I4394" t="s">
        <v>39</v>
      </c>
      <c r="J4394" t="s">
        <v>48</v>
      </c>
      <c r="K4394">
        <v>2</v>
      </c>
      <c r="L4394">
        <v>1789</v>
      </c>
      <c r="M4394">
        <v>20</v>
      </c>
      <c r="N4394">
        <v>2862.4</v>
      </c>
      <c r="O4394">
        <v>1800</v>
      </c>
      <c r="P4394">
        <v>1062.4000000000001</v>
      </c>
      <c r="Q4394" t="s">
        <v>55</v>
      </c>
      <c r="R4394" t="s">
        <v>73</v>
      </c>
      <c r="S4394" s="3" t="str">
        <f t="shared" si="340"/>
        <v>September</v>
      </c>
      <c r="T4394" t="str">
        <f t="shared" si="341"/>
        <v>Q3</v>
      </c>
      <c r="U4394">
        <f t="shared" si="342"/>
        <v>2025</v>
      </c>
      <c r="V4394" s="4">
        <f t="shared" si="343"/>
        <v>0.37115707098937956</v>
      </c>
      <c r="W4394" t="str">
        <f t="shared" si="344"/>
        <v>Low</v>
      </c>
    </row>
    <row r="4395" spans="1:23" hidden="1" x14ac:dyDescent="0.3">
      <c r="A4395">
        <v>102631</v>
      </c>
      <c r="B4395" s="1">
        <v>45789</v>
      </c>
      <c r="C4395" t="s">
        <v>2767</v>
      </c>
      <c r="D4395" t="s">
        <v>98</v>
      </c>
      <c r="E4395" t="s">
        <v>30</v>
      </c>
      <c r="F4395" t="s">
        <v>31</v>
      </c>
      <c r="G4395" t="s">
        <v>32</v>
      </c>
      <c r="H4395" t="s">
        <v>23</v>
      </c>
      <c r="I4395" t="s">
        <v>39</v>
      </c>
      <c r="J4395" t="s">
        <v>40</v>
      </c>
      <c r="K4395">
        <v>6</v>
      </c>
      <c r="L4395">
        <v>596</v>
      </c>
      <c r="M4395">
        <v>20</v>
      </c>
      <c r="N4395">
        <v>2860.8</v>
      </c>
      <c r="O4395">
        <v>2400</v>
      </c>
      <c r="P4395">
        <v>460.8</v>
      </c>
      <c r="Q4395" t="s">
        <v>55</v>
      </c>
      <c r="R4395" t="s">
        <v>73</v>
      </c>
      <c r="S4395" s="3" t="str">
        <f t="shared" si="340"/>
        <v>May</v>
      </c>
      <c r="T4395" t="str">
        <f t="shared" si="341"/>
        <v>Q2</v>
      </c>
      <c r="U4395">
        <f t="shared" si="342"/>
        <v>2025</v>
      </c>
      <c r="V4395" s="4">
        <f t="shared" si="343"/>
        <v>0.16107382550335569</v>
      </c>
      <c r="W4395" t="str">
        <f t="shared" si="344"/>
        <v>Low</v>
      </c>
    </row>
    <row r="4396" spans="1:23" hidden="1" x14ac:dyDescent="0.3">
      <c r="A4396">
        <v>100730</v>
      </c>
      <c r="B4396" s="1">
        <v>45724</v>
      </c>
      <c r="C4396" t="s">
        <v>866</v>
      </c>
      <c r="D4396" t="s">
        <v>75</v>
      </c>
      <c r="E4396" t="s">
        <v>30</v>
      </c>
      <c r="F4396" t="s">
        <v>76</v>
      </c>
      <c r="G4396" t="s">
        <v>77</v>
      </c>
      <c r="H4396" t="s">
        <v>38</v>
      </c>
      <c r="I4396" t="s">
        <v>39</v>
      </c>
      <c r="J4396" t="s">
        <v>48</v>
      </c>
      <c r="K4396">
        <v>2</v>
      </c>
      <c r="L4396">
        <v>1784</v>
      </c>
      <c r="M4396">
        <v>20</v>
      </c>
      <c r="N4396">
        <v>2854.4</v>
      </c>
      <c r="O4396">
        <v>1800</v>
      </c>
      <c r="P4396">
        <v>1054.4000000000001</v>
      </c>
      <c r="Q4396" t="s">
        <v>66</v>
      </c>
      <c r="R4396" t="s">
        <v>27</v>
      </c>
      <c r="S4396" s="3" t="str">
        <f t="shared" si="340"/>
        <v>March</v>
      </c>
      <c r="T4396" t="str">
        <f t="shared" si="341"/>
        <v>Q1</v>
      </c>
      <c r="U4396">
        <f t="shared" si="342"/>
        <v>2025</v>
      </c>
      <c r="V4396" s="4">
        <f t="shared" si="343"/>
        <v>0.36939461883408076</v>
      </c>
      <c r="W4396" t="str">
        <f t="shared" si="344"/>
        <v>Low</v>
      </c>
    </row>
    <row r="4397" spans="1:23" hidden="1" x14ac:dyDescent="0.3">
      <c r="A4397">
        <v>101074</v>
      </c>
      <c r="B4397" s="1">
        <v>46019</v>
      </c>
      <c r="C4397" t="s">
        <v>1210</v>
      </c>
      <c r="D4397" t="s">
        <v>35</v>
      </c>
      <c r="E4397" t="s">
        <v>52</v>
      </c>
      <c r="F4397" t="s">
        <v>69</v>
      </c>
      <c r="G4397" t="s">
        <v>70</v>
      </c>
      <c r="H4397" t="s">
        <v>38</v>
      </c>
      <c r="I4397" t="s">
        <v>39</v>
      </c>
      <c r="J4397" t="s">
        <v>48</v>
      </c>
      <c r="K4397">
        <v>2</v>
      </c>
      <c r="L4397">
        <v>1502</v>
      </c>
      <c r="M4397">
        <v>5</v>
      </c>
      <c r="N4397">
        <v>2853.8</v>
      </c>
      <c r="O4397">
        <v>1800</v>
      </c>
      <c r="P4397">
        <v>1053.8</v>
      </c>
      <c r="Q4397" t="s">
        <v>55</v>
      </c>
      <c r="R4397" t="s">
        <v>27</v>
      </c>
      <c r="S4397" s="3" t="str">
        <f t="shared" si="340"/>
        <v>December</v>
      </c>
      <c r="T4397" t="str">
        <f t="shared" si="341"/>
        <v>Q4</v>
      </c>
      <c r="U4397">
        <f t="shared" si="342"/>
        <v>2025</v>
      </c>
      <c r="V4397" s="4">
        <f t="shared" si="343"/>
        <v>0.36926203658280182</v>
      </c>
      <c r="W4397" t="str">
        <f t="shared" si="344"/>
        <v>Low</v>
      </c>
    </row>
    <row r="4398" spans="1:23" hidden="1" x14ac:dyDescent="0.3">
      <c r="A4398">
        <v>101958</v>
      </c>
      <c r="B4398" s="1">
        <v>45757</v>
      </c>
      <c r="C4398" t="s">
        <v>2094</v>
      </c>
      <c r="D4398" t="s">
        <v>177</v>
      </c>
      <c r="E4398" t="s">
        <v>52</v>
      </c>
      <c r="F4398" t="s">
        <v>69</v>
      </c>
      <c r="G4398" t="s">
        <v>70</v>
      </c>
      <c r="H4398" t="s">
        <v>83</v>
      </c>
      <c r="I4398" t="s">
        <v>39</v>
      </c>
      <c r="J4398" t="s">
        <v>40</v>
      </c>
      <c r="K4398">
        <v>3</v>
      </c>
      <c r="L4398">
        <v>1189</v>
      </c>
      <c r="M4398">
        <v>20</v>
      </c>
      <c r="N4398">
        <v>2853.6</v>
      </c>
      <c r="O4398">
        <v>1200</v>
      </c>
      <c r="P4398">
        <v>1653.6</v>
      </c>
      <c r="Q4398" t="s">
        <v>41</v>
      </c>
      <c r="R4398" t="s">
        <v>73</v>
      </c>
      <c r="S4398" s="3" t="str">
        <f t="shared" si="340"/>
        <v>April</v>
      </c>
      <c r="T4398" t="str">
        <f t="shared" si="341"/>
        <v>Q2</v>
      </c>
      <c r="U4398">
        <f t="shared" si="342"/>
        <v>2025</v>
      </c>
      <c r="V4398" s="4">
        <f t="shared" si="343"/>
        <v>0.57947855340622367</v>
      </c>
      <c r="W4398" t="str">
        <f t="shared" si="344"/>
        <v>Low</v>
      </c>
    </row>
    <row r="4399" spans="1:23" hidden="1" x14ac:dyDescent="0.3">
      <c r="A4399">
        <v>104235</v>
      </c>
      <c r="B4399" s="1">
        <v>45853</v>
      </c>
      <c r="C4399" t="s">
        <v>4371</v>
      </c>
      <c r="D4399" t="s">
        <v>257</v>
      </c>
      <c r="E4399" t="s">
        <v>44</v>
      </c>
      <c r="F4399" t="s">
        <v>64</v>
      </c>
      <c r="G4399" t="s">
        <v>65</v>
      </c>
      <c r="H4399" t="s">
        <v>23</v>
      </c>
      <c r="I4399" t="s">
        <v>39</v>
      </c>
      <c r="J4399" t="s">
        <v>48</v>
      </c>
      <c r="K4399">
        <v>3</v>
      </c>
      <c r="L4399">
        <v>1056</v>
      </c>
      <c r="M4399">
        <v>10</v>
      </c>
      <c r="N4399">
        <v>2851.2</v>
      </c>
      <c r="O4399">
        <v>2700</v>
      </c>
      <c r="P4399">
        <v>151.19999999999999</v>
      </c>
      <c r="Q4399" t="s">
        <v>66</v>
      </c>
      <c r="R4399" t="s">
        <v>27</v>
      </c>
      <c r="S4399" s="3" t="str">
        <f t="shared" si="340"/>
        <v>July</v>
      </c>
      <c r="T4399" t="str">
        <f t="shared" si="341"/>
        <v>Q3</v>
      </c>
      <c r="U4399">
        <f t="shared" si="342"/>
        <v>2025</v>
      </c>
      <c r="V4399" s="4">
        <f t="shared" si="343"/>
        <v>5.3030303030303032E-2</v>
      </c>
      <c r="W4399" t="str">
        <f t="shared" si="344"/>
        <v>Low</v>
      </c>
    </row>
    <row r="4400" spans="1:23" hidden="1" x14ac:dyDescent="0.3">
      <c r="A4400">
        <v>103236</v>
      </c>
      <c r="B4400" s="1">
        <v>45938</v>
      </c>
      <c r="C4400" t="s">
        <v>3372</v>
      </c>
      <c r="D4400" t="s">
        <v>408</v>
      </c>
      <c r="E4400" t="s">
        <v>44</v>
      </c>
      <c r="F4400" t="s">
        <v>64</v>
      </c>
      <c r="G4400" t="s">
        <v>65</v>
      </c>
      <c r="H4400" t="s">
        <v>38</v>
      </c>
      <c r="I4400" t="s">
        <v>39</v>
      </c>
      <c r="J4400" t="s">
        <v>40</v>
      </c>
      <c r="K4400">
        <v>6</v>
      </c>
      <c r="L4400">
        <v>528</v>
      </c>
      <c r="M4400">
        <v>10</v>
      </c>
      <c r="N4400">
        <v>2851.2</v>
      </c>
      <c r="O4400">
        <v>2400</v>
      </c>
      <c r="P4400">
        <v>451.2</v>
      </c>
      <c r="Q4400" t="s">
        <v>26</v>
      </c>
      <c r="R4400" t="s">
        <v>27</v>
      </c>
      <c r="S4400" s="3" t="str">
        <f t="shared" si="340"/>
        <v>October</v>
      </c>
      <c r="T4400" t="str">
        <f t="shared" si="341"/>
        <v>Q4</v>
      </c>
      <c r="U4400">
        <f t="shared" si="342"/>
        <v>2025</v>
      </c>
      <c r="V4400" s="4">
        <f t="shared" si="343"/>
        <v>0.15824915824915825</v>
      </c>
      <c r="W4400" t="str">
        <f t="shared" si="344"/>
        <v>Low</v>
      </c>
    </row>
    <row r="4401" spans="1:23" hidden="1" x14ac:dyDescent="0.3">
      <c r="A4401">
        <v>103271</v>
      </c>
      <c r="B4401" s="1">
        <v>45706</v>
      </c>
      <c r="C4401" t="s">
        <v>3407</v>
      </c>
      <c r="D4401" t="s">
        <v>68</v>
      </c>
      <c r="E4401" t="s">
        <v>20</v>
      </c>
      <c r="F4401" t="s">
        <v>21</v>
      </c>
      <c r="G4401" t="s">
        <v>22</v>
      </c>
      <c r="H4401" t="s">
        <v>38</v>
      </c>
      <c r="I4401" t="s">
        <v>39</v>
      </c>
      <c r="J4401" t="s">
        <v>92</v>
      </c>
      <c r="K4401">
        <v>1</v>
      </c>
      <c r="L4401">
        <v>2850</v>
      </c>
      <c r="M4401">
        <v>0</v>
      </c>
      <c r="N4401">
        <v>2850</v>
      </c>
      <c r="O4401">
        <v>1600</v>
      </c>
      <c r="P4401">
        <v>1250</v>
      </c>
      <c r="Q4401" t="s">
        <v>41</v>
      </c>
      <c r="R4401" t="s">
        <v>56</v>
      </c>
      <c r="S4401" s="3" t="str">
        <f t="shared" si="340"/>
        <v>February</v>
      </c>
      <c r="T4401" t="str">
        <f t="shared" si="341"/>
        <v>Q1</v>
      </c>
      <c r="U4401">
        <f t="shared" si="342"/>
        <v>2025</v>
      </c>
      <c r="V4401" s="4">
        <f t="shared" si="343"/>
        <v>0.43859649122807015</v>
      </c>
      <c r="W4401" t="str">
        <f t="shared" si="344"/>
        <v>Low</v>
      </c>
    </row>
    <row r="4402" spans="1:23" hidden="1" x14ac:dyDescent="0.3">
      <c r="A4402">
        <v>101363</v>
      </c>
      <c r="B4402" s="1">
        <v>45795</v>
      </c>
      <c r="C4402" t="s">
        <v>1499</v>
      </c>
      <c r="D4402" t="s">
        <v>112</v>
      </c>
      <c r="E4402" t="s">
        <v>30</v>
      </c>
      <c r="F4402" t="s">
        <v>31</v>
      </c>
      <c r="G4402" t="s">
        <v>32</v>
      </c>
      <c r="H4402" t="s">
        <v>83</v>
      </c>
      <c r="I4402" t="s">
        <v>39</v>
      </c>
      <c r="J4402" t="s">
        <v>92</v>
      </c>
      <c r="K4402">
        <v>1</v>
      </c>
      <c r="L4402">
        <v>2997</v>
      </c>
      <c r="M4402">
        <v>5</v>
      </c>
      <c r="N4402">
        <v>2847.15</v>
      </c>
      <c r="O4402">
        <v>1600</v>
      </c>
      <c r="P4402">
        <v>1247.1500000000001</v>
      </c>
      <c r="Q4402" t="s">
        <v>41</v>
      </c>
      <c r="R4402" t="s">
        <v>27</v>
      </c>
      <c r="S4402" s="3" t="str">
        <f t="shared" si="340"/>
        <v>May</v>
      </c>
      <c r="T4402" t="str">
        <f t="shared" si="341"/>
        <v>Q2</v>
      </c>
      <c r="U4402">
        <f t="shared" si="342"/>
        <v>2025</v>
      </c>
      <c r="V4402" s="4">
        <f t="shared" si="343"/>
        <v>0.43803452575382401</v>
      </c>
      <c r="W4402" t="str">
        <f t="shared" si="344"/>
        <v>Low</v>
      </c>
    </row>
    <row r="4403" spans="1:23" hidden="1" x14ac:dyDescent="0.3">
      <c r="A4403">
        <v>104036</v>
      </c>
      <c r="B4403" s="1">
        <v>45710</v>
      </c>
      <c r="C4403" t="s">
        <v>4172</v>
      </c>
      <c r="D4403" t="s">
        <v>100</v>
      </c>
      <c r="E4403" t="s">
        <v>30</v>
      </c>
      <c r="F4403" t="s">
        <v>31</v>
      </c>
      <c r="G4403" t="s">
        <v>32</v>
      </c>
      <c r="H4403" t="s">
        <v>38</v>
      </c>
      <c r="I4403" t="s">
        <v>39</v>
      </c>
      <c r="J4403" t="s">
        <v>92</v>
      </c>
      <c r="K4403">
        <v>1</v>
      </c>
      <c r="L4403">
        <v>2992</v>
      </c>
      <c r="M4403">
        <v>5</v>
      </c>
      <c r="N4403">
        <v>2842.4</v>
      </c>
      <c r="O4403">
        <v>1600</v>
      </c>
      <c r="P4403">
        <v>1242.4000000000001</v>
      </c>
      <c r="Q4403" t="s">
        <v>55</v>
      </c>
      <c r="R4403" t="s">
        <v>27</v>
      </c>
      <c r="S4403" s="3" t="str">
        <f t="shared" si="340"/>
        <v>February</v>
      </c>
      <c r="T4403" t="str">
        <f t="shared" si="341"/>
        <v>Q1</v>
      </c>
      <c r="U4403">
        <f t="shared" si="342"/>
        <v>2025</v>
      </c>
      <c r="V4403" s="4">
        <f t="shared" si="343"/>
        <v>0.43709541232761051</v>
      </c>
      <c r="W4403" t="str">
        <f t="shared" si="344"/>
        <v>Low</v>
      </c>
    </row>
    <row r="4404" spans="1:23" hidden="1" x14ac:dyDescent="0.3">
      <c r="A4404">
        <v>104008</v>
      </c>
      <c r="B4404" s="1">
        <v>45658</v>
      </c>
      <c r="C4404" t="s">
        <v>4144</v>
      </c>
      <c r="D4404" t="s">
        <v>257</v>
      </c>
      <c r="E4404" t="s">
        <v>30</v>
      </c>
      <c r="F4404" t="s">
        <v>31</v>
      </c>
      <c r="G4404" t="s">
        <v>32</v>
      </c>
      <c r="H4404" t="s">
        <v>108</v>
      </c>
      <c r="I4404" t="s">
        <v>39</v>
      </c>
      <c r="J4404" t="s">
        <v>48</v>
      </c>
      <c r="K4404">
        <v>2</v>
      </c>
      <c r="L4404">
        <v>1579</v>
      </c>
      <c r="M4404">
        <v>10</v>
      </c>
      <c r="N4404">
        <v>2842.2</v>
      </c>
      <c r="O4404">
        <v>1800</v>
      </c>
      <c r="P4404">
        <v>1042.2</v>
      </c>
      <c r="Q4404" t="s">
        <v>49</v>
      </c>
      <c r="R4404" t="s">
        <v>27</v>
      </c>
      <c r="S4404" s="3" t="str">
        <f t="shared" si="340"/>
        <v>January</v>
      </c>
      <c r="T4404" t="str">
        <f t="shared" si="341"/>
        <v>Q1</v>
      </c>
      <c r="U4404">
        <f t="shared" si="342"/>
        <v>2025</v>
      </c>
      <c r="V4404" s="4">
        <f t="shared" si="343"/>
        <v>0.36668777707409755</v>
      </c>
      <c r="W4404" t="str">
        <f t="shared" si="344"/>
        <v>Low</v>
      </c>
    </row>
    <row r="4405" spans="1:23" hidden="1" x14ac:dyDescent="0.3">
      <c r="A4405">
        <v>103049</v>
      </c>
      <c r="B4405" s="1">
        <v>45708</v>
      </c>
      <c r="C4405" t="s">
        <v>3185</v>
      </c>
      <c r="D4405" t="s">
        <v>299</v>
      </c>
      <c r="E4405" t="s">
        <v>44</v>
      </c>
      <c r="F4405" t="s">
        <v>45</v>
      </c>
      <c r="G4405" t="s">
        <v>46</v>
      </c>
      <c r="H4405" t="s">
        <v>59</v>
      </c>
      <c r="I4405" t="s">
        <v>39</v>
      </c>
      <c r="J4405" t="s">
        <v>92</v>
      </c>
      <c r="K4405">
        <v>1</v>
      </c>
      <c r="L4405">
        <v>2980</v>
      </c>
      <c r="M4405">
        <v>5</v>
      </c>
      <c r="N4405">
        <v>2831</v>
      </c>
      <c r="O4405">
        <v>1600</v>
      </c>
      <c r="P4405">
        <v>1231</v>
      </c>
      <c r="Q4405" t="s">
        <v>26</v>
      </c>
      <c r="R4405" t="s">
        <v>56</v>
      </c>
      <c r="S4405" s="3" t="str">
        <f t="shared" si="340"/>
        <v>February</v>
      </c>
      <c r="T4405" t="str">
        <f t="shared" si="341"/>
        <v>Q1</v>
      </c>
      <c r="U4405">
        <f t="shared" si="342"/>
        <v>2025</v>
      </c>
      <c r="V4405" s="4">
        <f t="shared" si="343"/>
        <v>0.43482868244436595</v>
      </c>
      <c r="W4405" t="str">
        <f t="shared" si="344"/>
        <v>Low</v>
      </c>
    </row>
    <row r="4406" spans="1:23" hidden="1" x14ac:dyDescent="0.3">
      <c r="A4406">
        <v>100103</v>
      </c>
      <c r="B4406" s="1">
        <v>45712</v>
      </c>
      <c r="C4406" t="s">
        <v>229</v>
      </c>
      <c r="D4406" t="s">
        <v>149</v>
      </c>
      <c r="E4406" t="s">
        <v>44</v>
      </c>
      <c r="F4406" t="s">
        <v>64</v>
      </c>
      <c r="G4406" t="s">
        <v>65</v>
      </c>
      <c r="H4406" t="s">
        <v>108</v>
      </c>
      <c r="I4406" t="s">
        <v>39</v>
      </c>
      <c r="J4406" t="s">
        <v>48</v>
      </c>
      <c r="K4406">
        <v>2</v>
      </c>
      <c r="L4406">
        <v>1413</v>
      </c>
      <c r="M4406">
        <v>0</v>
      </c>
      <c r="N4406">
        <v>2826</v>
      </c>
      <c r="O4406">
        <v>1800</v>
      </c>
      <c r="P4406">
        <v>1026</v>
      </c>
      <c r="Q4406" t="s">
        <v>26</v>
      </c>
      <c r="R4406" t="s">
        <v>27</v>
      </c>
      <c r="S4406" s="3" t="str">
        <f t="shared" si="340"/>
        <v>February</v>
      </c>
      <c r="T4406" t="str">
        <f t="shared" si="341"/>
        <v>Q1</v>
      </c>
      <c r="U4406">
        <f t="shared" si="342"/>
        <v>2025</v>
      </c>
      <c r="V4406" s="4">
        <f t="shared" si="343"/>
        <v>0.36305732484076431</v>
      </c>
      <c r="W4406" t="str">
        <f t="shared" si="344"/>
        <v>Low</v>
      </c>
    </row>
    <row r="4407" spans="1:23" hidden="1" x14ac:dyDescent="0.3">
      <c r="A4407">
        <v>104146</v>
      </c>
      <c r="B4407" s="1">
        <v>45824</v>
      </c>
      <c r="C4407" t="s">
        <v>4282</v>
      </c>
      <c r="D4407" t="s">
        <v>82</v>
      </c>
      <c r="E4407" t="s">
        <v>52</v>
      </c>
      <c r="F4407" t="s">
        <v>69</v>
      </c>
      <c r="G4407" t="s">
        <v>70</v>
      </c>
      <c r="H4407" t="s">
        <v>38</v>
      </c>
      <c r="I4407" t="s">
        <v>39</v>
      </c>
      <c r="J4407" t="s">
        <v>40</v>
      </c>
      <c r="K4407">
        <v>6</v>
      </c>
      <c r="L4407">
        <v>554</v>
      </c>
      <c r="M4407">
        <v>15</v>
      </c>
      <c r="N4407">
        <v>2825.4</v>
      </c>
      <c r="O4407">
        <v>2400</v>
      </c>
      <c r="P4407">
        <v>425.4</v>
      </c>
      <c r="Q4407" t="s">
        <v>66</v>
      </c>
      <c r="R4407" t="s">
        <v>56</v>
      </c>
      <c r="S4407" s="3" t="str">
        <f t="shared" si="340"/>
        <v>June</v>
      </c>
      <c r="T4407" t="str">
        <f t="shared" si="341"/>
        <v>Q2</v>
      </c>
      <c r="U4407">
        <f t="shared" si="342"/>
        <v>2025</v>
      </c>
      <c r="V4407" s="4">
        <f t="shared" si="343"/>
        <v>0.15056275217668294</v>
      </c>
      <c r="W4407" t="str">
        <f t="shared" si="344"/>
        <v>Low</v>
      </c>
    </row>
    <row r="4408" spans="1:23" hidden="1" x14ac:dyDescent="0.3">
      <c r="A4408">
        <v>101879</v>
      </c>
      <c r="B4408" s="1">
        <v>45770</v>
      </c>
      <c r="C4408" t="s">
        <v>2015</v>
      </c>
      <c r="D4408" t="s">
        <v>63</v>
      </c>
      <c r="E4408" t="s">
        <v>20</v>
      </c>
      <c r="F4408" t="s">
        <v>21</v>
      </c>
      <c r="G4408" t="s">
        <v>22</v>
      </c>
      <c r="H4408" t="s">
        <v>47</v>
      </c>
      <c r="I4408" t="s">
        <v>39</v>
      </c>
      <c r="J4408" t="s">
        <v>48</v>
      </c>
      <c r="K4408">
        <v>2</v>
      </c>
      <c r="L4408">
        <v>1568</v>
      </c>
      <c r="M4408">
        <v>10</v>
      </c>
      <c r="N4408">
        <v>2822.4</v>
      </c>
      <c r="O4408">
        <v>1800</v>
      </c>
      <c r="P4408">
        <v>1022.4</v>
      </c>
      <c r="Q4408" t="s">
        <v>66</v>
      </c>
      <c r="R4408" t="s">
        <v>56</v>
      </c>
      <c r="S4408" s="3" t="str">
        <f t="shared" si="340"/>
        <v>April</v>
      </c>
      <c r="T4408" t="str">
        <f t="shared" si="341"/>
        <v>Q2</v>
      </c>
      <c r="U4408">
        <f t="shared" si="342"/>
        <v>2025</v>
      </c>
      <c r="V4408" s="4">
        <f t="shared" si="343"/>
        <v>0.36224489795918363</v>
      </c>
      <c r="W4408" t="str">
        <f t="shared" si="344"/>
        <v>Low</v>
      </c>
    </row>
    <row r="4409" spans="1:23" hidden="1" x14ac:dyDescent="0.3">
      <c r="A4409">
        <v>103234</v>
      </c>
      <c r="B4409" s="1">
        <v>45952</v>
      </c>
      <c r="C4409" t="s">
        <v>3370</v>
      </c>
      <c r="D4409" t="s">
        <v>153</v>
      </c>
      <c r="E4409" t="s">
        <v>30</v>
      </c>
      <c r="F4409" t="s">
        <v>76</v>
      </c>
      <c r="G4409" t="s">
        <v>77</v>
      </c>
      <c r="H4409" t="s">
        <v>108</v>
      </c>
      <c r="I4409" t="s">
        <v>39</v>
      </c>
      <c r="J4409" t="s">
        <v>40</v>
      </c>
      <c r="K4409">
        <v>7</v>
      </c>
      <c r="L4409">
        <v>504</v>
      </c>
      <c r="M4409">
        <v>20</v>
      </c>
      <c r="N4409">
        <v>2822.4</v>
      </c>
      <c r="O4409">
        <v>2800</v>
      </c>
      <c r="P4409">
        <v>22.4</v>
      </c>
      <c r="Q4409" t="s">
        <v>26</v>
      </c>
      <c r="R4409" t="s">
        <v>73</v>
      </c>
      <c r="S4409" s="3" t="str">
        <f t="shared" si="340"/>
        <v>October</v>
      </c>
      <c r="T4409" t="str">
        <f t="shared" si="341"/>
        <v>Q4</v>
      </c>
      <c r="U4409">
        <f t="shared" si="342"/>
        <v>2025</v>
      </c>
      <c r="V4409" s="4">
        <f t="shared" si="343"/>
        <v>7.9365079365079361E-3</v>
      </c>
      <c r="W4409" t="str">
        <f t="shared" si="344"/>
        <v>Low</v>
      </c>
    </row>
    <row r="4410" spans="1:23" hidden="1" x14ac:dyDescent="0.3">
      <c r="A4410">
        <v>100195</v>
      </c>
      <c r="B4410" s="1">
        <v>45934</v>
      </c>
      <c r="C4410" t="s">
        <v>328</v>
      </c>
      <c r="D4410" t="s">
        <v>90</v>
      </c>
      <c r="E4410" t="s">
        <v>30</v>
      </c>
      <c r="F4410" t="s">
        <v>31</v>
      </c>
      <c r="G4410" t="s">
        <v>32</v>
      </c>
      <c r="H4410" t="s">
        <v>38</v>
      </c>
      <c r="I4410" t="s">
        <v>39</v>
      </c>
      <c r="J4410" t="s">
        <v>40</v>
      </c>
      <c r="K4410">
        <v>5</v>
      </c>
      <c r="L4410">
        <v>664</v>
      </c>
      <c r="M4410">
        <v>15</v>
      </c>
      <c r="N4410">
        <v>2822</v>
      </c>
      <c r="O4410">
        <v>2000</v>
      </c>
      <c r="P4410">
        <v>822</v>
      </c>
      <c r="Q4410" t="s">
        <v>26</v>
      </c>
      <c r="R4410" t="s">
        <v>27</v>
      </c>
      <c r="S4410" s="3" t="str">
        <f t="shared" si="340"/>
        <v>October</v>
      </c>
      <c r="T4410" t="str">
        <f t="shared" si="341"/>
        <v>Q4</v>
      </c>
      <c r="U4410">
        <f t="shared" si="342"/>
        <v>2025</v>
      </c>
      <c r="V4410" s="4">
        <f t="shared" si="343"/>
        <v>0.29128277817150955</v>
      </c>
      <c r="W4410" t="str">
        <f t="shared" si="344"/>
        <v>Low</v>
      </c>
    </row>
    <row r="4411" spans="1:23" hidden="1" x14ac:dyDescent="0.3">
      <c r="A4411">
        <v>101902</v>
      </c>
      <c r="B4411" s="1">
        <v>45797</v>
      </c>
      <c r="C4411" t="s">
        <v>2038</v>
      </c>
      <c r="D4411" t="s">
        <v>90</v>
      </c>
      <c r="E4411" t="s">
        <v>52</v>
      </c>
      <c r="F4411" t="s">
        <v>69</v>
      </c>
      <c r="G4411" t="s">
        <v>70</v>
      </c>
      <c r="H4411" t="s">
        <v>83</v>
      </c>
      <c r="I4411" t="s">
        <v>39</v>
      </c>
      <c r="J4411" t="s">
        <v>40</v>
      </c>
      <c r="K4411">
        <v>4</v>
      </c>
      <c r="L4411">
        <v>829</v>
      </c>
      <c r="M4411">
        <v>15</v>
      </c>
      <c r="N4411">
        <v>2818.6</v>
      </c>
      <c r="O4411">
        <v>1600</v>
      </c>
      <c r="P4411">
        <v>1218.5999999999999</v>
      </c>
      <c r="Q4411" t="s">
        <v>49</v>
      </c>
      <c r="R4411" t="s">
        <v>56</v>
      </c>
      <c r="S4411" s="3" t="str">
        <f t="shared" si="340"/>
        <v>May</v>
      </c>
      <c r="T4411" t="str">
        <f t="shared" si="341"/>
        <v>Q2</v>
      </c>
      <c r="U4411">
        <f t="shared" si="342"/>
        <v>2025</v>
      </c>
      <c r="V4411" s="4">
        <f t="shared" si="343"/>
        <v>0.43234229759455045</v>
      </c>
      <c r="W4411" t="str">
        <f t="shared" si="344"/>
        <v>Low</v>
      </c>
    </row>
    <row r="4412" spans="1:23" hidden="1" x14ac:dyDescent="0.3">
      <c r="A4412">
        <v>102888</v>
      </c>
      <c r="B4412" s="1">
        <v>45715</v>
      </c>
      <c r="C4412" t="s">
        <v>3024</v>
      </c>
      <c r="D4412" t="s">
        <v>134</v>
      </c>
      <c r="E4412" t="s">
        <v>52</v>
      </c>
      <c r="F4412" t="s">
        <v>69</v>
      </c>
      <c r="G4412" t="s">
        <v>70</v>
      </c>
      <c r="H4412" t="s">
        <v>47</v>
      </c>
      <c r="I4412" t="s">
        <v>39</v>
      </c>
      <c r="J4412" t="s">
        <v>48</v>
      </c>
      <c r="K4412">
        <v>2</v>
      </c>
      <c r="L4412">
        <v>1403</v>
      </c>
      <c r="M4412">
        <v>0</v>
      </c>
      <c r="N4412">
        <v>2806</v>
      </c>
      <c r="O4412">
        <v>1800</v>
      </c>
      <c r="P4412">
        <v>1006</v>
      </c>
      <c r="Q4412" t="s">
        <v>41</v>
      </c>
      <c r="R4412" t="s">
        <v>56</v>
      </c>
      <c r="S4412" s="3" t="str">
        <f t="shared" si="340"/>
        <v>February</v>
      </c>
      <c r="T4412" t="str">
        <f t="shared" si="341"/>
        <v>Q1</v>
      </c>
      <c r="U4412">
        <f t="shared" si="342"/>
        <v>2025</v>
      </c>
      <c r="V4412" s="4">
        <f t="shared" si="343"/>
        <v>0.3585174625801853</v>
      </c>
      <c r="W4412" t="str">
        <f t="shared" si="344"/>
        <v>Low</v>
      </c>
    </row>
    <row r="4413" spans="1:23" hidden="1" x14ac:dyDescent="0.3">
      <c r="A4413">
        <v>102884</v>
      </c>
      <c r="B4413" s="1">
        <v>45770</v>
      </c>
      <c r="C4413" t="s">
        <v>3020</v>
      </c>
      <c r="D4413" t="s">
        <v>122</v>
      </c>
      <c r="E4413" t="s">
        <v>30</v>
      </c>
      <c r="F4413" t="s">
        <v>31</v>
      </c>
      <c r="G4413" t="s">
        <v>32</v>
      </c>
      <c r="H4413" t="s">
        <v>108</v>
      </c>
      <c r="I4413" t="s">
        <v>39</v>
      </c>
      <c r="J4413" t="s">
        <v>48</v>
      </c>
      <c r="K4413">
        <v>3</v>
      </c>
      <c r="L4413">
        <v>1039</v>
      </c>
      <c r="M4413">
        <v>10</v>
      </c>
      <c r="N4413">
        <v>2805.3</v>
      </c>
      <c r="O4413">
        <v>2700</v>
      </c>
      <c r="P4413">
        <v>105.3</v>
      </c>
      <c r="Q4413" t="s">
        <v>41</v>
      </c>
      <c r="R4413" t="s">
        <v>56</v>
      </c>
      <c r="S4413" s="3" t="str">
        <f t="shared" si="340"/>
        <v>April</v>
      </c>
      <c r="T4413" t="str">
        <f t="shared" si="341"/>
        <v>Q2</v>
      </c>
      <c r="U4413">
        <f t="shared" si="342"/>
        <v>2025</v>
      </c>
      <c r="V4413" s="4">
        <f t="shared" si="343"/>
        <v>3.7536092396535124E-2</v>
      </c>
      <c r="W4413" t="str">
        <f t="shared" si="344"/>
        <v>Low</v>
      </c>
    </row>
    <row r="4414" spans="1:23" hidden="1" x14ac:dyDescent="0.3">
      <c r="A4414">
        <v>100248</v>
      </c>
      <c r="B4414" s="1">
        <v>45972</v>
      </c>
      <c r="C4414" t="s">
        <v>383</v>
      </c>
      <c r="D4414" t="s">
        <v>140</v>
      </c>
      <c r="E4414" t="s">
        <v>30</v>
      </c>
      <c r="F4414" t="s">
        <v>76</v>
      </c>
      <c r="G4414" t="s">
        <v>77</v>
      </c>
      <c r="H4414" t="s">
        <v>59</v>
      </c>
      <c r="I4414" t="s">
        <v>39</v>
      </c>
      <c r="J4414" t="s">
        <v>40</v>
      </c>
      <c r="K4414">
        <v>9</v>
      </c>
      <c r="L4414">
        <v>328</v>
      </c>
      <c r="M4414">
        <v>5</v>
      </c>
      <c r="N4414">
        <v>2804.4</v>
      </c>
      <c r="O4414">
        <v>3600</v>
      </c>
      <c r="P4414">
        <v>-795.6</v>
      </c>
      <c r="Q4414" t="s">
        <v>55</v>
      </c>
      <c r="R4414" t="s">
        <v>27</v>
      </c>
      <c r="S4414" s="3" t="str">
        <f t="shared" si="340"/>
        <v>November</v>
      </c>
      <c r="T4414" t="str">
        <f t="shared" si="341"/>
        <v>Q4</v>
      </c>
      <c r="U4414">
        <f t="shared" si="342"/>
        <v>2025</v>
      </c>
      <c r="V4414" s="4">
        <f t="shared" si="343"/>
        <v>-0.28369704749679076</v>
      </c>
      <c r="W4414" t="str">
        <f t="shared" si="344"/>
        <v>Low</v>
      </c>
    </row>
    <row r="4415" spans="1:23" hidden="1" x14ac:dyDescent="0.3">
      <c r="A4415">
        <v>100429</v>
      </c>
      <c r="B4415" s="1">
        <v>45676</v>
      </c>
      <c r="C4415" t="s">
        <v>565</v>
      </c>
      <c r="D4415" t="s">
        <v>299</v>
      </c>
      <c r="E4415" t="s">
        <v>20</v>
      </c>
      <c r="F4415" t="s">
        <v>36</v>
      </c>
      <c r="G4415" t="s">
        <v>37</v>
      </c>
      <c r="H4415" t="s">
        <v>38</v>
      </c>
      <c r="I4415" t="s">
        <v>39</v>
      </c>
      <c r="J4415" t="s">
        <v>92</v>
      </c>
      <c r="K4415">
        <v>1</v>
      </c>
      <c r="L4415">
        <v>2945</v>
      </c>
      <c r="M4415">
        <v>5</v>
      </c>
      <c r="N4415">
        <v>2797.75</v>
      </c>
      <c r="O4415">
        <v>1600</v>
      </c>
      <c r="P4415">
        <v>1197.75</v>
      </c>
      <c r="Q4415" t="s">
        <v>41</v>
      </c>
      <c r="R4415" t="s">
        <v>73</v>
      </c>
      <c r="S4415" s="3" t="str">
        <f t="shared" si="340"/>
        <v>January</v>
      </c>
      <c r="T4415" t="str">
        <f t="shared" si="341"/>
        <v>Q1</v>
      </c>
      <c r="U4415">
        <f t="shared" si="342"/>
        <v>2025</v>
      </c>
      <c r="V4415" s="4">
        <f t="shared" si="343"/>
        <v>0.42811187561433295</v>
      </c>
      <c r="W4415" t="str">
        <f t="shared" si="344"/>
        <v>Low</v>
      </c>
    </row>
    <row r="4416" spans="1:23" hidden="1" x14ac:dyDescent="0.3">
      <c r="A4416">
        <v>100920</v>
      </c>
      <c r="B4416" s="1">
        <v>45728</v>
      </c>
      <c r="C4416" t="s">
        <v>1056</v>
      </c>
      <c r="D4416" t="s">
        <v>149</v>
      </c>
      <c r="E4416" t="s">
        <v>30</v>
      </c>
      <c r="F4416" t="s">
        <v>76</v>
      </c>
      <c r="G4416" t="s">
        <v>77</v>
      </c>
      <c r="H4416" t="s">
        <v>83</v>
      </c>
      <c r="I4416" t="s">
        <v>39</v>
      </c>
      <c r="J4416" t="s">
        <v>92</v>
      </c>
      <c r="K4416">
        <v>1</v>
      </c>
      <c r="L4416">
        <v>2918</v>
      </c>
      <c r="M4416">
        <v>5</v>
      </c>
      <c r="N4416">
        <v>2772.1</v>
      </c>
      <c r="O4416">
        <v>1600</v>
      </c>
      <c r="P4416">
        <v>1172.0999999999999</v>
      </c>
      <c r="Q4416" t="s">
        <v>55</v>
      </c>
      <c r="R4416" t="s">
        <v>73</v>
      </c>
      <c r="S4416" s="3" t="str">
        <f t="shared" si="340"/>
        <v>March</v>
      </c>
      <c r="T4416" t="str">
        <f t="shared" si="341"/>
        <v>Q1</v>
      </c>
      <c r="U4416">
        <f t="shared" si="342"/>
        <v>2025</v>
      </c>
      <c r="V4416" s="4">
        <f t="shared" si="343"/>
        <v>0.42282024457992134</v>
      </c>
      <c r="W4416" t="str">
        <f t="shared" si="344"/>
        <v>Low</v>
      </c>
    </row>
    <row r="4417" spans="1:23" hidden="1" x14ac:dyDescent="0.3">
      <c r="A4417">
        <v>102494</v>
      </c>
      <c r="B4417" s="1">
        <v>45667</v>
      </c>
      <c r="C4417" t="s">
        <v>2630</v>
      </c>
      <c r="D4417" t="s">
        <v>98</v>
      </c>
      <c r="E4417" t="s">
        <v>30</v>
      </c>
      <c r="F4417" t="s">
        <v>31</v>
      </c>
      <c r="G4417" t="s">
        <v>32</v>
      </c>
      <c r="H4417" t="s">
        <v>108</v>
      </c>
      <c r="I4417" t="s">
        <v>39</v>
      </c>
      <c r="J4417" t="s">
        <v>92</v>
      </c>
      <c r="K4417">
        <v>1</v>
      </c>
      <c r="L4417">
        <v>2889</v>
      </c>
      <c r="M4417">
        <v>5</v>
      </c>
      <c r="N4417">
        <v>2744.55</v>
      </c>
      <c r="O4417">
        <v>1600</v>
      </c>
      <c r="P4417">
        <v>1144.55</v>
      </c>
      <c r="Q4417" t="s">
        <v>41</v>
      </c>
      <c r="R4417" t="s">
        <v>73</v>
      </c>
      <c r="S4417" s="3" t="str">
        <f t="shared" si="340"/>
        <v>January</v>
      </c>
      <c r="T4417" t="str">
        <f t="shared" si="341"/>
        <v>Q1</v>
      </c>
      <c r="U4417">
        <f t="shared" si="342"/>
        <v>2025</v>
      </c>
      <c r="V4417" s="4">
        <f t="shared" si="343"/>
        <v>0.41702647064181736</v>
      </c>
      <c r="W4417" t="str">
        <f t="shared" si="344"/>
        <v>Low</v>
      </c>
    </row>
    <row r="4418" spans="1:23" hidden="1" x14ac:dyDescent="0.3">
      <c r="A4418">
        <v>101769</v>
      </c>
      <c r="B4418" s="1">
        <v>45715</v>
      </c>
      <c r="C4418" t="s">
        <v>1905</v>
      </c>
      <c r="D4418" t="s">
        <v>189</v>
      </c>
      <c r="E4418" t="s">
        <v>30</v>
      </c>
      <c r="F4418" t="s">
        <v>31</v>
      </c>
      <c r="G4418" t="s">
        <v>32</v>
      </c>
      <c r="H4418" t="s">
        <v>23</v>
      </c>
      <c r="I4418" t="s">
        <v>39</v>
      </c>
      <c r="J4418" t="s">
        <v>40</v>
      </c>
      <c r="K4418">
        <v>6</v>
      </c>
      <c r="L4418">
        <v>507</v>
      </c>
      <c r="M4418">
        <v>10</v>
      </c>
      <c r="N4418">
        <v>2737.8</v>
      </c>
      <c r="O4418">
        <v>2400</v>
      </c>
      <c r="P4418">
        <v>337.8</v>
      </c>
      <c r="Q4418" t="s">
        <v>66</v>
      </c>
      <c r="R4418" t="s">
        <v>27</v>
      </c>
      <c r="S4418" s="3" t="str">
        <f t="shared" ref="S4418:S4481" si="345">TEXT(B4418,"mmmm")</f>
        <v>February</v>
      </c>
      <c r="T4418" t="str">
        <f t="shared" ref="T4418:T4481" si="346">"Q"&amp;ROUNDUP(MONTH(B4418)/3,0)</f>
        <v>Q1</v>
      </c>
      <c r="U4418">
        <f t="shared" ref="U4418:U4481" si="347">YEAR(B4418)</f>
        <v>2025</v>
      </c>
      <c r="V4418" s="4">
        <f t="shared" ref="V4418:V4481" si="348">P4418/N4418</f>
        <v>0.12338373876835415</v>
      </c>
      <c r="W4418" t="str">
        <f t="shared" ref="W4418:W4481" si="349">IF(N4418&lt;10000,"Low",IF(N4418&lt;=50000,"Medium","High"))</f>
        <v>Low</v>
      </c>
    </row>
    <row r="4419" spans="1:23" hidden="1" x14ac:dyDescent="0.3">
      <c r="A4419">
        <v>102602</v>
      </c>
      <c r="B4419" s="1">
        <v>45860</v>
      </c>
      <c r="C4419" t="s">
        <v>2738</v>
      </c>
      <c r="D4419" t="s">
        <v>98</v>
      </c>
      <c r="E4419" t="s">
        <v>44</v>
      </c>
      <c r="F4419" t="s">
        <v>64</v>
      </c>
      <c r="G4419" t="s">
        <v>65</v>
      </c>
      <c r="H4419" t="s">
        <v>23</v>
      </c>
      <c r="I4419" t="s">
        <v>39</v>
      </c>
      <c r="J4419" t="s">
        <v>48</v>
      </c>
      <c r="K4419">
        <v>2</v>
      </c>
      <c r="L4419">
        <v>1514</v>
      </c>
      <c r="M4419">
        <v>10</v>
      </c>
      <c r="N4419">
        <v>2725.2</v>
      </c>
      <c r="O4419">
        <v>1800</v>
      </c>
      <c r="P4419">
        <v>925.2</v>
      </c>
      <c r="Q4419" t="s">
        <v>49</v>
      </c>
      <c r="R4419" t="s">
        <v>27</v>
      </c>
      <c r="S4419" s="3" t="str">
        <f t="shared" si="345"/>
        <v>July</v>
      </c>
      <c r="T4419" t="str">
        <f t="shared" si="346"/>
        <v>Q3</v>
      </c>
      <c r="U4419">
        <f t="shared" si="347"/>
        <v>2025</v>
      </c>
      <c r="V4419" s="4">
        <f t="shared" si="348"/>
        <v>0.33949801849405553</v>
      </c>
      <c r="W4419" t="str">
        <f t="shared" si="349"/>
        <v>Low</v>
      </c>
    </row>
    <row r="4420" spans="1:23" hidden="1" x14ac:dyDescent="0.3">
      <c r="A4420">
        <v>103423</v>
      </c>
      <c r="B4420" s="1">
        <v>45714</v>
      </c>
      <c r="C4420" t="s">
        <v>3559</v>
      </c>
      <c r="D4420" t="s">
        <v>228</v>
      </c>
      <c r="E4420" t="s">
        <v>52</v>
      </c>
      <c r="F4420" t="s">
        <v>53</v>
      </c>
      <c r="G4420" t="s">
        <v>54</v>
      </c>
      <c r="H4420" t="s">
        <v>83</v>
      </c>
      <c r="I4420" t="s">
        <v>39</v>
      </c>
      <c r="J4420" t="s">
        <v>48</v>
      </c>
      <c r="K4420">
        <v>2</v>
      </c>
      <c r="L4420">
        <v>1361</v>
      </c>
      <c r="M4420">
        <v>0</v>
      </c>
      <c r="N4420">
        <v>2722</v>
      </c>
      <c r="O4420">
        <v>1800</v>
      </c>
      <c r="P4420">
        <v>922</v>
      </c>
      <c r="Q4420" t="s">
        <v>49</v>
      </c>
      <c r="R4420" t="s">
        <v>73</v>
      </c>
      <c r="S4420" s="3" t="str">
        <f t="shared" si="345"/>
        <v>February</v>
      </c>
      <c r="T4420" t="str">
        <f t="shared" si="346"/>
        <v>Q1</v>
      </c>
      <c r="U4420">
        <f t="shared" si="347"/>
        <v>2025</v>
      </c>
      <c r="V4420" s="4">
        <f t="shared" si="348"/>
        <v>0.33872152828802349</v>
      </c>
      <c r="W4420" t="str">
        <f t="shared" si="349"/>
        <v>Low</v>
      </c>
    </row>
    <row r="4421" spans="1:23" hidden="1" x14ac:dyDescent="0.3">
      <c r="A4421">
        <v>104171</v>
      </c>
      <c r="B4421" s="1">
        <v>45917</v>
      </c>
      <c r="C4421" t="s">
        <v>4307</v>
      </c>
      <c r="D4421" t="s">
        <v>179</v>
      </c>
      <c r="E4421" t="s">
        <v>52</v>
      </c>
      <c r="F4421" t="s">
        <v>53</v>
      </c>
      <c r="G4421" t="s">
        <v>54</v>
      </c>
      <c r="H4421" t="s">
        <v>23</v>
      </c>
      <c r="I4421" t="s">
        <v>39</v>
      </c>
      <c r="J4421" t="s">
        <v>40</v>
      </c>
      <c r="K4421">
        <v>3</v>
      </c>
      <c r="L4421">
        <v>1008</v>
      </c>
      <c r="M4421">
        <v>10</v>
      </c>
      <c r="N4421">
        <v>2721.6</v>
      </c>
      <c r="O4421">
        <v>1200</v>
      </c>
      <c r="P4421">
        <v>1521.6</v>
      </c>
      <c r="Q4421" t="s">
        <v>49</v>
      </c>
      <c r="R4421" t="s">
        <v>27</v>
      </c>
      <c r="S4421" s="3" t="str">
        <f t="shared" si="345"/>
        <v>September</v>
      </c>
      <c r="T4421" t="str">
        <f t="shared" si="346"/>
        <v>Q3</v>
      </c>
      <c r="U4421">
        <f t="shared" si="347"/>
        <v>2025</v>
      </c>
      <c r="V4421" s="4">
        <f t="shared" si="348"/>
        <v>0.55908289241622577</v>
      </c>
      <c r="W4421" t="str">
        <f t="shared" si="349"/>
        <v>Low</v>
      </c>
    </row>
    <row r="4422" spans="1:23" hidden="1" x14ac:dyDescent="0.3">
      <c r="A4422">
        <v>100104</v>
      </c>
      <c r="B4422" s="1">
        <v>45683</v>
      </c>
      <c r="C4422" t="s">
        <v>230</v>
      </c>
      <c r="D4422" t="s">
        <v>222</v>
      </c>
      <c r="E4422" t="s">
        <v>44</v>
      </c>
      <c r="F4422" t="s">
        <v>64</v>
      </c>
      <c r="G4422" t="s">
        <v>65</v>
      </c>
      <c r="H4422" t="s">
        <v>108</v>
      </c>
      <c r="I4422" t="s">
        <v>39</v>
      </c>
      <c r="J4422" t="s">
        <v>48</v>
      </c>
      <c r="K4422">
        <v>2</v>
      </c>
      <c r="L4422">
        <v>1432</v>
      </c>
      <c r="M4422">
        <v>5</v>
      </c>
      <c r="N4422">
        <v>2720.8</v>
      </c>
      <c r="O4422">
        <v>1800</v>
      </c>
      <c r="P4422">
        <v>920.8</v>
      </c>
      <c r="Q4422" t="s">
        <v>26</v>
      </c>
      <c r="R4422" t="s">
        <v>56</v>
      </c>
      <c r="S4422" s="3" t="str">
        <f t="shared" si="345"/>
        <v>January</v>
      </c>
      <c r="T4422" t="str">
        <f t="shared" si="346"/>
        <v>Q1</v>
      </c>
      <c r="U4422">
        <f t="shared" si="347"/>
        <v>2025</v>
      </c>
      <c r="V4422" s="4">
        <f t="shared" si="348"/>
        <v>0.33842987356659804</v>
      </c>
      <c r="W4422" t="str">
        <f t="shared" si="349"/>
        <v>Low</v>
      </c>
    </row>
    <row r="4423" spans="1:23" hidden="1" x14ac:dyDescent="0.3">
      <c r="A4423">
        <v>103508</v>
      </c>
      <c r="B4423" s="1">
        <v>45948</v>
      </c>
      <c r="C4423" t="s">
        <v>3644</v>
      </c>
      <c r="D4423" t="s">
        <v>408</v>
      </c>
      <c r="E4423" t="s">
        <v>44</v>
      </c>
      <c r="F4423" t="s">
        <v>45</v>
      </c>
      <c r="G4423" t="s">
        <v>46</v>
      </c>
      <c r="H4423" t="s">
        <v>38</v>
      </c>
      <c r="I4423" t="s">
        <v>39</v>
      </c>
      <c r="J4423" t="s">
        <v>40</v>
      </c>
      <c r="K4423">
        <v>4</v>
      </c>
      <c r="L4423">
        <v>799</v>
      </c>
      <c r="M4423">
        <v>15</v>
      </c>
      <c r="N4423">
        <v>2716.6</v>
      </c>
      <c r="O4423">
        <v>1600</v>
      </c>
      <c r="P4423">
        <v>1116.5999999999999</v>
      </c>
      <c r="Q4423" t="s">
        <v>55</v>
      </c>
      <c r="R4423" t="s">
        <v>27</v>
      </c>
      <c r="S4423" s="3" t="str">
        <f t="shared" si="345"/>
        <v>October</v>
      </c>
      <c r="T4423" t="str">
        <f t="shared" si="346"/>
        <v>Q4</v>
      </c>
      <c r="U4423">
        <f t="shared" si="347"/>
        <v>2025</v>
      </c>
      <c r="V4423" s="4">
        <f t="shared" si="348"/>
        <v>0.41102849149672382</v>
      </c>
      <c r="W4423" t="str">
        <f t="shared" si="349"/>
        <v>Low</v>
      </c>
    </row>
    <row r="4424" spans="1:23" hidden="1" x14ac:dyDescent="0.3">
      <c r="A4424">
        <v>102349</v>
      </c>
      <c r="B4424" s="1">
        <v>45663</v>
      </c>
      <c r="C4424" t="s">
        <v>2485</v>
      </c>
      <c r="D4424" t="s">
        <v>205</v>
      </c>
      <c r="E4424" t="s">
        <v>52</v>
      </c>
      <c r="F4424" t="s">
        <v>53</v>
      </c>
      <c r="G4424" t="s">
        <v>54</v>
      </c>
      <c r="H4424" t="s">
        <v>71</v>
      </c>
      <c r="I4424" t="s">
        <v>39</v>
      </c>
      <c r="J4424" t="s">
        <v>40</v>
      </c>
      <c r="K4424">
        <v>6</v>
      </c>
      <c r="L4424">
        <v>532</v>
      </c>
      <c r="M4424">
        <v>15</v>
      </c>
      <c r="N4424">
        <v>2713.2</v>
      </c>
      <c r="O4424">
        <v>2400</v>
      </c>
      <c r="P4424">
        <v>313.2</v>
      </c>
      <c r="Q4424" t="s">
        <v>41</v>
      </c>
      <c r="R4424" t="s">
        <v>27</v>
      </c>
      <c r="S4424" s="3" t="str">
        <f t="shared" si="345"/>
        <v>January</v>
      </c>
      <c r="T4424" t="str">
        <f t="shared" si="346"/>
        <v>Q1</v>
      </c>
      <c r="U4424">
        <f t="shared" si="347"/>
        <v>2025</v>
      </c>
      <c r="V4424" s="4">
        <f t="shared" si="348"/>
        <v>0.11543564794338788</v>
      </c>
      <c r="W4424" t="str">
        <f t="shared" si="349"/>
        <v>Low</v>
      </c>
    </row>
    <row r="4425" spans="1:23" hidden="1" x14ac:dyDescent="0.3">
      <c r="A4425">
        <v>104350</v>
      </c>
      <c r="B4425" s="1">
        <v>46010</v>
      </c>
      <c r="C4425" t="s">
        <v>4486</v>
      </c>
      <c r="D4425" t="s">
        <v>160</v>
      </c>
      <c r="E4425" t="s">
        <v>52</v>
      </c>
      <c r="F4425" t="s">
        <v>53</v>
      </c>
      <c r="G4425" t="s">
        <v>54</v>
      </c>
      <c r="H4425" t="s">
        <v>83</v>
      </c>
      <c r="I4425" t="s">
        <v>39</v>
      </c>
      <c r="J4425" t="s">
        <v>40</v>
      </c>
      <c r="K4425">
        <v>5</v>
      </c>
      <c r="L4425">
        <v>542</v>
      </c>
      <c r="M4425">
        <v>0</v>
      </c>
      <c r="N4425">
        <v>2710</v>
      </c>
      <c r="O4425">
        <v>2000</v>
      </c>
      <c r="P4425">
        <v>710</v>
      </c>
      <c r="Q4425" t="s">
        <v>26</v>
      </c>
      <c r="R4425" t="s">
        <v>56</v>
      </c>
      <c r="S4425" s="3" t="str">
        <f t="shared" si="345"/>
        <v>December</v>
      </c>
      <c r="T4425" t="str">
        <f t="shared" si="346"/>
        <v>Q4</v>
      </c>
      <c r="U4425">
        <f t="shared" si="347"/>
        <v>2025</v>
      </c>
      <c r="V4425" s="4">
        <f t="shared" si="348"/>
        <v>0.26199261992619927</v>
      </c>
      <c r="W4425" t="str">
        <f t="shared" si="349"/>
        <v>Low</v>
      </c>
    </row>
    <row r="4426" spans="1:23" hidden="1" x14ac:dyDescent="0.3">
      <c r="A4426">
        <v>103414</v>
      </c>
      <c r="B4426" s="1">
        <v>45897</v>
      </c>
      <c r="C4426" t="s">
        <v>3550</v>
      </c>
      <c r="D4426" t="s">
        <v>140</v>
      </c>
      <c r="E4426" t="s">
        <v>52</v>
      </c>
      <c r="F4426" t="s">
        <v>69</v>
      </c>
      <c r="G4426" t="s">
        <v>70</v>
      </c>
      <c r="H4426" t="s">
        <v>23</v>
      </c>
      <c r="I4426" t="s">
        <v>39</v>
      </c>
      <c r="J4426" t="s">
        <v>48</v>
      </c>
      <c r="K4426">
        <v>2</v>
      </c>
      <c r="L4426">
        <v>1688</v>
      </c>
      <c r="M4426">
        <v>20</v>
      </c>
      <c r="N4426">
        <v>2700.8</v>
      </c>
      <c r="O4426">
        <v>1800</v>
      </c>
      <c r="P4426">
        <v>900.8</v>
      </c>
      <c r="Q4426" t="s">
        <v>26</v>
      </c>
      <c r="R4426" t="s">
        <v>27</v>
      </c>
      <c r="S4426" s="3" t="str">
        <f t="shared" si="345"/>
        <v>August</v>
      </c>
      <c r="T4426" t="str">
        <f t="shared" si="346"/>
        <v>Q3</v>
      </c>
      <c r="U4426">
        <f t="shared" si="347"/>
        <v>2025</v>
      </c>
      <c r="V4426" s="4">
        <f t="shared" si="348"/>
        <v>0.33353080568720378</v>
      </c>
      <c r="W4426" t="str">
        <f t="shared" si="349"/>
        <v>Low</v>
      </c>
    </row>
    <row r="4427" spans="1:23" hidden="1" x14ac:dyDescent="0.3">
      <c r="A4427">
        <v>103797</v>
      </c>
      <c r="B4427" s="1">
        <v>45895</v>
      </c>
      <c r="C4427" t="s">
        <v>3933</v>
      </c>
      <c r="D4427" t="s">
        <v>85</v>
      </c>
      <c r="E4427" t="s">
        <v>44</v>
      </c>
      <c r="F4427" t="s">
        <v>64</v>
      </c>
      <c r="G4427" t="s">
        <v>65</v>
      </c>
      <c r="H4427" t="s">
        <v>23</v>
      </c>
      <c r="I4427" t="s">
        <v>39</v>
      </c>
      <c r="J4427" t="s">
        <v>92</v>
      </c>
      <c r="K4427">
        <v>1</v>
      </c>
      <c r="L4427">
        <v>2838</v>
      </c>
      <c r="M4427">
        <v>5</v>
      </c>
      <c r="N4427">
        <v>2696.1</v>
      </c>
      <c r="O4427">
        <v>1600</v>
      </c>
      <c r="P4427">
        <v>1096.0999999999999</v>
      </c>
      <c r="Q4427" t="s">
        <v>55</v>
      </c>
      <c r="R4427" t="s">
        <v>27</v>
      </c>
      <c r="S4427" s="3" t="str">
        <f t="shared" si="345"/>
        <v>August</v>
      </c>
      <c r="T4427" t="str">
        <f t="shared" si="346"/>
        <v>Q3</v>
      </c>
      <c r="U4427">
        <f t="shared" si="347"/>
        <v>2025</v>
      </c>
      <c r="V4427" s="4">
        <f t="shared" si="348"/>
        <v>0.40655020214383736</v>
      </c>
      <c r="W4427" t="str">
        <f t="shared" si="349"/>
        <v>Low</v>
      </c>
    </row>
    <row r="4428" spans="1:23" hidden="1" x14ac:dyDescent="0.3">
      <c r="A4428">
        <v>100552</v>
      </c>
      <c r="B4428" s="1">
        <v>45827</v>
      </c>
      <c r="C4428" t="s">
        <v>688</v>
      </c>
      <c r="D4428" t="s">
        <v>299</v>
      </c>
      <c r="E4428" t="s">
        <v>20</v>
      </c>
      <c r="F4428" t="s">
        <v>21</v>
      </c>
      <c r="G4428" t="s">
        <v>22</v>
      </c>
      <c r="H4428" t="s">
        <v>23</v>
      </c>
      <c r="I4428" t="s">
        <v>39</v>
      </c>
      <c r="J4428" t="s">
        <v>48</v>
      </c>
      <c r="K4428">
        <v>3</v>
      </c>
      <c r="L4428">
        <v>1057</v>
      </c>
      <c r="M4428">
        <v>15</v>
      </c>
      <c r="N4428">
        <v>2695.35</v>
      </c>
      <c r="O4428">
        <v>2700</v>
      </c>
      <c r="P4428">
        <v>-4.6500000000000004</v>
      </c>
      <c r="Q4428" t="s">
        <v>55</v>
      </c>
      <c r="R4428" t="s">
        <v>56</v>
      </c>
      <c r="S4428" s="3" t="str">
        <f t="shared" si="345"/>
        <v>June</v>
      </c>
      <c r="T4428" t="str">
        <f t="shared" si="346"/>
        <v>Q2</v>
      </c>
      <c r="U4428">
        <f t="shared" si="347"/>
        <v>2025</v>
      </c>
      <c r="V4428" s="4">
        <f t="shared" si="348"/>
        <v>-1.7251933886137237E-3</v>
      </c>
      <c r="W4428" t="str">
        <f t="shared" si="349"/>
        <v>Low</v>
      </c>
    </row>
    <row r="4429" spans="1:23" hidden="1" x14ac:dyDescent="0.3">
      <c r="A4429">
        <v>103843</v>
      </c>
      <c r="B4429" s="1">
        <v>45763</v>
      </c>
      <c r="C4429" t="s">
        <v>3979</v>
      </c>
      <c r="D4429" t="s">
        <v>51</v>
      </c>
      <c r="E4429" t="s">
        <v>20</v>
      </c>
      <c r="F4429" t="s">
        <v>36</v>
      </c>
      <c r="G4429" t="s">
        <v>37</v>
      </c>
      <c r="H4429" t="s">
        <v>108</v>
      </c>
      <c r="I4429" t="s">
        <v>39</v>
      </c>
      <c r="J4429" t="s">
        <v>92</v>
      </c>
      <c r="K4429">
        <v>1</v>
      </c>
      <c r="L4429">
        <v>2993</v>
      </c>
      <c r="M4429">
        <v>10</v>
      </c>
      <c r="N4429">
        <v>2693.7</v>
      </c>
      <c r="O4429">
        <v>1600</v>
      </c>
      <c r="P4429">
        <v>1093.7</v>
      </c>
      <c r="Q4429" t="s">
        <v>66</v>
      </c>
      <c r="R4429" t="s">
        <v>27</v>
      </c>
      <c r="S4429" s="3" t="str">
        <f t="shared" si="345"/>
        <v>April</v>
      </c>
      <c r="T4429" t="str">
        <f t="shared" si="346"/>
        <v>Q2</v>
      </c>
      <c r="U4429">
        <f t="shared" si="347"/>
        <v>2025</v>
      </c>
      <c r="V4429" s="4">
        <f t="shared" si="348"/>
        <v>0.40602145747484875</v>
      </c>
      <c r="W4429" t="str">
        <f t="shared" si="349"/>
        <v>Low</v>
      </c>
    </row>
    <row r="4430" spans="1:23" hidden="1" x14ac:dyDescent="0.3">
      <c r="A4430">
        <v>101765</v>
      </c>
      <c r="B4430" s="1">
        <v>45786</v>
      </c>
      <c r="C4430" t="s">
        <v>1901</v>
      </c>
      <c r="D4430" t="s">
        <v>94</v>
      </c>
      <c r="E4430" t="s">
        <v>20</v>
      </c>
      <c r="F4430" t="s">
        <v>21</v>
      </c>
      <c r="G4430" t="s">
        <v>22</v>
      </c>
      <c r="H4430" t="s">
        <v>23</v>
      </c>
      <c r="I4430" t="s">
        <v>39</v>
      </c>
      <c r="J4430" t="s">
        <v>48</v>
      </c>
      <c r="K4430">
        <v>2</v>
      </c>
      <c r="L4430">
        <v>1492</v>
      </c>
      <c r="M4430">
        <v>10</v>
      </c>
      <c r="N4430">
        <v>2685.6</v>
      </c>
      <c r="O4430">
        <v>1800</v>
      </c>
      <c r="P4430">
        <v>885.6</v>
      </c>
      <c r="Q4430" t="s">
        <v>55</v>
      </c>
      <c r="R4430" t="s">
        <v>27</v>
      </c>
      <c r="S4430" s="3" t="str">
        <f t="shared" si="345"/>
        <v>May</v>
      </c>
      <c r="T4430" t="str">
        <f t="shared" si="346"/>
        <v>Q2</v>
      </c>
      <c r="U4430">
        <f t="shared" si="347"/>
        <v>2025</v>
      </c>
      <c r="V4430" s="4">
        <f t="shared" si="348"/>
        <v>0.32975871313672922</v>
      </c>
      <c r="W4430" t="str">
        <f t="shared" si="349"/>
        <v>Low</v>
      </c>
    </row>
    <row r="4431" spans="1:23" hidden="1" x14ac:dyDescent="0.3">
      <c r="A4431">
        <v>102986</v>
      </c>
      <c r="B4431" s="1">
        <v>45712</v>
      </c>
      <c r="C4431" t="s">
        <v>3122</v>
      </c>
      <c r="D4431" t="s">
        <v>75</v>
      </c>
      <c r="E4431" t="s">
        <v>20</v>
      </c>
      <c r="F4431" t="s">
        <v>21</v>
      </c>
      <c r="G4431" t="s">
        <v>22</v>
      </c>
      <c r="H4431" t="s">
        <v>23</v>
      </c>
      <c r="I4431" t="s">
        <v>39</v>
      </c>
      <c r="J4431" t="s">
        <v>48</v>
      </c>
      <c r="K4431">
        <v>2</v>
      </c>
      <c r="L4431">
        <v>1413</v>
      </c>
      <c r="M4431">
        <v>5</v>
      </c>
      <c r="N4431">
        <v>2684.7</v>
      </c>
      <c r="O4431">
        <v>1800</v>
      </c>
      <c r="P4431">
        <v>884.7</v>
      </c>
      <c r="Q4431" t="s">
        <v>49</v>
      </c>
      <c r="R4431" t="s">
        <v>27</v>
      </c>
      <c r="S4431" s="3" t="str">
        <f t="shared" si="345"/>
        <v>February</v>
      </c>
      <c r="T4431" t="str">
        <f t="shared" si="346"/>
        <v>Q1</v>
      </c>
      <c r="U4431">
        <f t="shared" si="347"/>
        <v>2025</v>
      </c>
      <c r="V4431" s="4">
        <f t="shared" si="348"/>
        <v>0.32953402614817301</v>
      </c>
      <c r="W4431" t="str">
        <f t="shared" si="349"/>
        <v>Low</v>
      </c>
    </row>
    <row r="4432" spans="1:23" hidden="1" x14ac:dyDescent="0.3">
      <c r="A4432">
        <v>100756</v>
      </c>
      <c r="B4432" s="1">
        <v>45904</v>
      </c>
      <c r="C4432" t="s">
        <v>892</v>
      </c>
      <c r="D4432" t="s">
        <v>102</v>
      </c>
      <c r="E4432" t="s">
        <v>44</v>
      </c>
      <c r="F4432" t="s">
        <v>64</v>
      </c>
      <c r="G4432" t="s">
        <v>65</v>
      </c>
      <c r="H4432" t="s">
        <v>47</v>
      </c>
      <c r="I4432" t="s">
        <v>39</v>
      </c>
      <c r="J4432" t="s">
        <v>40</v>
      </c>
      <c r="K4432">
        <v>3</v>
      </c>
      <c r="L4432">
        <v>1051</v>
      </c>
      <c r="M4432">
        <v>15</v>
      </c>
      <c r="N4432">
        <v>2680.05</v>
      </c>
      <c r="O4432">
        <v>1200</v>
      </c>
      <c r="P4432">
        <v>1480.05</v>
      </c>
      <c r="Q4432" t="s">
        <v>55</v>
      </c>
      <c r="R4432" t="s">
        <v>27</v>
      </c>
      <c r="S4432" s="3" t="str">
        <f t="shared" si="345"/>
        <v>September</v>
      </c>
      <c r="T4432" t="str">
        <f t="shared" si="346"/>
        <v>Q3</v>
      </c>
      <c r="U4432">
        <f t="shared" si="347"/>
        <v>2025</v>
      </c>
      <c r="V4432" s="4">
        <f t="shared" si="348"/>
        <v>0.55224715956791848</v>
      </c>
      <c r="W4432" t="str">
        <f t="shared" si="349"/>
        <v>Low</v>
      </c>
    </row>
    <row r="4433" spans="1:23" hidden="1" x14ac:dyDescent="0.3">
      <c r="A4433">
        <v>101979</v>
      </c>
      <c r="B4433" s="1">
        <v>45722</v>
      </c>
      <c r="C4433" t="s">
        <v>2115</v>
      </c>
      <c r="D4433" t="s">
        <v>87</v>
      </c>
      <c r="E4433" t="s">
        <v>52</v>
      </c>
      <c r="F4433" t="s">
        <v>53</v>
      </c>
      <c r="G4433" t="s">
        <v>54</v>
      </c>
      <c r="H4433" t="s">
        <v>108</v>
      </c>
      <c r="I4433" t="s">
        <v>39</v>
      </c>
      <c r="J4433" t="s">
        <v>92</v>
      </c>
      <c r="K4433">
        <v>1</v>
      </c>
      <c r="L4433">
        <v>2820</v>
      </c>
      <c r="M4433">
        <v>5</v>
      </c>
      <c r="N4433">
        <v>2679</v>
      </c>
      <c r="O4433">
        <v>1600</v>
      </c>
      <c r="P4433">
        <v>1079</v>
      </c>
      <c r="Q4433" t="s">
        <v>26</v>
      </c>
      <c r="R4433" t="s">
        <v>73</v>
      </c>
      <c r="S4433" s="3" t="str">
        <f t="shared" si="345"/>
        <v>March</v>
      </c>
      <c r="T4433" t="str">
        <f t="shared" si="346"/>
        <v>Q1</v>
      </c>
      <c r="U4433">
        <f t="shared" si="347"/>
        <v>2025</v>
      </c>
      <c r="V4433" s="4">
        <f t="shared" si="348"/>
        <v>0.40276222471071293</v>
      </c>
      <c r="W4433" t="str">
        <f t="shared" si="349"/>
        <v>Low</v>
      </c>
    </row>
    <row r="4434" spans="1:23" hidden="1" x14ac:dyDescent="0.3">
      <c r="A4434">
        <v>102966</v>
      </c>
      <c r="B4434" s="1">
        <v>45793</v>
      </c>
      <c r="C4434" t="s">
        <v>3102</v>
      </c>
      <c r="D4434" t="s">
        <v>134</v>
      </c>
      <c r="E4434" t="s">
        <v>52</v>
      </c>
      <c r="F4434" t="s">
        <v>53</v>
      </c>
      <c r="G4434" t="s">
        <v>54</v>
      </c>
      <c r="H4434" t="s">
        <v>23</v>
      </c>
      <c r="I4434" t="s">
        <v>39</v>
      </c>
      <c r="J4434" t="s">
        <v>92</v>
      </c>
      <c r="K4434">
        <v>1</v>
      </c>
      <c r="L4434">
        <v>2975</v>
      </c>
      <c r="M4434">
        <v>10</v>
      </c>
      <c r="N4434">
        <v>2677.5</v>
      </c>
      <c r="O4434">
        <v>1600</v>
      </c>
      <c r="P4434">
        <v>1077.5</v>
      </c>
      <c r="Q4434" t="s">
        <v>49</v>
      </c>
      <c r="R4434" t="s">
        <v>27</v>
      </c>
      <c r="S4434" s="3" t="str">
        <f t="shared" si="345"/>
        <v>May</v>
      </c>
      <c r="T4434" t="str">
        <f t="shared" si="346"/>
        <v>Q2</v>
      </c>
      <c r="U4434">
        <f t="shared" si="347"/>
        <v>2025</v>
      </c>
      <c r="V4434" s="4">
        <f t="shared" si="348"/>
        <v>0.40242763772175538</v>
      </c>
      <c r="W4434" t="str">
        <f t="shared" si="349"/>
        <v>Low</v>
      </c>
    </row>
    <row r="4435" spans="1:23" hidden="1" x14ac:dyDescent="0.3">
      <c r="A4435">
        <v>104096</v>
      </c>
      <c r="B4435" s="1">
        <v>45739</v>
      </c>
      <c r="C4435" t="s">
        <v>4232</v>
      </c>
      <c r="D4435" t="s">
        <v>186</v>
      </c>
      <c r="E4435" t="s">
        <v>44</v>
      </c>
      <c r="F4435" t="s">
        <v>64</v>
      </c>
      <c r="G4435" t="s">
        <v>65</v>
      </c>
      <c r="H4435" t="s">
        <v>47</v>
      </c>
      <c r="I4435" t="s">
        <v>39</v>
      </c>
      <c r="J4435" t="s">
        <v>48</v>
      </c>
      <c r="K4435">
        <v>3</v>
      </c>
      <c r="L4435">
        <v>1111</v>
      </c>
      <c r="M4435">
        <v>20</v>
      </c>
      <c r="N4435">
        <v>2666.4</v>
      </c>
      <c r="O4435">
        <v>2700</v>
      </c>
      <c r="P4435">
        <v>-33.6</v>
      </c>
      <c r="Q4435" t="s">
        <v>49</v>
      </c>
      <c r="R4435" t="s">
        <v>56</v>
      </c>
      <c r="S4435" s="3" t="str">
        <f t="shared" si="345"/>
        <v>March</v>
      </c>
      <c r="T4435" t="str">
        <f t="shared" si="346"/>
        <v>Q1</v>
      </c>
      <c r="U4435">
        <f t="shared" si="347"/>
        <v>2025</v>
      </c>
      <c r="V4435" s="4">
        <f t="shared" si="348"/>
        <v>-1.2601260126012601E-2</v>
      </c>
      <c r="W4435" t="str">
        <f t="shared" si="349"/>
        <v>Low</v>
      </c>
    </row>
    <row r="4436" spans="1:23" hidden="1" x14ac:dyDescent="0.3">
      <c r="A4436">
        <v>100536</v>
      </c>
      <c r="B4436" s="1">
        <v>45775</v>
      </c>
      <c r="C4436" t="s">
        <v>672</v>
      </c>
      <c r="D4436" t="s">
        <v>177</v>
      </c>
      <c r="E4436" t="s">
        <v>44</v>
      </c>
      <c r="F4436" t="s">
        <v>64</v>
      </c>
      <c r="G4436" t="s">
        <v>65</v>
      </c>
      <c r="H4436" t="s">
        <v>108</v>
      </c>
      <c r="I4436" t="s">
        <v>39</v>
      </c>
      <c r="J4436" t="s">
        <v>92</v>
      </c>
      <c r="K4436">
        <v>1</v>
      </c>
      <c r="L4436">
        <v>2804</v>
      </c>
      <c r="M4436">
        <v>5</v>
      </c>
      <c r="N4436">
        <v>2663.8</v>
      </c>
      <c r="O4436">
        <v>1600</v>
      </c>
      <c r="P4436">
        <v>1063.8</v>
      </c>
      <c r="Q4436" t="s">
        <v>41</v>
      </c>
      <c r="R4436" t="s">
        <v>27</v>
      </c>
      <c r="S4436" s="3" t="str">
        <f t="shared" si="345"/>
        <v>April</v>
      </c>
      <c r="T4436" t="str">
        <f t="shared" si="346"/>
        <v>Q2</v>
      </c>
      <c r="U4436">
        <f t="shared" si="347"/>
        <v>2025</v>
      </c>
      <c r="V4436" s="4">
        <f t="shared" si="348"/>
        <v>0.3993543058788197</v>
      </c>
      <c r="W4436" t="str">
        <f t="shared" si="349"/>
        <v>Low</v>
      </c>
    </row>
    <row r="4437" spans="1:23" hidden="1" x14ac:dyDescent="0.3">
      <c r="A4437">
        <v>104249</v>
      </c>
      <c r="B4437" s="1">
        <v>45890</v>
      </c>
      <c r="C4437" t="s">
        <v>4385</v>
      </c>
      <c r="D4437" t="s">
        <v>408</v>
      </c>
      <c r="E4437" t="s">
        <v>20</v>
      </c>
      <c r="F4437" t="s">
        <v>36</v>
      </c>
      <c r="G4437" t="s">
        <v>37</v>
      </c>
      <c r="H4437" t="s">
        <v>71</v>
      </c>
      <c r="I4437" t="s">
        <v>39</v>
      </c>
      <c r="J4437" t="s">
        <v>92</v>
      </c>
      <c r="K4437">
        <v>1</v>
      </c>
      <c r="L4437">
        <v>2798</v>
      </c>
      <c r="M4437">
        <v>5</v>
      </c>
      <c r="N4437">
        <v>2658.1</v>
      </c>
      <c r="O4437">
        <v>1600</v>
      </c>
      <c r="P4437">
        <v>1058.0999999999999</v>
      </c>
      <c r="Q4437" t="s">
        <v>41</v>
      </c>
      <c r="R4437" t="s">
        <v>27</v>
      </c>
      <c r="S4437" s="3" t="str">
        <f t="shared" si="345"/>
        <v>August</v>
      </c>
      <c r="T4437" t="str">
        <f t="shared" si="346"/>
        <v>Q3</v>
      </c>
      <c r="U4437">
        <f t="shared" si="347"/>
        <v>2025</v>
      </c>
      <c r="V4437" s="4">
        <f t="shared" si="348"/>
        <v>0.39806628795003945</v>
      </c>
      <c r="W4437" t="str">
        <f t="shared" si="349"/>
        <v>Low</v>
      </c>
    </row>
    <row r="4438" spans="1:23" hidden="1" x14ac:dyDescent="0.3">
      <c r="A4438">
        <v>100628</v>
      </c>
      <c r="B4438" s="1">
        <v>45750</v>
      </c>
      <c r="C4438" t="s">
        <v>764</v>
      </c>
      <c r="D4438" t="s">
        <v>153</v>
      </c>
      <c r="E4438" t="s">
        <v>52</v>
      </c>
      <c r="F4438" t="s">
        <v>69</v>
      </c>
      <c r="G4438" t="s">
        <v>70</v>
      </c>
      <c r="H4438" t="s">
        <v>59</v>
      </c>
      <c r="I4438" t="s">
        <v>39</v>
      </c>
      <c r="J4438" t="s">
        <v>92</v>
      </c>
      <c r="K4438">
        <v>1</v>
      </c>
      <c r="L4438">
        <v>2793</v>
      </c>
      <c r="M4438">
        <v>5</v>
      </c>
      <c r="N4438">
        <v>2653.35</v>
      </c>
      <c r="O4438">
        <v>1600</v>
      </c>
      <c r="P4438">
        <v>1053.3499999999999</v>
      </c>
      <c r="Q4438" t="s">
        <v>49</v>
      </c>
      <c r="R4438" t="s">
        <v>73</v>
      </c>
      <c r="S4438" s="3" t="str">
        <f t="shared" si="345"/>
        <v>April</v>
      </c>
      <c r="T4438" t="str">
        <f t="shared" si="346"/>
        <v>Q2</v>
      </c>
      <c r="U4438">
        <f t="shared" si="347"/>
        <v>2025</v>
      </c>
      <c r="V4438" s="4">
        <f t="shared" si="348"/>
        <v>0.39698871238245986</v>
      </c>
      <c r="W4438" t="str">
        <f t="shared" si="349"/>
        <v>Low</v>
      </c>
    </row>
    <row r="4439" spans="1:23" hidden="1" x14ac:dyDescent="0.3">
      <c r="A4439">
        <v>103765</v>
      </c>
      <c r="B4439" s="1">
        <v>45801</v>
      </c>
      <c r="C4439" t="s">
        <v>3901</v>
      </c>
      <c r="D4439" t="s">
        <v>210</v>
      </c>
      <c r="E4439" t="s">
        <v>52</v>
      </c>
      <c r="F4439" t="s">
        <v>53</v>
      </c>
      <c r="G4439" t="s">
        <v>54</v>
      </c>
      <c r="H4439" t="s">
        <v>33</v>
      </c>
      <c r="I4439" t="s">
        <v>39</v>
      </c>
      <c r="J4439" t="s">
        <v>92</v>
      </c>
      <c r="K4439">
        <v>1</v>
      </c>
      <c r="L4439">
        <v>2653</v>
      </c>
      <c r="M4439">
        <v>0</v>
      </c>
      <c r="N4439">
        <v>2653</v>
      </c>
      <c r="O4439">
        <v>1600</v>
      </c>
      <c r="P4439">
        <v>1053</v>
      </c>
      <c r="Q4439" t="s">
        <v>49</v>
      </c>
      <c r="R4439" t="s">
        <v>27</v>
      </c>
      <c r="S4439" s="3" t="str">
        <f t="shared" si="345"/>
        <v>May</v>
      </c>
      <c r="T4439" t="str">
        <f t="shared" si="346"/>
        <v>Q2</v>
      </c>
      <c r="U4439">
        <f t="shared" si="347"/>
        <v>2025</v>
      </c>
      <c r="V4439" s="4">
        <f t="shared" si="348"/>
        <v>0.39690915944214095</v>
      </c>
      <c r="W4439" t="str">
        <f t="shared" si="349"/>
        <v>Low</v>
      </c>
    </row>
    <row r="4440" spans="1:23" hidden="1" x14ac:dyDescent="0.3">
      <c r="A4440">
        <v>102159</v>
      </c>
      <c r="B4440" s="1">
        <v>46001</v>
      </c>
      <c r="C4440" t="s">
        <v>2295</v>
      </c>
      <c r="D4440" t="s">
        <v>122</v>
      </c>
      <c r="E4440" t="s">
        <v>30</v>
      </c>
      <c r="F4440" t="s">
        <v>31</v>
      </c>
      <c r="G4440" t="s">
        <v>32</v>
      </c>
      <c r="H4440" t="s">
        <v>47</v>
      </c>
      <c r="I4440" t="s">
        <v>39</v>
      </c>
      <c r="J4440" t="s">
        <v>40</v>
      </c>
      <c r="K4440">
        <v>4</v>
      </c>
      <c r="L4440">
        <v>828</v>
      </c>
      <c r="M4440">
        <v>20</v>
      </c>
      <c r="N4440">
        <v>2649.6</v>
      </c>
      <c r="O4440">
        <v>1600</v>
      </c>
      <c r="P4440">
        <v>1049.5999999999999</v>
      </c>
      <c r="Q4440" t="s">
        <v>26</v>
      </c>
      <c r="R4440" t="s">
        <v>27</v>
      </c>
      <c r="S4440" s="3" t="str">
        <f t="shared" si="345"/>
        <v>December</v>
      </c>
      <c r="T4440" t="str">
        <f t="shared" si="346"/>
        <v>Q4</v>
      </c>
      <c r="U4440">
        <f t="shared" si="347"/>
        <v>2025</v>
      </c>
      <c r="V4440" s="4">
        <f t="shared" si="348"/>
        <v>0.39613526570048307</v>
      </c>
      <c r="W4440" t="str">
        <f t="shared" si="349"/>
        <v>Low</v>
      </c>
    </row>
    <row r="4441" spans="1:23" hidden="1" x14ac:dyDescent="0.3">
      <c r="A4441">
        <v>104223</v>
      </c>
      <c r="B4441" s="1">
        <v>45698</v>
      </c>
      <c r="C4441" t="s">
        <v>4359</v>
      </c>
      <c r="D4441" t="s">
        <v>184</v>
      </c>
      <c r="E4441" t="s">
        <v>52</v>
      </c>
      <c r="F4441" t="s">
        <v>69</v>
      </c>
      <c r="G4441" t="s">
        <v>70</v>
      </c>
      <c r="H4441" t="s">
        <v>59</v>
      </c>
      <c r="I4441" t="s">
        <v>39</v>
      </c>
      <c r="J4441" t="s">
        <v>40</v>
      </c>
      <c r="K4441">
        <v>6</v>
      </c>
      <c r="L4441">
        <v>552</v>
      </c>
      <c r="M4441">
        <v>20</v>
      </c>
      <c r="N4441">
        <v>2649.6</v>
      </c>
      <c r="O4441">
        <v>2400</v>
      </c>
      <c r="P4441">
        <v>249.6</v>
      </c>
      <c r="Q4441" t="s">
        <v>55</v>
      </c>
      <c r="R4441" t="s">
        <v>56</v>
      </c>
      <c r="S4441" s="3" t="str">
        <f t="shared" si="345"/>
        <v>February</v>
      </c>
      <c r="T4441" t="str">
        <f t="shared" si="346"/>
        <v>Q1</v>
      </c>
      <c r="U4441">
        <f t="shared" si="347"/>
        <v>2025</v>
      </c>
      <c r="V4441" s="4">
        <f t="shared" si="348"/>
        <v>9.420289855072464E-2</v>
      </c>
      <c r="W4441" t="str">
        <f t="shared" si="349"/>
        <v>Low</v>
      </c>
    </row>
    <row r="4442" spans="1:23" hidden="1" x14ac:dyDescent="0.3">
      <c r="A4442">
        <v>101956</v>
      </c>
      <c r="B4442" s="1">
        <v>45798</v>
      </c>
      <c r="C4442" t="s">
        <v>2092</v>
      </c>
      <c r="D4442" t="s">
        <v>375</v>
      </c>
      <c r="E4442" t="s">
        <v>44</v>
      </c>
      <c r="F4442" t="s">
        <v>45</v>
      </c>
      <c r="G4442" t="s">
        <v>46</v>
      </c>
      <c r="H4442" t="s">
        <v>59</v>
      </c>
      <c r="I4442" t="s">
        <v>39</v>
      </c>
      <c r="J4442" t="s">
        <v>40</v>
      </c>
      <c r="K4442">
        <v>3</v>
      </c>
      <c r="L4442">
        <v>1038</v>
      </c>
      <c r="M4442">
        <v>15</v>
      </c>
      <c r="N4442">
        <v>2646.9</v>
      </c>
      <c r="O4442">
        <v>1200</v>
      </c>
      <c r="P4442">
        <v>1446.9</v>
      </c>
      <c r="Q4442" t="s">
        <v>41</v>
      </c>
      <c r="R4442" t="s">
        <v>27</v>
      </c>
      <c r="S4442" s="3" t="str">
        <f t="shared" si="345"/>
        <v>May</v>
      </c>
      <c r="T4442" t="str">
        <f t="shared" si="346"/>
        <v>Q2</v>
      </c>
      <c r="U4442">
        <f t="shared" si="347"/>
        <v>2025</v>
      </c>
      <c r="V4442" s="4">
        <f t="shared" si="348"/>
        <v>0.54663946503456873</v>
      </c>
      <c r="W4442" t="str">
        <f t="shared" si="349"/>
        <v>Low</v>
      </c>
    </row>
    <row r="4443" spans="1:23" hidden="1" x14ac:dyDescent="0.3">
      <c r="A4443">
        <v>100153</v>
      </c>
      <c r="B4443" s="1">
        <v>45796</v>
      </c>
      <c r="C4443" t="s">
        <v>284</v>
      </c>
      <c r="D4443" t="s">
        <v>132</v>
      </c>
      <c r="E4443" t="s">
        <v>20</v>
      </c>
      <c r="F4443" t="s">
        <v>36</v>
      </c>
      <c r="G4443" t="s">
        <v>37</v>
      </c>
      <c r="H4443" t="s">
        <v>83</v>
      </c>
      <c r="I4443" t="s">
        <v>39</v>
      </c>
      <c r="J4443" t="s">
        <v>48</v>
      </c>
      <c r="K4443">
        <v>2</v>
      </c>
      <c r="L4443">
        <v>1469</v>
      </c>
      <c r="M4443">
        <v>10</v>
      </c>
      <c r="N4443">
        <v>2644.2</v>
      </c>
      <c r="O4443">
        <v>1800</v>
      </c>
      <c r="P4443">
        <v>844.2</v>
      </c>
      <c r="Q4443" t="s">
        <v>55</v>
      </c>
      <c r="R4443" t="s">
        <v>73</v>
      </c>
      <c r="S4443" s="3" t="str">
        <f t="shared" si="345"/>
        <v>May</v>
      </c>
      <c r="T4443" t="str">
        <f t="shared" si="346"/>
        <v>Q2</v>
      </c>
      <c r="U4443">
        <f t="shared" si="347"/>
        <v>2025</v>
      </c>
      <c r="V4443" s="4">
        <f t="shared" si="348"/>
        <v>0.31926480599046975</v>
      </c>
      <c r="W4443" t="str">
        <f t="shared" si="349"/>
        <v>Low</v>
      </c>
    </row>
    <row r="4444" spans="1:23" hidden="1" x14ac:dyDescent="0.3">
      <c r="A4444">
        <v>101649</v>
      </c>
      <c r="B4444" s="1">
        <v>45667</v>
      </c>
      <c r="C4444" t="s">
        <v>1785</v>
      </c>
      <c r="D4444" t="s">
        <v>134</v>
      </c>
      <c r="E4444" t="s">
        <v>44</v>
      </c>
      <c r="F4444" t="s">
        <v>64</v>
      </c>
      <c r="G4444" t="s">
        <v>65</v>
      </c>
      <c r="H4444" t="s">
        <v>23</v>
      </c>
      <c r="I4444" t="s">
        <v>39</v>
      </c>
      <c r="J4444" t="s">
        <v>48</v>
      </c>
      <c r="K4444">
        <v>2</v>
      </c>
      <c r="L4444">
        <v>1391</v>
      </c>
      <c r="M4444">
        <v>5</v>
      </c>
      <c r="N4444">
        <v>2642.9</v>
      </c>
      <c r="O4444">
        <v>1800</v>
      </c>
      <c r="P4444">
        <v>842.9</v>
      </c>
      <c r="Q4444" t="s">
        <v>26</v>
      </c>
      <c r="R4444" t="s">
        <v>27</v>
      </c>
      <c r="S4444" s="3" t="str">
        <f t="shared" si="345"/>
        <v>January</v>
      </c>
      <c r="T4444" t="str">
        <f t="shared" si="346"/>
        <v>Q1</v>
      </c>
      <c r="U4444">
        <f t="shared" si="347"/>
        <v>2025</v>
      </c>
      <c r="V4444" s="4">
        <f t="shared" si="348"/>
        <v>0.31892996329789247</v>
      </c>
      <c r="W4444" t="str">
        <f t="shared" si="349"/>
        <v>Low</v>
      </c>
    </row>
    <row r="4445" spans="1:23" hidden="1" x14ac:dyDescent="0.3">
      <c r="A4445">
        <v>103993</v>
      </c>
      <c r="B4445" s="1">
        <v>45825</v>
      </c>
      <c r="C4445" t="s">
        <v>4129</v>
      </c>
      <c r="D4445" t="s">
        <v>68</v>
      </c>
      <c r="E4445" t="s">
        <v>44</v>
      </c>
      <c r="F4445" t="s">
        <v>45</v>
      </c>
      <c r="G4445" t="s">
        <v>46</v>
      </c>
      <c r="H4445" t="s">
        <v>47</v>
      </c>
      <c r="I4445" t="s">
        <v>39</v>
      </c>
      <c r="J4445" t="s">
        <v>48</v>
      </c>
      <c r="K4445">
        <v>2</v>
      </c>
      <c r="L4445">
        <v>1468</v>
      </c>
      <c r="M4445">
        <v>10</v>
      </c>
      <c r="N4445">
        <v>2642.4</v>
      </c>
      <c r="O4445">
        <v>1800</v>
      </c>
      <c r="P4445">
        <v>842.4</v>
      </c>
      <c r="Q4445" t="s">
        <v>66</v>
      </c>
      <c r="R4445" t="s">
        <v>27</v>
      </c>
      <c r="S4445" s="3" t="str">
        <f t="shared" si="345"/>
        <v>June</v>
      </c>
      <c r="T4445" t="str">
        <f t="shared" si="346"/>
        <v>Q2</v>
      </c>
      <c r="U4445">
        <f t="shared" si="347"/>
        <v>2025</v>
      </c>
      <c r="V4445" s="4">
        <f t="shared" si="348"/>
        <v>0.31880108991825612</v>
      </c>
      <c r="W4445" t="str">
        <f t="shared" si="349"/>
        <v>Low</v>
      </c>
    </row>
    <row r="4446" spans="1:23" hidden="1" x14ac:dyDescent="0.3">
      <c r="A4446">
        <v>101870</v>
      </c>
      <c r="B4446" s="1">
        <v>45660</v>
      </c>
      <c r="C4446" t="s">
        <v>2006</v>
      </c>
      <c r="D4446" t="s">
        <v>116</v>
      </c>
      <c r="E4446" t="s">
        <v>52</v>
      </c>
      <c r="F4446" t="s">
        <v>53</v>
      </c>
      <c r="G4446" t="s">
        <v>54</v>
      </c>
      <c r="H4446" t="s">
        <v>47</v>
      </c>
      <c r="I4446" t="s">
        <v>39</v>
      </c>
      <c r="J4446" t="s">
        <v>48</v>
      </c>
      <c r="K4446">
        <v>2</v>
      </c>
      <c r="L4446">
        <v>1319</v>
      </c>
      <c r="M4446">
        <v>0</v>
      </c>
      <c r="N4446">
        <v>2638</v>
      </c>
      <c r="O4446">
        <v>1800</v>
      </c>
      <c r="P4446">
        <v>838</v>
      </c>
      <c r="Q4446" t="s">
        <v>26</v>
      </c>
      <c r="R4446" t="s">
        <v>56</v>
      </c>
      <c r="S4446" s="3" t="str">
        <f t="shared" si="345"/>
        <v>January</v>
      </c>
      <c r="T4446" t="str">
        <f t="shared" si="346"/>
        <v>Q1</v>
      </c>
      <c r="U4446">
        <f t="shared" si="347"/>
        <v>2025</v>
      </c>
      <c r="V4446" s="4">
        <f t="shared" si="348"/>
        <v>0.31766489764973466</v>
      </c>
      <c r="W4446" t="str">
        <f t="shared" si="349"/>
        <v>Low</v>
      </c>
    </row>
    <row r="4447" spans="1:23" hidden="1" x14ac:dyDescent="0.3">
      <c r="A4447">
        <v>102468</v>
      </c>
      <c r="B4447" s="1">
        <v>45844</v>
      </c>
      <c r="C4447" t="s">
        <v>2604</v>
      </c>
      <c r="D4447" t="s">
        <v>222</v>
      </c>
      <c r="E4447" t="s">
        <v>20</v>
      </c>
      <c r="F4447" t="s">
        <v>36</v>
      </c>
      <c r="G4447" t="s">
        <v>37</v>
      </c>
      <c r="H4447" t="s">
        <v>33</v>
      </c>
      <c r="I4447" t="s">
        <v>39</v>
      </c>
      <c r="J4447" t="s">
        <v>48</v>
      </c>
      <c r="K4447">
        <v>3</v>
      </c>
      <c r="L4447">
        <v>1096</v>
      </c>
      <c r="M4447">
        <v>20</v>
      </c>
      <c r="N4447">
        <v>2630.4</v>
      </c>
      <c r="O4447">
        <v>2700</v>
      </c>
      <c r="P4447">
        <v>-69.599999999999994</v>
      </c>
      <c r="Q4447" t="s">
        <v>26</v>
      </c>
      <c r="R4447" t="s">
        <v>56</v>
      </c>
      <c r="S4447" s="3" t="str">
        <f t="shared" si="345"/>
        <v>July</v>
      </c>
      <c r="T4447" t="str">
        <f t="shared" si="346"/>
        <v>Q3</v>
      </c>
      <c r="U4447">
        <f t="shared" si="347"/>
        <v>2025</v>
      </c>
      <c r="V4447" s="4">
        <f t="shared" si="348"/>
        <v>-2.6459854014598536E-2</v>
      </c>
      <c r="W4447" t="str">
        <f t="shared" si="349"/>
        <v>Low</v>
      </c>
    </row>
    <row r="4448" spans="1:23" hidden="1" x14ac:dyDescent="0.3">
      <c r="A4448">
        <v>102828</v>
      </c>
      <c r="B4448" s="1">
        <v>45789</v>
      </c>
      <c r="C4448" t="s">
        <v>2964</v>
      </c>
      <c r="D4448" t="s">
        <v>205</v>
      </c>
      <c r="E4448" t="s">
        <v>44</v>
      </c>
      <c r="F4448" t="s">
        <v>45</v>
      </c>
      <c r="G4448" t="s">
        <v>46</v>
      </c>
      <c r="H4448" t="s">
        <v>59</v>
      </c>
      <c r="I4448" t="s">
        <v>39</v>
      </c>
      <c r="J4448" t="s">
        <v>40</v>
      </c>
      <c r="K4448">
        <v>3</v>
      </c>
      <c r="L4448">
        <v>974</v>
      </c>
      <c r="M4448">
        <v>10</v>
      </c>
      <c r="N4448">
        <v>2629.8</v>
      </c>
      <c r="O4448">
        <v>1200</v>
      </c>
      <c r="P4448">
        <v>1429.8</v>
      </c>
      <c r="Q4448" t="s">
        <v>49</v>
      </c>
      <c r="R4448" t="s">
        <v>27</v>
      </c>
      <c r="S4448" s="3" t="str">
        <f t="shared" si="345"/>
        <v>May</v>
      </c>
      <c r="T4448" t="str">
        <f t="shared" si="346"/>
        <v>Q2</v>
      </c>
      <c r="U4448">
        <f t="shared" si="347"/>
        <v>2025</v>
      </c>
      <c r="V4448" s="4">
        <f t="shared" si="348"/>
        <v>0.5436915354779831</v>
      </c>
      <c r="W4448" t="str">
        <f t="shared" si="349"/>
        <v>Low</v>
      </c>
    </row>
    <row r="4449" spans="1:23" hidden="1" x14ac:dyDescent="0.3">
      <c r="A4449">
        <v>101235</v>
      </c>
      <c r="B4449" s="1">
        <v>45666</v>
      </c>
      <c r="C4449" t="s">
        <v>1371</v>
      </c>
      <c r="D4449" t="s">
        <v>142</v>
      </c>
      <c r="E4449" t="s">
        <v>30</v>
      </c>
      <c r="F4449" t="s">
        <v>76</v>
      </c>
      <c r="G4449" t="s">
        <v>77</v>
      </c>
      <c r="H4449" t="s">
        <v>47</v>
      </c>
      <c r="I4449" t="s">
        <v>39</v>
      </c>
      <c r="J4449" t="s">
        <v>40</v>
      </c>
      <c r="K4449">
        <v>5</v>
      </c>
      <c r="L4449">
        <v>584</v>
      </c>
      <c r="M4449">
        <v>10</v>
      </c>
      <c r="N4449">
        <v>2628</v>
      </c>
      <c r="O4449">
        <v>2000</v>
      </c>
      <c r="P4449">
        <v>628</v>
      </c>
      <c r="Q4449" t="s">
        <v>26</v>
      </c>
      <c r="R4449" t="s">
        <v>56</v>
      </c>
      <c r="S4449" s="3" t="str">
        <f t="shared" si="345"/>
        <v>January</v>
      </c>
      <c r="T4449" t="str">
        <f t="shared" si="346"/>
        <v>Q1</v>
      </c>
      <c r="U4449">
        <f t="shared" si="347"/>
        <v>2025</v>
      </c>
      <c r="V4449" s="4">
        <f t="shared" si="348"/>
        <v>0.23896499238964991</v>
      </c>
      <c r="W4449" t="str">
        <f t="shared" si="349"/>
        <v>Low</v>
      </c>
    </row>
    <row r="4450" spans="1:23" hidden="1" x14ac:dyDescent="0.3">
      <c r="A4450">
        <v>102863</v>
      </c>
      <c r="B4450" s="1">
        <v>45749</v>
      </c>
      <c r="C4450" t="s">
        <v>2999</v>
      </c>
      <c r="D4450" t="s">
        <v>90</v>
      </c>
      <c r="E4450" t="s">
        <v>20</v>
      </c>
      <c r="F4450" t="s">
        <v>36</v>
      </c>
      <c r="G4450" t="s">
        <v>37</v>
      </c>
      <c r="H4450" t="s">
        <v>38</v>
      </c>
      <c r="I4450" t="s">
        <v>39</v>
      </c>
      <c r="J4450" t="s">
        <v>92</v>
      </c>
      <c r="K4450">
        <v>1</v>
      </c>
      <c r="L4450">
        <v>2766</v>
      </c>
      <c r="M4450">
        <v>5</v>
      </c>
      <c r="N4450">
        <v>2627.7</v>
      </c>
      <c r="O4450">
        <v>1600</v>
      </c>
      <c r="P4450">
        <v>1027.7</v>
      </c>
      <c r="Q4450" t="s">
        <v>41</v>
      </c>
      <c r="R4450" t="s">
        <v>27</v>
      </c>
      <c r="S4450" s="3" t="str">
        <f t="shared" si="345"/>
        <v>April</v>
      </c>
      <c r="T4450" t="str">
        <f t="shared" si="346"/>
        <v>Q2</v>
      </c>
      <c r="U4450">
        <f t="shared" si="347"/>
        <v>2025</v>
      </c>
      <c r="V4450" s="4">
        <f t="shared" si="348"/>
        <v>0.3911024850629829</v>
      </c>
      <c r="W4450" t="str">
        <f t="shared" si="349"/>
        <v>Low</v>
      </c>
    </row>
    <row r="4451" spans="1:23" hidden="1" x14ac:dyDescent="0.3">
      <c r="A4451">
        <v>104252</v>
      </c>
      <c r="B4451" s="1">
        <v>45919</v>
      </c>
      <c r="C4451" t="s">
        <v>4388</v>
      </c>
      <c r="D4451" t="s">
        <v>210</v>
      </c>
      <c r="E4451" t="s">
        <v>52</v>
      </c>
      <c r="F4451" t="s">
        <v>69</v>
      </c>
      <c r="G4451" t="s">
        <v>70</v>
      </c>
      <c r="H4451" t="s">
        <v>59</v>
      </c>
      <c r="I4451" t="s">
        <v>39</v>
      </c>
      <c r="J4451" t="s">
        <v>48</v>
      </c>
      <c r="K4451">
        <v>2</v>
      </c>
      <c r="L4451">
        <v>1459</v>
      </c>
      <c r="M4451">
        <v>10</v>
      </c>
      <c r="N4451">
        <v>2626.2</v>
      </c>
      <c r="O4451">
        <v>1800</v>
      </c>
      <c r="P4451">
        <v>826.2</v>
      </c>
      <c r="Q4451" t="s">
        <v>41</v>
      </c>
      <c r="R4451" t="s">
        <v>73</v>
      </c>
      <c r="S4451" s="3" t="str">
        <f t="shared" si="345"/>
        <v>September</v>
      </c>
      <c r="T4451" t="str">
        <f t="shared" si="346"/>
        <v>Q3</v>
      </c>
      <c r="U4451">
        <f t="shared" si="347"/>
        <v>2025</v>
      </c>
      <c r="V4451" s="4">
        <f t="shared" si="348"/>
        <v>0.31459904043865666</v>
      </c>
      <c r="W4451" t="str">
        <f t="shared" si="349"/>
        <v>Low</v>
      </c>
    </row>
    <row r="4452" spans="1:23" hidden="1" x14ac:dyDescent="0.3">
      <c r="A4452">
        <v>101868</v>
      </c>
      <c r="B4452" s="1">
        <v>45936</v>
      </c>
      <c r="C4452" t="s">
        <v>2004</v>
      </c>
      <c r="D4452" t="s">
        <v>179</v>
      </c>
      <c r="E4452" t="s">
        <v>44</v>
      </c>
      <c r="F4452" t="s">
        <v>45</v>
      </c>
      <c r="G4452" t="s">
        <v>46</v>
      </c>
      <c r="H4452" t="s">
        <v>71</v>
      </c>
      <c r="I4452" t="s">
        <v>39</v>
      </c>
      <c r="J4452" t="s">
        <v>40</v>
      </c>
      <c r="K4452">
        <v>7</v>
      </c>
      <c r="L4452">
        <v>375</v>
      </c>
      <c r="M4452">
        <v>0</v>
      </c>
      <c r="N4452">
        <v>2625</v>
      </c>
      <c r="O4452">
        <v>2800</v>
      </c>
      <c r="P4452">
        <v>-175</v>
      </c>
      <c r="Q4452" t="s">
        <v>55</v>
      </c>
      <c r="R4452" t="s">
        <v>73</v>
      </c>
      <c r="S4452" s="3" t="str">
        <f t="shared" si="345"/>
        <v>October</v>
      </c>
      <c r="T4452" t="str">
        <f t="shared" si="346"/>
        <v>Q4</v>
      </c>
      <c r="U4452">
        <f t="shared" si="347"/>
        <v>2025</v>
      </c>
      <c r="V4452" s="4">
        <f t="shared" si="348"/>
        <v>-6.6666666666666666E-2</v>
      </c>
      <c r="W4452" t="str">
        <f t="shared" si="349"/>
        <v>Low</v>
      </c>
    </row>
    <row r="4453" spans="1:23" hidden="1" x14ac:dyDescent="0.3">
      <c r="A4453">
        <v>103396</v>
      </c>
      <c r="B4453" s="1">
        <v>45792</v>
      </c>
      <c r="C4453" t="s">
        <v>3532</v>
      </c>
      <c r="D4453" t="s">
        <v>127</v>
      </c>
      <c r="E4453" t="s">
        <v>52</v>
      </c>
      <c r="F4453" t="s">
        <v>69</v>
      </c>
      <c r="G4453" t="s">
        <v>70</v>
      </c>
      <c r="H4453" t="s">
        <v>59</v>
      </c>
      <c r="I4453" t="s">
        <v>39</v>
      </c>
      <c r="J4453" t="s">
        <v>40</v>
      </c>
      <c r="K4453">
        <v>4</v>
      </c>
      <c r="L4453">
        <v>656</v>
      </c>
      <c r="M4453">
        <v>0</v>
      </c>
      <c r="N4453">
        <v>2624</v>
      </c>
      <c r="O4453">
        <v>1600</v>
      </c>
      <c r="P4453">
        <v>1024</v>
      </c>
      <c r="Q4453" t="s">
        <v>66</v>
      </c>
      <c r="R4453" t="s">
        <v>73</v>
      </c>
      <c r="S4453" s="3" t="str">
        <f t="shared" si="345"/>
        <v>May</v>
      </c>
      <c r="T4453" t="str">
        <f t="shared" si="346"/>
        <v>Q2</v>
      </c>
      <c r="U4453">
        <f t="shared" si="347"/>
        <v>2025</v>
      </c>
      <c r="V4453" s="4">
        <f t="shared" si="348"/>
        <v>0.3902439024390244</v>
      </c>
      <c r="W4453" t="str">
        <f t="shared" si="349"/>
        <v>Low</v>
      </c>
    </row>
    <row r="4454" spans="1:23" hidden="1" x14ac:dyDescent="0.3">
      <c r="A4454">
        <v>102962</v>
      </c>
      <c r="B4454" s="1">
        <v>45909</v>
      </c>
      <c r="C4454" t="s">
        <v>3098</v>
      </c>
      <c r="D4454" t="s">
        <v>151</v>
      </c>
      <c r="E4454" t="s">
        <v>20</v>
      </c>
      <c r="F4454" t="s">
        <v>36</v>
      </c>
      <c r="G4454" t="s">
        <v>37</v>
      </c>
      <c r="H4454" t="s">
        <v>23</v>
      </c>
      <c r="I4454" t="s">
        <v>39</v>
      </c>
      <c r="J4454" t="s">
        <v>40</v>
      </c>
      <c r="K4454">
        <v>4</v>
      </c>
      <c r="L4454">
        <v>770</v>
      </c>
      <c r="M4454">
        <v>15</v>
      </c>
      <c r="N4454">
        <v>2618</v>
      </c>
      <c r="O4454">
        <v>1600</v>
      </c>
      <c r="P4454">
        <v>1018</v>
      </c>
      <c r="Q4454" t="s">
        <v>41</v>
      </c>
      <c r="R4454" t="s">
        <v>56</v>
      </c>
      <c r="S4454" s="3" t="str">
        <f t="shared" si="345"/>
        <v>September</v>
      </c>
      <c r="T4454" t="str">
        <f t="shared" si="346"/>
        <v>Q3</v>
      </c>
      <c r="U4454">
        <f t="shared" si="347"/>
        <v>2025</v>
      </c>
      <c r="V4454" s="4">
        <f t="shared" si="348"/>
        <v>0.38884644766997706</v>
      </c>
      <c r="W4454" t="str">
        <f t="shared" si="349"/>
        <v>Low</v>
      </c>
    </row>
    <row r="4455" spans="1:23" hidden="1" x14ac:dyDescent="0.3">
      <c r="A4455">
        <v>103044</v>
      </c>
      <c r="B4455" s="1">
        <v>45893</v>
      </c>
      <c r="C4455" t="s">
        <v>3180</v>
      </c>
      <c r="D4455" t="s">
        <v>250</v>
      </c>
      <c r="E4455" t="s">
        <v>52</v>
      </c>
      <c r="F4455" t="s">
        <v>53</v>
      </c>
      <c r="G4455" t="s">
        <v>54</v>
      </c>
      <c r="H4455" t="s">
        <v>59</v>
      </c>
      <c r="I4455" t="s">
        <v>39</v>
      </c>
      <c r="J4455" t="s">
        <v>48</v>
      </c>
      <c r="K4455">
        <v>2</v>
      </c>
      <c r="L4455">
        <v>1376</v>
      </c>
      <c r="M4455">
        <v>5</v>
      </c>
      <c r="N4455">
        <v>2614.4</v>
      </c>
      <c r="O4455">
        <v>1800</v>
      </c>
      <c r="P4455">
        <v>814.4</v>
      </c>
      <c r="Q4455" t="s">
        <v>26</v>
      </c>
      <c r="R4455" t="s">
        <v>27</v>
      </c>
      <c r="S4455" s="3" t="str">
        <f t="shared" si="345"/>
        <v>August</v>
      </c>
      <c r="T4455" t="str">
        <f t="shared" si="346"/>
        <v>Q3</v>
      </c>
      <c r="U4455">
        <f t="shared" si="347"/>
        <v>2025</v>
      </c>
      <c r="V4455" s="4">
        <f t="shared" si="348"/>
        <v>0.31150550795593634</v>
      </c>
      <c r="W4455" t="str">
        <f t="shared" si="349"/>
        <v>Low</v>
      </c>
    </row>
    <row r="4456" spans="1:23" hidden="1" x14ac:dyDescent="0.3">
      <c r="A4456">
        <v>101689</v>
      </c>
      <c r="B4456" s="1">
        <v>45717</v>
      </c>
      <c r="C4456" t="s">
        <v>1825</v>
      </c>
      <c r="D4456" t="s">
        <v>158</v>
      </c>
      <c r="E4456" t="s">
        <v>52</v>
      </c>
      <c r="F4456" t="s">
        <v>53</v>
      </c>
      <c r="G4456" t="s">
        <v>54</v>
      </c>
      <c r="H4456" t="s">
        <v>47</v>
      </c>
      <c r="I4456" t="s">
        <v>39</v>
      </c>
      <c r="J4456" t="s">
        <v>92</v>
      </c>
      <c r="K4456">
        <v>1</v>
      </c>
      <c r="L4456">
        <v>2608</v>
      </c>
      <c r="M4456">
        <v>0</v>
      </c>
      <c r="N4456">
        <v>2608</v>
      </c>
      <c r="O4456">
        <v>1600</v>
      </c>
      <c r="P4456">
        <v>1008</v>
      </c>
      <c r="Q4456" t="s">
        <v>41</v>
      </c>
      <c r="R4456" t="s">
        <v>27</v>
      </c>
      <c r="S4456" s="3" t="str">
        <f t="shared" si="345"/>
        <v>March</v>
      </c>
      <c r="T4456" t="str">
        <f t="shared" si="346"/>
        <v>Q1</v>
      </c>
      <c r="U4456">
        <f t="shared" si="347"/>
        <v>2025</v>
      </c>
      <c r="V4456" s="4">
        <f t="shared" si="348"/>
        <v>0.38650306748466257</v>
      </c>
      <c r="W4456" t="str">
        <f t="shared" si="349"/>
        <v>Low</v>
      </c>
    </row>
    <row r="4457" spans="1:23" hidden="1" x14ac:dyDescent="0.3">
      <c r="A4457">
        <v>104777</v>
      </c>
      <c r="B4457" s="1">
        <v>45790</v>
      </c>
      <c r="C4457" t="s">
        <v>4913</v>
      </c>
      <c r="D4457" t="s">
        <v>112</v>
      </c>
      <c r="E4457" t="s">
        <v>20</v>
      </c>
      <c r="F4457" t="s">
        <v>21</v>
      </c>
      <c r="G4457" t="s">
        <v>22</v>
      </c>
      <c r="H4457" t="s">
        <v>83</v>
      </c>
      <c r="I4457" t="s">
        <v>39</v>
      </c>
      <c r="J4457" t="s">
        <v>40</v>
      </c>
      <c r="K4457">
        <v>5</v>
      </c>
      <c r="L4457">
        <v>579</v>
      </c>
      <c r="M4457">
        <v>10</v>
      </c>
      <c r="N4457">
        <v>2605.5</v>
      </c>
      <c r="O4457">
        <v>2000</v>
      </c>
      <c r="P4457">
        <v>605.5</v>
      </c>
      <c r="Q4457" t="s">
        <v>55</v>
      </c>
      <c r="R4457" t="s">
        <v>27</v>
      </c>
      <c r="S4457" s="3" t="str">
        <f t="shared" si="345"/>
        <v>May</v>
      </c>
      <c r="T4457" t="str">
        <f t="shared" si="346"/>
        <v>Q2</v>
      </c>
      <c r="U4457">
        <f t="shared" si="347"/>
        <v>2025</v>
      </c>
      <c r="V4457" s="4">
        <f t="shared" si="348"/>
        <v>0.23239301477643445</v>
      </c>
      <c r="W4457" t="str">
        <f t="shared" si="349"/>
        <v>Low</v>
      </c>
    </row>
    <row r="4458" spans="1:23" hidden="1" x14ac:dyDescent="0.3">
      <c r="A4458">
        <v>103758</v>
      </c>
      <c r="B4458" s="1">
        <v>45785</v>
      </c>
      <c r="C4458" t="s">
        <v>3894</v>
      </c>
      <c r="D4458" t="s">
        <v>116</v>
      </c>
      <c r="E4458" t="s">
        <v>44</v>
      </c>
      <c r="F4458" t="s">
        <v>45</v>
      </c>
      <c r="G4458" t="s">
        <v>46</v>
      </c>
      <c r="H4458" t="s">
        <v>38</v>
      </c>
      <c r="I4458" t="s">
        <v>39</v>
      </c>
      <c r="J4458" t="s">
        <v>40</v>
      </c>
      <c r="K4458">
        <v>3</v>
      </c>
      <c r="L4458">
        <v>1082</v>
      </c>
      <c r="M4458">
        <v>20</v>
      </c>
      <c r="N4458">
        <v>2596.8000000000002</v>
      </c>
      <c r="O4458">
        <v>1200</v>
      </c>
      <c r="P4458">
        <v>1396.8</v>
      </c>
      <c r="Q4458" t="s">
        <v>49</v>
      </c>
      <c r="R4458" t="s">
        <v>56</v>
      </c>
      <c r="S4458" s="3" t="str">
        <f t="shared" si="345"/>
        <v>May</v>
      </c>
      <c r="T4458" t="str">
        <f t="shared" si="346"/>
        <v>Q2</v>
      </c>
      <c r="U4458">
        <f t="shared" si="347"/>
        <v>2025</v>
      </c>
      <c r="V4458" s="4">
        <f t="shared" si="348"/>
        <v>0.53789279112754151</v>
      </c>
      <c r="W4458" t="str">
        <f t="shared" si="349"/>
        <v>Low</v>
      </c>
    </row>
    <row r="4459" spans="1:23" hidden="1" x14ac:dyDescent="0.3">
      <c r="A4459">
        <v>102456</v>
      </c>
      <c r="B4459" s="1">
        <v>45854</v>
      </c>
      <c r="C4459" t="s">
        <v>2592</v>
      </c>
      <c r="D4459" t="s">
        <v>140</v>
      </c>
      <c r="E4459" t="s">
        <v>30</v>
      </c>
      <c r="F4459" t="s">
        <v>76</v>
      </c>
      <c r="G4459" t="s">
        <v>77</v>
      </c>
      <c r="H4459" t="s">
        <v>108</v>
      </c>
      <c r="I4459" t="s">
        <v>39</v>
      </c>
      <c r="J4459" t="s">
        <v>92</v>
      </c>
      <c r="K4459">
        <v>1</v>
      </c>
      <c r="L4459">
        <v>2595</v>
      </c>
      <c r="M4459">
        <v>0</v>
      </c>
      <c r="N4459">
        <v>2595</v>
      </c>
      <c r="O4459">
        <v>1600</v>
      </c>
      <c r="P4459">
        <v>995</v>
      </c>
      <c r="Q4459" t="s">
        <v>41</v>
      </c>
      <c r="R4459" t="s">
        <v>73</v>
      </c>
      <c r="S4459" s="3" t="str">
        <f t="shared" si="345"/>
        <v>July</v>
      </c>
      <c r="T4459" t="str">
        <f t="shared" si="346"/>
        <v>Q3</v>
      </c>
      <c r="U4459">
        <f t="shared" si="347"/>
        <v>2025</v>
      </c>
      <c r="V4459" s="4">
        <f t="shared" si="348"/>
        <v>0.38342967244701348</v>
      </c>
      <c r="W4459" t="str">
        <f t="shared" si="349"/>
        <v>Low</v>
      </c>
    </row>
    <row r="4460" spans="1:23" hidden="1" x14ac:dyDescent="0.3">
      <c r="A4460">
        <v>103528</v>
      </c>
      <c r="B4460" s="1">
        <v>45861</v>
      </c>
      <c r="C4460" t="s">
        <v>3664</v>
      </c>
      <c r="D4460" t="s">
        <v>242</v>
      </c>
      <c r="E4460" t="s">
        <v>20</v>
      </c>
      <c r="F4460" t="s">
        <v>36</v>
      </c>
      <c r="G4460" t="s">
        <v>37</v>
      </c>
      <c r="H4460" t="s">
        <v>59</v>
      </c>
      <c r="I4460" t="s">
        <v>39</v>
      </c>
      <c r="J4460" t="s">
        <v>48</v>
      </c>
      <c r="K4460">
        <v>2</v>
      </c>
      <c r="L4460">
        <v>1297</v>
      </c>
      <c r="M4460">
        <v>0</v>
      </c>
      <c r="N4460">
        <v>2594</v>
      </c>
      <c r="O4460">
        <v>1800</v>
      </c>
      <c r="P4460">
        <v>794</v>
      </c>
      <c r="Q4460" t="s">
        <v>66</v>
      </c>
      <c r="R4460" t="s">
        <v>56</v>
      </c>
      <c r="S4460" s="3" t="str">
        <f t="shared" si="345"/>
        <v>July</v>
      </c>
      <c r="T4460" t="str">
        <f t="shared" si="346"/>
        <v>Q3</v>
      </c>
      <c r="U4460">
        <f t="shared" si="347"/>
        <v>2025</v>
      </c>
      <c r="V4460" s="4">
        <f t="shared" si="348"/>
        <v>0.30609097918272937</v>
      </c>
      <c r="W4460" t="str">
        <f t="shared" si="349"/>
        <v>Low</v>
      </c>
    </row>
    <row r="4461" spans="1:23" hidden="1" x14ac:dyDescent="0.3">
      <c r="A4461">
        <v>104602</v>
      </c>
      <c r="B4461" s="1">
        <v>45709</v>
      </c>
      <c r="C4461" t="s">
        <v>4738</v>
      </c>
      <c r="D4461" t="s">
        <v>63</v>
      </c>
      <c r="E4461" t="s">
        <v>30</v>
      </c>
      <c r="F4461" t="s">
        <v>31</v>
      </c>
      <c r="G4461" t="s">
        <v>32</v>
      </c>
      <c r="H4461" t="s">
        <v>23</v>
      </c>
      <c r="I4461" t="s">
        <v>39</v>
      </c>
      <c r="J4461" t="s">
        <v>40</v>
      </c>
      <c r="K4461">
        <v>6</v>
      </c>
      <c r="L4461">
        <v>508</v>
      </c>
      <c r="M4461">
        <v>15</v>
      </c>
      <c r="N4461">
        <v>2590.8000000000002</v>
      </c>
      <c r="O4461">
        <v>2400</v>
      </c>
      <c r="P4461">
        <v>190.8</v>
      </c>
      <c r="Q4461" t="s">
        <v>26</v>
      </c>
      <c r="R4461" t="s">
        <v>73</v>
      </c>
      <c r="S4461" s="3" t="str">
        <f t="shared" si="345"/>
        <v>February</v>
      </c>
      <c r="T4461" t="str">
        <f t="shared" si="346"/>
        <v>Q1</v>
      </c>
      <c r="U4461">
        <f t="shared" si="347"/>
        <v>2025</v>
      </c>
      <c r="V4461" s="4">
        <f t="shared" si="348"/>
        <v>7.3645206113941639E-2</v>
      </c>
      <c r="W4461" t="str">
        <f t="shared" si="349"/>
        <v>Low</v>
      </c>
    </row>
    <row r="4462" spans="1:23" hidden="1" x14ac:dyDescent="0.3">
      <c r="A4462">
        <v>103641</v>
      </c>
      <c r="B4462" s="1">
        <v>45660</v>
      </c>
      <c r="C4462" t="s">
        <v>3777</v>
      </c>
      <c r="D4462" t="s">
        <v>189</v>
      </c>
      <c r="E4462" t="s">
        <v>52</v>
      </c>
      <c r="F4462" t="s">
        <v>53</v>
      </c>
      <c r="G4462" t="s">
        <v>54</v>
      </c>
      <c r="H4462" t="s">
        <v>23</v>
      </c>
      <c r="I4462" t="s">
        <v>39</v>
      </c>
      <c r="J4462" t="s">
        <v>92</v>
      </c>
      <c r="K4462">
        <v>1</v>
      </c>
      <c r="L4462">
        <v>2727</v>
      </c>
      <c r="M4462">
        <v>5</v>
      </c>
      <c r="N4462">
        <v>2590.65</v>
      </c>
      <c r="O4462">
        <v>1600</v>
      </c>
      <c r="P4462">
        <v>990.65</v>
      </c>
      <c r="Q4462" t="s">
        <v>41</v>
      </c>
      <c r="R4462" t="s">
        <v>73</v>
      </c>
      <c r="S4462" s="3" t="str">
        <f t="shared" si="345"/>
        <v>January</v>
      </c>
      <c r="T4462" t="str">
        <f t="shared" si="346"/>
        <v>Q1</v>
      </c>
      <c r="U4462">
        <f t="shared" si="347"/>
        <v>2025</v>
      </c>
      <c r="V4462" s="4">
        <f t="shared" si="348"/>
        <v>0.38239437978885604</v>
      </c>
      <c r="W4462" t="str">
        <f t="shared" si="349"/>
        <v>Low</v>
      </c>
    </row>
    <row r="4463" spans="1:23" hidden="1" x14ac:dyDescent="0.3">
      <c r="A4463">
        <v>103924</v>
      </c>
      <c r="B4463" s="1">
        <v>45847</v>
      </c>
      <c r="C4463" t="s">
        <v>4060</v>
      </c>
      <c r="D4463" t="s">
        <v>147</v>
      </c>
      <c r="E4463" t="s">
        <v>20</v>
      </c>
      <c r="F4463" t="s">
        <v>21</v>
      </c>
      <c r="G4463" t="s">
        <v>22</v>
      </c>
      <c r="H4463" t="s">
        <v>33</v>
      </c>
      <c r="I4463" t="s">
        <v>39</v>
      </c>
      <c r="J4463" t="s">
        <v>48</v>
      </c>
      <c r="K4463">
        <v>2</v>
      </c>
      <c r="L4463">
        <v>1293</v>
      </c>
      <c r="M4463">
        <v>0</v>
      </c>
      <c r="N4463">
        <v>2586</v>
      </c>
      <c r="O4463">
        <v>1800</v>
      </c>
      <c r="P4463">
        <v>786</v>
      </c>
      <c r="Q4463" t="s">
        <v>26</v>
      </c>
      <c r="R4463" t="s">
        <v>27</v>
      </c>
      <c r="S4463" s="3" t="str">
        <f t="shared" si="345"/>
        <v>July</v>
      </c>
      <c r="T4463" t="str">
        <f t="shared" si="346"/>
        <v>Q3</v>
      </c>
      <c r="U4463">
        <f t="shared" si="347"/>
        <v>2025</v>
      </c>
      <c r="V4463" s="4">
        <f t="shared" si="348"/>
        <v>0.30394431554524359</v>
      </c>
      <c r="W4463" t="str">
        <f t="shared" si="349"/>
        <v>Low</v>
      </c>
    </row>
    <row r="4464" spans="1:23" hidden="1" x14ac:dyDescent="0.3">
      <c r="A4464">
        <v>103283</v>
      </c>
      <c r="B4464" s="1">
        <v>45700</v>
      </c>
      <c r="C4464" t="s">
        <v>3419</v>
      </c>
      <c r="D4464" t="s">
        <v>102</v>
      </c>
      <c r="E4464" t="s">
        <v>20</v>
      </c>
      <c r="F4464" t="s">
        <v>21</v>
      </c>
      <c r="G4464" t="s">
        <v>22</v>
      </c>
      <c r="H4464" t="s">
        <v>108</v>
      </c>
      <c r="I4464" t="s">
        <v>39</v>
      </c>
      <c r="J4464" t="s">
        <v>92</v>
      </c>
      <c r="K4464">
        <v>1</v>
      </c>
      <c r="L4464">
        <v>2869</v>
      </c>
      <c r="M4464">
        <v>10</v>
      </c>
      <c r="N4464">
        <v>2582.1</v>
      </c>
      <c r="O4464">
        <v>1600</v>
      </c>
      <c r="P4464">
        <v>982.1</v>
      </c>
      <c r="Q4464" t="s">
        <v>26</v>
      </c>
      <c r="R4464" t="s">
        <v>27</v>
      </c>
      <c r="S4464" s="3" t="str">
        <f t="shared" si="345"/>
        <v>February</v>
      </c>
      <c r="T4464" t="str">
        <f t="shared" si="346"/>
        <v>Q1</v>
      </c>
      <c r="U4464">
        <f t="shared" si="347"/>
        <v>2025</v>
      </c>
      <c r="V4464" s="4">
        <f t="shared" si="348"/>
        <v>0.38034932806630262</v>
      </c>
      <c r="W4464" t="str">
        <f t="shared" si="349"/>
        <v>Low</v>
      </c>
    </row>
    <row r="4465" spans="1:23" hidden="1" x14ac:dyDescent="0.3">
      <c r="A4465">
        <v>102573</v>
      </c>
      <c r="B4465" s="1">
        <v>45679</v>
      </c>
      <c r="C4465" t="s">
        <v>2709</v>
      </c>
      <c r="D4465" t="s">
        <v>408</v>
      </c>
      <c r="E4465" t="s">
        <v>44</v>
      </c>
      <c r="F4465" t="s">
        <v>64</v>
      </c>
      <c r="G4465" t="s">
        <v>65</v>
      </c>
      <c r="H4465" t="s">
        <v>47</v>
      </c>
      <c r="I4465" t="s">
        <v>39</v>
      </c>
      <c r="J4465" t="s">
        <v>48</v>
      </c>
      <c r="K4465">
        <v>2</v>
      </c>
      <c r="L4465">
        <v>1514</v>
      </c>
      <c r="M4465">
        <v>15</v>
      </c>
      <c r="N4465">
        <v>2573.8000000000002</v>
      </c>
      <c r="O4465">
        <v>1800</v>
      </c>
      <c r="P4465">
        <v>773.8</v>
      </c>
      <c r="Q4465" t="s">
        <v>66</v>
      </c>
      <c r="R4465" t="s">
        <v>56</v>
      </c>
      <c r="S4465" s="3" t="str">
        <f t="shared" si="345"/>
        <v>January</v>
      </c>
      <c r="T4465" t="str">
        <f t="shared" si="346"/>
        <v>Q1</v>
      </c>
      <c r="U4465">
        <f t="shared" si="347"/>
        <v>2025</v>
      </c>
      <c r="V4465" s="4">
        <f t="shared" si="348"/>
        <v>0.30064496075841163</v>
      </c>
      <c r="W4465" t="str">
        <f t="shared" si="349"/>
        <v>Low</v>
      </c>
    </row>
    <row r="4466" spans="1:23" hidden="1" x14ac:dyDescent="0.3">
      <c r="A4466">
        <v>100749</v>
      </c>
      <c r="B4466" s="1">
        <v>45721</v>
      </c>
      <c r="C4466" t="s">
        <v>885</v>
      </c>
      <c r="D4466" t="s">
        <v>184</v>
      </c>
      <c r="E4466" t="s">
        <v>52</v>
      </c>
      <c r="F4466" t="s">
        <v>69</v>
      </c>
      <c r="G4466" t="s">
        <v>70</v>
      </c>
      <c r="H4466" t="s">
        <v>23</v>
      </c>
      <c r="I4466" t="s">
        <v>39</v>
      </c>
      <c r="J4466" t="s">
        <v>40</v>
      </c>
      <c r="K4466">
        <v>4</v>
      </c>
      <c r="L4466">
        <v>756</v>
      </c>
      <c r="M4466">
        <v>15</v>
      </c>
      <c r="N4466">
        <v>2570.4</v>
      </c>
      <c r="O4466">
        <v>1600</v>
      </c>
      <c r="P4466">
        <v>970.4</v>
      </c>
      <c r="Q4466" t="s">
        <v>26</v>
      </c>
      <c r="R4466" t="s">
        <v>27</v>
      </c>
      <c r="S4466" s="3" t="str">
        <f t="shared" si="345"/>
        <v>March</v>
      </c>
      <c r="T4466" t="str">
        <f t="shared" si="346"/>
        <v>Q1</v>
      </c>
      <c r="U4466">
        <f t="shared" si="347"/>
        <v>2025</v>
      </c>
      <c r="V4466" s="4">
        <f t="shared" si="348"/>
        <v>0.37752878929349515</v>
      </c>
      <c r="W4466" t="str">
        <f t="shared" si="349"/>
        <v>Low</v>
      </c>
    </row>
    <row r="4467" spans="1:23" hidden="1" x14ac:dyDescent="0.3">
      <c r="A4467">
        <v>101275</v>
      </c>
      <c r="B4467" s="1">
        <v>45949</v>
      </c>
      <c r="C4467" t="s">
        <v>1411</v>
      </c>
      <c r="D4467" t="s">
        <v>142</v>
      </c>
      <c r="E4467" t="s">
        <v>30</v>
      </c>
      <c r="F4467" t="s">
        <v>76</v>
      </c>
      <c r="G4467" t="s">
        <v>77</v>
      </c>
      <c r="H4467" t="s">
        <v>71</v>
      </c>
      <c r="I4467" t="s">
        <v>39</v>
      </c>
      <c r="J4467" t="s">
        <v>40</v>
      </c>
      <c r="K4467">
        <v>8</v>
      </c>
      <c r="L4467">
        <v>356</v>
      </c>
      <c r="M4467">
        <v>10</v>
      </c>
      <c r="N4467">
        <v>2563.1999999999998</v>
      </c>
      <c r="O4467">
        <v>3200</v>
      </c>
      <c r="P4467">
        <v>-636.79999999999995</v>
      </c>
      <c r="Q4467" t="s">
        <v>66</v>
      </c>
      <c r="R4467" t="s">
        <v>27</v>
      </c>
      <c r="S4467" s="3" t="str">
        <f t="shared" si="345"/>
        <v>October</v>
      </c>
      <c r="T4467" t="str">
        <f t="shared" si="346"/>
        <v>Q4</v>
      </c>
      <c r="U4467">
        <f t="shared" si="347"/>
        <v>2025</v>
      </c>
      <c r="V4467" s="4">
        <f t="shared" si="348"/>
        <v>-0.24843945068664169</v>
      </c>
      <c r="W4467" t="str">
        <f t="shared" si="349"/>
        <v>Low</v>
      </c>
    </row>
    <row r="4468" spans="1:23" hidden="1" x14ac:dyDescent="0.3">
      <c r="A4468">
        <v>100309</v>
      </c>
      <c r="B4468" s="1">
        <v>45713</v>
      </c>
      <c r="C4468" t="s">
        <v>445</v>
      </c>
      <c r="D4468" t="s">
        <v>35</v>
      </c>
      <c r="E4468" t="s">
        <v>44</v>
      </c>
      <c r="F4468" t="s">
        <v>64</v>
      </c>
      <c r="G4468" t="s">
        <v>65</v>
      </c>
      <c r="H4468" t="s">
        <v>23</v>
      </c>
      <c r="I4468" t="s">
        <v>39</v>
      </c>
      <c r="J4468" t="s">
        <v>48</v>
      </c>
      <c r="K4468">
        <v>2</v>
      </c>
      <c r="L4468">
        <v>1598</v>
      </c>
      <c r="M4468">
        <v>20</v>
      </c>
      <c r="N4468">
        <v>2556.8000000000002</v>
      </c>
      <c r="O4468">
        <v>1800</v>
      </c>
      <c r="P4468">
        <v>756.8</v>
      </c>
      <c r="Q4468" t="s">
        <v>26</v>
      </c>
      <c r="R4468" t="s">
        <v>27</v>
      </c>
      <c r="S4468" s="3" t="str">
        <f t="shared" si="345"/>
        <v>February</v>
      </c>
      <c r="T4468" t="str">
        <f t="shared" si="346"/>
        <v>Q1</v>
      </c>
      <c r="U4468">
        <f t="shared" si="347"/>
        <v>2025</v>
      </c>
      <c r="V4468" s="4">
        <f t="shared" si="348"/>
        <v>0.29599499374217769</v>
      </c>
      <c r="W4468" t="str">
        <f t="shared" si="349"/>
        <v>Low</v>
      </c>
    </row>
    <row r="4469" spans="1:23" hidden="1" x14ac:dyDescent="0.3">
      <c r="A4469">
        <v>103302</v>
      </c>
      <c r="B4469" s="1">
        <v>45862</v>
      </c>
      <c r="C4469" t="s">
        <v>3438</v>
      </c>
      <c r="D4469" t="s">
        <v>186</v>
      </c>
      <c r="E4469" t="s">
        <v>20</v>
      </c>
      <c r="F4469" t="s">
        <v>21</v>
      </c>
      <c r="G4469" t="s">
        <v>22</v>
      </c>
      <c r="H4469" t="s">
        <v>108</v>
      </c>
      <c r="I4469" t="s">
        <v>39</v>
      </c>
      <c r="J4469" t="s">
        <v>48</v>
      </c>
      <c r="K4469">
        <v>2</v>
      </c>
      <c r="L4469">
        <v>1598</v>
      </c>
      <c r="M4469">
        <v>20</v>
      </c>
      <c r="N4469">
        <v>2556.8000000000002</v>
      </c>
      <c r="O4469">
        <v>1800</v>
      </c>
      <c r="P4469">
        <v>756.8</v>
      </c>
      <c r="Q4469" t="s">
        <v>55</v>
      </c>
      <c r="R4469" t="s">
        <v>56</v>
      </c>
      <c r="S4469" s="3" t="str">
        <f t="shared" si="345"/>
        <v>July</v>
      </c>
      <c r="T4469" t="str">
        <f t="shared" si="346"/>
        <v>Q3</v>
      </c>
      <c r="U4469">
        <f t="shared" si="347"/>
        <v>2025</v>
      </c>
      <c r="V4469" s="4">
        <f t="shared" si="348"/>
        <v>0.29599499374217769</v>
      </c>
      <c r="W4469" t="str">
        <f t="shared" si="349"/>
        <v>Low</v>
      </c>
    </row>
    <row r="4470" spans="1:23" hidden="1" x14ac:dyDescent="0.3">
      <c r="A4470">
        <v>101543</v>
      </c>
      <c r="B4470" s="1">
        <v>45778</v>
      </c>
      <c r="C4470" t="s">
        <v>1679</v>
      </c>
      <c r="D4470" t="s">
        <v>158</v>
      </c>
      <c r="E4470" t="s">
        <v>20</v>
      </c>
      <c r="F4470" t="s">
        <v>36</v>
      </c>
      <c r="G4470" t="s">
        <v>37</v>
      </c>
      <c r="H4470" t="s">
        <v>71</v>
      </c>
      <c r="I4470" t="s">
        <v>39</v>
      </c>
      <c r="J4470" t="s">
        <v>48</v>
      </c>
      <c r="K4470">
        <v>2</v>
      </c>
      <c r="L4470">
        <v>1272</v>
      </c>
      <c r="M4470">
        <v>0</v>
      </c>
      <c r="N4470">
        <v>2544</v>
      </c>
      <c r="O4470">
        <v>1800</v>
      </c>
      <c r="P4470">
        <v>744</v>
      </c>
      <c r="Q4470" t="s">
        <v>49</v>
      </c>
      <c r="R4470" t="s">
        <v>27</v>
      </c>
      <c r="S4470" s="3" t="str">
        <f t="shared" si="345"/>
        <v>May</v>
      </c>
      <c r="T4470" t="str">
        <f t="shared" si="346"/>
        <v>Q2</v>
      </c>
      <c r="U4470">
        <f t="shared" si="347"/>
        <v>2025</v>
      </c>
      <c r="V4470" s="4">
        <f t="shared" si="348"/>
        <v>0.29245283018867924</v>
      </c>
      <c r="W4470" t="str">
        <f t="shared" si="349"/>
        <v>Low</v>
      </c>
    </row>
    <row r="4471" spans="1:23" hidden="1" x14ac:dyDescent="0.3">
      <c r="A4471">
        <v>100586</v>
      </c>
      <c r="B4471" s="1">
        <v>45888</v>
      </c>
      <c r="C4471" t="s">
        <v>722</v>
      </c>
      <c r="D4471" t="s">
        <v>194</v>
      </c>
      <c r="E4471" t="s">
        <v>44</v>
      </c>
      <c r="F4471" t="s">
        <v>45</v>
      </c>
      <c r="G4471" t="s">
        <v>46</v>
      </c>
      <c r="H4471" t="s">
        <v>108</v>
      </c>
      <c r="I4471" t="s">
        <v>39</v>
      </c>
      <c r="J4471" t="s">
        <v>40</v>
      </c>
      <c r="K4471">
        <v>5</v>
      </c>
      <c r="L4471">
        <v>507</v>
      </c>
      <c r="M4471">
        <v>0</v>
      </c>
      <c r="N4471">
        <v>2535</v>
      </c>
      <c r="O4471">
        <v>2000</v>
      </c>
      <c r="P4471">
        <v>535</v>
      </c>
      <c r="Q4471" t="s">
        <v>26</v>
      </c>
      <c r="R4471" t="s">
        <v>73</v>
      </c>
      <c r="S4471" s="3" t="str">
        <f t="shared" si="345"/>
        <v>August</v>
      </c>
      <c r="T4471" t="str">
        <f t="shared" si="346"/>
        <v>Q3</v>
      </c>
      <c r="U4471">
        <f t="shared" si="347"/>
        <v>2025</v>
      </c>
      <c r="V4471" s="4">
        <f t="shared" si="348"/>
        <v>0.21104536489151873</v>
      </c>
      <c r="W4471" t="str">
        <f t="shared" si="349"/>
        <v>Low</v>
      </c>
    </row>
    <row r="4472" spans="1:23" hidden="1" x14ac:dyDescent="0.3">
      <c r="A4472">
        <v>102481</v>
      </c>
      <c r="B4472" s="1">
        <v>45798</v>
      </c>
      <c r="C4472" t="s">
        <v>2617</v>
      </c>
      <c r="D4472" t="s">
        <v>175</v>
      </c>
      <c r="E4472" t="s">
        <v>30</v>
      </c>
      <c r="F4472" t="s">
        <v>31</v>
      </c>
      <c r="G4472" t="s">
        <v>32</v>
      </c>
      <c r="H4472" t="s">
        <v>59</v>
      </c>
      <c r="I4472" t="s">
        <v>39</v>
      </c>
      <c r="J4472" t="s">
        <v>92</v>
      </c>
      <c r="K4472">
        <v>1</v>
      </c>
      <c r="L4472">
        <v>2982</v>
      </c>
      <c r="M4472">
        <v>15</v>
      </c>
      <c r="N4472">
        <v>2534.6999999999998</v>
      </c>
      <c r="O4472">
        <v>1600</v>
      </c>
      <c r="P4472">
        <v>934.7</v>
      </c>
      <c r="Q4472" t="s">
        <v>41</v>
      </c>
      <c r="R4472" t="s">
        <v>27</v>
      </c>
      <c r="S4472" s="3" t="str">
        <f t="shared" si="345"/>
        <v>May</v>
      </c>
      <c r="T4472" t="str">
        <f t="shared" si="346"/>
        <v>Q2</v>
      </c>
      <c r="U4472">
        <f t="shared" si="347"/>
        <v>2025</v>
      </c>
      <c r="V4472" s="4">
        <f t="shared" si="348"/>
        <v>0.36876158914269935</v>
      </c>
      <c r="W4472" t="str">
        <f t="shared" si="349"/>
        <v>Low</v>
      </c>
    </row>
    <row r="4473" spans="1:23" hidden="1" x14ac:dyDescent="0.3">
      <c r="A4473">
        <v>101357</v>
      </c>
      <c r="B4473" s="1">
        <v>45769</v>
      </c>
      <c r="C4473" t="s">
        <v>1493</v>
      </c>
      <c r="D4473" t="s">
        <v>75</v>
      </c>
      <c r="E4473" t="s">
        <v>30</v>
      </c>
      <c r="F4473" t="s">
        <v>76</v>
      </c>
      <c r="G4473" t="s">
        <v>77</v>
      </c>
      <c r="H4473" t="s">
        <v>23</v>
      </c>
      <c r="I4473" t="s">
        <v>39</v>
      </c>
      <c r="J4473" t="s">
        <v>40</v>
      </c>
      <c r="K4473">
        <v>3</v>
      </c>
      <c r="L4473">
        <v>993</v>
      </c>
      <c r="M4473">
        <v>15</v>
      </c>
      <c r="N4473">
        <v>2532.15</v>
      </c>
      <c r="O4473">
        <v>1200</v>
      </c>
      <c r="P4473">
        <v>1332.15</v>
      </c>
      <c r="Q4473" t="s">
        <v>49</v>
      </c>
      <c r="R4473" t="s">
        <v>27</v>
      </c>
      <c r="S4473" s="3" t="str">
        <f t="shared" si="345"/>
        <v>April</v>
      </c>
      <c r="T4473" t="str">
        <f t="shared" si="346"/>
        <v>Q2</v>
      </c>
      <c r="U4473">
        <f t="shared" si="347"/>
        <v>2025</v>
      </c>
      <c r="V4473" s="4">
        <f t="shared" si="348"/>
        <v>0.5260944256856821</v>
      </c>
      <c r="W4473" t="str">
        <f t="shared" si="349"/>
        <v>Low</v>
      </c>
    </row>
    <row r="4474" spans="1:23" hidden="1" x14ac:dyDescent="0.3">
      <c r="A4474">
        <v>103374</v>
      </c>
      <c r="B4474" s="1">
        <v>45947</v>
      </c>
      <c r="C4474" t="s">
        <v>3510</v>
      </c>
      <c r="D4474" t="s">
        <v>226</v>
      </c>
      <c r="E4474" t="s">
        <v>20</v>
      </c>
      <c r="F4474" t="s">
        <v>36</v>
      </c>
      <c r="G4474" t="s">
        <v>37</v>
      </c>
      <c r="H4474" t="s">
        <v>38</v>
      </c>
      <c r="I4474" t="s">
        <v>39</v>
      </c>
      <c r="J4474" t="s">
        <v>40</v>
      </c>
      <c r="K4474">
        <v>7</v>
      </c>
      <c r="L4474">
        <v>361</v>
      </c>
      <c r="M4474">
        <v>0</v>
      </c>
      <c r="N4474">
        <v>2527</v>
      </c>
      <c r="O4474">
        <v>2800</v>
      </c>
      <c r="P4474">
        <v>-273</v>
      </c>
      <c r="Q4474" t="s">
        <v>41</v>
      </c>
      <c r="R4474" t="s">
        <v>73</v>
      </c>
      <c r="S4474" s="3" t="str">
        <f t="shared" si="345"/>
        <v>October</v>
      </c>
      <c r="T4474" t="str">
        <f t="shared" si="346"/>
        <v>Q4</v>
      </c>
      <c r="U4474">
        <f t="shared" si="347"/>
        <v>2025</v>
      </c>
      <c r="V4474" s="4">
        <f t="shared" si="348"/>
        <v>-0.10803324099722991</v>
      </c>
      <c r="W4474" t="str">
        <f t="shared" si="349"/>
        <v>Low</v>
      </c>
    </row>
    <row r="4475" spans="1:23" hidden="1" x14ac:dyDescent="0.3">
      <c r="A4475">
        <v>104712</v>
      </c>
      <c r="B4475" s="1">
        <v>45782</v>
      </c>
      <c r="C4475" t="s">
        <v>4848</v>
      </c>
      <c r="D4475" t="s">
        <v>110</v>
      </c>
      <c r="E4475" t="s">
        <v>52</v>
      </c>
      <c r="F4475" t="s">
        <v>69</v>
      </c>
      <c r="G4475" t="s">
        <v>70</v>
      </c>
      <c r="H4475" t="s">
        <v>83</v>
      </c>
      <c r="I4475" t="s">
        <v>39</v>
      </c>
      <c r="J4475" t="s">
        <v>48</v>
      </c>
      <c r="K4475">
        <v>2</v>
      </c>
      <c r="L4475">
        <v>1329</v>
      </c>
      <c r="M4475">
        <v>5</v>
      </c>
      <c r="N4475">
        <v>2525.1</v>
      </c>
      <c r="O4475">
        <v>1800</v>
      </c>
      <c r="P4475">
        <v>725.1</v>
      </c>
      <c r="Q4475" t="s">
        <v>41</v>
      </c>
      <c r="R4475" t="s">
        <v>27</v>
      </c>
      <c r="S4475" s="3" t="str">
        <f t="shared" si="345"/>
        <v>May</v>
      </c>
      <c r="T4475" t="str">
        <f t="shared" si="346"/>
        <v>Q2</v>
      </c>
      <c r="U4475">
        <f t="shared" si="347"/>
        <v>2025</v>
      </c>
      <c r="V4475" s="4">
        <f t="shared" si="348"/>
        <v>0.2871569442794345</v>
      </c>
      <c r="W4475" t="str">
        <f t="shared" si="349"/>
        <v>Low</v>
      </c>
    </row>
    <row r="4476" spans="1:23" hidden="1" x14ac:dyDescent="0.3">
      <c r="A4476">
        <v>102834</v>
      </c>
      <c r="B4476" s="1">
        <v>45792</v>
      </c>
      <c r="C4476" t="s">
        <v>2970</v>
      </c>
      <c r="D4476" t="s">
        <v>132</v>
      </c>
      <c r="E4476" t="s">
        <v>20</v>
      </c>
      <c r="F4476" t="s">
        <v>21</v>
      </c>
      <c r="G4476" t="s">
        <v>22</v>
      </c>
      <c r="H4476" t="s">
        <v>59</v>
      </c>
      <c r="I4476" t="s">
        <v>39</v>
      </c>
      <c r="J4476" t="s">
        <v>40</v>
      </c>
      <c r="K4476">
        <v>6</v>
      </c>
      <c r="L4476">
        <v>420</v>
      </c>
      <c r="M4476">
        <v>0</v>
      </c>
      <c r="N4476">
        <v>2520</v>
      </c>
      <c r="O4476">
        <v>2400</v>
      </c>
      <c r="P4476">
        <v>120</v>
      </c>
      <c r="Q4476" t="s">
        <v>66</v>
      </c>
      <c r="R4476" t="s">
        <v>56</v>
      </c>
      <c r="S4476" s="3" t="str">
        <f t="shared" si="345"/>
        <v>May</v>
      </c>
      <c r="T4476" t="str">
        <f t="shared" si="346"/>
        <v>Q2</v>
      </c>
      <c r="U4476">
        <f t="shared" si="347"/>
        <v>2025</v>
      </c>
      <c r="V4476" s="4">
        <f t="shared" si="348"/>
        <v>4.7619047619047616E-2</v>
      </c>
      <c r="W4476" t="str">
        <f t="shared" si="349"/>
        <v>Low</v>
      </c>
    </row>
    <row r="4477" spans="1:23" hidden="1" x14ac:dyDescent="0.3">
      <c r="A4477">
        <v>103546</v>
      </c>
      <c r="B4477" s="1">
        <v>45949</v>
      </c>
      <c r="C4477" t="s">
        <v>3682</v>
      </c>
      <c r="D4477" t="s">
        <v>102</v>
      </c>
      <c r="E4477" t="s">
        <v>30</v>
      </c>
      <c r="F4477" t="s">
        <v>76</v>
      </c>
      <c r="G4477" t="s">
        <v>77</v>
      </c>
      <c r="H4477" t="s">
        <v>33</v>
      </c>
      <c r="I4477" t="s">
        <v>39</v>
      </c>
      <c r="J4477" t="s">
        <v>40</v>
      </c>
      <c r="K4477">
        <v>10</v>
      </c>
      <c r="L4477">
        <v>296</v>
      </c>
      <c r="M4477">
        <v>15</v>
      </c>
      <c r="N4477">
        <v>2516</v>
      </c>
      <c r="O4477">
        <v>4000</v>
      </c>
      <c r="P4477">
        <v>-1484</v>
      </c>
      <c r="Q4477" t="s">
        <v>41</v>
      </c>
      <c r="R4477" t="s">
        <v>73</v>
      </c>
      <c r="S4477" s="3" t="str">
        <f t="shared" si="345"/>
        <v>October</v>
      </c>
      <c r="T4477" t="str">
        <f t="shared" si="346"/>
        <v>Q4</v>
      </c>
      <c r="U4477">
        <f t="shared" si="347"/>
        <v>2025</v>
      </c>
      <c r="V4477" s="4">
        <f t="shared" si="348"/>
        <v>-0.58982511923688397</v>
      </c>
      <c r="W4477" t="str">
        <f t="shared" si="349"/>
        <v>Low</v>
      </c>
    </row>
    <row r="4478" spans="1:23" hidden="1" x14ac:dyDescent="0.3">
      <c r="A4478">
        <v>101531</v>
      </c>
      <c r="B4478" s="1">
        <v>46007</v>
      </c>
      <c r="C4478" t="s">
        <v>1667</v>
      </c>
      <c r="D4478" t="s">
        <v>125</v>
      </c>
      <c r="E4478" t="s">
        <v>20</v>
      </c>
      <c r="F4478" t="s">
        <v>21</v>
      </c>
      <c r="G4478" t="s">
        <v>22</v>
      </c>
      <c r="H4478" t="s">
        <v>47</v>
      </c>
      <c r="I4478" t="s">
        <v>39</v>
      </c>
      <c r="J4478" t="s">
        <v>48</v>
      </c>
      <c r="K4478">
        <v>2</v>
      </c>
      <c r="L4478">
        <v>1317</v>
      </c>
      <c r="M4478">
        <v>5</v>
      </c>
      <c r="N4478">
        <v>2502.3000000000002</v>
      </c>
      <c r="O4478">
        <v>1800</v>
      </c>
      <c r="P4478">
        <v>702.3</v>
      </c>
      <c r="Q4478" t="s">
        <v>66</v>
      </c>
      <c r="R4478" t="s">
        <v>56</v>
      </c>
      <c r="S4478" s="3" t="str">
        <f t="shared" si="345"/>
        <v>December</v>
      </c>
      <c r="T4478" t="str">
        <f t="shared" si="346"/>
        <v>Q4</v>
      </c>
      <c r="U4478">
        <f t="shared" si="347"/>
        <v>2025</v>
      </c>
      <c r="V4478" s="4">
        <f t="shared" si="348"/>
        <v>0.28066179115214002</v>
      </c>
      <c r="W4478" t="str">
        <f t="shared" si="349"/>
        <v>Low</v>
      </c>
    </row>
    <row r="4479" spans="1:23" hidden="1" x14ac:dyDescent="0.3">
      <c r="A4479">
        <v>102393</v>
      </c>
      <c r="B4479" s="1">
        <v>45965</v>
      </c>
      <c r="C4479" t="s">
        <v>2529</v>
      </c>
      <c r="D4479" t="s">
        <v>158</v>
      </c>
      <c r="E4479" t="s">
        <v>44</v>
      </c>
      <c r="F4479" t="s">
        <v>64</v>
      </c>
      <c r="G4479" t="s">
        <v>65</v>
      </c>
      <c r="H4479" t="s">
        <v>47</v>
      </c>
      <c r="I4479" t="s">
        <v>39</v>
      </c>
      <c r="J4479" t="s">
        <v>40</v>
      </c>
      <c r="K4479">
        <v>7</v>
      </c>
      <c r="L4479">
        <v>397</v>
      </c>
      <c r="M4479">
        <v>10</v>
      </c>
      <c r="N4479">
        <v>2501.1</v>
      </c>
      <c r="O4479">
        <v>2800</v>
      </c>
      <c r="P4479">
        <v>-298.89999999999998</v>
      </c>
      <c r="Q4479" t="s">
        <v>41</v>
      </c>
      <c r="R4479" t="s">
        <v>27</v>
      </c>
      <c r="S4479" s="3" t="str">
        <f t="shared" si="345"/>
        <v>November</v>
      </c>
      <c r="T4479" t="str">
        <f t="shared" si="346"/>
        <v>Q4</v>
      </c>
      <c r="U4479">
        <f t="shared" si="347"/>
        <v>2025</v>
      </c>
      <c r="V4479" s="4">
        <f t="shared" si="348"/>
        <v>-0.11950741673663587</v>
      </c>
      <c r="W4479" t="str">
        <f t="shared" si="349"/>
        <v>Low</v>
      </c>
    </row>
    <row r="4480" spans="1:23" hidden="1" x14ac:dyDescent="0.3">
      <c r="A4480">
        <v>103989</v>
      </c>
      <c r="B4480" s="1">
        <v>45840</v>
      </c>
      <c r="C4480" t="s">
        <v>4125</v>
      </c>
      <c r="D4480" t="s">
        <v>102</v>
      </c>
      <c r="E4480" t="s">
        <v>30</v>
      </c>
      <c r="F4480" t="s">
        <v>31</v>
      </c>
      <c r="G4480" t="s">
        <v>32</v>
      </c>
      <c r="H4480" t="s">
        <v>33</v>
      </c>
      <c r="I4480" t="s">
        <v>39</v>
      </c>
      <c r="J4480" t="s">
        <v>48</v>
      </c>
      <c r="K4480">
        <v>2</v>
      </c>
      <c r="L4480">
        <v>1315</v>
      </c>
      <c r="M4480">
        <v>5</v>
      </c>
      <c r="N4480">
        <v>2498.5</v>
      </c>
      <c r="O4480">
        <v>1800</v>
      </c>
      <c r="P4480">
        <v>698.5</v>
      </c>
      <c r="Q4480" t="s">
        <v>55</v>
      </c>
      <c r="R4480" t="s">
        <v>27</v>
      </c>
      <c r="S4480" s="3" t="str">
        <f t="shared" si="345"/>
        <v>July</v>
      </c>
      <c r="T4480" t="str">
        <f t="shared" si="346"/>
        <v>Q3</v>
      </c>
      <c r="U4480">
        <f t="shared" si="347"/>
        <v>2025</v>
      </c>
      <c r="V4480" s="4">
        <f t="shared" si="348"/>
        <v>0.27956774064438661</v>
      </c>
      <c r="W4480" t="str">
        <f t="shared" si="349"/>
        <v>Low</v>
      </c>
    </row>
    <row r="4481" spans="1:23" hidden="1" x14ac:dyDescent="0.3">
      <c r="A4481">
        <v>101658</v>
      </c>
      <c r="B4481" s="1">
        <v>45759</v>
      </c>
      <c r="C4481" t="s">
        <v>1794</v>
      </c>
      <c r="D4481" t="s">
        <v>110</v>
      </c>
      <c r="E4481" t="s">
        <v>30</v>
      </c>
      <c r="F4481" t="s">
        <v>76</v>
      </c>
      <c r="G4481" t="s">
        <v>77</v>
      </c>
      <c r="H4481" t="s">
        <v>23</v>
      </c>
      <c r="I4481" t="s">
        <v>39</v>
      </c>
      <c r="J4481" t="s">
        <v>40</v>
      </c>
      <c r="K4481">
        <v>6</v>
      </c>
      <c r="L4481">
        <v>438</v>
      </c>
      <c r="M4481">
        <v>5</v>
      </c>
      <c r="N4481">
        <v>2496.6</v>
      </c>
      <c r="O4481">
        <v>2400</v>
      </c>
      <c r="P4481">
        <v>96.6</v>
      </c>
      <c r="Q4481" t="s">
        <v>66</v>
      </c>
      <c r="R4481" t="s">
        <v>73</v>
      </c>
      <c r="S4481" s="3" t="str">
        <f t="shared" si="345"/>
        <v>April</v>
      </c>
      <c r="T4481" t="str">
        <f t="shared" si="346"/>
        <v>Q2</v>
      </c>
      <c r="U4481">
        <f t="shared" si="347"/>
        <v>2025</v>
      </c>
      <c r="V4481" s="4">
        <f t="shared" si="348"/>
        <v>3.8692621965873586E-2</v>
      </c>
      <c r="W4481" t="str">
        <f t="shared" si="349"/>
        <v>Low</v>
      </c>
    </row>
    <row r="4482" spans="1:23" hidden="1" x14ac:dyDescent="0.3">
      <c r="A4482">
        <v>102958</v>
      </c>
      <c r="B4482" s="1">
        <v>45940</v>
      </c>
      <c r="C4482" t="s">
        <v>3094</v>
      </c>
      <c r="D4482" t="s">
        <v>35</v>
      </c>
      <c r="E4482" t="s">
        <v>44</v>
      </c>
      <c r="F4482" t="s">
        <v>64</v>
      </c>
      <c r="G4482" t="s">
        <v>65</v>
      </c>
      <c r="H4482" t="s">
        <v>38</v>
      </c>
      <c r="I4482" t="s">
        <v>39</v>
      </c>
      <c r="J4482" t="s">
        <v>40</v>
      </c>
      <c r="K4482">
        <v>4</v>
      </c>
      <c r="L4482">
        <v>687</v>
      </c>
      <c r="M4482">
        <v>10</v>
      </c>
      <c r="N4482">
        <v>2473.1999999999998</v>
      </c>
      <c r="O4482">
        <v>1600</v>
      </c>
      <c r="P4482">
        <v>873.2</v>
      </c>
      <c r="Q4482" t="s">
        <v>26</v>
      </c>
      <c r="R4482" t="s">
        <v>27</v>
      </c>
      <c r="S4482" s="3" t="str">
        <f t="shared" ref="S4482:S4545" si="350">TEXT(B4482,"mmmm")</f>
        <v>October</v>
      </c>
      <c r="T4482" t="str">
        <f t="shared" ref="T4482:T4545" si="351">"Q"&amp;ROUNDUP(MONTH(B4482)/3,0)</f>
        <v>Q4</v>
      </c>
      <c r="U4482">
        <f t="shared" ref="U4482:U4545" si="352">YEAR(B4482)</f>
        <v>2025</v>
      </c>
      <c r="V4482" s="4">
        <f t="shared" ref="V4482:V4545" si="353">P4482/N4482</f>
        <v>0.35306485524826142</v>
      </c>
      <c r="W4482" t="str">
        <f t="shared" ref="W4482:W4545" si="354">IF(N4482&lt;10000,"Low",IF(N4482&lt;=50000,"Medium","High"))</f>
        <v>Low</v>
      </c>
    </row>
    <row r="4483" spans="1:23" hidden="1" x14ac:dyDescent="0.3">
      <c r="A4483">
        <v>100864</v>
      </c>
      <c r="B4483" s="1">
        <v>45983</v>
      </c>
      <c r="C4483" t="s">
        <v>1000</v>
      </c>
      <c r="D4483" t="s">
        <v>63</v>
      </c>
      <c r="E4483" t="s">
        <v>52</v>
      </c>
      <c r="F4483" t="s">
        <v>53</v>
      </c>
      <c r="G4483" t="s">
        <v>54</v>
      </c>
      <c r="H4483" t="s">
        <v>83</v>
      </c>
      <c r="I4483" t="s">
        <v>39</v>
      </c>
      <c r="J4483" t="s">
        <v>40</v>
      </c>
      <c r="K4483">
        <v>6</v>
      </c>
      <c r="L4483">
        <v>515</v>
      </c>
      <c r="M4483">
        <v>20</v>
      </c>
      <c r="N4483">
        <v>2472</v>
      </c>
      <c r="O4483">
        <v>2400</v>
      </c>
      <c r="P4483">
        <v>72</v>
      </c>
      <c r="Q4483" t="s">
        <v>26</v>
      </c>
      <c r="R4483" t="s">
        <v>27</v>
      </c>
      <c r="S4483" s="3" t="str">
        <f t="shared" si="350"/>
        <v>November</v>
      </c>
      <c r="T4483" t="str">
        <f t="shared" si="351"/>
        <v>Q4</v>
      </c>
      <c r="U4483">
        <f t="shared" si="352"/>
        <v>2025</v>
      </c>
      <c r="V4483" s="4">
        <f t="shared" si="353"/>
        <v>2.9126213592233011E-2</v>
      </c>
      <c r="W4483" t="str">
        <f t="shared" si="354"/>
        <v>Low</v>
      </c>
    </row>
    <row r="4484" spans="1:23" hidden="1" x14ac:dyDescent="0.3">
      <c r="A4484">
        <v>101376</v>
      </c>
      <c r="B4484" s="1">
        <v>45723</v>
      </c>
      <c r="C4484" t="s">
        <v>1512</v>
      </c>
      <c r="D4484" t="s">
        <v>51</v>
      </c>
      <c r="E4484" t="s">
        <v>52</v>
      </c>
      <c r="F4484" t="s">
        <v>69</v>
      </c>
      <c r="G4484" t="s">
        <v>70</v>
      </c>
      <c r="H4484" t="s">
        <v>47</v>
      </c>
      <c r="I4484" t="s">
        <v>39</v>
      </c>
      <c r="J4484" t="s">
        <v>40</v>
      </c>
      <c r="K4484">
        <v>4</v>
      </c>
      <c r="L4484">
        <v>720</v>
      </c>
      <c r="M4484">
        <v>15</v>
      </c>
      <c r="N4484">
        <v>2448</v>
      </c>
      <c r="O4484">
        <v>1600</v>
      </c>
      <c r="P4484">
        <v>848</v>
      </c>
      <c r="Q4484" t="s">
        <v>66</v>
      </c>
      <c r="R4484" t="s">
        <v>27</v>
      </c>
      <c r="S4484" s="3" t="str">
        <f t="shared" si="350"/>
        <v>March</v>
      </c>
      <c r="T4484" t="str">
        <f t="shared" si="351"/>
        <v>Q1</v>
      </c>
      <c r="U4484">
        <f t="shared" si="352"/>
        <v>2025</v>
      </c>
      <c r="V4484" s="4">
        <f t="shared" si="353"/>
        <v>0.34640522875816993</v>
      </c>
      <c r="W4484" t="str">
        <f t="shared" si="354"/>
        <v>Low</v>
      </c>
    </row>
    <row r="4485" spans="1:23" hidden="1" x14ac:dyDescent="0.3">
      <c r="A4485">
        <v>100193</v>
      </c>
      <c r="B4485" s="1">
        <v>45981</v>
      </c>
      <c r="C4485" t="s">
        <v>326</v>
      </c>
      <c r="D4485" t="s">
        <v>147</v>
      </c>
      <c r="E4485" t="s">
        <v>44</v>
      </c>
      <c r="F4485" t="s">
        <v>45</v>
      </c>
      <c r="G4485" t="s">
        <v>46</v>
      </c>
      <c r="H4485" t="s">
        <v>47</v>
      </c>
      <c r="I4485" t="s">
        <v>39</v>
      </c>
      <c r="J4485" t="s">
        <v>40</v>
      </c>
      <c r="K4485">
        <v>6</v>
      </c>
      <c r="L4485">
        <v>509</v>
      </c>
      <c r="M4485">
        <v>20</v>
      </c>
      <c r="N4485">
        <v>2443.1999999999998</v>
      </c>
      <c r="O4485">
        <v>2400</v>
      </c>
      <c r="P4485">
        <v>43.2</v>
      </c>
      <c r="Q4485" t="s">
        <v>26</v>
      </c>
      <c r="R4485" t="s">
        <v>73</v>
      </c>
      <c r="S4485" s="3" t="str">
        <f t="shared" si="350"/>
        <v>November</v>
      </c>
      <c r="T4485" t="str">
        <f t="shared" si="351"/>
        <v>Q4</v>
      </c>
      <c r="U4485">
        <f t="shared" si="352"/>
        <v>2025</v>
      </c>
      <c r="V4485" s="4">
        <f t="shared" si="353"/>
        <v>1.7681728880157174E-2</v>
      </c>
      <c r="W4485" t="str">
        <f t="shared" si="354"/>
        <v>Low</v>
      </c>
    </row>
    <row r="4486" spans="1:23" hidden="1" x14ac:dyDescent="0.3">
      <c r="A4486">
        <v>102725</v>
      </c>
      <c r="B4486" s="1">
        <v>45884</v>
      </c>
      <c r="C4486" t="s">
        <v>2861</v>
      </c>
      <c r="D4486" t="s">
        <v>217</v>
      </c>
      <c r="E4486" t="s">
        <v>44</v>
      </c>
      <c r="F4486" t="s">
        <v>45</v>
      </c>
      <c r="G4486" t="s">
        <v>46</v>
      </c>
      <c r="H4486" t="s">
        <v>47</v>
      </c>
      <c r="I4486" t="s">
        <v>39</v>
      </c>
      <c r="J4486" t="s">
        <v>40</v>
      </c>
      <c r="K4486">
        <v>3</v>
      </c>
      <c r="L4486">
        <v>857</v>
      </c>
      <c r="M4486">
        <v>5</v>
      </c>
      <c r="N4486">
        <v>2442.4499999999998</v>
      </c>
      <c r="O4486">
        <v>1200</v>
      </c>
      <c r="P4486">
        <v>1242.45</v>
      </c>
      <c r="Q4486" t="s">
        <v>55</v>
      </c>
      <c r="R4486" t="s">
        <v>27</v>
      </c>
      <c r="S4486" s="3" t="str">
        <f t="shared" si="350"/>
        <v>August</v>
      </c>
      <c r="T4486" t="str">
        <f t="shared" si="351"/>
        <v>Q3</v>
      </c>
      <c r="U4486">
        <f t="shared" si="352"/>
        <v>2025</v>
      </c>
      <c r="V4486" s="4">
        <f t="shared" si="353"/>
        <v>0.50869004483203351</v>
      </c>
      <c r="W4486" t="str">
        <f t="shared" si="354"/>
        <v>Low</v>
      </c>
    </row>
    <row r="4487" spans="1:23" hidden="1" x14ac:dyDescent="0.3">
      <c r="A4487">
        <v>104338</v>
      </c>
      <c r="B4487" s="1">
        <v>45805</v>
      </c>
      <c r="C4487" t="s">
        <v>4474</v>
      </c>
      <c r="D4487" t="s">
        <v>102</v>
      </c>
      <c r="E4487" t="s">
        <v>52</v>
      </c>
      <c r="F4487" t="s">
        <v>69</v>
      </c>
      <c r="G4487" t="s">
        <v>70</v>
      </c>
      <c r="H4487" t="s">
        <v>33</v>
      </c>
      <c r="I4487" t="s">
        <v>39</v>
      </c>
      <c r="J4487" t="s">
        <v>40</v>
      </c>
      <c r="K4487">
        <v>4</v>
      </c>
      <c r="L4487">
        <v>676</v>
      </c>
      <c r="M4487">
        <v>10</v>
      </c>
      <c r="N4487">
        <v>2433.6</v>
      </c>
      <c r="O4487">
        <v>1600</v>
      </c>
      <c r="P4487">
        <v>833.6</v>
      </c>
      <c r="Q4487" t="s">
        <v>26</v>
      </c>
      <c r="R4487" t="s">
        <v>27</v>
      </c>
      <c r="S4487" s="3" t="str">
        <f t="shared" si="350"/>
        <v>May</v>
      </c>
      <c r="T4487" t="str">
        <f t="shared" si="351"/>
        <v>Q2</v>
      </c>
      <c r="U4487">
        <f t="shared" si="352"/>
        <v>2025</v>
      </c>
      <c r="V4487" s="4">
        <f t="shared" si="353"/>
        <v>0.34253780407626566</v>
      </c>
      <c r="W4487" t="str">
        <f t="shared" si="354"/>
        <v>Low</v>
      </c>
    </row>
    <row r="4488" spans="1:23" hidden="1" x14ac:dyDescent="0.3">
      <c r="A4488">
        <v>103166</v>
      </c>
      <c r="B4488" s="1">
        <v>45889</v>
      </c>
      <c r="C4488" t="s">
        <v>3302</v>
      </c>
      <c r="D4488" t="s">
        <v>140</v>
      </c>
      <c r="E4488" t="s">
        <v>44</v>
      </c>
      <c r="F4488" t="s">
        <v>45</v>
      </c>
      <c r="G4488" t="s">
        <v>46</v>
      </c>
      <c r="H4488" t="s">
        <v>23</v>
      </c>
      <c r="I4488" t="s">
        <v>39</v>
      </c>
      <c r="J4488" t="s">
        <v>40</v>
      </c>
      <c r="K4488">
        <v>4</v>
      </c>
      <c r="L4488">
        <v>638</v>
      </c>
      <c r="M4488">
        <v>5</v>
      </c>
      <c r="N4488">
        <v>2424.4</v>
      </c>
      <c r="O4488">
        <v>1600</v>
      </c>
      <c r="P4488">
        <v>824.4</v>
      </c>
      <c r="Q4488" t="s">
        <v>49</v>
      </c>
      <c r="R4488" t="s">
        <v>56</v>
      </c>
      <c r="S4488" s="3" t="str">
        <f t="shared" si="350"/>
        <v>August</v>
      </c>
      <c r="T4488" t="str">
        <f t="shared" si="351"/>
        <v>Q3</v>
      </c>
      <c r="U4488">
        <f t="shared" si="352"/>
        <v>2025</v>
      </c>
      <c r="V4488" s="4">
        <f t="shared" si="353"/>
        <v>0.34004289721168124</v>
      </c>
      <c r="W4488" t="str">
        <f t="shared" si="354"/>
        <v>Low</v>
      </c>
    </row>
    <row r="4489" spans="1:23" hidden="1" x14ac:dyDescent="0.3">
      <c r="A4489">
        <v>104263</v>
      </c>
      <c r="B4489" s="1">
        <v>45768</v>
      </c>
      <c r="C4489" t="s">
        <v>4399</v>
      </c>
      <c r="D4489" t="s">
        <v>132</v>
      </c>
      <c r="E4489" t="s">
        <v>52</v>
      </c>
      <c r="F4489" t="s">
        <v>53</v>
      </c>
      <c r="G4489" t="s">
        <v>54</v>
      </c>
      <c r="H4489" t="s">
        <v>23</v>
      </c>
      <c r="I4489" t="s">
        <v>39</v>
      </c>
      <c r="J4489" t="s">
        <v>40</v>
      </c>
      <c r="K4489">
        <v>5</v>
      </c>
      <c r="L4489">
        <v>484</v>
      </c>
      <c r="M4489">
        <v>0</v>
      </c>
      <c r="N4489">
        <v>2420</v>
      </c>
      <c r="O4489">
        <v>2000</v>
      </c>
      <c r="P4489">
        <v>420</v>
      </c>
      <c r="Q4489" t="s">
        <v>41</v>
      </c>
      <c r="R4489" t="s">
        <v>27</v>
      </c>
      <c r="S4489" s="3" t="str">
        <f t="shared" si="350"/>
        <v>April</v>
      </c>
      <c r="T4489" t="str">
        <f t="shared" si="351"/>
        <v>Q2</v>
      </c>
      <c r="U4489">
        <f t="shared" si="352"/>
        <v>2025</v>
      </c>
      <c r="V4489" s="4">
        <f t="shared" si="353"/>
        <v>0.17355371900826447</v>
      </c>
      <c r="W4489" t="str">
        <f t="shared" si="354"/>
        <v>Low</v>
      </c>
    </row>
    <row r="4490" spans="1:23" hidden="1" x14ac:dyDescent="0.3">
      <c r="A4490">
        <v>101687</v>
      </c>
      <c r="B4490" s="1">
        <v>45793</v>
      </c>
      <c r="C4490" t="s">
        <v>1823</v>
      </c>
      <c r="D4490" t="s">
        <v>184</v>
      </c>
      <c r="E4490" t="s">
        <v>20</v>
      </c>
      <c r="F4490" t="s">
        <v>21</v>
      </c>
      <c r="G4490" t="s">
        <v>22</v>
      </c>
      <c r="H4490" t="s">
        <v>33</v>
      </c>
      <c r="I4490" t="s">
        <v>39</v>
      </c>
      <c r="J4490" t="s">
        <v>92</v>
      </c>
      <c r="K4490">
        <v>1</v>
      </c>
      <c r="L4490">
        <v>2845</v>
      </c>
      <c r="M4490">
        <v>15</v>
      </c>
      <c r="N4490">
        <v>2418.25</v>
      </c>
      <c r="O4490">
        <v>1600</v>
      </c>
      <c r="P4490">
        <v>818.25</v>
      </c>
      <c r="Q4490" t="s">
        <v>66</v>
      </c>
      <c r="R4490" t="s">
        <v>27</v>
      </c>
      <c r="S4490" s="3" t="str">
        <f t="shared" si="350"/>
        <v>May</v>
      </c>
      <c r="T4490" t="str">
        <f t="shared" si="351"/>
        <v>Q2</v>
      </c>
      <c r="U4490">
        <f t="shared" si="352"/>
        <v>2025</v>
      </c>
      <c r="V4490" s="4">
        <f t="shared" si="353"/>
        <v>0.33836451979737414</v>
      </c>
      <c r="W4490" t="str">
        <f t="shared" si="354"/>
        <v>Low</v>
      </c>
    </row>
    <row r="4491" spans="1:23" hidden="1" x14ac:dyDescent="0.3">
      <c r="A4491">
        <v>104515</v>
      </c>
      <c r="B4491" s="1">
        <v>45718</v>
      </c>
      <c r="C4491" t="s">
        <v>4651</v>
      </c>
      <c r="D4491" t="s">
        <v>160</v>
      </c>
      <c r="E4491" t="s">
        <v>52</v>
      </c>
      <c r="F4491" t="s">
        <v>53</v>
      </c>
      <c r="G4491" t="s">
        <v>54</v>
      </c>
      <c r="H4491" t="s">
        <v>23</v>
      </c>
      <c r="I4491" t="s">
        <v>39</v>
      </c>
      <c r="J4491" t="s">
        <v>40</v>
      </c>
      <c r="K4491">
        <v>3</v>
      </c>
      <c r="L4491">
        <v>1005</v>
      </c>
      <c r="M4491">
        <v>20</v>
      </c>
      <c r="N4491">
        <v>2412</v>
      </c>
      <c r="O4491">
        <v>1200</v>
      </c>
      <c r="P4491">
        <v>1212</v>
      </c>
      <c r="Q4491" t="s">
        <v>66</v>
      </c>
      <c r="R4491" t="s">
        <v>27</v>
      </c>
      <c r="S4491" s="3" t="str">
        <f t="shared" si="350"/>
        <v>March</v>
      </c>
      <c r="T4491" t="str">
        <f t="shared" si="351"/>
        <v>Q1</v>
      </c>
      <c r="U4491">
        <f t="shared" si="352"/>
        <v>2025</v>
      </c>
      <c r="V4491" s="4">
        <f t="shared" si="353"/>
        <v>0.50248756218905477</v>
      </c>
      <c r="W4491" t="str">
        <f t="shared" si="354"/>
        <v>Low</v>
      </c>
    </row>
    <row r="4492" spans="1:23" hidden="1" x14ac:dyDescent="0.3">
      <c r="A4492">
        <v>100485</v>
      </c>
      <c r="B4492" s="1">
        <v>45920</v>
      </c>
      <c r="C4492" t="s">
        <v>621</v>
      </c>
      <c r="D4492" t="s">
        <v>134</v>
      </c>
      <c r="E4492" t="s">
        <v>52</v>
      </c>
      <c r="F4492" t="s">
        <v>53</v>
      </c>
      <c r="G4492" t="s">
        <v>54</v>
      </c>
      <c r="H4492" t="s">
        <v>71</v>
      </c>
      <c r="I4492" t="s">
        <v>39</v>
      </c>
      <c r="J4492" t="s">
        <v>48</v>
      </c>
      <c r="K4492">
        <v>2</v>
      </c>
      <c r="L4492">
        <v>1418</v>
      </c>
      <c r="M4492">
        <v>15</v>
      </c>
      <c r="N4492">
        <v>2410.6</v>
      </c>
      <c r="O4492">
        <v>1800</v>
      </c>
      <c r="P4492">
        <v>610.6</v>
      </c>
      <c r="Q4492" t="s">
        <v>49</v>
      </c>
      <c r="R4492" t="s">
        <v>27</v>
      </c>
      <c r="S4492" s="3" t="str">
        <f t="shared" si="350"/>
        <v>September</v>
      </c>
      <c r="T4492" t="str">
        <f t="shared" si="351"/>
        <v>Q3</v>
      </c>
      <c r="U4492">
        <f t="shared" si="352"/>
        <v>2025</v>
      </c>
      <c r="V4492" s="4">
        <f t="shared" si="353"/>
        <v>0.25329793412428442</v>
      </c>
      <c r="W4492" t="str">
        <f t="shared" si="354"/>
        <v>Low</v>
      </c>
    </row>
    <row r="4493" spans="1:23" hidden="1" x14ac:dyDescent="0.3">
      <c r="A4493">
        <v>100098</v>
      </c>
      <c r="B4493" s="1">
        <v>45725</v>
      </c>
      <c r="C4493" t="s">
        <v>221</v>
      </c>
      <c r="D4493" t="s">
        <v>222</v>
      </c>
      <c r="E4493" t="s">
        <v>44</v>
      </c>
      <c r="F4493" t="s">
        <v>64</v>
      </c>
      <c r="G4493" t="s">
        <v>65</v>
      </c>
      <c r="H4493" t="s">
        <v>38</v>
      </c>
      <c r="I4493" t="s">
        <v>39</v>
      </c>
      <c r="J4493" t="s">
        <v>40</v>
      </c>
      <c r="K4493">
        <v>3</v>
      </c>
      <c r="L4493">
        <v>945</v>
      </c>
      <c r="M4493">
        <v>15</v>
      </c>
      <c r="N4493">
        <v>2409.75</v>
      </c>
      <c r="O4493">
        <v>1200</v>
      </c>
      <c r="P4493">
        <v>1209.75</v>
      </c>
      <c r="Q4493" t="s">
        <v>55</v>
      </c>
      <c r="R4493" t="s">
        <v>73</v>
      </c>
      <c r="S4493" s="3" t="str">
        <f t="shared" si="350"/>
        <v>March</v>
      </c>
      <c r="T4493" t="str">
        <f t="shared" si="351"/>
        <v>Q1</v>
      </c>
      <c r="U4493">
        <f t="shared" si="352"/>
        <v>2025</v>
      </c>
      <c r="V4493" s="4">
        <f t="shared" si="353"/>
        <v>0.5020230314347961</v>
      </c>
      <c r="W4493" t="str">
        <f t="shared" si="354"/>
        <v>Low</v>
      </c>
    </row>
    <row r="4494" spans="1:23" hidden="1" x14ac:dyDescent="0.3">
      <c r="A4494">
        <v>100722</v>
      </c>
      <c r="B4494" s="1">
        <v>45913</v>
      </c>
      <c r="C4494" t="s">
        <v>858</v>
      </c>
      <c r="D4494" t="s">
        <v>100</v>
      </c>
      <c r="E4494" t="s">
        <v>30</v>
      </c>
      <c r="F4494" t="s">
        <v>76</v>
      </c>
      <c r="G4494" t="s">
        <v>77</v>
      </c>
      <c r="H4494" t="s">
        <v>47</v>
      </c>
      <c r="I4494" t="s">
        <v>39</v>
      </c>
      <c r="J4494" t="s">
        <v>92</v>
      </c>
      <c r="K4494">
        <v>1</v>
      </c>
      <c r="L4494">
        <v>2677</v>
      </c>
      <c r="M4494">
        <v>10</v>
      </c>
      <c r="N4494">
        <v>2409.3000000000002</v>
      </c>
      <c r="O4494">
        <v>1600</v>
      </c>
      <c r="P4494">
        <v>809.3</v>
      </c>
      <c r="Q4494" t="s">
        <v>55</v>
      </c>
      <c r="R4494" t="s">
        <v>27</v>
      </c>
      <c r="S4494" s="3" t="str">
        <f t="shared" si="350"/>
        <v>September</v>
      </c>
      <c r="T4494" t="str">
        <f t="shared" si="351"/>
        <v>Q3</v>
      </c>
      <c r="U4494">
        <f t="shared" si="352"/>
        <v>2025</v>
      </c>
      <c r="V4494" s="4">
        <f t="shared" si="353"/>
        <v>0.33590669489063207</v>
      </c>
      <c r="W4494" t="str">
        <f t="shared" si="354"/>
        <v>Low</v>
      </c>
    </row>
    <row r="4495" spans="1:23" hidden="1" x14ac:dyDescent="0.3">
      <c r="A4495">
        <v>104823</v>
      </c>
      <c r="B4495" s="1">
        <v>45678</v>
      </c>
      <c r="C4495" t="s">
        <v>4959</v>
      </c>
      <c r="D4495" t="s">
        <v>110</v>
      </c>
      <c r="E4495" t="s">
        <v>30</v>
      </c>
      <c r="F4495" t="s">
        <v>76</v>
      </c>
      <c r="G4495" t="s">
        <v>77</v>
      </c>
      <c r="H4495" t="s">
        <v>108</v>
      </c>
      <c r="I4495" t="s">
        <v>39</v>
      </c>
      <c r="J4495" t="s">
        <v>92</v>
      </c>
      <c r="K4495">
        <v>1</v>
      </c>
      <c r="L4495">
        <v>2674</v>
      </c>
      <c r="M4495">
        <v>10</v>
      </c>
      <c r="N4495">
        <v>2406.6</v>
      </c>
      <c r="O4495">
        <v>1600</v>
      </c>
      <c r="P4495">
        <v>806.6</v>
      </c>
      <c r="Q4495" t="s">
        <v>26</v>
      </c>
      <c r="R4495" t="s">
        <v>27</v>
      </c>
      <c r="S4495" s="3" t="str">
        <f t="shared" si="350"/>
        <v>January</v>
      </c>
      <c r="T4495" t="str">
        <f t="shared" si="351"/>
        <v>Q1</v>
      </c>
      <c r="U4495">
        <f t="shared" si="352"/>
        <v>2025</v>
      </c>
      <c r="V4495" s="4">
        <f t="shared" si="353"/>
        <v>0.3351616388265603</v>
      </c>
      <c r="W4495" t="str">
        <f t="shared" si="354"/>
        <v>Low</v>
      </c>
    </row>
    <row r="4496" spans="1:23" hidden="1" x14ac:dyDescent="0.3">
      <c r="A4496">
        <v>102443</v>
      </c>
      <c r="B4496" s="1">
        <v>45916</v>
      </c>
      <c r="C4496" t="s">
        <v>2579</v>
      </c>
      <c r="D4496" t="s">
        <v>322</v>
      </c>
      <c r="E4496" t="s">
        <v>20</v>
      </c>
      <c r="F4496" t="s">
        <v>21</v>
      </c>
      <c r="G4496" t="s">
        <v>22</v>
      </c>
      <c r="H4496" t="s">
        <v>71</v>
      </c>
      <c r="I4496" t="s">
        <v>39</v>
      </c>
      <c r="J4496" t="s">
        <v>92</v>
      </c>
      <c r="K4496">
        <v>1</v>
      </c>
      <c r="L4496">
        <v>2998</v>
      </c>
      <c r="M4496">
        <v>20</v>
      </c>
      <c r="N4496">
        <v>2398.4</v>
      </c>
      <c r="O4496">
        <v>1600</v>
      </c>
      <c r="P4496">
        <v>798.4</v>
      </c>
      <c r="Q4496" t="s">
        <v>49</v>
      </c>
      <c r="R4496" t="s">
        <v>27</v>
      </c>
      <c r="S4496" s="3" t="str">
        <f t="shared" si="350"/>
        <v>September</v>
      </c>
      <c r="T4496" t="str">
        <f t="shared" si="351"/>
        <v>Q3</v>
      </c>
      <c r="U4496">
        <f t="shared" si="352"/>
        <v>2025</v>
      </c>
      <c r="V4496" s="4">
        <f t="shared" si="353"/>
        <v>0.33288859239492991</v>
      </c>
      <c r="W4496" t="str">
        <f t="shared" si="354"/>
        <v>Low</v>
      </c>
    </row>
    <row r="4497" spans="1:23" hidden="1" x14ac:dyDescent="0.3">
      <c r="A4497">
        <v>104950</v>
      </c>
      <c r="B4497" s="1">
        <v>45849</v>
      </c>
      <c r="C4497" t="s">
        <v>5086</v>
      </c>
      <c r="D4497" t="s">
        <v>90</v>
      </c>
      <c r="E4497" t="s">
        <v>30</v>
      </c>
      <c r="F4497" t="s">
        <v>31</v>
      </c>
      <c r="G4497" t="s">
        <v>32</v>
      </c>
      <c r="H4497" t="s">
        <v>23</v>
      </c>
      <c r="I4497" t="s">
        <v>39</v>
      </c>
      <c r="J4497" t="s">
        <v>40</v>
      </c>
      <c r="K4497">
        <v>6</v>
      </c>
      <c r="L4497">
        <v>470</v>
      </c>
      <c r="M4497">
        <v>15</v>
      </c>
      <c r="N4497">
        <v>2397</v>
      </c>
      <c r="O4497">
        <v>2400</v>
      </c>
      <c r="P4497">
        <v>-3</v>
      </c>
      <c r="Q4497" t="s">
        <v>55</v>
      </c>
      <c r="R4497" t="s">
        <v>56</v>
      </c>
      <c r="S4497" s="3" t="str">
        <f t="shared" si="350"/>
        <v>July</v>
      </c>
      <c r="T4497" t="str">
        <f t="shared" si="351"/>
        <v>Q3</v>
      </c>
      <c r="U4497">
        <f t="shared" si="352"/>
        <v>2025</v>
      </c>
      <c r="V4497" s="4">
        <f t="shared" si="353"/>
        <v>-1.2515644555694619E-3</v>
      </c>
      <c r="W4497" t="str">
        <f t="shared" si="354"/>
        <v>Low</v>
      </c>
    </row>
    <row r="4498" spans="1:23" hidden="1" x14ac:dyDescent="0.3">
      <c r="A4498">
        <v>102791</v>
      </c>
      <c r="B4498" s="1">
        <v>45860</v>
      </c>
      <c r="C4498" t="s">
        <v>2927</v>
      </c>
      <c r="D4498" t="s">
        <v>35</v>
      </c>
      <c r="E4498" t="s">
        <v>20</v>
      </c>
      <c r="F4498" t="s">
        <v>21</v>
      </c>
      <c r="G4498" t="s">
        <v>22</v>
      </c>
      <c r="H4498" t="s">
        <v>23</v>
      </c>
      <c r="I4498" t="s">
        <v>39</v>
      </c>
      <c r="J4498" t="s">
        <v>40</v>
      </c>
      <c r="K4498">
        <v>2</v>
      </c>
      <c r="L4498">
        <v>1198</v>
      </c>
      <c r="M4498">
        <v>0</v>
      </c>
      <c r="N4498">
        <v>2396</v>
      </c>
      <c r="O4498">
        <v>800</v>
      </c>
      <c r="P4498">
        <v>1596</v>
      </c>
      <c r="Q4498" t="s">
        <v>41</v>
      </c>
      <c r="R4498" t="s">
        <v>27</v>
      </c>
      <c r="S4498" s="3" t="str">
        <f t="shared" si="350"/>
        <v>July</v>
      </c>
      <c r="T4498" t="str">
        <f t="shared" si="351"/>
        <v>Q3</v>
      </c>
      <c r="U4498">
        <f t="shared" si="352"/>
        <v>2025</v>
      </c>
      <c r="V4498" s="4">
        <f t="shared" si="353"/>
        <v>0.666110183639399</v>
      </c>
      <c r="W4498" t="str">
        <f t="shared" si="354"/>
        <v>Low</v>
      </c>
    </row>
    <row r="4499" spans="1:23" hidden="1" x14ac:dyDescent="0.3">
      <c r="A4499">
        <v>104545</v>
      </c>
      <c r="B4499" s="1">
        <v>45911</v>
      </c>
      <c r="C4499" t="s">
        <v>4681</v>
      </c>
      <c r="D4499" t="s">
        <v>205</v>
      </c>
      <c r="E4499" t="s">
        <v>44</v>
      </c>
      <c r="F4499" t="s">
        <v>64</v>
      </c>
      <c r="G4499" t="s">
        <v>65</v>
      </c>
      <c r="H4499" t="s">
        <v>23</v>
      </c>
      <c r="I4499" t="s">
        <v>39</v>
      </c>
      <c r="J4499" t="s">
        <v>40</v>
      </c>
      <c r="K4499">
        <v>3</v>
      </c>
      <c r="L4499">
        <v>796</v>
      </c>
      <c r="M4499">
        <v>0</v>
      </c>
      <c r="N4499">
        <v>2388</v>
      </c>
      <c r="O4499">
        <v>1200</v>
      </c>
      <c r="P4499">
        <v>1188</v>
      </c>
      <c r="Q4499" t="s">
        <v>55</v>
      </c>
      <c r="R4499" t="s">
        <v>27</v>
      </c>
      <c r="S4499" s="3" t="str">
        <f t="shared" si="350"/>
        <v>September</v>
      </c>
      <c r="T4499" t="str">
        <f t="shared" si="351"/>
        <v>Q3</v>
      </c>
      <c r="U4499">
        <f t="shared" si="352"/>
        <v>2025</v>
      </c>
      <c r="V4499" s="4">
        <f t="shared" si="353"/>
        <v>0.49748743718592964</v>
      </c>
      <c r="W4499" t="str">
        <f t="shared" si="354"/>
        <v>Low</v>
      </c>
    </row>
    <row r="4500" spans="1:23" hidden="1" x14ac:dyDescent="0.3">
      <c r="A4500">
        <v>103282</v>
      </c>
      <c r="B4500" s="1">
        <v>45660</v>
      </c>
      <c r="C4500" t="s">
        <v>3418</v>
      </c>
      <c r="D4500" t="s">
        <v>19</v>
      </c>
      <c r="E4500" t="s">
        <v>30</v>
      </c>
      <c r="F4500" t="s">
        <v>76</v>
      </c>
      <c r="G4500" t="s">
        <v>77</v>
      </c>
      <c r="H4500" t="s">
        <v>23</v>
      </c>
      <c r="I4500" t="s">
        <v>39</v>
      </c>
      <c r="J4500" t="s">
        <v>92</v>
      </c>
      <c r="K4500">
        <v>1</v>
      </c>
      <c r="L4500">
        <v>2647</v>
      </c>
      <c r="M4500">
        <v>10</v>
      </c>
      <c r="N4500">
        <v>2382.3000000000002</v>
      </c>
      <c r="O4500">
        <v>1600</v>
      </c>
      <c r="P4500">
        <v>782.3</v>
      </c>
      <c r="Q4500" t="s">
        <v>41</v>
      </c>
      <c r="R4500" t="s">
        <v>27</v>
      </c>
      <c r="S4500" s="3" t="str">
        <f t="shared" si="350"/>
        <v>January</v>
      </c>
      <c r="T4500" t="str">
        <f t="shared" si="351"/>
        <v>Q1</v>
      </c>
      <c r="U4500">
        <f t="shared" si="352"/>
        <v>2025</v>
      </c>
      <c r="V4500" s="4">
        <f t="shared" si="353"/>
        <v>0.32838013684254708</v>
      </c>
      <c r="W4500" t="str">
        <f t="shared" si="354"/>
        <v>Low</v>
      </c>
    </row>
    <row r="4501" spans="1:23" hidden="1" x14ac:dyDescent="0.3">
      <c r="A4501">
        <v>100199</v>
      </c>
      <c r="B4501" s="1">
        <v>45874</v>
      </c>
      <c r="C4501" t="s">
        <v>332</v>
      </c>
      <c r="D4501" t="s">
        <v>19</v>
      </c>
      <c r="E4501" t="s">
        <v>52</v>
      </c>
      <c r="F4501" t="s">
        <v>69</v>
      </c>
      <c r="G4501" t="s">
        <v>70</v>
      </c>
      <c r="H4501" t="s">
        <v>71</v>
      </c>
      <c r="I4501" t="s">
        <v>39</v>
      </c>
      <c r="J4501" t="s">
        <v>92</v>
      </c>
      <c r="K4501">
        <v>1</v>
      </c>
      <c r="L4501">
        <v>2977</v>
      </c>
      <c r="M4501">
        <v>20</v>
      </c>
      <c r="N4501">
        <v>2381.6</v>
      </c>
      <c r="O4501">
        <v>1600</v>
      </c>
      <c r="P4501">
        <v>781.6</v>
      </c>
      <c r="Q4501" t="s">
        <v>55</v>
      </c>
      <c r="R4501" t="s">
        <v>27</v>
      </c>
      <c r="S4501" s="3" t="str">
        <f t="shared" si="350"/>
        <v>August</v>
      </c>
      <c r="T4501" t="str">
        <f t="shared" si="351"/>
        <v>Q3</v>
      </c>
      <c r="U4501">
        <f t="shared" si="352"/>
        <v>2025</v>
      </c>
      <c r="V4501" s="4">
        <f t="shared" si="353"/>
        <v>0.32818273429627143</v>
      </c>
      <c r="W4501" t="str">
        <f t="shared" si="354"/>
        <v>Low</v>
      </c>
    </row>
    <row r="4502" spans="1:23" hidden="1" x14ac:dyDescent="0.3">
      <c r="A4502">
        <v>100015</v>
      </c>
      <c r="B4502" s="1">
        <v>45847</v>
      </c>
      <c r="C4502" t="s">
        <v>91</v>
      </c>
      <c r="D4502" t="s">
        <v>75</v>
      </c>
      <c r="E4502" t="s">
        <v>30</v>
      </c>
      <c r="F4502" t="s">
        <v>31</v>
      </c>
      <c r="G4502" t="s">
        <v>32</v>
      </c>
      <c r="H4502" t="s">
        <v>38</v>
      </c>
      <c r="I4502" t="s">
        <v>39</v>
      </c>
      <c r="J4502" t="s">
        <v>92</v>
      </c>
      <c r="K4502">
        <v>1</v>
      </c>
      <c r="L4502">
        <v>2495</v>
      </c>
      <c r="M4502">
        <v>5</v>
      </c>
      <c r="N4502">
        <v>2370.25</v>
      </c>
      <c r="O4502">
        <v>1600</v>
      </c>
      <c r="P4502">
        <v>770.25</v>
      </c>
      <c r="Q4502" t="s">
        <v>66</v>
      </c>
      <c r="R4502" t="s">
        <v>56</v>
      </c>
      <c r="S4502" s="3" t="str">
        <f t="shared" si="350"/>
        <v>July</v>
      </c>
      <c r="T4502" t="str">
        <f t="shared" si="351"/>
        <v>Q3</v>
      </c>
      <c r="U4502">
        <f t="shared" si="352"/>
        <v>2025</v>
      </c>
      <c r="V4502" s="4">
        <f t="shared" si="353"/>
        <v>0.32496572091551523</v>
      </c>
      <c r="W4502" t="str">
        <f t="shared" si="354"/>
        <v>Low</v>
      </c>
    </row>
    <row r="4503" spans="1:23" hidden="1" x14ac:dyDescent="0.3">
      <c r="A4503">
        <v>104610</v>
      </c>
      <c r="B4503" s="1">
        <v>45997</v>
      </c>
      <c r="C4503" t="s">
        <v>4746</v>
      </c>
      <c r="D4503" t="s">
        <v>35</v>
      </c>
      <c r="E4503" t="s">
        <v>20</v>
      </c>
      <c r="F4503" t="s">
        <v>36</v>
      </c>
      <c r="G4503" t="s">
        <v>37</v>
      </c>
      <c r="H4503" t="s">
        <v>23</v>
      </c>
      <c r="I4503" t="s">
        <v>39</v>
      </c>
      <c r="J4503" t="s">
        <v>40</v>
      </c>
      <c r="K4503">
        <v>3</v>
      </c>
      <c r="L4503">
        <v>790</v>
      </c>
      <c r="M4503">
        <v>0</v>
      </c>
      <c r="N4503">
        <v>2370</v>
      </c>
      <c r="O4503">
        <v>1200</v>
      </c>
      <c r="P4503">
        <v>1170</v>
      </c>
      <c r="Q4503" t="s">
        <v>41</v>
      </c>
      <c r="R4503" t="s">
        <v>27</v>
      </c>
      <c r="S4503" s="3" t="str">
        <f t="shared" si="350"/>
        <v>December</v>
      </c>
      <c r="T4503" t="str">
        <f t="shared" si="351"/>
        <v>Q4</v>
      </c>
      <c r="U4503">
        <f t="shared" si="352"/>
        <v>2025</v>
      </c>
      <c r="V4503" s="4">
        <f t="shared" si="353"/>
        <v>0.49367088607594939</v>
      </c>
      <c r="W4503" t="str">
        <f t="shared" si="354"/>
        <v>Low</v>
      </c>
    </row>
    <row r="4504" spans="1:23" hidden="1" x14ac:dyDescent="0.3">
      <c r="A4504">
        <v>104679</v>
      </c>
      <c r="B4504" s="1">
        <v>46017</v>
      </c>
      <c r="C4504" t="s">
        <v>4815</v>
      </c>
      <c r="D4504" t="s">
        <v>222</v>
      </c>
      <c r="E4504" t="s">
        <v>20</v>
      </c>
      <c r="F4504" t="s">
        <v>36</v>
      </c>
      <c r="G4504" t="s">
        <v>37</v>
      </c>
      <c r="H4504" t="s">
        <v>38</v>
      </c>
      <c r="I4504" t="s">
        <v>39</v>
      </c>
      <c r="J4504" t="s">
        <v>92</v>
      </c>
      <c r="K4504">
        <v>1</v>
      </c>
      <c r="L4504">
        <v>2488</v>
      </c>
      <c r="M4504">
        <v>5</v>
      </c>
      <c r="N4504">
        <v>2363.6</v>
      </c>
      <c r="O4504">
        <v>1600</v>
      </c>
      <c r="P4504">
        <v>763.6</v>
      </c>
      <c r="Q4504" t="s">
        <v>26</v>
      </c>
      <c r="R4504" t="s">
        <v>56</v>
      </c>
      <c r="S4504" s="3" t="str">
        <f t="shared" si="350"/>
        <v>December</v>
      </c>
      <c r="T4504" t="str">
        <f t="shared" si="351"/>
        <v>Q4</v>
      </c>
      <c r="U4504">
        <f t="shared" si="352"/>
        <v>2025</v>
      </c>
      <c r="V4504" s="4">
        <f t="shared" si="353"/>
        <v>0.32306650871551873</v>
      </c>
      <c r="W4504" t="str">
        <f t="shared" si="354"/>
        <v>Low</v>
      </c>
    </row>
    <row r="4505" spans="1:23" hidden="1" x14ac:dyDescent="0.3">
      <c r="A4505">
        <v>100795</v>
      </c>
      <c r="B4505" s="1">
        <v>45753</v>
      </c>
      <c r="C4505" t="s">
        <v>931</v>
      </c>
      <c r="D4505" t="s">
        <v>106</v>
      </c>
      <c r="E4505" t="s">
        <v>30</v>
      </c>
      <c r="F4505" t="s">
        <v>76</v>
      </c>
      <c r="G4505" t="s">
        <v>77</v>
      </c>
      <c r="H4505" t="s">
        <v>38</v>
      </c>
      <c r="I4505" t="s">
        <v>39</v>
      </c>
      <c r="J4505" t="s">
        <v>48</v>
      </c>
      <c r="K4505">
        <v>2</v>
      </c>
      <c r="L4505">
        <v>1308</v>
      </c>
      <c r="M4505">
        <v>10</v>
      </c>
      <c r="N4505">
        <v>2354.4</v>
      </c>
      <c r="O4505">
        <v>1800</v>
      </c>
      <c r="P4505">
        <v>554.4</v>
      </c>
      <c r="Q4505" t="s">
        <v>41</v>
      </c>
      <c r="R4505" t="s">
        <v>27</v>
      </c>
      <c r="S4505" s="3" t="str">
        <f t="shared" si="350"/>
        <v>April</v>
      </c>
      <c r="T4505" t="str">
        <f t="shared" si="351"/>
        <v>Q2</v>
      </c>
      <c r="U4505">
        <f t="shared" si="352"/>
        <v>2025</v>
      </c>
      <c r="V4505" s="4">
        <f t="shared" si="353"/>
        <v>0.23547400611620795</v>
      </c>
      <c r="W4505" t="str">
        <f t="shared" si="354"/>
        <v>Low</v>
      </c>
    </row>
    <row r="4506" spans="1:23" hidden="1" x14ac:dyDescent="0.3">
      <c r="A4506">
        <v>101214</v>
      </c>
      <c r="B4506" s="1">
        <v>45943</v>
      </c>
      <c r="C4506" t="s">
        <v>1350</v>
      </c>
      <c r="D4506" t="s">
        <v>51</v>
      </c>
      <c r="E4506" t="s">
        <v>44</v>
      </c>
      <c r="F4506" t="s">
        <v>45</v>
      </c>
      <c r="G4506" t="s">
        <v>46</v>
      </c>
      <c r="H4506" t="s">
        <v>83</v>
      </c>
      <c r="I4506" t="s">
        <v>39</v>
      </c>
      <c r="J4506" t="s">
        <v>40</v>
      </c>
      <c r="K4506">
        <v>3</v>
      </c>
      <c r="L4506">
        <v>922</v>
      </c>
      <c r="M4506">
        <v>15</v>
      </c>
      <c r="N4506">
        <v>2351.1</v>
      </c>
      <c r="O4506">
        <v>1200</v>
      </c>
      <c r="P4506">
        <v>1151.0999999999999</v>
      </c>
      <c r="Q4506" t="s">
        <v>55</v>
      </c>
      <c r="R4506" t="s">
        <v>73</v>
      </c>
      <c r="S4506" s="3" t="str">
        <f t="shared" si="350"/>
        <v>October</v>
      </c>
      <c r="T4506" t="str">
        <f t="shared" si="351"/>
        <v>Q4</v>
      </c>
      <c r="U4506">
        <f t="shared" si="352"/>
        <v>2025</v>
      </c>
      <c r="V4506" s="4">
        <f t="shared" si="353"/>
        <v>0.48960061247926501</v>
      </c>
      <c r="W4506" t="str">
        <f t="shared" si="354"/>
        <v>Low</v>
      </c>
    </row>
    <row r="4507" spans="1:23" hidden="1" x14ac:dyDescent="0.3">
      <c r="A4507">
        <v>100206</v>
      </c>
      <c r="B4507" s="1">
        <v>45912</v>
      </c>
      <c r="C4507" t="s">
        <v>339</v>
      </c>
      <c r="D4507" t="s">
        <v>142</v>
      </c>
      <c r="E4507" t="s">
        <v>20</v>
      </c>
      <c r="F4507" t="s">
        <v>21</v>
      </c>
      <c r="G4507" t="s">
        <v>22</v>
      </c>
      <c r="H4507" t="s">
        <v>59</v>
      </c>
      <c r="I4507" t="s">
        <v>39</v>
      </c>
      <c r="J4507" t="s">
        <v>48</v>
      </c>
      <c r="K4507">
        <v>2</v>
      </c>
      <c r="L4507">
        <v>1175</v>
      </c>
      <c r="M4507">
        <v>0</v>
      </c>
      <c r="N4507">
        <v>2350</v>
      </c>
      <c r="O4507">
        <v>1800</v>
      </c>
      <c r="P4507">
        <v>550</v>
      </c>
      <c r="Q4507" t="s">
        <v>55</v>
      </c>
      <c r="R4507" t="s">
        <v>27</v>
      </c>
      <c r="S4507" s="3" t="str">
        <f t="shared" si="350"/>
        <v>September</v>
      </c>
      <c r="T4507" t="str">
        <f t="shared" si="351"/>
        <v>Q3</v>
      </c>
      <c r="U4507">
        <f t="shared" si="352"/>
        <v>2025</v>
      </c>
      <c r="V4507" s="4">
        <f t="shared" si="353"/>
        <v>0.23404255319148937</v>
      </c>
      <c r="W4507" t="str">
        <f t="shared" si="354"/>
        <v>Low</v>
      </c>
    </row>
    <row r="4508" spans="1:23" hidden="1" x14ac:dyDescent="0.3">
      <c r="A4508">
        <v>103856</v>
      </c>
      <c r="B4508" s="1">
        <v>45882</v>
      </c>
      <c r="C4508" t="s">
        <v>3992</v>
      </c>
      <c r="D4508" t="s">
        <v>210</v>
      </c>
      <c r="E4508" t="s">
        <v>30</v>
      </c>
      <c r="F4508" t="s">
        <v>31</v>
      </c>
      <c r="G4508" t="s">
        <v>32</v>
      </c>
      <c r="H4508" t="s">
        <v>71</v>
      </c>
      <c r="I4508" t="s">
        <v>39</v>
      </c>
      <c r="J4508" t="s">
        <v>48</v>
      </c>
      <c r="K4508">
        <v>2</v>
      </c>
      <c r="L4508">
        <v>1468</v>
      </c>
      <c r="M4508">
        <v>20</v>
      </c>
      <c r="N4508">
        <v>2348.8000000000002</v>
      </c>
      <c r="O4508">
        <v>1800</v>
      </c>
      <c r="P4508">
        <v>548.79999999999995</v>
      </c>
      <c r="Q4508" t="s">
        <v>66</v>
      </c>
      <c r="R4508" t="s">
        <v>73</v>
      </c>
      <c r="S4508" s="3" t="str">
        <f t="shared" si="350"/>
        <v>August</v>
      </c>
      <c r="T4508" t="str">
        <f t="shared" si="351"/>
        <v>Q3</v>
      </c>
      <c r="U4508">
        <f t="shared" si="352"/>
        <v>2025</v>
      </c>
      <c r="V4508" s="4">
        <f t="shared" si="353"/>
        <v>0.2336512261580381</v>
      </c>
      <c r="W4508" t="str">
        <f t="shared" si="354"/>
        <v>Low</v>
      </c>
    </row>
    <row r="4509" spans="1:23" hidden="1" x14ac:dyDescent="0.3">
      <c r="A4509">
        <v>101614</v>
      </c>
      <c r="B4509" s="1">
        <v>45905</v>
      </c>
      <c r="C4509" t="s">
        <v>1750</v>
      </c>
      <c r="D4509" t="s">
        <v>94</v>
      </c>
      <c r="E4509" t="s">
        <v>44</v>
      </c>
      <c r="F4509" t="s">
        <v>45</v>
      </c>
      <c r="G4509" t="s">
        <v>46</v>
      </c>
      <c r="H4509" t="s">
        <v>108</v>
      </c>
      <c r="I4509" t="s">
        <v>39</v>
      </c>
      <c r="J4509" t="s">
        <v>40</v>
      </c>
      <c r="K4509">
        <v>3</v>
      </c>
      <c r="L4509">
        <v>824</v>
      </c>
      <c r="M4509">
        <v>5</v>
      </c>
      <c r="N4509">
        <v>2348.4</v>
      </c>
      <c r="O4509">
        <v>1200</v>
      </c>
      <c r="P4509">
        <v>1148.4000000000001</v>
      </c>
      <c r="Q4509" t="s">
        <v>41</v>
      </c>
      <c r="R4509" t="s">
        <v>27</v>
      </c>
      <c r="S4509" s="3" t="str">
        <f t="shared" si="350"/>
        <v>September</v>
      </c>
      <c r="T4509" t="str">
        <f t="shared" si="351"/>
        <v>Q3</v>
      </c>
      <c r="U4509">
        <f t="shared" si="352"/>
        <v>2025</v>
      </c>
      <c r="V4509" s="4">
        <f t="shared" si="353"/>
        <v>0.48901379662749106</v>
      </c>
      <c r="W4509" t="str">
        <f t="shared" si="354"/>
        <v>Low</v>
      </c>
    </row>
    <row r="4510" spans="1:23" hidden="1" x14ac:dyDescent="0.3">
      <c r="A4510">
        <v>103478</v>
      </c>
      <c r="B4510" s="1">
        <v>45771</v>
      </c>
      <c r="C4510" t="s">
        <v>3614</v>
      </c>
      <c r="D4510" t="s">
        <v>144</v>
      </c>
      <c r="E4510" t="s">
        <v>52</v>
      </c>
      <c r="F4510" t="s">
        <v>69</v>
      </c>
      <c r="G4510" t="s">
        <v>70</v>
      </c>
      <c r="H4510" t="s">
        <v>71</v>
      </c>
      <c r="I4510" t="s">
        <v>39</v>
      </c>
      <c r="J4510" t="s">
        <v>48</v>
      </c>
      <c r="K4510">
        <v>2</v>
      </c>
      <c r="L4510">
        <v>1174</v>
      </c>
      <c r="M4510">
        <v>0</v>
      </c>
      <c r="N4510">
        <v>2348</v>
      </c>
      <c r="O4510">
        <v>1800</v>
      </c>
      <c r="P4510">
        <v>548</v>
      </c>
      <c r="Q4510" t="s">
        <v>26</v>
      </c>
      <c r="R4510" t="s">
        <v>27</v>
      </c>
      <c r="S4510" s="3" t="str">
        <f t="shared" si="350"/>
        <v>April</v>
      </c>
      <c r="T4510" t="str">
        <f t="shared" si="351"/>
        <v>Q2</v>
      </c>
      <c r="U4510">
        <f t="shared" si="352"/>
        <v>2025</v>
      </c>
      <c r="V4510" s="4">
        <f t="shared" si="353"/>
        <v>0.23339011925042588</v>
      </c>
      <c r="W4510" t="str">
        <f t="shared" si="354"/>
        <v>Low</v>
      </c>
    </row>
    <row r="4511" spans="1:23" hidden="1" x14ac:dyDescent="0.3">
      <c r="A4511">
        <v>103904</v>
      </c>
      <c r="B4511" s="1">
        <v>45799</v>
      </c>
      <c r="C4511" t="s">
        <v>4040</v>
      </c>
      <c r="D4511" t="s">
        <v>144</v>
      </c>
      <c r="E4511" t="s">
        <v>30</v>
      </c>
      <c r="F4511" t="s">
        <v>31</v>
      </c>
      <c r="G4511" t="s">
        <v>32</v>
      </c>
      <c r="H4511" t="s">
        <v>71</v>
      </c>
      <c r="I4511" t="s">
        <v>39</v>
      </c>
      <c r="J4511" t="s">
        <v>48</v>
      </c>
      <c r="K4511">
        <v>2</v>
      </c>
      <c r="L4511">
        <v>1174</v>
      </c>
      <c r="M4511">
        <v>0</v>
      </c>
      <c r="N4511">
        <v>2348</v>
      </c>
      <c r="O4511">
        <v>1800</v>
      </c>
      <c r="P4511">
        <v>548</v>
      </c>
      <c r="Q4511" t="s">
        <v>26</v>
      </c>
      <c r="R4511" t="s">
        <v>73</v>
      </c>
      <c r="S4511" s="3" t="str">
        <f t="shared" si="350"/>
        <v>May</v>
      </c>
      <c r="T4511" t="str">
        <f t="shared" si="351"/>
        <v>Q2</v>
      </c>
      <c r="U4511">
        <f t="shared" si="352"/>
        <v>2025</v>
      </c>
      <c r="V4511" s="4">
        <f t="shared" si="353"/>
        <v>0.23339011925042588</v>
      </c>
      <c r="W4511" t="str">
        <f t="shared" si="354"/>
        <v>Low</v>
      </c>
    </row>
    <row r="4512" spans="1:23" hidden="1" x14ac:dyDescent="0.3">
      <c r="A4512">
        <v>102988</v>
      </c>
      <c r="B4512" s="1">
        <v>45928</v>
      </c>
      <c r="C4512" t="s">
        <v>3124</v>
      </c>
      <c r="D4512" t="s">
        <v>118</v>
      </c>
      <c r="E4512" t="s">
        <v>20</v>
      </c>
      <c r="F4512" t="s">
        <v>36</v>
      </c>
      <c r="G4512" t="s">
        <v>37</v>
      </c>
      <c r="H4512" t="s">
        <v>47</v>
      </c>
      <c r="I4512" t="s">
        <v>39</v>
      </c>
      <c r="J4512" t="s">
        <v>92</v>
      </c>
      <c r="K4512">
        <v>1</v>
      </c>
      <c r="L4512">
        <v>2755</v>
      </c>
      <c r="M4512">
        <v>15</v>
      </c>
      <c r="N4512">
        <v>2341.75</v>
      </c>
      <c r="O4512">
        <v>1600</v>
      </c>
      <c r="P4512">
        <v>741.75</v>
      </c>
      <c r="Q4512" t="s">
        <v>26</v>
      </c>
      <c r="R4512" t="s">
        <v>56</v>
      </c>
      <c r="S4512" s="3" t="str">
        <f t="shared" si="350"/>
        <v>September</v>
      </c>
      <c r="T4512" t="str">
        <f t="shared" si="351"/>
        <v>Q3</v>
      </c>
      <c r="U4512">
        <f t="shared" si="352"/>
        <v>2025</v>
      </c>
      <c r="V4512" s="4">
        <f t="shared" si="353"/>
        <v>0.3167502935838582</v>
      </c>
      <c r="W4512" t="str">
        <f t="shared" si="354"/>
        <v>Low</v>
      </c>
    </row>
    <row r="4513" spans="1:23" hidden="1" x14ac:dyDescent="0.3">
      <c r="A4513">
        <v>100396</v>
      </c>
      <c r="B4513" s="1">
        <v>45792</v>
      </c>
      <c r="C4513" t="s">
        <v>532</v>
      </c>
      <c r="D4513" t="s">
        <v>129</v>
      </c>
      <c r="E4513" t="s">
        <v>52</v>
      </c>
      <c r="F4513" t="s">
        <v>69</v>
      </c>
      <c r="G4513" t="s">
        <v>70</v>
      </c>
      <c r="H4513" t="s">
        <v>59</v>
      </c>
      <c r="I4513" t="s">
        <v>39</v>
      </c>
      <c r="J4513" t="s">
        <v>92</v>
      </c>
      <c r="K4513">
        <v>1</v>
      </c>
      <c r="L4513">
        <v>2461</v>
      </c>
      <c r="M4513">
        <v>5</v>
      </c>
      <c r="N4513">
        <v>2337.9499999999998</v>
      </c>
      <c r="O4513">
        <v>1600</v>
      </c>
      <c r="P4513">
        <v>737.95</v>
      </c>
      <c r="Q4513" t="s">
        <v>41</v>
      </c>
      <c r="R4513" t="s">
        <v>73</v>
      </c>
      <c r="S4513" s="3" t="str">
        <f t="shared" si="350"/>
        <v>May</v>
      </c>
      <c r="T4513" t="str">
        <f t="shared" si="351"/>
        <v>Q2</v>
      </c>
      <c r="U4513">
        <f t="shared" si="352"/>
        <v>2025</v>
      </c>
      <c r="V4513" s="4">
        <f t="shared" si="353"/>
        <v>0.31563976988387266</v>
      </c>
      <c r="W4513" t="str">
        <f t="shared" si="354"/>
        <v>Low</v>
      </c>
    </row>
    <row r="4514" spans="1:23" hidden="1" x14ac:dyDescent="0.3">
      <c r="A4514">
        <v>100443</v>
      </c>
      <c r="B4514" s="1">
        <v>45920</v>
      </c>
      <c r="C4514" t="s">
        <v>579</v>
      </c>
      <c r="D4514" t="s">
        <v>257</v>
      </c>
      <c r="E4514" t="s">
        <v>30</v>
      </c>
      <c r="F4514" t="s">
        <v>31</v>
      </c>
      <c r="G4514" t="s">
        <v>32</v>
      </c>
      <c r="H4514" t="s">
        <v>23</v>
      </c>
      <c r="I4514" t="s">
        <v>39</v>
      </c>
      <c r="J4514" t="s">
        <v>40</v>
      </c>
      <c r="K4514">
        <v>3</v>
      </c>
      <c r="L4514">
        <v>865</v>
      </c>
      <c r="M4514">
        <v>10</v>
      </c>
      <c r="N4514">
        <v>2335.5</v>
      </c>
      <c r="O4514">
        <v>1200</v>
      </c>
      <c r="P4514">
        <v>1135.5</v>
      </c>
      <c r="Q4514" t="s">
        <v>55</v>
      </c>
      <c r="R4514" t="s">
        <v>27</v>
      </c>
      <c r="S4514" s="3" t="str">
        <f t="shared" si="350"/>
        <v>September</v>
      </c>
      <c r="T4514" t="str">
        <f t="shared" si="351"/>
        <v>Q3</v>
      </c>
      <c r="U4514">
        <f t="shared" si="352"/>
        <v>2025</v>
      </c>
      <c r="V4514" s="4">
        <f t="shared" si="353"/>
        <v>0.48619139370584458</v>
      </c>
      <c r="W4514" t="str">
        <f t="shared" si="354"/>
        <v>Low</v>
      </c>
    </row>
    <row r="4515" spans="1:23" hidden="1" x14ac:dyDescent="0.3">
      <c r="A4515">
        <v>102251</v>
      </c>
      <c r="B4515" s="1">
        <v>46011</v>
      </c>
      <c r="C4515" t="s">
        <v>2387</v>
      </c>
      <c r="D4515" t="s">
        <v>158</v>
      </c>
      <c r="E4515" t="s">
        <v>44</v>
      </c>
      <c r="F4515" t="s">
        <v>45</v>
      </c>
      <c r="G4515" t="s">
        <v>46</v>
      </c>
      <c r="H4515" t="s">
        <v>108</v>
      </c>
      <c r="I4515" t="s">
        <v>39</v>
      </c>
      <c r="J4515" t="s">
        <v>40</v>
      </c>
      <c r="K4515">
        <v>4</v>
      </c>
      <c r="L4515">
        <v>686</v>
      </c>
      <c r="M4515">
        <v>15</v>
      </c>
      <c r="N4515">
        <v>2332.4</v>
      </c>
      <c r="O4515">
        <v>1600</v>
      </c>
      <c r="P4515">
        <v>732.4</v>
      </c>
      <c r="Q4515" t="s">
        <v>55</v>
      </c>
      <c r="R4515" t="s">
        <v>56</v>
      </c>
      <c r="S4515" s="3" t="str">
        <f t="shared" si="350"/>
        <v>December</v>
      </c>
      <c r="T4515" t="str">
        <f t="shared" si="351"/>
        <v>Q4</v>
      </c>
      <c r="U4515">
        <f t="shared" si="352"/>
        <v>2025</v>
      </c>
      <c r="V4515" s="4">
        <f t="shared" si="353"/>
        <v>0.31401131881323957</v>
      </c>
      <c r="W4515" t="str">
        <f t="shared" si="354"/>
        <v>Low</v>
      </c>
    </row>
    <row r="4516" spans="1:23" hidden="1" x14ac:dyDescent="0.3">
      <c r="A4516">
        <v>104885</v>
      </c>
      <c r="B4516" s="1">
        <v>45849</v>
      </c>
      <c r="C4516" t="s">
        <v>5021</v>
      </c>
      <c r="D4516" t="s">
        <v>125</v>
      </c>
      <c r="E4516" t="s">
        <v>44</v>
      </c>
      <c r="F4516" t="s">
        <v>64</v>
      </c>
      <c r="G4516" t="s">
        <v>65</v>
      </c>
      <c r="H4516" t="s">
        <v>38</v>
      </c>
      <c r="I4516" t="s">
        <v>39</v>
      </c>
      <c r="J4516" t="s">
        <v>92</v>
      </c>
      <c r="K4516">
        <v>1</v>
      </c>
      <c r="L4516">
        <v>2331</v>
      </c>
      <c r="M4516">
        <v>0</v>
      </c>
      <c r="N4516">
        <v>2331</v>
      </c>
      <c r="O4516">
        <v>1600</v>
      </c>
      <c r="P4516">
        <v>731</v>
      </c>
      <c r="Q4516" t="s">
        <v>26</v>
      </c>
      <c r="R4516" t="s">
        <v>27</v>
      </c>
      <c r="S4516" s="3" t="str">
        <f t="shared" si="350"/>
        <v>July</v>
      </c>
      <c r="T4516" t="str">
        <f t="shared" si="351"/>
        <v>Q3</v>
      </c>
      <c r="U4516">
        <f t="shared" si="352"/>
        <v>2025</v>
      </c>
      <c r="V4516" s="4">
        <f t="shared" si="353"/>
        <v>0.31359931359931359</v>
      </c>
      <c r="W4516" t="str">
        <f t="shared" si="354"/>
        <v>Low</v>
      </c>
    </row>
    <row r="4517" spans="1:23" hidden="1" x14ac:dyDescent="0.3">
      <c r="A4517">
        <v>104044</v>
      </c>
      <c r="B4517" s="1">
        <v>46018</v>
      </c>
      <c r="C4517" t="s">
        <v>4180</v>
      </c>
      <c r="D4517" t="s">
        <v>179</v>
      </c>
      <c r="E4517" t="s">
        <v>30</v>
      </c>
      <c r="F4517" t="s">
        <v>76</v>
      </c>
      <c r="G4517" t="s">
        <v>77</v>
      </c>
      <c r="H4517" t="s">
        <v>59</v>
      </c>
      <c r="I4517" t="s">
        <v>39</v>
      </c>
      <c r="J4517" t="s">
        <v>40</v>
      </c>
      <c r="K4517">
        <v>3</v>
      </c>
      <c r="L4517">
        <v>971</v>
      </c>
      <c r="M4517">
        <v>20</v>
      </c>
      <c r="N4517">
        <v>2330.4</v>
      </c>
      <c r="O4517">
        <v>1200</v>
      </c>
      <c r="P4517">
        <v>1130.4000000000001</v>
      </c>
      <c r="Q4517" t="s">
        <v>55</v>
      </c>
      <c r="R4517" t="s">
        <v>27</v>
      </c>
      <c r="S4517" s="3" t="str">
        <f t="shared" si="350"/>
        <v>December</v>
      </c>
      <c r="T4517" t="str">
        <f t="shared" si="351"/>
        <v>Q4</v>
      </c>
      <c r="U4517">
        <f t="shared" si="352"/>
        <v>2025</v>
      </c>
      <c r="V4517" s="4">
        <f t="shared" si="353"/>
        <v>0.48506694129763134</v>
      </c>
      <c r="W4517" t="str">
        <f t="shared" si="354"/>
        <v>Low</v>
      </c>
    </row>
    <row r="4518" spans="1:23" hidden="1" x14ac:dyDescent="0.3">
      <c r="A4518">
        <v>103978</v>
      </c>
      <c r="B4518" s="1">
        <v>45847</v>
      </c>
      <c r="C4518" t="s">
        <v>4114</v>
      </c>
      <c r="D4518" t="s">
        <v>179</v>
      </c>
      <c r="E4518" t="s">
        <v>44</v>
      </c>
      <c r="F4518" t="s">
        <v>45</v>
      </c>
      <c r="G4518" t="s">
        <v>46</v>
      </c>
      <c r="H4518" t="s">
        <v>47</v>
      </c>
      <c r="I4518" t="s">
        <v>39</v>
      </c>
      <c r="J4518" t="s">
        <v>40</v>
      </c>
      <c r="K4518">
        <v>4</v>
      </c>
      <c r="L4518">
        <v>685</v>
      </c>
      <c r="M4518">
        <v>15</v>
      </c>
      <c r="N4518">
        <v>2329</v>
      </c>
      <c r="O4518">
        <v>1600</v>
      </c>
      <c r="P4518">
        <v>729</v>
      </c>
      <c r="Q4518" t="s">
        <v>26</v>
      </c>
      <c r="R4518" t="s">
        <v>27</v>
      </c>
      <c r="S4518" s="3" t="str">
        <f t="shared" si="350"/>
        <v>July</v>
      </c>
      <c r="T4518" t="str">
        <f t="shared" si="351"/>
        <v>Q3</v>
      </c>
      <c r="U4518">
        <f t="shared" si="352"/>
        <v>2025</v>
      </c>
      <c r="V4518" s="4">
        <f t="shared" si="353"/>
        <v>0.31300987548303993</v>
      </c>
      <c r="W4518" t="str">
        <f t="shared" si="354"/>
        <v>Low</v>
      </c>
    </row>
    <row r="4519" spans="1:23" hidden="1" x14ac:dyDescent="0.3">
      <c r="A4519">
        <v>101915</v>
      </c>
      <c r="B4519" s="1">
        <v>45833</v>
      </c>
      <c r="C4519" t="s">
        <v>2051</v>
      </c>
      <c r="D4519" t="s">
        <v>217</v>
      </c>
      <c r="E4519" t="s">
        <v>44</v>
      </c>
      <c r="F4519" t="s">
        <v>45</v>
      </c>
      <c r="G4519" t="s">
        <v>46</v>
      </c>
      <c r="H4519" t="s">
        <v>33</v>
      </c>
      <c r="I4519" t="s">
        <v>39</v>
      </c>
      <c r="J4519" t="s">
        <v>92</v>
      </c>
      <c r="K4519">
        <v>1</v>
      </c>
      <c r="L4519">
        <v>2579</v>
      </c>
      <c r="M4519">
        <v>10</v>
      </c>
      <c r="N4519">
        <v>2321.1</v>
      </c>
      <c r="O4519">
        <v>1600</v>
      </c>
      <c r="P4519">
        <v>721.1</v>
      </c>
      <c r="Q4519" t="s">
        <v>26</v>
      </c>
      <c r="R4519" t="s">
        <v>27</v>
      </c>
      <c r="S4519" s="3" t="str">
        <f t="shared" si="350"/>
        <v>June</v>
      </c>
      <c r="T4519" t="str">
        <f t="shared" si="351"/>
        <v>Q2</v>
      </c>
      <c r="U4519">
        <f t="shared" si="352"/>
        <v>2025</v>
      </c>
      <c r="V4519" s="4">
        <f t="shared" si="353"/>
        <v>0.31067166429710052</v>
      </c>
      <c r="W4519" t="str">
        <f t="shared" si="354"/>
        <v>Low</v>
      </c>
    </row>
    <row r="4520" spans="1:23" hidden="1" x14ac:dyDescent="0.3">
      <c r="A4520">
        <v>102233</v>
      </c>
      <c r="B4520" s="1">
        <v>45728</v>
      </c>
      <c r="C4520" t="s">
        <v>2369</v>
      </c>
      <c r="D4520" t="s">
        <v>257</v>
      </c>
      <c r="E4520" t="s">
        <v>44</v>
      </c>
      <c r="F4520" t="s">
        <v>64</v>
      </c>
      <c r="G4520" t="s">
        <v>65</v>
      </c>
      <c r="H4520" t="s">
        <v>33</v>
      </c>
      <c r="I4520" t="s">
        <v>39</v>
      </c>
      <c r="J4520" t="s">
        <v>92</v>
      </c>
      <c r="K4520">
        <v>1</v>
      </c>
      <c r="L4520">
        <v>2429</v>
      </c>
      <c r="M4520">
        <v>5</v>
      </c>
      <c r="N4520">
        <v>2307.5500000000002</v>
      </c>
      <c r="O4520">
        <v>1600</v>
      </c>
      <c r="P4520">
        <v>707.55</v>
      </c>
      <c r="Q4520" t="s">
        <v>49</v>
      </c>
      <c r="R4520" t="s">
        <v>27</v>
      </c>
      <c r="S4520" s="3" t="str">
        <f t="shared" si="350"/>
        <v>March</v>
      </c>
      <c r="T4520" t="str">
        <f t="shared" si="351"/>
        <v>Q1</v>
      </c>
      <c r="U4520">
        <f t="shared" si="352"/>
        <v>2025</v>
      </c>
      <c r="V4520" s="4">
        <f t="shared" si="353"/>
        <v>0.30662390847435589</v>
      </c>
      <c r="W4520" t="str">
        <f t="shared" si="354"/>
        <v>Low</v>
      </c>
    </row>
    <row r="4521" spans="1:23" hidden="1" x14ac:dyDescent="0.3">
      <c r="A4521">
        <v>104416</v>
      </c>
      <c r="B4521" s="1">
        <v>45914</v>
      </c>
      <c r="C4521" t="s">
        <v>4552</v>
      </c>
      <c r="D4521" t="s">
        <v>104</v>
      </c>
      <c r="E4521" t="s">
        <v>30</v>
      </c>
      <c r="F4521" t="s">
        <v>31</v>
      </c>
      <c r="G4521" t="s">
        <v>32</v>
      </c>
      <c r="H4521" t="s">
        <v>59</v>
      </c>
      <c r="I4521" t="s">
        <v>39</v>
      </c>
      <c r="J4521" t="s">
        <v>40</v>
      </c>
      <c r="K4521">
        <v>3</v>
      </c>
      <c r="L4521">
        <v>809</v>
      </c>
      <c r="M4521">
        <v>5</v>
      </c>
      <c r="N4521">
        <v>2305.65</v>
      </c>
      <c r="O4521">
        <v>1200</v>
      </c>
      <c r="P4521">
        <v>1105.6500000000001</v>
      </c>
      <c r="Q4521" t="s">
        <v>66</v>
      </c>
      <c r="R4521" t="s">
        <v>73</v>
      </c>
      <c r="S4521" s="3" t="str">
        <f t="shared" si="350"/>
        <v>September</v>
      </c>
      <c r="T4521" t="str">
        <f t="shared" si="351"/>
        <v>Q3</v>
      </c>
      <c r="U4521">
        <f t="shared" si="352"/>
        <v>2025</v>
      </c>
      <c r="V4521" s="4">
        <f t="shared" si="353"/>
        <v>0.47953939236224058</v>
      </c>
      <c r="W4521" t="str">
        <f t="shared" si="354"/>
        <v>Low</v>
      </c>
    </row>
    <row r="4522" spans="1:23" hidden="1" x14ac:dyDescent="0.3">
      <c r="A4522">
        <v>102619</v>
      </c>
      <c r="B4522" s="1">
        <v>45883</v>
      </c>
      <c r="C4522" t="s">
        <v>2755</v>
      </c>
      <c r="D4522" t="s">
        <v>179</v>
      </c>
      <c r="E4522" t="s">
        <v>20</v>
      </c>
      <c r="F4522" t="s">
        <v>36</v>
      </c>
      <c r="G4522" t="s">
        <v>37</v>
      </c>
      <c r="H4522" t="s">
        <v>47</v>
      </c>
      <c r="I4522" t="s">
        <v>39</v>
      </c>
      <c r="J4522" t="s">
        <v>92</v>
      </c>
      <c r="K4522">
        <v>1</v>
      </c>
      <c r="L4522">
        <v>2559</v>
      </c>
      <c r="M4522">
        <v>10</v>
      </c>
      <c r="N4522">
        <v>2303.1</v>
      </c>
      <c r="O4522">
        <v>1600</v>
      </c>
      <c r="P4522">
        <v>703.1</v>
      </c>
      <c r="Q4522" t="s">
        <v>41</v>
      </c>
      <c r="R4522" t="s">
        <v>27</v>
      </c>
      <c r="S4522" s="3" t="str">
        <f t="shared" si="350"/>
        <v>August</v>
      </c>
      <c r="T4522" t="str">
        <f t="shared" si="351"/>
        <v>Q3</v>
      </c>
      <c r="U4522">
        <f t="shared" si="352"/>
        <v>2025</v>
      </c>
      <c r="V4522" s="4">
        <f t="shared" si="353"/>
        <v>0.30528418218922326</v>
      </c>
      <c r="W4522" t="str">
        <f t="shared" si="354"/>
        <v>Low</v>
      </c>
    </row>
    <row r="4523" spans="1:23" hidden="1" x14ac:dyDescent="0.3">
      <c r="A4523">
        <v>102546</v>
      </c>
      <c r="B4523" s="1">
        <v>45710</v>
      </c>
      <c r="C4523" t="s">
        <v>2682</v>
      </c>
      <c r="D4523" t="s">
        <v>242</v>
      </c>
      <c r="E4523" t="s">
        <v>20</v>
      </c>
      <c r="F4523" t="s">
        <v>21</v>
      </c>
      <c r="G4523" t="s">
        <v>22</v>
      </c>
      <c r="H4523" t="s">
        <v>59</v>
      </c>
      <c r="I4523" t="s">
        <v>39</v>
      </c>
      <c r="J4523" t="s">
        <v>92</v>
      </c>
      <c r="K4523">
        <v>1</v>
      </c>
      <c r="L4523">
        <v>2872</v>
      </c>
      <c r="M4523">
        <v>20</v>
      </c>
      <c r="N4523">
        <v>2297.6</v>
      </c>
      <c r="O4523">
        <v>1600</v>
      </c>
      <c r="P4523">
        <v>697.6</v>
      </c>
      <c r="Q4523" t="s">
        <v>66</v>
      </c>
      <c r="R4523" t="s">
        <v>73</v>
      </c>
      <c r="S4523" s="3" t="str">
        <f t="shared" si="350"/>
        <v>February</v>
      </c>
      <c r="T4523" t="str">
        <f t="shared" si="351"/>
        <v>Q1</v>
      </c>
      <c r="U4523">
        <f t="shared" si="352"/>
        <v>2025</v>
      </c>
      <c r="V4523" s="4">
        <f t="shared" si="353"/>
        <v>0.30362116991643456</v>
      </c>
      <c r="W4523" t="str">
        <f t="shared" si="354"/>
        <v>Low</v>
      </c>
    </row>
    <row r="4524" spans="1:23" hidden="1" x14ac:dyDescent="0.3">
      <c r="A4524">
        <v>101446</v>
      </c>
      <c r="B4524" s="1">
        <v>45691</v>
      </c>
      <c r="C4524" t="s">
        <v>1582</v>
      </c>
      <c r="D4524" t="s">
        <v>194</v>
      </c>
      <c r="E4524" t="s">
        <v>30</v>
      </c>
      <c r="F4524" t="s">
        <v>76</v>
      </c>
      <c r="G4524" t="s">
        <v>77</v>
      </c>
      <c r="H4524" t="s">
        <v>33</v>
      </c>
      <c r="I4524" t="s">
        <v>39</v>
      </c>
      <c r="J4524" t="s">
        <v>40</v>
      </c>
      <c r="K4524">
        <v>4</v>
      </c>
      <c r="L4524">
        <v>675</v>
      </c>
      <c r="M4524">
        <v>15</v>
      </c>
      <c r="N4524">
        <v>2295</v>
      </c>
      <c r="O4524">
        <v>1600</v>
      </c>
      <c r="P4524">
        <v>695</v>
      </c>
      <c r="Q4524" t="s">
        <v>41</v>
      </c>
      <c r="R4524" t="s">
        <v>56</v>
      </c>
      <c r="S4524" s="3" t="str">
        <f t="shared" si="350"/>
        <v>February</v>
      </c>
      <c r="T4524" t="str">
        <f t="shared" si="351"/>
        <v>Q1</v>
      </c>
      <c r="U4524">
        <f t="shared" si="352"/>
        <v>2025</v>
      </c>
      <c r="V4524" s="4">
        <f t="shared" si="353"/>
        <v>0.30283224400871461</v>
      </c>
      <c r="W4524" t="str">
        <f t="shared" si="354"/>
        <v>Low</v>
      </c>
    </row>
    <row r="4525" spans="1:23" hidden="1" x14ac:dyDescent="0.3">
      <c r="A4525">
        <v>102771</v>
      </c>
      <c r="B4525" s="1">
        <v>45834</v>
      </c>
      <c r="C4525" t="s">
        <v>2907</v>
      </c>
      <c r="D4525" t="s">
        <v>228</v>
      </c>
      <c r="E4525" t="s">
        <v>44</v>
      </c>
      <c r="F4525" t="s">
        <v>45</v>
      </c>
      <c r="G4525" t="s">
        <v>46</v>
      </c>
      <c r="H4525" t="s">
        <v>23</v>
      </c>
      <c r="I4525" t="s">
        <v>39</v>
      </c>
      <c r="J4525" t="s">
        <v>92</v>
      </c>
      <c r="K4525">
        <v>1</v>
      </c>
      <c r="L4525">
        <v>2697</v>
      </c>
      <c r="M4525">
        <v>15</v>
      </c>
      <c r="N4525">
        <v>2292.4499999999998</v>
      </c>
      <c r="O4525">
        <v>1600</v>
      </c>
      <c r="P4525">
        <v>692.45</v>
      </c>
      <c r="Q4525" t="s">
        <v>26</v>
      </c>
      <c r="R4525" t="s">
        <v>56</v>
      </c>
      <c r="S4525" s="3" t="str">
        <f t="shared" si="350"/>
        <v>June</v>
      </c>
      <c r="T4525" t="str">
        <f t="shared" si="351"/>
        <v>Q2</v>
      </c>
      <c r="U4525">
        <f t="shared" si="352"/>
        <v>2025</v>
      </c>
      <c r="V4525" s="4">
        <f t="shared" si="353"/>
        <v>0.30205675151039285</v>
      </c>
      <c r="W4525" t="str">
        <f t="shared" si="354"/>
        <v>Low</v>
      </c>
    </row>
    <row r="4526" spans="1:23" hidden="1" x14ac:dyDescent="0.3">
      <c r="A4526">
        <v>101545</v>
      </c>
      <c r="B4526" s="1">
        <v>45799</v>
      </c>
      <c r="C4526" t="s">
        <v>1681</v>
      </c>
      <c r="D4526" t="s">
        <v>222</v>
      </c>
      <c r="E4526" t="s">
        <v>20</v>
      </c>
      <c r="F4526" t="s">
        <v>21</v>
      </c>
      <c r="G4526" t="s">
        <v>22</v>
      </c>
      <c r="H4526" t="s">
        <v>108</v>
      </c>
      <c r="I4526" t="s">
        <v>39</v>
      </c>
      <c r="J4526" t="s">
        <v>92</v>
      </c>
      <c r="K4526">
        <v>1</v>
      </c>
      <c r="L4526">
        <v>2412</v>
      </c>
      <c r="M4526">
        <v>5</v>
      </c>
      <c r="N4526">
        <v>2291.4</v>
      </c>
      <c r="O4526">
        <v>1600</v>
      </c>
      <c r="P4526">
        <v>691.4</v>
      </c>
      <c r="Q4526" t="s">
        <v>26</v>
      </c>
      <c r="R4526" t="s">
        <v>56</v>
      </c>
      <c r="S4526" s="3" t="str">
        <f t="shared" si="350"/>
        <v>May</v>
      </c>
      <c r="T4526" t="str">
        <f t="shared" si="351"/>
        <v>Q2</v>
      </c>
      <c r="U4526">
        <f t="shared" si="352"/>
        <v>2025</v>
      </c>
      <c r="V4526" s="4">
        <f t="shared" si="353"/>
        <v>0.30173692938814695</v>
      </c>
      <c r="W4526" t="str">
        <f t="shared" si="354"/>
        <v>Low</v>
      </c>
    </row>
    <row r="4527" spans="1:23" hidden="1" x14ac:dyDescent="0.3">
      <c r="A4527">
        <v>104303</v>
      </c>
      <c r="B4527" s="1">
        <v>46012</v>
      </c>
      <c r="C4527" t="s">
        <v>4439</v>
      </c>
      <c r="D4527" t="s">
        <v>207</v>
      </c>
      <c r="E4527" t="s">
        <v>30</v>
      </c>
      <c r="F4527" t="s">
        <v>31</v>
      </c>
      <c r="G4527" t="s">
        <v>32</v>
      </c>
      <c r="H4527" t="s">
        <v>33</v>
      </c>
      <c r="I4527" t="s">
        <v>39</v>
      </c>
      <c r="J4527" t="s">
        <v>92</v>
      </c>
      <c r="K4527">
        <v>1</v>
      </c>
      <c r="L4527">
        <v>2864</v>
      </c>
      <c r="M4527">
        <v>20</v>
      </c>
      <c r="N4527">
        <v>2291.1999999999998</v>
      </c>
      <c r="O4527">
        <v>1600</v>
      </c>
      <c r="P4527">
        <v>691.2</v>
      </c>
      <c r="Q4527" t="s">
        <v>55</v>
      </c>
      <c r="R4527" t="s">
        <v>27</v>
      </c>
      <c r="S4527" s="3" t="str">
        <f t="shared" si="350"/>
        <v>December</v>
      </c>
      <c r="T4527" t="str">
        <f t="shared" si="351"/>
        <v>Q4</v>
      </c>
      <c r="U4527">
        <f t="shared" si="352"/>
        <v>2025</v>
      </c>
      <c r="V4527" s="4">
        <f t="shared" si="353"/>
        <v>0.30167597765363136</v>
      </c>
      <c r="W4527" t="str">
        <f t="shared" si="354"/>
        <v>Low</v>
      </c>
    </row>
    <row r="4528" spans="1:23" hidden="1" x14ac:dyDescent="0.3">
      <c r="A4528">
        <v>102699</v>
      </c>
      <c r="B4528" s="1">
        <v>45884</v>
      </c>
      <c r="C4528" t="s">
        <v>2835</v>
      </c>
      <c r="D4528" t="s">
        <v>134</v>
      </c>
      <c r="E4528" t="s">
        <v>44</v>
      </c>
      <c r="F4528" t="s">
        <v>45</v>
      </c>
      <c r="G4528" t="s">
        <v>46</v>
      </c>
      <c r="H4528" t="s">
        <v>47</v>
      </c>
      <c r="I4528" t="s">
        <v>39</v>
      </c>
      <c r="J4528" t="s">
        <v>92</v>
      </c>
      <c r="K4528">
        <v>1</v>
      </c>
      <c r="L4528">
        <v>2541</v>
      </c>
      <c r="M4528">
        <v>10</v>
      </c>
      <c r="N4528">
        <v>2286.9</v>
      </c>
      <c r="O4528">
        <v>1600</v>
      </c>
      <c r="P4528">
        <v>686.9</v>
      </c>
      <c r="Q4528" t="s">
        <v>26</v>
      </c>
      <c r="R4528" t="s">
        <v>27</v>
      </c>
      <c r="S4528" s="3" t="str">
        <f t="shared" si="350"/>
        <v>August</v>
      </c>
      <c r="T4528" t="str">
        <f t="shared" si="351"/>
        <v>Q3</v>
      </c>
      <c r="U4528">
        <f t="shared" si="352"/>
        <v>2025</v>
      </c>
      <c r="V4528" s="4">
        <f t="shared" si="353"/>
        <v>0.30036293672657305</v>
      </c>
      <c r="W4528" t="str">
        <f t="shared" si="354"/>
        <v>Low</v>
      </c>
    </row>
    <row r="4529" spans="1:23" hidden="1" x14ac:dyDescent="0.3">
      <c r="A4529">
        <v>100113</v>
      </c>
      <c r="B4529" s="1">
        <v>45885</v>
      </c>
      <c r="C4529" t="s">
        <v>240</v>
      </c>
      <c r="D4529" t="s">
        <v>110</v>
      </c>
      <c r="E4529" t="s">
        <v>44</v>
      </c>
      <c r="F4529" t="s">
        <v>45</v>
      </c>
      <c r="G4529" t="s">
        <v>46</v>
      </c>
      <c r="H4529" t="s">
        <v>47</v>
      </c>
      <c r="I4529" t="s">
        <v>39</v>
      </c>
      <c r="J4529" t="s">
        <v>92</v>
      </c>
      <c r="K4529">
        <v>1</v>
      </c>
      <c r="L4529">
        <v>2390</v>
      </c>
      <c r="M4529">
        <v>5</v>
      </c>
      <c r="N4529">
        <v>2270.5</v>
      </c>
      <c r="O4529">
        <v>1600</v>
      </c>
      <c r="P4529">
        <v>670.5</v>
      </c>
      <c r="Q4529" t="s">
        <v>49</v>
      </c>
      <c r="R4529" t="s">
        <v>56</v>
      </c>
      <c r="S4529" s="3" t="str">
        <f t="shared" si="350"/>
        <v>August</v>
      </c>
      <c r="T4529" t="str">
        <f t="shared" si="351"/>
        <v>Q3</v>
      </c>
      <c r="U4529">
        <f t="shared" si="352"/>
        <v>2025</v>
      </c>
      <c r="V4529" s="4">
        <f t="shared" si="353"/>
        <v>0.29530940321515087</v>
      </c>
      <c r="W4529" t="str">
        <f t="shared" si="354"/>
        <v>Low</v>
      </c>
    </row>
    <row r="4530" spans="1:23" hidden="1" x14ac:dyDescent="0.3">
      <c r="A4530">
        <v>104098</v>
      </c>
      <c r="B4530" s="1">
        <v>45927</v>
      </c>
      <c r="C4530" t="s">
        <v>4234</v>
      </c>
      <c r="D4530" t="s">
        <v>140</v>
      </c>
      <c r="E4530" t="s">
        <v>52</v>
      </c>
      <c r="F4530" t="s">
        <v>53</v>
      </c>
      <c r="G4530" t="s">
        <v>54</v>
      </c>
      <c r="H4530" t="s">
        <v>23</v>
      </c>
      <c r="I4530" t="s">
        <v>39</v>
      </c>
      <c r="J4530" t="s">
        <v>92</v>
      </c>
      <c r="K4530">
        <v>1</v>
      </c>
      <c r="L4530">
        <v>2521</v>
      </c>
      <c r="M4530">
        <v>10</v>
      </c>
      <c r="N4530">
        <v>2268.9</v>
      </c>
      <c r="O4530">
        <v>1600</v>
      </c>
      <c r="P4530">
        <v>668.9</v>
      </c>
      <c r="Q4530" t="s">
        <v>41</v>
      </c>
      <c r="R4530" t="s">
        <v>27</v>
      </c>
      <c r="S4530" s="3" t="str">
        <f t="shared" si="350"/>
        <v>September</v>
      </c>
      <c r="T4530" t="str">
        <f t="shared" si="351"/>
        <v>Q3</v>
      </c>
      <c r="U4530">
        <f t="shared" si="352"/>
        <v>2025</v>
      </c>
      <c r="V4530" s="4">
        <f t="shared" si="353"/>
        <v>0.29481246418969542</v>
      </c>
      <c r="W4530" t="str">
        <f t="shared" si="354"/>
        <v>Low</v>
      </c>
    </row>
    <row r="4531" spans="1:23" hidden="1" x14ac:dyDescent="0.3">
      <c r="A4531">
        <v>104290</v>
      </c>
      <c r="B4531" s="1">
        <v>45896</v>
      </c>
      <c r="C4531" t="s">
        <v>4426</v>
      </c>
      <c r="D4531" t="s">
        <v>122</v>
      </c>
      <c r="E4531" t="s">
        <v>20</v>
      </c>
      <c r="F4531" t="s">
        <v>21</v>
      </c>
      <c r="G4531" t="s">
        <v>22</v>
      </c>
      <c r="H4531" t="s">
        <v>38</v>
      </c>
      <c r="I4531" t="s">
        <v>39</v>
      </c>
      <c r="J4531" t="s">
        <v>92</v>
      </c>
      <c r="K4531">
        <v>1</v>
      </c>
      <c r="L4531">
        <v>2265</v>
      </c>
      <c r="M4531">
        <v>0</v>
      </c>
      <c r="N4531">
        <v>2265</v>
      </c>
      <c r="O4531">
        <v>1600</v>
      </c>
      <c r="P4531">
        <v>665</v>
      </c>
      <c r="Q4531" t="s">
        <v>49</v>
      </c>
      <c r="R4531" t="s">
        <v>27</v>
      </c>
      <c r="S4531" s="3" t="str">
        <f t="shared" si="350"/>
        <v>August</v>
      </c>
      <c r="T4531" t="str">
        <f t="shared" si="351"/>
        <v>Q3</v>
      </c>
      <c r="U4531">
        <f t="shared" si="352"/>
        <v>2025</v>
      </c>
      <c r="V4531" s="4">
        <f t="shared" si="353"/>
        <v>0.29359823399558499</v>
      </c>
      <c r="W4531" t="str">
        <f t="shared" si="354"/>
        <v>Low</v>
      </c>
    </row>
    <row r="4532" spans="1:23" hidden="1" x14ac:dyDescent="0.3">
      <c r="A4532">
        <v>101657</v>
      </c>
      <c r="B4532" s="1">
        <v>45909</v>
      </c>
      <c r="C4532" t="s">
        <v>1793</v>
      </c>
      <c r="D4532" t="s">
        <v>102</v>
      </c>
      <c r="E4532" t="s">
        <v>52</v>
      </c>
      <c r="F4532" t="s">
        <v>53</v>
      </c>
      <c r="G4532" t="s">
        <v>54</v>
      </c>
      <c r="H4532" t="s">
        <v>59</v>
      </c>
      <c r="I4532" t="s">
        <v>39</v>
      </c>
      <c r="J4532" t="s">
        <v>92</v>
      </c>
      <c r="K4532">
        <v>1</v>
      </c>
      <c r="L4532">
        <v>2516</v>
      </c>
      <c r="M4532">
        <v>10</v>
      </c>
      <c r="N4532">
        <v>2264.4</v>
      </c>
      <c r="O4532">
        <v>1600</v>
      </c>
      <c r="P4532">
        <v>664.4</v>
      </c>
      <c r="Q4532" t="s">
        <v>49</v>
      </c>
      <c r="R4532" t="s">
        <v>73</v>
      </c>
      <c r="S4532" s="3" t="str">
        <f t="shared" si="350"/>
        <v>September</v>
      </c>
      <c r="T4532" t="str">
        <f t="shared" si="351"/>
        <v>Q3</v>
      </c>
      <c r="U4532">
        <f t="shared" si="352"/>
        <v>2025</v>
      </c>
      <c r="V4532" s="4">
        <f t="shared" si="353"/>
        <v>0.29341105811694046</v>
      </c>
      <c r="W4532" t="str">
        <f t="shared" si="354"/>
        <v>Low</v>
      </c>
    </row>
    <row r="4533" spans="1:23" hidden="1" x14ac:dyDescent="0.3">
      <c r="A4533">
        <v>102569</v>
      </c>
      <c r="B4533" s="1">
        <v>45785</v>
      </c>
      <c r="C4533" t="s">
        <v>2705</v>
      </c>
      <c r="D4533" t="s">
        <v>160</v>
      </c>
      <c r="E4533" t="s">
        <v>30</v>
      </c>
      <c r="F4533" t="s">
        <v>76</v>
      </c>
      <c r="G4533" t="s">
        <v>77</v>
      </c>
      <c r="H4533" t="s">
        <v>83</v>
      </c>
      <c r="I4533" t="s">
        <v>39</v>
      </c>
      <c r="J4533" t="s">
        <v>92</v>
      </c>
      <c r="K4533">
        <v>1</v>
      </c>
      <c r="L4533">
        <v>2516</v>
      </c>
      <c r="M4533">
        <v>10</v>
      </c>
      <c r="N4533">
        <v>2264.4</v>
      </c>
      <c r="O4533">
        <v>1600</v>
      </c>
      <c r="P4533">
        <v>664.4</v>
      </c>
      <c r="Q4533" t="s">
        <v>26</v>
      </c>
      <c r="R4533" t="s">
        <v>27</v>
      </c>
      <c r="S4533" s="3" t="str">
        <f t="shared" si="350"/>
        <v>May</v>
      </c>
      <c r="T4533" t="str">
        <f t="shared" si="351"/>
        <v>Q2</v>
      </c>
      <c r="U4533">
        <f t="shared" si="352"/>
        <v>2025</v>
      </c>
      <c r="V4533" s="4">
        <f t="shared" si="353"/>
        <v>0.29341105811694046</v>
      </c>
      <c r="W4533" t="str">
        <f t="shared" si="354"/>
        <v>Low</v>
      </c>
    </row>
    <row r="4534" spans="1:23" hidden="1" x14ac:dyDescent="0.3">
      <c r="A4534">
        <v>104563</v>
      </c>
      <c r="B4534" s="1">
        <v>45667</v>
      </c>
      <c r="C4534" t="s">
        <v>4699</v>
      </c>
      <c r="D4534" t="s">
        <v>134</v>
      </c>
      <c r="E4534" t="s">
        <v>30</v>
      </c>
      <c r="F4534" t="s">
        <v>76</v>
      </c>
      <c r="G4534" t="s">
        <v>77</v>
      </c>
      <c r="H4534" t="s">
        <v>33</v>
      </c>
      <c r="I4534" t="s">
        <v>39</v>
      </c>
      <c r="J4534" t="s">
        <v>48</v>
      </c>
      <c r="K4534">
        <v>2</v>
      </c>
      <c r="L4534">
        <v>1414</v>
      </c>
      <c r="M4534">
        <v>20</v>
      </c>
      <c r="N4534">
        <v>2262.4</v>
      </c>
      <c r="O4534">
        <v>1800</v>
      </c>
      <c r="P4534">
        <v>462.4</v>
      </c>
      <c r="Q4534" t="s">
        <v>26</v>
      </c>
      <c r="R4534" t="s">
        <v>27</v>
      </c>
      <c r="S4534" s="3" t="str">
        <f t="shared" si="350"/>
        <v>January</v>
      </c>
      <c r="T4534" t="str">
        <f t="shared" si="351"/>
        <v>Q1</v>
      </c>
      <c r="U4534">
        <f t="shared" si="352"/>
        <v>2025</v>
      </c>
      <c r="V4534" s="4">
        <f t="shared" si="353"/>
        <v>0.20438472418670436</v>
      </c>
      <c r="W4534" t="str">
        <f t="shared" si="354"/>
        <v>Low</v>
      </c>
    </row>
    <row r="4535" spans="1:23" hidden="1" x14ac:dyDescent="0.3">
      <c r="A4535">
        <v>103598</v>
      </c>
      <c r="B4535" s="1">
        <v>45892</v>
      </c>
      <c r="C4535" t="s">
        <v>3734</v>
      </c>
      <c r="D4535" t="s">
        <v>96</v>
      </c>
      <c r="E4535" t="s">
        <v>52</v>
      </c>
      <c r="F4535" t="s">
        <v>69</v>
      </c>
      <c r="G4535" t="s">
        <v>70</v>
      </c>
      <c r="H4535" t="s">
        <v>71</v>
      </c>
      <c r="I4535" t="s">
        <v>39</v>
      </c>
      <c r="J4535" t="s">
        <v>40</v>
      </c>
      <c r="K4535">
        <v>3</v>
      </c>
      <c r="L4535">
        <v>792</v>
      </c>
      <c r="M4535">
        <v>5</v>
      </c>
      <c r="N4535">
        <v>2257.1999999999998</v>
      </c>
      <c r="O4535">
        <v>1200</v>
      </c>
      <c r="P4535">
        <v>1057.2</v>
      </c>
      <c r="Q4535" t="s">
        <v>41</v>
      </c>
      <c r="R4535" t="s">
        <v>27</v>
      </c>
      <c r="S4535" s="3" t="str">
        <f t="shared" si="350"/>
        <v>August</v>
      </c>
      <c r="T4535" t="str">
        <f t="shared" si="351"/>
        <v>Q3</v>
      </c>
      <c r="U4535">
        <f t="shared" si="352"/>
        <v>2025</v>
      </c>
      <c r="V4535" s="4">
        <f t="shared" si="353"/>
        <v>0.46836788942052104</v>
      </c>
      <c r="W4535" t="str">
        <f t="shared" si="354"/>
        <v>Low</v>
      </c>
    </row>
    <row r="4536" spans="1:23" hidden="1" x14ac:dyDescent="0.3">
      <c r="A4536">
        <v>104126</v>
      </c>
      <c r="B4536" s="1">
        <v>45755</v>
      </c>
      <c r="C4536" t="s">
        <v>4262</v>
      </c>
      <c r="D4536" t="s">
        <v>219</v>
      </c>
      <c r="E4536" t="s">
        <v>20</v>
      </c>
      <c r="F4536" t="s">
        <v>36</v>
      </c>
      <c r="G4536" t="s">
        <v>37</v>
      </c>
      <c r="H4536" t="s">
        <v>23</v>
      </c>
      <c r="I4536" t="s">
        <v>39</v>
      </c>
      <c r="J4536" t="s">
        <v>92</v>
      </c>
      <c r="K4536">
        <v>1</v>
      </c>
      <c r="L4536">
        <v>2374</v>
      </c>
      <c r="M4536">
        <v>5</v>
      </c>
      <c r="N4536">
        <v>2255.3000000000002</v>
      </c>
      <c r="O4536">
        <v>1600</v>
      </c>
      <c r="P4536">
        <v>655.29999999999995</v>
      </c>
      <c r="Q4536" t="s">
        <v>55</v>
      </c>
      <c r="R4536" t="s">
        <v>56</v>
      </c>
      <c r="S4536" s="3" t="str">
        <f t="shared" si="350"/>
        <v>April</v>
      </c>
      <c r="T4536" t="str">
        <f t="shared" si="351"/>
        <v>Q2</v>
      </c>
      <c r="U4536">
        <f t="shared" si="352"/>
        <v>2025</v>
      </c>
      <c r="V4536" s="4">
        <f t="shared" si="353"/>
        <v>0.29056001418879968</v>
      </c>
      <c r="W4536" t="str">
        <f t="shared" si="354"/>
        <v>Low</v>
      </c>
    </row>
    <row r="4537" spans="1:23" hidden="1" x14ac:dyDescent="0.3">
      <c r="A4537">
        <v>102429</v>
      </c>
      <c r="B4537" s="1">
        <v>45739</v>
      </c>
      <c r="C4537" t="s">
        <v>2565</v>
      </c>
      <c r="D4537" t="s">
        <v>151</v>
      </c>
      <c r="E4537" t="s">
        <v>44</v>
      </c>
      <c r="F4537" t="s">
        <v>45</v>
      </c>
      <c r="G4537" t="s">
        <v>46</v>
      </c>
      <c r="H4537" t="s">
        <v>59</v>
      </c>
      <c r="I4537" t="s">
        <v>39</v>
      </c>
      <c r="J4537" t="s">
        <v>40</v>
      </c>
      <c r="K4537">
        <v>4</v>
      </c>
      <c r="L4537">
        <v>704</v>
      </c>
      <c r="M4537">
        <v>20</v>
      </c>
      <c r="N4537">
        <v>2252.8000000000002</v>
      </c>
      <c r="O4537">
        <v>1600</v>
      </c>
      <c r="P4537">
        <v>652.79999999999995</v>
      </c>
      <c r="Q4537" t="s">
        <v>49</v>
      </c>
      <c r="R4537" t="s">
        <v>27</v>
      </c>
      <c r="S4537" s="3" t="str">
        <f t="shared" si="350"/>
        <v>March</v>
      </c>
      <c r="T4537" t="str">
        <f t="shared" si="351"/>
        <v>Q1</v>
      </c>
      <c r="U4537">
        <f t="shared" si="352"/>
        <v>2025</v>
      </c>
      <c r="V4537" s="4">
        <f t="shared" si="353"/>
        <v>0.28977272727272724</v>
      </c>
      <c r="W4537" t="str">
        <f t="shared" si="354"/>
        <v>Low</v>
      </c>
    </row>
    <row r="4538" spans="1:23" hidden="1" x14ac:dyDescent="0.3">
      <c r="A4538">
        <v>103446</v>
      </c>
      <c r="B4538" s="1">
        <v>45935</v>
      </c>
      <c r="C4538" t="s">
        <v>3582</v>
      </c>
      <c r="D4538" t="s">
        <v>179</v>
      </c>
      <c r="E4538" t="s">
        <v>52</v>
      </c>
      <c r="F4538" t="s">
        <v>53</v>
      </c>
      <c r="G4538" t="s">
        <v>54</v>
      </c>
      <c r="H4538" t="s">
        <v>108</v>
      </c>
      <c r="I4538" t="s">
        <v>39</v>
      </c>
      <c r="J4538" t="s">
        <v>40</v>
      </c>
      <c r="K4538">
        <v>3</v>
      </c>
      <c r="L4538">
        <v>879</v>
      </c>
      <c r="M4538">
        <v>15</v>
      </c>
      <c r="N4538">
        <v>2241.4499999999998</v>
      </c>
      <c r="O4538">
        <v>1200</v>
      </c>
      <c r="P4538">
        <v>1041.45</v>
      </c>
      <c r="Q4538" t="s">
        <v>66</v>
      </c>
      <c r="R4538" t="s">
        <v>27</v>
      </c>
      <c r="S4538" s="3" t="str">
        <f t="shared" si="350"/>
        <v>October</v>
      </c>
      <c r="T4538" t="str">
        <f t="shared" si="351"/>
        <v>Q4</v>
      </c>
      <c r="U4538">
        <f t="shared" si="352"/>
        <v>2025</v>
      </c>
      <c r="V4538" s="4">
        <f t="shared" si="353"/>
        <v>0.46463226928996859</v>
      </c>
      <c r="W4538" t="str">
        <f t="shared" si="354"/>
        <v>Low</v>
      </c>
    </row>
    <row r="4539" spans="1:23" hidden="1" x14ac:dyDescent="0.3">
      <c r="A4539">
        <v>100383</v>
      </c>
      <c r="B4539" s="1">
        <v>45658</v>
      </c>
      <c r="C4539" t="s">
        <v>519</v>
      </c>
      <c r="D4539" t="s">
        <v>322</v>
      </c>
      <c r="E4539" t="s">
        <v>52</v>
      </c>
      <c r="F4539" t="s">
        <v>53</v>
      </c>
      <c r="G4539" t="s">
        <v>54</v>
      </c>
      <c r="H4539" t="s">
        <v>23</v>
      </c>
      <c r="I4539" t="s">
        <v>39</v>
      </c>
      <c r="J4539" t="s">
        <v>40</v>
      </c>
      <c r="K4539">
        <v>4</v>
      </c>
      <c r="L4539">
        <v>659</v>
      </c>
      <c r="M4539">
        <v>15</v>
      </c>
      <c r="N4539">
        <v>2240.6</v>
      </c>
      <c r="O4539">
        <v>1600</v>
      </c>
      <c r="P4539">
        <v>640.6</v>
      </c>
      <c r="Q4539" t="s">
        <v>41</v>
      </c>
      <c r="R4539" t="s">
        <v>73</v>
      </c>
      <c r="S4539" s="3" t="str">
        <f t="shared" si="350"/>
        <v>January</v>
      </c>
      <c r="T4539" t="str">
        <f t="shared" si="351"/>
        <v>Q1</v>
      </c>
      <c r="U4539">
        <f t="shared" si="352"/>
        <v>2025</v>
      </c>
      <c r="V4539" s="4">
        <f t="shared" si="353"/>
        <v>0.28590556101044368</v>
      </c>
      <c r="W4539" t="str">
        <f t="shared" si="354"/>
        <v>Low</v>
      </c>
    </row>
    <row r="4540" spans="1:23" hidden="1" x14ac:dyDescent="0.3">
      <c r="A4540">
        <v>102713</v>
      </c>
      <c r="B4540" s="1">
        <v>45926</v>
      </c>
      <c r="C4540" t="s">
        <v>2849</v>
      </c>
      <c r="D4540" t="s">
        <v>80</v>
      </c>
      <c r="E4540" t="s">
        <v>20</v>
      </c>
      <c r="F4540" t="s">
        <v>36</v>
      </c>
      <c r="G4540" t="s">
        <v>37</v>
      </c>
      <c r="H4540" t="s">
        <v>59</v>
      </c>
      <c r="I4540" t="s">
        <v>39</v>
      </c>
      <c r="J4540" t="s">
        <v>40</v>
      </c>
      <c r="K4540">
        <v>5</v>
      </c>
      <c r="L4540">
        <v>497</v>
      </c>
      <c r="M4540">
        <v>10</v>
      </c>
      <c r="N4540">
        <v>2236.5</v>
      </c>
      <c r="O4540">
        <v>2000</v>
      </c>
      <c r="P4540">
        <v>236.5</v>
      </c>
      <c r="Q4540" t="s">
        <v>41</v>
      </c>
      <c r="R4540" t="s">
        <v>27</v>
      </c>
      <c r="S4540" s="3" t="str">
        <f t="shared" si="350"/>
        <v>September</v>
      </c>
      <c r="T4540" t="str">
        <f t="shared" si="351"/>
        <v>Q3</v>
      </c>
      <c r="U4540">
        <f t="shared" si="352"/>
        <v>2025</v>
      </c>
      <c r="V4540" s="4">
        <f t="shared" si="353"/>
        <v>0.10574558461882405</v>
      </c>
      <c r="W4540" t="str">
        <f t="shared" si="354"/>
        <v>Low</v>
      </c>
    </row>
    <row r="4541" spans="1:23" hidden="1" x14ac:dyDescent="0.3">
      <c r="A4541">
        <v>102407</v>
      </c>
      <c r="B4541" s="1">
        <v>45981</v>
      </c>
      <c r="C4541" t="s">
        <v>2543</v>
      </c>
      <c r="D4541" t="s">
        <v>114</v>
      </c>
      <c r="E4541" t="s">
        <v>30</v>
      </c>
      <c r="F4541" t="s">
        <v>31</v>
      </c>
      <c r="G4541" t="s">
        <v>32</v>
      </c>
      <c r="H4541" t="s">
        <v>38</v>
      </c>
      <c r="I4541" t="s">
        <v>39</v>
      </c>
      <c r="J4541" t="s">
        <v>40</v>
      </c>
      <c r="K4541">
        <v>3</v>
      </c>
      <c r="L4541">
        <v>784</v>
      </c>
      <c r="M4541">
        <v>5</v>
      </c>
      <c r="N4541">
        <v>2234.4</v>
      </c>
      <c r="O4541">
        <v>1200</v>
      </c>
      <c r="P4541">
        <v>1034.4000000000001</v>
      </c>
      <c r="Q4541" t="s">
        <v>26</v>
      </c>
      <c r="R4541" t="s">
        <v>27</v>
      </c>
      <c r="S4541" s="3" t="str">
        <f t="shared" si="350"/>
        <v>November</v>
      </c>
      <c r="T4541" t="str">
        <f t="shared" si="351"/>
        <v>Q4</v>
      </c>
      <c r="U4541">
        <f t="shared" si="352"/>
        <v>2025</v>
      </c>
      <c r="V4541" s="4">
        <f t="shared" si="353"/>
        <v>0.46294307196562839</v>
      </c>
      <c r="W4541" t="str">
        <f t="shared" si="354"/>
        <v>Low</v>
      </c>
    </row>
    <row r="4542" spans="1:23" hidden="1" x14ac:dyDescent="0.3">
      <c r="A4542">
        <v>102035</v>
      </c>
      <c r="B4542" s="1">
        <v>45895</v>
      </c>
      <c r="C4542" t="s">
        <v>2171</v>
      </c>
      <c r="D4542" t="s">
        <v>43</v>
      </c>
      <c r="E4542" t="s">
        <v>52</v>
      </c>
      <c r="F4542" t="s">
        <v>53</v>
      </c>
      <c r="G4542" t="s">
        <v>54</v>
      </c>
      <c r="H4542" t="s">
        <v>33</v>
      </c>
      <c r="I4542" t="s">
        <v>39</v>
      </c>
      <c r="J4542" t="s">
        <v>40</v>
      </c>
      <c r="K4542">
        <v>4</v>
      </c>
      <c r="L4542">
        <v>655</v>
      </c>
      <c r="M4542">
        <v>15</v>
      </c>
      <c r="N4542">
        <v>2227</v>
      </c>
      <c r="O4542">
        <v>1600</v>
      </c>
      <c r="P4542">
        <v>627</v>
      </c>
      <c r="Q4542" t="s">
        <v>26</v>
      </c>
      <c r="R4542" t="s">
        <v>27</v>
      </c>
      <c r="S4542" s="3" t="str">
        <f t="shared" si="350"/>
        <v>August</v>
      </c>
      <c r="T4542" t="str">
        <f t="shared" si="351"/>
        <v>Q3</v>
      </c>
      <c r="U4542">
        <f t="shared" si="352"/>
        <v>2025</v>
      </c>
      <c r="V4542" s="4">
        <f t="shared" si="353"/>
        <v>0.2815446789402784</v>
      </c>
      <c r="W4542" t="str">
        <f t="shared" si="354"/>
        <v>Low</v>
      </c>
    </row>
    <row r="4543" spans="1:23" hidden="1" x14ac:dyDescent="0.3">
      <c r="A4543">
        <v>104796</v>
      </c>
      <c r="B4543" s="1">
        <v>45796</v>
      </c>
      <c r="C4543" t="s">
        <v>4932</v>
      </c>
      <c r="D4543" t="s">
        <v>96</v>
      </c>
      <c r="E4543" t="s">
        <v>44</v>
      </c>
      <c r="F4543" t="s">
        <v>64</v>
      </c>
      <c r="G4543" t="s">
        <v>65</v>
      </c>
      <c r="H4543" t="s">
        <v>38</v>
      </c>
      <c r="I4543" t="s">
        <v>39</v>
      </c>
      <c r="J4543" t="s">
        <v>48</v>
      </c>
      <c r="K4543">
        <v>2</v>
      </c>
      <c r="L4543">
        <v>1389</v>
      </c>
      <c r="M4543">
        <v>20</v>
      </c>
      <c r="N4543">
        <v>2222.4</v>
      </c>
      <c r="O4543">
        <v>1800</v>
      </c>
      <c r="P4543">
        <v>422.4</v>
      </c>
      <c r="Q4543" t="s">
        <v>41</v>
      </c>
      <c r="R4543" t="s">
        <v>27</v>
      </c>
      <c r="S4543" s="3" t="str">
        <f t="shared" si="350"/>
        <v>May</v>
      </c>
      <c r="T4543" t="str">
        <f t="shared" si="351"/>
        <v>Q2</v>
      </c>
      <c r="U4543">
        <f t="shared" si="352"/>
        <v>2025</v>
      </c>
      <c r="V4543" s="4">
        <f t="shared" si="353"/>
        <v>0.19006479481641467</v>
      </c>
      <c r="W4543" t="str">
        <f t="shared" si="354"/>
        <v>Low</v>
      </c>
    </row>
    <row r="4544" spans="1:23" hidden="1" x14ac:dyDescent="0.3">
      <c r="A4544">
        <v>103053</v>
      </c>
      <c r="B4544" s="1">
        <v>45735</v>
      </c>
      <c r="C4544" t="s">
        <v>3189</v>
      </c>
      <c r="D4544" t="s">
        <v>142</v>
      </c>
      <c r="E4544" t="s">
        <v>20</v>
      </c>
      <c r="F4544" t="s">
        <v>36</v>
      </c>
      <c r="G4544" t="s">
        <v>37</v>
      </c>
      <c r="H4544" t="s">
        <v>47</v>
      </c>
      <c r="I4544" t="s">
        <v>39</v>
      </c>
      <c r="J4544" t="s">
        <v>40</v>
      </c>
      <c r="K4544">
        <v>4</v>
      </c>
      <c r="L4544">
        <v>653</v>
      </c>
      <c r="M4544">
        <v>15</v>
      </c>
      <c r="N4544">
        <v>2220.1999999999998</v>
      </c>
      <c r="O4544">
        <v>1600</v>
      </c>
      <c r="P4544">
        <v>620.20000000000005</v>
      </c>
      <c r="Q4544" t="s">
        <v>66</v>
      </c>
      <c r="R4544" t="s">
        <v>27</v>
      </c>
      <c r="S4544" s="3" t="str">
        <f t="shared" si="350"/>
        <v>March</v>
      </c>
      <c r="T4544" t="str">
        <f t="shared" si="351"/>
        <v>Q1</v>
      </c>
      <c r="U4544">
        <f t="shared" si="352"/>
        <v>2025</v>
      </c>
      <c r="V4544" s="4">
        <f t="shared" si="353"/>
        <v>0.27934420322493475</v>
      </c>
      <c r="W4544" t="str">
        <f t="shared" si="354"/>
        <v>Low</v>
      </c>
    </row>
    <row r="4545" spans="1:23" hidden="1" x14ac:dyDescent="0.3">
      <c r="A4545">
        <v>101459</v>
      </c>
      <c r="B4545" s="1">
        <v>45783</v>
      </c>
      <c r="C4545" t="s">
        <v>1595</v>
      </c>
      <c r="D4545" t="s">
        <v>80</v>
      </c>
      <c r="E4545" t="s">
        <v>20</v>
      </c>
      <c r="F4545" t="s">
        <v>36</v>
      </c>
      <c r="G4545" t="s">
        <v>37</v>
      </c>
      <c r="H4545" t="s">
        <v>108</v>
      </c>
      <c r="I4545" t="s">
        <v>39</v>
      </c>
      <c r="J4545" t="s">
        <v>92</v>
      </c>
      <c r="K4545">
        <v>1</v>
      </c>
      <c r="L4545">
        <v>2769</v>
      </c>
      <c r="M4545">
        <v>20</v>
      </c>
      <c r="N4545">
        <v>2215.1999999999998</v>
      </c>
      <c r="O4545">
        <v>1600</v>
      </c>
      <c r="P4545">
        <v>615.20000000000005</v>
      </c>
      <c r="Q4545" t="s">
        <v>49</v>
      </c>
      <c r="R4545" t="s">
        <v>27</v>
      </c>
      <c r="S4545" s="3" t="str">
        <f t="shared" si="350"/>
        <v>May</v>
      </c>
      <c r="T4545" t="str">
        <f t="shared" si="351"/>
        <v>Q2</v>
      </c>
      <c r="U4545">
        <f t="shared" si="352"/>
        <v>2025</v>
      </c>
      <c r="V4545" s="4">
        <f t="shared" si="353"/>
        <v>0.27771758757674253</v>
      </c>
      <c r="W4545" t="str">
        <f t="shared" si="354"/>
        <v>Low</v>
      </c>
    </row>
    <row r="4546" spans="1:23" hidden="1" x14ac:dyDescent="0.3">
      <c r="A4546">
        <v>104023</v>
      </c>
      <c r="B4546" s="1">
        <v>45997</v>
      </c>
      <c r="C4546" t="s">
        <v>4159</v>
      </c>
      <c r="D4546" t="s">
        <v>189</v>
      </c>
      <c r="E4546" t="s">
        <v>20</v>
      </c>
      <c r="F4546" t="s">
        <v>36</v>
      </c>
      <c r="G4546" t="s">
        <v>37</v>
      </c>
      <c r="H4546" t="s">
        <v>38</v>
      </c>
      <c r="I4546" t="s">
        <v>39</v>
      </c>
      <c r="J4546" t="s">
        <v>40</v>
      </c>
      <c r="K4546">
        <v>6</v>
      </c>
      <c r="L4546">
        <v>369</v>
      </c>
      <c r="M4546">
        <v>0</v>
      </c>
      <c r="N4546">
        <v>2214</v>
      </c>
      <c r="O4546">
        <v>2400</v>
      </c>
      <c r="P4546">
        <v>-186</v>
      </c>
      <c r="Q4546" t="s">
        <v>49</v>
      </c>
      <c r="R4546" t="s">
        <v>27</v>
      </c>
      <c r="S4546" s="3" t="str">
        <f t="shared" ref="S4546:S4609" si="355">TEXT(B4546,"mmmm")</f>
        <v>December</v>
      </c>
      <c r="T4546" t="str">
        <f t="shared" ref="T4546:T4609" si="356">"Q"&amp;ROUNDUP(MONTH(B4546)/3,0)</f>
        <v>Q4</v>
      </c>
      <c r="U4546">
        <f t="shared" ref="U4546:U4609" si="357">YEAR(B4546)</f>
        <v>2025</v>
      </c>
      <c r="V4546" s="4">
        <f t="shared" ref="V4546:V4609" si="358">P4546/N4546</f>
        <v>-8.4010840108401083E-2</v>
      </c>
      <c r="W4546" t="str">
        <f t="shared" ref="W4546:W4609" si="359">IF(N4546&lt;10000,"Low",IF(N4546&lt;=50000,"Medium","High"))</f>
        <v>Low</v>
      </c>
    </row>
    <row r="4547" spans="1:23" hidden="1" x14ac:dyDescent="0.3">
      <c r="A4547">
        <v>103452</v>
      </c>
      <c r="B4547" s="1">
        <v>45925</v>
      </c>
      <c r="C4547" t="s">
        <v>3588</v>
      </c>
      <c r="D4547" t="s">
        <v>63</v>
      </c>
      <c r="E4547" t="s">
        <v>30</v>
      </c>
      <c r="F4547" t="s">
        <v>31</v>
      </c>
      <c r="G4547" t="s">
        <v>32</v>
      </c>
      <c r="H4547" t="s">
        <v>38</v>
      </c>
      <c r="I4547" t="s">
        <v>39</v>
      </c>
      <c r="J4547" t="s">
        <v>40</v>
      </c>
      <c r="K4547">
        <v>3</v>
      </c>
      <c r="L4547">
        <v>775</v>
      </c>
      <c r="M4547">
        <v>5</v>
      </c>
      <c r="N4547">
        <v>2208.75</v>
      </c>
      <c r="O4547">
        <v>1200</v>
      </c>
      <c r="P4547">
        <v>1008.75</v>
      </c>
      <c r="Q4547" t="s">
        <v>49</v>
      </c>
      <c r="R4547" t="s">
        <v>27</v>
      </c>
      <c r="S4547" s="3" t="str">
        <f t="shared" si="355"/>
        <v>September</v>
      </c>
      <c r="T4547" t="str">
        <f t="shared" si="356"/>
        <v>Q3</v>
      </c>
      <c r="U4547">
        <f t="shared" si="357"/>
        <v>2025</v>
      </c>
      <c r="V4547" s="4">
        <f t="shared" si="358"/>
        <v>0.45670628183361628</v>
      </c>
      <c r="W4547" t="str">
        <f t="shared" si="359"/>
        <v>Low</v>
      </c>
    </row>
    <row r="4548" spans="1:23" hidden="1" x14ac:dyDescent="0.3">
      <c r="A4548">
        <v>100140</v>
      </c>
      <c r="B4548" s="1">
        <v>45992</v>
      </c>
      <c r="C4548" t="s">
        <v>270</v>
      </c>
      <c r="D4548" t="s">
        <v>58</v>
      </c>
      <c r="E4548" t="s">
        <v>52</v>
      </c>
      <c r="F4548" t="s">
        <v>69</v>
      </c>
      <c r="G4548" t="s">
        <v>70</v>
      </c>
      <c r="H4548" t="s">
        <v>59</v>
      </c>
      <c r="I4548" t="s">
        <v>39</v>
      </c>
      <c r="J4548" t="s">
        <v>48</v>
      </c>
      <c r="K4548">
        <v>2</v>
      </c>
      <c r="L4548">
        <v>1156</v>
      </c>
      <c r="M4548">
        <v>5</v>
      </c>
      <c r="N4548">
        <v>2196.4</v>
      </c>
      <c r="O4548">
        <v>1800</v>
      </c>
      <c r="P4548">
        <v>396.4</v>
      </c>
      <c r="Q4548" t="s">
        <v>66</v>
      </c>
      <c r="R4548" t="s">
        <v>56</v>
      </c>
      <c r="S4548" s="3" t="str">
        <f t="shared" si="355"/>
        <v>December</v>
      </c>
      <c r="T4548" t="str">
        <f t="shared" si="356"/>
        <v>Q4</v>
      </c>
      <c r="U4548">
        <f t="shared" si="357"/>
        <v>2025</v>
      </c>
      <c r="V4548" s="4">
        <f t="shared" si="358"/>
        <v>0.18047714441813875</v>
      </c>
      <c r="W4548" t="str">
        <f t="shared" si="359"/>
        <v>Low</v>
      </c>
    </row>
    <row r="4549" spans="1:23" hidden="1" x14ac:dyDescent="0.3">
      <c r="A4549">
        <v>101182</v>
      </c>
      <c r="B4549" s="1">
        <v>45880</v>
      </c>
      <c r="C4549" t="s">
        <v>1318</v>
      </c>
      <c r="D4549" t="s">
        <v>114</v>
      </c>
      <c r="E4549" t="s">
        <v>52</v>
      </c>
      <c r="F4549" t="s">
        <v>53</v>
      </c>
      <c r="G4549" t="s">
        <v>54</v>
      </c>
      <c r="H4549" t="s">
        <v>59</v>
      </c>
      <c r="I4549" t="s">
        <v>39</v>
      </c>
      <c r="J4549" t="s">
        <v>92</v>
      </c>
      <c r="K4549">
        <v>1</v>
      </c>
      <c r="L4549">
        <v>2582</v>
      </c>
      <c r="M4549">
        <v>15</v>
      </c>
      <c r="N4549">
        <v>2194.6999999999998</v>
      </c>
      <c r="O4549">
        <v>1600</v>
      </c>
      <c r="P4549">
        <v>594.70000000000005</v>
      </c>
      <c r="Q4549" t="s">
        <v>41</v>
      </c>
      <c r="R4549" t="s">
        <v>27</v>
      </c>
      <c r="S4549" s="3" t="str">
        <f t="shared" si="355"/>
        <v>August</v>
      </c>
      <c r="T4549" t="str">
        <f t="shared" si="356"/>
        <v>Q3</v>
      </c>
      <c r="U4549">
        <f t="shared" si="357"/>
        <v>2025</v>
      </c>
      <c r="V4549" s="4">
        <f t="shared" si="358"/>
        <v>0.27097097553196342</v>
      </c>
      <c r="W4549" t="str">
        <f t="shared" si="359"/>
        <v>Low</v>
      </c>
    </row>
    <row r="4550" spans="1:23" hidden="1" x14ac:dyDescent="0.3">
      <c r="A4550">
        <v>100942</v>
      </c>
      <c r="B4550" s="1">
        <v>46017</v>
      </c>
      <c r="C4550" t="s">
        <v>1078</v>
      </c>
      <c r="D4550" t="s">
        <v>58</v>
      </c>
      <c r="E4550" t="s">
        <v>44</v>
      </c>
      <c r="F4550" t="s">
        <v>45</v>
      </c>
      <c r="G4550" t="s">
        <v>46</v>
      </c>
      <c r="H4550" t="s">
        <v>108</v>
      </c>
      <c r="I4550" t="s">
        <v>39</v>
      </c>
      <c r="J4550" t="s">
        <v>48</v>
      </c>
      <c r="K4550">
        <v>2</v>
      </c>
      <c r="L4550">
        <v>1371</v>
      </c>
      <c r="M4550">
        <v>20</v>
      </c>
      <c r="N4550">
        <v>2193.6</v>
      </c>
      <c r="O4550">
        <v>1800</v>
      </c>
      <c r="P4550">
        <v>393.6</v>
      </c>
      <c r="Q4550" t="s">
        <v>66</v>
      </c>
      <c r="R4550" t="s">
        <v>27</v>
      </c>
      <c r="S4550" s="3" t="str">
        <f t="shared" si="355"/>
        <v>December</v>
      </c>
      <c r="T4550" t="str">
        <f t="shared" si="356"/>
        <v>Q4</v>
      </c>
      <c r="U4550">
        <f t="shared" si="357"/>
        <v>2025</v>
      </c>
      <c r="V4550" s="4">
        <f t="shared" si="358"/>
        <v>0.17943107221006566</v>
      </c>
      <c r="W4550" t="str">
        <f t="shared" si="359"/>
        <v>Low</v>
      </c>
    </row>
    <row r="4551" spans="1:23" hidden="1" x14ac:dyDescent="0.3">
      <c r="A4551">
        <v>101790</v>
      </c>
      <c r="B4551" s="1">
        <v>45998</v>
      </c>
      <c r="C4551" t="s">
        <v>1926</v>
      </c>
      <c r="D4551" t="s">
        <v>177</v>
      </c>
      <c r="E4551" t="s">
        <v>30</v>
      </c>
      <c r="F4551" t="s">
        <v>76</v>
      </c>
      <c r="G4551" t="s">
        <v>77</v>
      </c>
      <c r="H4551" t="s">
        <v>33</v>
      </c>
      <c r="I4551" t="s">
        <v>39</v>
      </c>
      <c r="J4551" t="s">
        <v>40</v>
      </c>
      <c r="K4551">
        <v>6</v>
      </c>
      <c r="L4551">
        <v>365</v>
      </c>
      <c r="M4551">
        <v>0</v>
      </c>
      <c r="N4551">
        <v>2190</v>
      </c>
      <c r="O4551">
        <v>2400</v>
      </c>
      <c r="P4551">
        <v>-210</v>
      </c>
      <c r="Q4551" t="s">
        <v>55</v>
      </c>
      <c r="R4551" t="s">
        <v>73</v>
      </c>
      <c r="S4551" s="3" t="str">
        <f t="shared" si="355"/>
        <v>December</v>
      </c>
      <c r="T4551" t="str">
        <f t="shared" si="356"/>
        <v>Q4</v>
      </c>
      <c r="U4551">
        <f t="shared" si="357"/>
        <v>2025</v>
      </c>
      <c r="V4551" s="4">
        <f t="shared" si="358"/>
        <v>-9.5890410958904104E-2</v>
      </c>
      <c r="W4551" t="str">
        <f t="shared" si="359"/>
        <v>Low</v>
      </c>
    </row>
    <row r="4552" spans="1:23" hidden="1" x14ac:dyDescent="0.3">
      <c r="A4552">
        <v>104901</v>
      </c>
      <c r="B4552" s="1">
        <v>45803</v>
      </c>
      <c r="C4552" t="s">
        <v>5037</v>
      </c>
      <c r="D4552" t="s">
        <v>213</v>
      </c>
      <c r="E4552" t="s">
        <v>30</v>
      </c>
      <c r="F4552" t="s">
        <v>31</v>
      </c>
      <c r="G4552" t="s">
        <v>32</v>
      </c>
      <c r="H4552" t="s">
        <v>33</v>
      </c>
      <c r="I4552" t="s">
        <v>39</v>
      </c>
      <c r="J4552" t="s">
        <v>40</v>
      </c>
      <c r="K4552">
        <v>6</v>
      </c>
      <c r="L4552">
        <v>365</v>
      </c>
      <c r="M4552">
        <v>0</v>
      </c>
      <c r="N4552">
        <v>2190</v>
      </c>
      <c r="O4552">
        <v>2400</v>
      </c>
      <c r="P4552">
        <v>-210</v>
      </c>
      <c r="Q4552" t="s">
        <v>66</v>
      </c>
      <c r="R4552" t="s">
        <v>27</v>
      </c>
      <c r="S4552" s="3" t="str">
        <f t="shared" si="355"/>
        <v>May</v>
      </c>
      <c r="T4552" t="str">
        <f t="shared" si="356"/>
        <v>Q2</v>
      </c>
      <c r="U4552">
        <f t="shared" si="357"/>
        <v>2025</v>
      </c>
      <c r="V4552" s="4">
        <f t="shared" si="358"/>
        <v>-9.5890410958904104E-2</v>
      </c>
      <c r="W4552" t="str">
        <f t="shared" si="359"/>
        <v>Low</v>
      </c>
    </row>
    <row r="4553" spans="1:23" hidden="1" x14ac:dyDescent="0.3">
      <c r="A4553">
        <v>101417</v>
      </c>
      <c r="B4553" s="1">
        <v>45709</v>
      </c>
      <c r="C4553" t="s">
        <v>1553</v>
      </c>
      <c r="D4553" t="s">
        <v>75</v>
      </c>
      <c r="E4553" t="s">
        <v>20</v>
      </c>
      <c r="F4553" t="s">
        <v>36</v>
      </c>
      <c r="G4553" t="s">
        <v>37</v>
      </c>
      <c r="H4553" t="s">
        <v>38</v>
      </c>
      <c r="I4553" t="s">
        <v>39</v>
      </c>
      <c r="J4553" t="s">
        <v>92</v>
      </c>
      <c r="K4553">
        <v>1</v>
      </c>
      <c r="L4553">
        <v>2430</v>
      </c>
      <c r="M4553">
        <v>10</v>
      </c>
      <c r="N4553">
        <v>2187</v>
      </c>
      <c r="O4553">
        <v>1600</v>
      </c>
      <c r="P4553">
        <v>587</v>
      </c>
      <c r="Q4553" t="s">
        <v>49</v>
      </c>
      <c r="R4553" t="s">
        <v>27</v>
      </c>
      <c r="S4553" s="3" t="str">
        <f t="shared" si="355"/>
        <v>February</v>
      </c>
      <c r="T4553" t="str">
        <f t="shared" si="356"/>
        <v>Q1</v>
      </c>
      <c r="U4553">
        <f t="shared" si="357"/>
        <v>2025</v>
      </c>
      <c r="V4553" s="4">
        <f t="shared" si="358"/>
        <v>0.26840420667581161</v>
      </c>
      <c r="W4553" t="str">
        <f t="shared" si="359"/>
        <v>Low</v>
      </c>
    </row>
    <row r="4554" spans="1:23" hidden="1" x14ac:dyDescent="0.3">
      <c r="A4554">
        <v>100562</v>
      </c>
      <c r="B4554" s="1">
        <v>45916</v>
      </c>
      <c r="C4554" t="s">
        <v>698</v>
      </c>
      <c r="D4554" t="s">
        <v>122</v>
      </c>
      <c r="E4554" t="s">
        <v>20</v>
      </c>
      <c r="F4554" t="s">
        <v>21</v>
      </c>
      <c r="G4554" t="s">
        <v>22</v>
      </c>
      <c r="H4554" t="s">
        <v>83</v>
      </c>
      <c r="I4554" t="s">
        <v>39</v>
      </c>
      <c r="J4554" t="s">
        <v>48</v>
      </c>
      <c r="K4554">
        <v>2</v>
      </c>
      <c r="L4554">
        <v>1363</v>
      </c>
      <c r="M4554">
        <v>20</v>
      </c>
      <c r="N4554">
        <v>2180.8000000000002</v>
      </c>
      <c r="O4554">
        <v>1800</v>
      </c>
      <c r="P4554">
        <v>380.8</v>
      </c>
      <c r="Q4554" t="s">
        <v>49</v>
      </c>
      <c r="R4554" t="s">
        <v>73</v>
      </c>
      <c r="S4554" s="3" t="str">
        <f t="shared" si="355"/>
        <v>September</v>
      </c>
      <c r="T4554" t="str">
        <f t="shared" si="356"/>
        <v>Q3</v>
      </c>
      <c r="U4554">
        <f t="shared" si="357"/>
        <v>2025</v>
      </c>
      <c r="V4554" s="4">
        <f t="shared" si="358"/>
        <v>0.17461482024944974</v>
      </c>
      <c r="W4554" t="str">
        <f t="shared" si="359"/>
        <v>Low</v>
      </c>
    </row>
    <row r="4555" spans="1:23" hidden="1" x14ac:dyDescent="0.3">
      <c r="A4555">
        <v>102045</v>
      </c>
      <c r="B4555" s="1">
        <v>45925</v>
      </c>
      <c r="C4555" t="s">
        <v>2181</v>
      </c>
      <c r="D4555" t="s">
        <v>217</v>
      </c>
      <c r="E4555" t="s">
        <v>52</v>
      </c>
      <c r="F4555" t="s">
        <v>53</v>
      </c>
      <c r="G4555" t="s">
        <v>54</v>
      </c>
      <c r="H4555" t="s">
        <v>47</v>
      </c>
      <c r="I4555" t="s">
        <v>39</v>
      </c>
      <c r="J4555" t="s">
        <v>92</v>
      </c>
      <c r="K4555">
        <v>1</v>
      </c>
      <c r="L4555">
        <v>2555</v>
      </c>
      <c r="M4555">
        <v>15</v>
      </c>
      <c r="N4555">
        <v>2171.75</v>
      </c>
      <c r="O4555">
        <v>1600</v>
      </c>
      <c r="P4555">
        <v>571.75</v>
      </c>
      <c r="Q4555" t="s">
        <v>41</v>
      </c>
      <c r="R4555" t="s">
        <v>56</v>
      </c>
      <c r="S4555" s="3" t="str">
        <f t="shared" si="355"/>
        <v>September</v>
      </c>
      <c r="T4555" t="str">
        <f t="shared" si="356"/>
        <v>Q3</v>
      </c>
      <c r="U4555">
        <f t="shared" si="357"/>
        <v>2025</v>
      </c>
      <c r="V4555" s="4">
        <f t="shared" si="358"/>
        <v>0.2632669506158628</v>
      </c>
      <c r="W4555" t="str">
        <f t="shared" si="359"/>
        <v>Low</v>
      </c>
    </row>
    <row r="4556" spans="1:23" hidden="1" x14ac:dyDescent="0.3">
      <c r="A4556">
        <v>101183</v>
      </c>
      <c r="B4556" s="1">
        <v>45775</v>
      </c>
      <c r="C4556" t="s">
        <v>1319</v>
      </c>
      <c r="D4556" t="s">
        <v>205</v>
      </c>
      <c r="E4556" t="s">
        <v>44</v>
      </c>
      <c r="F4556" t="s">
        <v>45</v>
      </c>
      <c r="G4556" t="s">
        <v>46</v>
      </c>
      <c r="H4556" t="s">
        <v>47</v>
      </c>
      <c r="I4556" t="s">
        <v>39</v>
      </c>
      <c r="J4556" t="s">
        <v>92</v>
      </c>
      <c r="K4556">
        <v>1</v>
      </c>
      <c r="L4556">
        <v>2170</v>
      </c>
      <c r="M4556">
        <v>0</v>
      </c>
      <c r="N4556">
        <v>2170</v>
      </c>
      <c r="O4556">
        <v>1600</v>
      </c>
      <c r="P4556">
        <v>570</v>
      </c>
      <c r="Q4556" t="s">
        <v>66</v>
      </c>
      <c r="R4556" t="s">
        <v>27</v>
      </c>
      <c r="S4556" s="3" t="str">
        <f t="shared" si="355"/>
        <v>April</v>
      </c>
      <c r="T4556" t="str">
        <f t="shared" si="356"/>
        <v>Q2</v>
      </c>
      <c r="U4556">
        <f t="shared" si="357"/>
        <v>2025</v>
      </c>
      <c r="V4556" s="4">
        <f t="shared" si="358"/>
        <v>0.26267281105990781</v>
      </c>
      <c r="W4556" t="str">
        <f t="shared" si="359"/>
        <v>Low</v>
      </c>
    </row>
    <row r="4557" spans="1:23" hidden="1" x14ac:dyDescent="0.3">
      <c r="A4557">
        <v>102361</v>
      </c>
      <c r="B4557" s="1">
        <v>45690</v>
      </c>
      <c r="C4557" t="s">
        <v>2497</v>
      </c>
      <c r="D4557" t="s">
        <v>192</v>
      </c>
      <c r="E4557" t="s">
        <v>20</v>
      </c>
      <c r="F4557" t="s">
        <v>21</v>
      </c>
      <c r="G4557" t="s">
        <v>22</v>
      </c>
      <c r="H4557" t="s">
        <v>33</v>
      </c>
      <c r="I4557" t="s">
        <v>39</v>
      </c>
      <c r="J4557" t="s">
        <v>40</v>
      </c>
      <c r="K4557">
        <v>3</v>
      </c>
      <c r="L4557">
        <v>761</v>
      </c>
      <c r="M4557">
        <v>5</v>
      </c>
      <c r="N4557">
        <v>2168.85</v>
      </c>
      <c r="O4557">
        <v>1200</v>
      </c>
      <c r="P4557">
        <v>968.85</v>
      </c>
      <c r="Q4557" t="s">
        <v>26</v>
      </c>
      <c r="R4557" t="s">
        <v>73</v>
      </c>
      <c r="S4557" s="3" t="str">
        <f t="shared" si="355"/>
        <v>February</v>
      </c>
      <c r="T4557" t="str">
        <f t="shared" si="356"/>
        <v>Q1</v>
      </c>
      <c r="U4557">
        <f t="shared" si="357"/>
        <v>2025</v>
      </c>
      <c r="V4557" s="4">
        <f t="shared" si="358"/>
        <v>0.44671139082924133</v>
      </c>
      <c r="W4557" t="str">
        <f t="shared" si="359"/>
        <v>Low</v>
      </c>
    </row>
    <row r="4558" spans="1:23" hidden="1" x14ac:dyDescent="0.3">
      <c r="A4558">
        <v>101676</v>
      </c>
      <c r="B4558" s="1">
        <v>45986</v>
      </c>
      <c r="C4558" t="s">
        <v>1812</v>
      </c>
      <c r="D4558" t="s">
        <v>192</v>
      </c>
      <c r="E4558" t="s">
        <v>44</v>
      </c>
      <c r="F4558" t="s">
        <v>45</v>
      </c>
      <c r="G4558" t="s">
        <v>46</v>
      </c>
      <c r="H4558" t="s">
        <v>83</v>
      </c>
      <c r="I4558" t="s">
        <v>39</v>
      </c>
      <c r="J4558" t="s">
        <v>40</v>
      </c>
      <c r="K4558">
        <v>8</v>
      </c>
      <c r="L4558">
        <v>271</v>
      </c>
      <c r="M4558">
        <v>0</v>
      </c>
      <c r="N4558">
        <v>2168</v>
      </c>
      <c r="O4558">
        <v>3200</v>
      </c>
      <c r="P4558">
        <v>-1032</v>
      </c>
      <c r="Q4558" t="s">
        <v>66</v>
      </c>
      <c r="R4558" t="s">
        <v>27</v>
      </c>
      <c r="S4558" s="3" t="str">
        <f t="shared" si="355"/>
        <v>November</v>
      </c>
      <c r="T4558" t="str">
        <f t="shared" si="356"/>
        <v>Q4</v>
      </c>
      <c r="U4558">
        <f t="shared" si="357"/>
        <v>2025</v>
      </c>
      <c r="V4558" s="4">
        <f t="shared" si="358"/>
        <v>-0.47601476014760147</v>
      </c>
      <c r="W4558" t="str">
        <f t="shared" si="359"/>
        <v>Low</v>
      </c>
    </row>
    <row r="4559" spans="1:23" hidden="1" x14ac:dyDescent="0.3">
      <c r="A4559">
        <v>101297</v>
      </c>
      <c r="B4559" s="1">
        <v>45765</v>
      </c>
      <c r="C4559" t="s">
        <v>1433</v>
      </c>
      <c r="D4559" t="s">
        <v>102</v>
      </c>
      <c r="E4559" t="s">
        <v>52</v>
      </c>
      <c r="F4559" t="s">
        <v>69</v>
      </c>
      <c r="G4559" t="s">
        <v>70</v>
      </c>
      <c r="H4559" t="s">
        <v>38</v>
      </c>
      <c r="I4559" t="s">
        <v>39</v>
      </c>
      <c r="J4559" t="s">
        <v>48</v>
      </c>
      <c r="K4559">
        <v>2</v>
      </c>
      <c r="L4559">
        <v>1204</v>
      </c>
      <c r="M4559">
        <v>10</v>
      </c>
      <c r="N4559">
        <v>2167.1999999999998</v>
      </c>
      <c r="O4559">
        <v>1800</v>
      </c>
      <c r="P4559">
        <v>367.2</v>
      </c>
      <c r="Q4559" t="s">
        <v>26</v>
      </c>
      <c r="R4559" t="s">
        <v>27</v>
      </c>
      <c r="S4559" s="3" t="str">
        <f t="shared" si="355"/>
        <v>April</v>
      </c>
      <c r="T4559" t="str">
        <f t="shared" si="356"/>
        <v>Q2</v>
      </c>
      <c r="U4559">
        <f t="shared" si="357"/>
        <v>2025</v>
      </c>
      <c r="V4559" s="4">
        <f t="shared" si="358"/>
        <v>0.16943521594684385</v>
      </c>
      <c r="W4559" t="str">
        <f t="shared" si="359"/>
        <v>Low</v>
      </c>
    </row>
    <row r="4560" spans="1:23" hidden="1" x14ac:dyDescent="0.3">
      <c r="A4560">
        <v>102961</v>
      </c>
      <c r="B4560" s="1">
        <v>45952</v>
      </c>
      <c r="C4560" t="s">
        <v>3097</v>
      </c>
      <c r="D4560" t="s">
        <v>144</v>
      </c>
      <c r="E4560" t="s">
        <v>52</v>
      </c>
      <c r="F4560" t="s">
        <v>53</v>
      </c>
      <c r="G4560" t="s">
        <v>54</v>
      </c>
      <c r="H4560" t="s">
        <v>23</v>
      </c>
      <c r="I4560" t="s">
        <v>39</v>
      </c>
      <c r="J4560" t="s">
        <v>40</v>
      </c>
      <c r="K4560">
        <v>9</v>
      </c>
      <c r="L4560">
        <v>301</v>
      </c>
      <c r="M4560">
        <v>20</v>
      </c>
      <c r="N4560">
        <v>2167.1999999999998</v>
      </c>
      <c r="O4560">
        <v>3600</v>
      </c>
      <c r="P4560">
        <v>-1432.8</v>
      </c>
      <c r="Q4560" t="s">
        <v>41</v>
      </c>
      <c r="R4560" t="s">
        <v>56</v>
      </c>
      <c r="S4560" s="3" t="str">
        <f t="shared" si="355"/>
        <v>October</v>
      </c>
      <c r="T4560" t="str">
        <f t="shared" si="356"/>
        <v>Q4</v>
      </c>
      <c r="U4560">
        <f t="shared" si="357"/>
        <v>2025</v>
      </c>
      <c r="V4560" s="4">
        <f t="shared" si="358"/>
        <v>-0.66112956810631229</v>
      </c>
      <c r="W4560" t="str">
        <f t="shared" si="359"/>
        <v>Low</v>
      </c>
    </row>
    <row r="4561" spans="1:23" hidden="1" x14ac:dyDescent="0.3">
      <c r="A4561">
        <v>102487</v>
      </c>
      <c r="B4561" s="1">
        <v>45853</v>
      </c>
      <c r="C4561" t="s">
        <v>2623</v>
      </c>
      <c r="D4561" t="s">
        <v>342</v>
      </c>
      <c r="E4561" t="s">
        <v>20</v>
      </c>
      <c r="F4561" t="s">
        <v>36</v>
      </c>
      <c r="G4561" t="s">
        <v>37</v>
      </c>
      <c r="H4561" t="s">
        <v>108</v>
      </c>
      <c r="I4561" t="s">
        <v>39</v>
      </c>
      <c r="J4561" t="s">
        <v>92</v>
      </c>
      <c r="K4561">
        <v>1</v>
      </c>
      <c r="L4561">
        <v>2274</v>
      </c>
      <c r="M4561">
        <v>5</v>
      </c>
      <c r="N4561">
        <v>2160.3000000000002</v>
      </c>
      <c r="O4561">
        <v>1600</v>
      </c>
      <c r="P4561">
        <v>560.29999999999995</v>
      </c>
      <c r="Q4561" t="s">
        <v>55</v>
      </c>
      <c r="R4561" t="s">
        <v>27</v>
      </c>
      <c r="S4561" s="3" t="str">
        <f t="shared" si="355"/>
        <v>July</v>
      </c>
      <c r="T4561" t="str">
        <f t="shared" si="356"/>
        <v>Q3</v>
      </c>
      <c r="U4561">
        <f t="shared" si="357"/>
        <v>2025</v>
      </c>
      <c r="V4561" s="4">
        <f t="shared" si="358"/>
        <v>0.25936212563069938</v>
      </c>
      <c r="W4561" t="str">
        <f t="shared" si="359"/>
        <v>Low</v>
      </c>
    </row>
    <row r="4562" spans="1:23" hidden="1" x14ac:dyDescent="0.3">
      <c r="A4562">
        <v>103384</v>
      </c>
      <c r="B4562" s="1">
        <v>45925</v>
      </c>
      <c r="C4562" t="s">
        <v>3520</v>
      </c>
      <c r="D4562" t="s">
        <v>210</v>
      </c>
      <c r="E4562" t="s">
        <v>20</v>
      </c>
      <c r="F4562" t="s">
        <v>21</v>
      </c>
      <c r="G4562" t="s">
        <v>22</v>
      </c>
      <c r="H4562" t="s">
        <v>47</v>
      </c>
      <c r="I4562" t="s">
        <v>39</v>
      </c>
      <c r="J4562" t="s">
        <v>40</v>
      </c>
      <c r="K4562">
        <v>6</v>
      </c>
      <c r="L4562">
        <v>423</v>
      </c>
      <c r="M4562">
        <v>15</v>
      </c>
      <c r="N4562">
        <v>2157.3000000000002</v>
      </c>
      <c r="O4562">
        <v>2400</v>
      </c>
      <c r="P4562">
        <v>-242.7</v>
      </c>
      <c r="Q4562" t="s">
        <v>26</v>
      </c>
      <c r="R4562" t="s">
        <v>56</v>
      </c>
      <c r="S4562" s="3" t="str">
        <f t="shared" si="355"/>
        <v>September</v>
      </c>
      <c r="T4562" t="str">
        <f t="shared" si="356"/>
        <v>Q3</v>
      </c>
      <c r="U4562">
        <f t="shared" si="357"/>
        <v>2025</v>
      </c>
      <c r="V4562" s="4">
        <f t="shared" si="358"/>
        <v>-0.11250173828396605</v>
      </c>
      <c r="W4562" t="str">
        <f t="shared" si="359"/>
        <v>Low</v>
      </c>
    </row>
    <row r="4563" spans="1:23" hidden="1" x14ac:dyDescent="0.3">
      <c r="A4563">
        <v>103555</v>
      </c>
      <c r="B4563" s="1">
        <v>45833</v>
      </c>
      <c r="C4563" t="s">
        <v>3691</v>
      </c>
      <c r="D4563" t="s">
        <v>342</v>
      </c>
      <c r="E4563" t="s">
        <v>52</v>
      </c>
      <c r="F4563" t="s">
        <v>53</v>
      </c>
      <c r="G4563" t="s">
        <v>54</v>
      </c>
      <c r="H4563" t="s">
        <v>23</v>
      </c>
      <c r="I4563" t="s">
        <v>39</v>
      </c>
      <c r="J4563" t="s">
        <v>48</v>
      </c>
      <c r="K4563">
        <v>2</v>
      </c>
      <c r="L4563">
        <v>1198</v>
      </c>
      <c r="M4563">
        <v>10</v>
      </c>
      <c r="N4563">
        <v>2156.4</v>
      </c>
      <c r="O4563">
        <v>1800</v>
      </c>
      <c r="P4563">
        <v>356.4</v>
      </c>
      <c r="Q4563" t="s">
        <v>55</v>
      </c>
      <c r="R4563" t="s">
        <v>73</v>
      </c>
      <c r="S4563" s="3" t="str">
        <f t="shared" si="355"/>
        <v>June</v>
      </c>
      <c r="T4563" t="str">
        <f t="shared" si="356"/>
        <v>Q2</v>
      </c>
      <c r="U4563">
        <f t="shared" si="357"/>
        <v>2025</v>
      </c>
      <c r="V4563" s="4">
        <f t="shared" si="358"/>
        <v>0.16527545909849747</v>
      </c>
      <c r="W4563" t="str">
        <f t="shared" si="359"/>
        <v>Low</v>
      </c>
    </row>
    <row r="4564" spans="1:23" hidden="1" x14ac:dyDescent="0.3">
      <c r="A4564">
        <v>101267</v>
      </c>
      <c r="B4564" s="1">
        <v>45731</v>
      </c>
      <c r="C4564" t="s">
        <v>1403</v>
      </c>
      <c r="D4564" t="s">
        <v>63</v>
      </c>
      <c r="E4564" t="s">
        <v>20</v>
      </c>
      <c r="F4564" t="s">
        <v>21</v>
      </c>
      <c r="G4564" t="s">
        <v>22</v>
      </c>
      <c r="H4564" t="s">
        <v>38</v>
      </c>
      <c r="I4564" t="s">
        <v>39</v>
      </c>
      <c r="J4564" t="s">
        <v>92</v>
      </c>
      <c r="K4564">
        <v>1</v>
      </c>
      <c r="L4564">
        <v>2684</v>
      </c>
      <c r="M4564">
        <v>20</v>
      </c>
      <c r="N4564">
        <v>2147.1999999999998</v>
      </c>
      <c r="O4564">
        <v>1600</v>
      </c>
      <c r="P4564">
        <v>547.20000000000005</v>
      </c>
      <c r="Q4564" t="s">
        <v>49</v>
      </c>
      <c r="R4564" t="s">
        <v>27</v>
      </c>
      <c r="S4564" s="3" t="str">
        <f t="shared" si="355"/>
        <v>March</v>
      </c>
      <c r="T4564" t="str">
        <f t="shared" si="356"/>
        <v>Q1</v>
      </c>
      <c r="U4564">
        <f t="shared" si="357"/>
        <v>2025</v>
      </c>
      <c r="V4564" s="4">
        <f t="shared" si="358"/>
        <v>0.25484351713859915</v>
      </c>
      <c r="W4564" t="str">
        <f t="shared" si="359"/>
        <v>Low</v>
      </c>
    </row>
    <row r="4565" spans="1:23" hidden="1" x14ac:dyDescent="0.3">
      <c r="A4565">
        <v>101806</v>
      </c>
      <c r="B4565" s="1">
        <v>46005</v>
      </c>
      <c r="C4565" t="s">
        <v>1942</v>
      </c>
      <c r="D4565" t="s">
        <v>202</v>
      </c>
      <c r="E4565" t="s">
        <v>20</v>
      </c>
      <c r="F4565" t="s">
        <v>21</v>
      </c>
      <c r="G4565" t="s">
        <v>22</v>
      </c>
      <c r="H4565" t="s">
        <v>71</v>
      </c>
      <c r="I4565" t="s">
        <v>39</v>
      </c>
      <c r="J4565" t="s">
        <v>40</v>
      </c>
      <c r="K4565">
        <v>2</v>
      </c>
      <c r="L4565">
        <v>1073</v>
      </c>
      <c r="M4565">
        <v>0</v>
      </c>
      <c r="N4565">
        <v>2146</v>
      </c>
      <c r="O4565">
        <v>800</v>
      </c>
      <c r="P4565">
        <v>1346</v>
      </c>
      <c r="Q4565" t="s">
        <v>55</v>
      </c>
      <c r="R4565" t="s">
        <v>56</v>
      </c>
      <c r="S4565" s="3" t="str">
        <f t="shared" si="355"/>
        <v>December</v>
      </c>
      <c r="T4565" t="str">
        <f t="shared" si="356"/>
        <v>Q4</v>
      </c>
      <c r="U4565">
        <f t="shared" si="357"/>
        <v>2025</v>
      </c>
      <c r="V4565" s="4">
        <f t="shared" si="358"/>
        <v>0.62721342031686855</v>
      </c>
      <c r="W4565" t="str">
        <f t="shared" si="359"/>
        <v>Low</v>
      </c>
    </row>
    <row r="4566" spans="1:23" hidden="1" x14ac:dyDescent="0.3">
      <c r="A4566">
        <v>102613</v>
      </c>
      <c r="B4566" s="1">
        <v>45764</v>
      </c>
      <c r="C4566" t="s">
        <v>2749</v>
      </c>
      <c r="D4566" t="s">
        <v>151</v>
      </c>
      <c r="E4566" t="s">
        <v>30</v>
      </c>
      <c r="F4566" t="s">
        <v>76</v>
      </c>
      <c r="G4566" t="s">
        <v>77</v>
      </c>
      <c r="H4566" t="s">
        <v>71</v>
      </c>
      <c r="I4566" t="s">
        <v>39</v>
      </c>
      <c r="J4566" t="s">
        <v>48</v>
      </c>
      <c r="K4566">
        <v>2</v>
      </c>
      <c r="L4566">
        <v>1115</v>
      </c>
      <c r="M4566">
        <v>5</v>
      </c>
      <c r="N4566">
        <v>2118.5</v>
      </c>
      <c r="O4566">
        <v>1800</v>
      </c>
      <c r="P4566">
        <v>318.5</v>
      </c>
      <c r="Q4566" t="s">
        <v>41</v>
      </c>
      <c r="R4566" t="s">
        <v>27</v>
      </c>
      <c r="S4566" s="3" t="str">
        <f t="shared" si="355"/>
        <v>April</v>
      </c>
      <c r="T4566" t="str">
        <f t="shared" si="356"/>
        <v>Q2</v>
      </c>
      <c r="U4566">
        <f t="shared" si="357"/>
        <v>2025</v>
      </c>
      <c r="V4566" s="4">
        <f t="shared" si="358"/>
        <v>0.15034222327118243</v>
      </c>
      <c r="W4566" t="str">
        <f t="shared" si="359"/>
        <v>Low</v>
      </c>
    </row>
    <row r="4567" spans="1:23" hidden="1" x14ac:dyDescent="0.3">
      <c r="A4567">
        <v>101467</v>
      </c>
      <c r="B4567" s="1">
        <v>45799</v>
      </c>
      <c r="C4567" t="s">
        <v>1603</v>
      </c>
      <c r="D4567" t="s">
        <v>194</v>
      </c>
      <c r="E4567" t="s">
        <v>20</v>
      </c>
      <c r="F4567" t="s">
        <v>36</v>
      </c>
      <c r="G4567" t="s">
        <v>37</v>
      </c>
      <c r="H4567" t="s">
        <v>108</v>
      </c>
      <c r="I4567" t="s">
        <v>39</v>
      </c>
      <c r="J4567" t="s">
        <v>40</v>
      </c>
      <c r="K4567">
        <v>5</v>
      </c>
      <c r="L4567">
        <v>423</v>
      </c>
      <c r="M4567">
        <v>0</v>
      </c>
      <c r="N4567">
        <v>2115</v>
      </c>
      <c r="O4567">
        <v>2000</v>
      </c>
      <c r="P4567">
        <v>115</v>
      </c>
      <c r="Q4567" t="s">
        <v>49</v>
      </c>
      <c r="R4567" t="s">
        <v>27</v>
      </c>
      <c r="S4567" s="3" t="str">
        <f t="shared" si="355"/>
        <v>May</v>
      </c>
      <c r="T4567" t="str">
        <f t="shared" si="356"/>
        <v>Q2</v>
      </c>
      <c r="U4567">
        <f t="shared" si="357"/>
        <v>2025</v>
      </c>
      <c r="V4567" s="4">
        <f t="shared" si="358"/>
        <v>5.4373522458628844E-2</v>
      </c>
      <c r="W4567" t="str">
        <f t="shared" si="359"/>
        <v>Low</v>
      </c>
    </row>
    <row r="4568" spans="1:23" hidden="1" x14ac:dyDescent="0.3">
      <c r="A4568">
        <v>103083</v>
      </c>
      <c r="B4568" s="1">
        <v>45882</v>
      </c>
      <c r="C4568" t="s">
        <v>3219</v>
      </c>
      <c r="D4568" t="s">
        <v>82</v>
      </c>
      <c r="E4568" t="s">
        <v>30</v>
      </c>
      <c r="F4568" t="s">
        <v>76</v>
      </c>
      <c r="G4568" t="s">
        <v>77</v>
      </c>
      <c r="H4568" t="s">
        <v>33</v>
      </c>
      <c r="I4568" t="s">
        <v>39</v>
      </c>
      <c r="J4568" t="s">
        <v>48</v>
      </c>
      <c r="K4568">
        <v>2</v>
      </c>
      <c r="L4568">
        <v>1243</v>
      </c>
      <c r="M4568">
        <v>15</v>
      </c>
      <c r="N4568">
        <v>2113.1</v>
      </c>
      <c r="O4568">
        <v>1800</v>
      </c>
      <c r="P4568">
        <v>313.10000000000002</v>
      </c>
      <c r="Q4568" t="s">
        <v>26</v>
      </c>
      <c r="R4568" t="s">
        <v>27</v>
      </c>
      <c r="S4568" s="3" t="str">
        <f t="shared" si="355"/>
        <v>August</v>
      </c>
      <c r="T4568" t="str">
        <f t="shared" si="356"/>
        <v>Q3</v>
      </c>
      <c r="U4568">
        <f t="shared" si="357"/>
        <v>2025</v>
      </c>
      <c r="V4568" s="4">
        <f t="shared" si="358"/>
        <v>0.14817093369930437</v>
      </c>
      <c r="W4568" t="str">
        <f t="shared" si="359"/>
        <v>Low</v>
      </c>
    </row>
    <row r="4569" spans="1:23" hidden="1" x14ac:dyDescent="0.3">
      <c r="A4569">
        <v>104165</v>
      </c>
      <c r="B4569" s="1">
        <v>45730</v>
      </c>
      <c r="C4569" t="s">
        <v>4301</v>
      </c>
      <c r="D4569" t="s">
        <v>228</v>
      </c>
      <c r="E4569" t="s">
        <v>20</v>
      </c>
      <c r="F4569" t="s">
        <v>36</v>
      </c>
      <c r="G4569" t="s">
        <v>37</v>
      </c>
      <c r="H4569" t="s">
        <v>23</v>
      </c>
      <c r="I4569" t="s">
        <v>39</v>
      </c>
      <c r="J4569" t="s">
        <v>40</v>
      </c>
      <c r="K4569">
        <v>3</v>
      </c>
      <c r="L4569">
        <v>704</v>
      </c>
      <c r="M4569">
        <v>0</v>
      </c>
      <c r="N4569">
        <v>2112</v>
      </c>
      <c r="O4569">
        <v>1200</v>
      </c>
      <c r="P4569">
        <v>912</v>
      </c>
      <c r="Q4569" t="s">
        <v>41</v>
      </c>
      <c r="R4569" t="s">
        <v>27</v>
      </c>
      <c r="S4569" s="3" t="str">
        <f t="shared" si="355"/>
        <v>March</v>
      </c>
      <c r="T4569" t="str">
        <f t="shared" si="356"/>
        <v>Q1</v>
      </c>
      <c r="U4569">
        <f t="shared" si="357"/>
        <v>2025</v>
      </c>
      <c r="V4569" s="4">
        <f t="shared" si="358"/>
        <v>0.43181818181818182</v>
      </c>
      <c r="W4569" t="str">
        <f t="shared" si="359"/>
        <v>Low</v>
      </c>
    </row>
    <row r="4570" spans="1:23" hidden="1" x14ac:dyDescent="0.3">
      <c r="A4570">
        <v>104409</v>
      </c>
      <c r="B4570" s="1">
        <v>45721</v>
      </c>
      <c r="C4570" t="s">
        <v>4545</v>
      </c>
      <c r="D4570" t="s">
        <v>186</v>
      </c>
      <c r="E4570" t="s">
        <v>44</v>
      </c>
      <c r="F4570" t="s">
        <v>45</v>
      </c>
      <c r="G4570" t="s">
        <v>46</v>
      </c>
      <c r="H4570" t="s">
        <v>38</v>
      </c>
      <c r="I4570" t="s">
        <v>39</v>
      </c>
      <c r="J4570" t="s">
        <v>92</v>
      </c>
      <c r="K4570">
        <v>1</v>
      </c>
      <c r="L4570">
        <v>2468</v>
      </c>
      <c r="M4570">
        <v>15</v>
      </c>
      <c r="N4570">
        <v>2097.8000000000002</v>
      </c>
      <c r="O4570">
        <v>1600</v>
      </c>
      <c r="P4570">
        <v>497.8</v>
      </c>
      <c r="Q4570" t="s">
        <v>66</v>
      </c>
      <c r="R4570" t="s">
        <v>56</v>
      </c>
      <c r="S4570" s="3" t="str">
        <f t="shared" si="355"/>
        <v>March</v>
      </c>
      <c r="T4570" t="str">
        <f t="shared" si="356"/>
        <v>Q1</v>
      </c>
      <c r="U4570">
        <f t="shared" si="357"/>
        <v>2025</v>
      </c>
      <c r="V4570" s="4">
        <f t="shared" si="358"/>
        <v>0.23729621508246734</v>
      </c>
      <c r="W4570" t="str">
        <f t="shared" si="359"/>
        <v>Low</v>
      </c>
    </row>
    <row r="4571" spans="1:23" hidden="1" x14ac:dyDescent="0.3">
      <c r="A4571">
        <v>103229</v>
      </c>
      <c r="B4571" s="1">
        <v>45855</v>
      </c>
      <c r="C4571" t="s">
        <v>3365</v>
      </c>
      <c r="D4571" t="s">
        <v>87</v>
      </c>
      <c r="E4571" t="s">
        <v>44</v>
      </c>
      <c r="F4571" t="s">
        <v>45</v>
      </c>
      <c r="G4571" t="s">
        <v>46</v>
      </c>
      <c r="H4571" t="s">
        <v>108</v>
      </c>
      <c r="I4571" t="s">
        <v>39</v>
      </c>
      <c r="J4571" t="s">
        <v>40</v>
      </c>
      <c r="K4571">
        <v>3</v>
      </c>
      <c r="L4571">
        <v>775</v>
      </c>
      <c r="M4571">
        <v>10</v>
      </c>
      <c r="N4571">
        <v>2092.5</v>
      </c>
      <c r="O4571">
        <v>1200</v>
      </c>
      <c r="P4571">
        <v>892.5</v>
      </c>
      <c r="Q4571" t="s">
        <v>41</v>
      </c>
      <c r="R4571" t="s">
        <v>27</v>
      </c>
      <c r="S4571" s="3" t="str">
        <f t="shared" si="355"/>
        <v>July</v>
      </c>
      <c r="T4571" t="str">
        <f t="shared" si="356"/>
        <v>Q3</v>
      </c>
      <c r="U4571">
        <f t="shared" si="357"/>
        <v>2025</v>
      </c>
      <c r="V4571" s="4">
        <f t="shared" si="358"/>
        <v>0.4265232974910394</v>
      </c>
      <c r="W4571" t="str">
        <f t="shared" si="359"/>
        <v>Low</v>
      </c>
    </row>
    <row r="4572" spans="1:23" hidden="1" x14ac:dyDescent="0.3">
      <c r="A4572">
        <v>100748</v>
      </c>
      <c r="B4572" s="1">
        <v>45977</v>
      </c>
      <c r="C4572" t="s">
        <v>884</v>
      </c>
      <c r="D4572" t="s">
        <v>192</v>
      </c>
      <c r="E4572" t="s">
        <v>30</v>
      </c>
      <c r="F4572" t="s">
        <v>31</v>
      </c>
      <c r="G4572" t="s">
        <v>32</v>
      </c>
      <c r="H4572" t="s">
        <v>59</v>
      </c>
      <c r="I4572" t="s">
        <v>39</v>
      </c>
      <c r="J4572" t="s">
        <v>40</v>
      </c>
      <c r="K4572">
        <v>3</v>
      </c>
      <c r="L4572">
        <v>773</v>
      </c>
      <c r="M4572">
        <v>10</v>
      </c>
      <c r="N4572">
        <v>2087.1</v>
      </c>
      <c r="O4572">
        <v>1200</v>
      </c>
      <c r="P4572">
        <v>887.1</v>
      </c>
      <c r="Q4572" t="s">
        <v>49</v>
      </c>
      <c r="R4572" t="s">
        <v>73</v>
      </c>
      <c r="S4572" s="3" t="str">
        <f t="shared" si="355"/>
        <v>November</v>
      </c>
      <c r="T4572" t="str">
        <f t="shared" si="356"/>
        <v>Q4</v>
      </c>
      <c r="U4572">
        <f t="shared" si="357"/>
        <v>2025</v>
      </c>
      <c r="V4572" s="4">
        <f t="shared" si="358"/>
        <v>0.42503952853241345</v>
      </c>
      <c r="W4572" t="str">
        <f t="shared" si="359"/>
        <v>Low</v>
      </c>
    </row>
    <row r="4573" spans="1:23" hidden="1" x14ac:dyDescent="0.3">
      <c r="A4573">
        <v>102821</v>
      </c>
      <c r="B4573" s="1">
        <v>45852</v>
      </c>
      <c r="C4573" t="s">
        <v>2957</v>
      </c>
      <c r="D4573" t="s">
        <v>75</v>
      </c>
      <c r="E4573" t="s">
        <v>44</v>
      </c>
      <c r="F4573" t="s">
        <v>64</v>
      </c>
      <c r="G4573" t="s">
        <v>65</v>
      </c>
      <c r="H4573" t="s">
        <v>108</v>
      </c>
      <c r="I4573" t="s">
        <v>39</v>
      </c>
      <c r="J4573" t="s">
        <v>92</v>
      </c>
      <c r="K4573">
        <v>1</v>
      </c>
      <c r="L4573">
        <v>2454</v>
      </c>
      <c r="M4573">
        <v>15</v>
      </c>
      <c r="N4573">
        <v>2085.9</v>
      </c>
      <c r="O4573">
        <v>1600</v>
      </c>
      <c r="P4573">
        <v>485.9</v>
      </c>
      <c r="Q4573" t="s">
        <v>55</v>
      </c>
      <c r="R4573" t="s">
        <v>73</v>
      </c>
      <c r="S4573" s="3" t="str">
        <f t="shared" si="355"/>
        <v>July</v>
      </c>
      <c r="T4573" t="str">
        <f t="shared" si="356"/>
        <v>Q3</v>
      </c>
      <c r="U4573">
        <f t="shared" si="357"/>
        <v>2025</v>
      </c>
      <c r="V4573" s="4">
        <f t="shared" si="358"/>
        <v>0.23294501174552948</v>
      </c>
      <c r="W4573" t="str">
        <f t="shared" si="359"/>
        <v>Low</v>
      </c>
    </row>
    <row r="4574" spans="1:23" hidden="1" x14ac:dyDescent="0.3">
      <c r="A4574">
        <v>102595</v>
      </c>
      <c r="B4574" s="1">
        <v>45660</v>
      </c>
      <c r="C4574" t="s">
        <v>2731</v>
      </c>
      <c r="D4574" t="s">
        <v>58</v>
      </c>
      <c r="E4574" t="s">
        <v>30</v>
      </c>
      <c r="F4574" t="s">
        <v>31</v>
      </c>
      <c r="G4574" t="s">
        <v>32</v>
      </c>
      <c r="H4574" t="s">
        <v>47</v>
      </c>
      <c r="I4574" t="s">
        <v>39</v>
      </c>
      <c r="J4574" t="s">
        <v>92</v>
      </c>
      <c r="K4574">
        <v>1</v>
      </c>
      <c r="L4574">
        <v>2315</v>
      </c>
      <c r="M4574">
        <v>10</v>
      </c>
      <c r="N4574">
        <v>2083.5</v>
      </c>
      <c r="O4574">
        <v>1600</v>
      </c>
      <c r="P4574">
        <v>483.5</v>
      </c>
      <c r="Q4574" t="s">
        <v>49</v>
      </c>
      <c r="R4574" t="s">
        <v>27</v>
      </c>
      <c r="S4574" s="3" t="str">
        <f t="shared" si="355"/>
        <v>January</v>
      </c>
      <c r="T4574" t="str">
        <f t="shared" si="356"/>
        <v>Q1</v>
      </c>
      <c r="U4574">
        <f t="shared" si="357"/>
        <v>2025</v>
      </c>
      <c r="V4574" s="4">
        <f t="shared" si="358"/>
        <v>0.2320614350851932</v>
      </c>
      <c r="W4574" t="str">
        <f t="shared" si="359"/>
        <v>Low</v>
      </c>
    </row>
    <row r="4575" spans="1:23" hidden="1" x14ac:dyDescent="0.3">
      <c r="A4575">
        <v>103748</v>
      </c>
      <c r="B4575" s="1">
        <v>45811</v>
      </c>
      <c r="C4575" t="s">
        <v>3884</v>
      </c>
      <c r="D4575" t="s">
        <v>43</v>
      </c>
      <c r="E4575" t="s">
        <v>44</v>
      </c>
      <c r="F4575" t="s">
        <v>45</v>
      </c>
      <c r="G4575" t="s">
        <v>46</v>
      </c>
      <c r="H4575" t="s">
        <v>108</v>
      </c>
      <c r="I4575" t="s">
        <v>39</v>
      </c>
      <c r="J4575" t="s">
        <v>92</v>
      </c>
      <c r="K4575">
        <v>1</v>
      </c>
      <c r="L4575">
        <v>2451</v>
      </c>
      <c r="M4575">
        <v>15</v>
      </c>
      <c r="N4575">
        <v>2083.35</v>
      </c>
      <c r="O4575">
        <v>1600</v>
      </c>
      <c r="P4575">
        <v>483.35</v>
      </c>
      <c r="Q4575" t="s">
        <v>55</v>
      </c>
      <c r="R4575" t="s">
        <v>56</v>
      </c>
      <c r="S4575" s="3" t="str">
        <f t="shared" si="355"/>
        <v>June</v>
      </c>
      <c r="T4575" t="str">
        <f t="shared" si="356"/>
        <v>Q2</v>
      </c>
      <c r="U4575">
        <f t="shared" si="357"/>
        <v>2025</v>
      </c>
      <c r="V4575" s="4">
        <f t="shared" si="358"/>
        <v>0.23200614395084843</v>
      </c>
      <c r="W4575" t="str">
        <f t="shared" si="359"/>
        <v>Low</v>
      </c>
    </row>
    <row r="4576" spans="1:23" hidden="1" x14ac:dyDescent="0.3">
      <c r="A4576">
        <v>104075</v>
      </c>
      <c r="B4576" s="1">
        <v>45718</v>
      </c>
      <c r="C4576" t="s">
        <v>4211</v>
      </c>
      <c r="D4576" t="s">
        <v>132</v>
      </c>
      <c r="E4576" t="s">
        <v>20</v>
      </c>
      <c r="F4576" t="s">
        <v>21</v>
      </c>
      <c r="G4576" t="s">
        <v>22</v>
      </c>
      <c r="H4576" t="s">
        <v>83</v>
      </c>
      <c r="I4576" t="s">
        <v>39</v>
      </c>
      <c r="J4576" t="s">
        <v>40</v>
      </c>
      <c r="K4576">
        <v>6</v>
      </c>
      <c r="L4576">
        <v>434</v>
      </c>
      <c r="M4576">
        <v>20</v>
      </c>
      <c r="N4576">
        <v>2083.1999999999998</v>
      </c>
      <c r="O4576">
        <v>2400</v>
      </c>
      <c r="P4576">
        <v>-316.8</v>
      </c>
      <c r="Q4576" t="s">
        <v>66</v>
      </c>
      <c r="R4576" t="s">
        <v>56</v>
      </c>
      <c r="S4576" s="3" t="str">
        <f t="shared" si="355"/>
        <v>March</v>
      </c>
      <c r="T4576" t="str">
        <f t="shared" si="356"/>
        <v>Q1</v>
      </c>
      <c r="U4576">
        <f t="shared" si="357"/>
        <v>2025</v>
      </c>
      <c r="V4576" s="4">
        <f t="shared" si="358"/>
        <v>-0.15207373271889402</v>
      </c>
      <c r="W4576" t="str">
        <f t="shared" si="359"/>
        <v>Low</v>
      </c>
    </row>
    <row r="4577" spans="1:23" hidden="1" x14ac:dyDescent="0.3">
      <c r="A4577">
        <v>103394</v>
      </c>
      <c r="B4577" s="1">
        <v>45738</v>
      </c>
      <c r="C4577" t="s">
        <v>3530</v>
      </c>
      <c r="D4577" t="s">
        <v>87</v>
      </c>
      <c r="E4577" t="s">
        <v>20</v>
      </c>
      <c r="F4577" t="s">
        <v>36</v>
      </c>
      <c r="G4577" t="s">
        <v>37</v>
      </c>
      <c r="H4577" t="s">
        <v>33</v>
      </c>
      <c r="I4577" t="s">
        <v>39</v>
      </c>
      <c r="J4577" t="s">
        <v>92</v>
      </c>
      <c r="K4577">
        <v>1</v>
      </c>
      <c r="L4577">
        <v>2082</v>
      </c>
      <c r="M4577">
        <v>0</v>
      </c>
      <c r="N4577">
        <v>2082</v>
      </c>
      <c r="O4577">
        <v>1600</v>
      </c>
      <c r="P4577">
        <v>482</v>
      </c>
      <c r="Q4577" t="s">
        <v>66</v>
      </c>
      <c r="R4577" t="s">
        <v>27</v>
      </c>
      <c r="S4577" s="3" t="str">
        <f t="shared" si="355"/>
        <v>March</v>
      </c>
      <c r="T4577" t="str">
        <f t="shared" si="356"/>
        <v>Q1</v>
      </c>
      <c r="U4577">
        <f t="shared" si="357"/>
        <v>2025</v>
      </c>
      <c r="V4577" s="4">
        <f t="shared" si="358"/>
        <v>0.23150816522574447</v>
      </c>
      <c r="W4577" t="str">
        <f t="shared" si="359"/>
        <v>Low</v>
      </c>
    </row>
    <row r="4578" spans="1:23" hidden="1" x14ac:dyDescent="0.3">
      <c r="A4578">
        <v>102835</v>
      </c>
      <c r="B4578" s="1">
        <v>45752</v>
      </c>
      <c r="C4578" t="s">
        <v>2971</v>
      </c>
      <c r="D4578" t="s">
        <v>192</v>
      </c>
      <c r="E4578" t="s">
        <v>44</v>
      </c>
      <c r="F4578" t="s">
        <v>64</v>
      </c>
      <c r="G4578" t="s">
        <v>65</v>
      </c>
      <c r="H4578" t="s">
        <v>38</v>
      </c>
      <c r="I4578" t="s">
        <v>39</v>
      </c>
      <c r="J4578" t="s">
        <v>40</v>
      </c>
      <c r="K4578">
        <v>5</v>
      </c>
      <c r="L4578">
        <v>416</v>
      </c>
      <c r="M4578">
        <v>0</v>
      </c>
      <c r="N4578">
        <v>2080</v>
      </c>
      <c r="O4578">
        <v>2000</v>
      </c>
      <c r="P4578">
        <v>80</v>
      </c>
      <c r="Q4578" t="s">
        <v>26</v>
      </c>
      <c r="R4578" t="s">
        <v>27</v>
      </c>
      <c r="S4578" s="3" t="str">
        <f t="shared" si="355"/>
        <v>April</v>
      </c>
      <c r="T4578" t="str">
        <f t="shared" si="356"/>
        <v>Q2</v>
      </c>
      <c r="U4578">
        <f t="shared" si="357"/>
        <v>2025</v>
      </c>
      <c r="V4578" s="4">
        <f t="shared" si="358"/>
        <v>3.8461538461538464E-2</v>
      </c>
      <c r="W4578" t="str">
        <f t="shared" si="359"/>
        <v>Low</v>
      </c>
    </row>
    <row r="4579" spans="1:23" hidden="1" x14ac:dyDescent="0.3">
      <c r="A4579">
        <v>102549</v>
      </c>
      <c r="B4579" s="1">
        <v>45845</v>
      </c>
      <c r="C4579" t="s">
        <v>2685</v>
      </c>
      <c r="D4579" t="s">
        <v>80</v>
      </c>
      <c r="E4579" t="s">
        <v>20</v>
      </c>
      <c r="F4579" t="s">
        <v>36</v>
      </c>
      <c r="G4579" t="s">
        <v>37</v>
      </c>
      <c r="H4579" t="s">
        <v>108</v>
      </c>
      <c r="I4579" t="s">
        <v>39</v>
      </c>
      <c r="J4579" t="s">
        <v>40</v>
      </c>
      <c r="K4579">
        <v>3</v>
      </c>
      <c r="L4579">
        <v>769</v>
      </c>
      <c r="M4579">
        <v>10</v>
      </c>
      <c r="N4579">
        <v>2076.3000000000002</v>
      </c>
      <c r="O4579">
        <v>1200</v>
      </c>
      <c r="P4579">
        <v>876.3</v>
      </c>
      <c r="Q4579" t="s">
        <v>49</v>
      </c>
      <c r="R4579" t="s">
        <v>27</v>
      </c>
      <c r="S4579" s="3" t="str">
        <f t="shared" si="355"/>
        <v>July</v>
      </c>
      <c r="T4579" t="str">
        <f t="shared" si="356"/>
        <v>Q3</v>
      </c>
      <c r="U4579">
        <f t="shared" si="357"/>
        <v>2025</v>
      </c>
      <c r="V4579" s="4">
        <f t="shared" si="358"/>
        <v>0.42204883687328415</v>
      </c>
      <c r="W4579" t="str">
        <f t="shared" si="359"/>
        <v>Low</v>
      </c>
    </row>
    <row r="4580" spans="1:23" hidden="1" x14ac:dyDescent="0.3">
      <c r="A4580">
        <v>101466</v>
      </c>
      <c r="B4580" s="1">
        <v>45695</v>
      </c>
      <c r="C4580" t="s">
        <v>1602</v>
      </c>
      <c r="D4580" t="s">
        <v>94</v>
      </c>
      <c r="E4580" t="s">
        <v>52</v>
      </c>
      <c r="F4580" t="s">
        <v>53</v>
      </c>
      <c r="G4580" t="s">
        <v>54</v>
      </c>
      <c r="H4580" t="s">
        <v>83</v>
      </c>
      <c r="I4580" t="s">
        <v>39</v>
      </c>
      <c r="J4580" t="s">
        <v>92</v>
      </c>
      <c r="K4580">
        <v>1</v>
      </c>
      <c r="L4580">
        <v>2293</v>
      </c>
      <c r="M4580">
        <v>10</v>
      </c>
      <c r="N4580">
        <v>2063.6999999999998</v>
      </c>
      <c r="O4580">
        <v>1600</v>
      </c>
      <c r="P4580">
        <v>463.7</v>
      </c>
      <c r="Q4580" t="s">
        <v>66</v>
      </c>
      <c r="R4580" t="s">
        <v>27</v>
      </c>
      <c r="S4580" s="3" t="str">
        <f t="shared" si="355"/>
        <v>February</v>
      </c>
      <c r="T4580" t="str">
        <f t="shared" si="356"/>
        <v>Q1</v>
      </c>
      <c r="U4580">
        <f t="shared" si="357"/>
        <v>2025</v>
      </c>
      <c r="V4580" s="4">
        <f t="shared" si="358"/>
        <v>0.22469351165382567</v>
      </c>
      <c r="W4580" t="str">
        <f t="shared" si="359"/>
        <v>Low</v>
      </c>
    </row>
    <row r="4581" spans="1:23" hidden="1" x14ac:dyDescent="0.3">
      <c r="A4581">
        <v>101471</v>
      </c>
      <c r="B4581" s="1">
        <v>45862</v>
      </c>
      <c r="C4581" t="s">
        <v>1607</v>
      </c>
      <c r="D4581" t="s">
        <v>132</v>
      </c>
      <c r="E4581" t="s">
        <v>52</v>
      </c>
      <c r="F4581" t="s">
        <v>53</v>
      </c>
      <c r="G4581" t="s">
        <v>54</v>
      </c>
      <c r="H4581" t="s">
        <v>83</v>
      </c>
      <c r="I4581" t="s">
        <v>39</v>
      </c>
      <c r="J4581" t="s">
        <v>40</v>
      </c>
      <c r="K4581">
        <v>3</v>
      </c>
      <c r="L4581">
        <v>724</v>
      </c>
      <c r="M4581">
        <v>5</v>
      </c>
      <c r="N4581">
        <v>2063.4</v>
      </c>
      <c r="O4581">
        <v>1200</v>
      </c>
      <c r="P4581">
        <v>863.4</v>
      </c>
      <c r="Q4581" t="s">
        <v>41</v>
      </c>
      <c r="R4581" t="s">
        <v>73</v>
      </c>
      <c r="S4581" s="3" t="str">
        <f t="shared" si="355"/>
        <v>July</v>
      </c>
      <c r="T4581" t="str">
        <f t="shared" si="356"/>
        <v>Q3</v>
      </c>
      <c r="U4581">
        <f t="shared" si="357"/>
        <v>2025</v>
      </c>
      <c r="V4581" s="4">
        <f t="shared" si="358"/>
        <v>0.41843559174178535</v>
      </c>
      <c r="W4581" t="str">
        <f t="shared" si="359"/>
        <v>Low</v>
      </c>
    </row>
    <row r="4582" spans="1:23" hidden="1" x14ac:dyDescent="0.3">
      <c r="A4582">
        <v>104794</v>
      </c>
      <c r="B4582" s="1">
        <v>45672</v>
      </c>
      <c r="C4582" t="s">
        <v>4930</v>
      </c>
      <c r="D4582" t="s">
        <v>189</v>
      </c>
      <c r="E4582" t="s">
        <v>44</v>
      </c>
      <c r="F4582" t="s">
        <v>45</v>
      </c>
      <c r="G4582" t="s">
        <v>46</v>
      </c>
      <c r="H4582" t="s">
        <v>47</v>
      </c>
      <c r="I4582" t="s">
        <v>39</v>
      </c>
      <c r="J4582" t="s">
        <v>40</v>
      </c>
      <c r="K4582">
        <v>2</v>
      </c>
      <c r="L4582">
        <v>1140</v>
      </c>
      <c r="M4582">
        <v>10</v>
      </c>
      <c r="N4582">
        <v>2052</v>
      </c>
      <c r="O4582">
        <v>800</v>
      </c>
      <c r="P4582">
        <v>1252</v>
      </c>
      <c r="Q4582" t="s">
        <v>41</v>
      </c>
      <c r="R4582" t="s">
        <v>56</v>
      </c>
      <c r="S4582" s="3" t="str">
        <f t="shared" si="355"/>
        <v>January</v>
      </c>
      <c r="T4582" t="str">
        <f t="shared" si="356"/>
        <v>Q1</v>
      </c>
      <c r="U4582">
        <f t="shared" si="357"/>
        <v>2025</v>
      </c>
      <c r="V4582" s="4">
        <f t="shared" si="358"/>
        <v>0.61013645224171542</v>
      </c>
      <c r="W4582" t="str">
        <f t="shared" si="359"/>
        <v>Low</v>
      </c>
    </row>
    <row r="4583" spans="1:23" hidden="1" x14ac:dyDescent="0.3">
      <c r="A4583">
        <v>103441</v>
      </c>
      <c r="B4583" s="1">
        <v>45947</v>
      </c>
      <c r="C4583" t="s">
        <v>3577</v>
      </c>
      <c r="D4583" t="s">
        <v>114</v>
      </c>
      <c r="E4583" t="s">
        <v>52</v>
      </c>
      <c r="F4583" t="s">
        <v>69</v>
      </c>
      <c r="G4583" t="s">
        <v>70</v>
      </c>
      <c r="H4583" t="s">
        <v>47</v>
      </c>
      <c r="I4583" t="s">
        <v>39</v>
      </c>
      <c r="J4583" t="s">
        <v>40</v>
      </c>
      <c r="K4583">
        <v>6</v>
      </c>
      <c r="L4583">
        <v>379</v>
      </c>
      <c r="M4583">
        <v>10</v>
      </c>
      <c r="N4583">
        <v>2046.6</v>
      </c>
      <c r="O4583">
        <v>2400</v>
      </c>
      <c r="P4583">
        <v>-353.4</v>
      </c>
      <c r="Q4583" t="s">
        <v>49</v>
      </c>
      <c r="R4583" t="s">
        <v>27</v>
      </c>
      <c r="S4583" s="3" t="str">
        <f t="shared" si="355"/>
        <v>October</v>
      </c>
      <c r="T4583" t="str">
        <f t="shared" si="356"/>
        <v>Q4</v>
      </c>
      <c r="U4583">
        <f t="shared" si="357"/>
        <v>2025</v>
      </c>
      <c r="V4583" s="4">
        <f t="shared" si="358"/>
        <v>-0.17267663441805922</v>
      </c>
      <c r="W4583" t="str">
        <f t="shared" si="359"/>
        <v>Low</v>
      </c>
    </row>
    <row r="4584" spans="1:23" hidden="1" x14ac:dyDescent="0.3">
      <c r="A4584">
        <v>101486</v>
      </c>
      <c r="B4584" s="1">
        <v>45735</v>
      </c>
      <c r="C4584" t="s">
        <v>1622</v>
      </c>
      <c r="D4584" t="s">
        <v>68</v>
      </c>
      <c r="E4584" t="s">
        <v>30</v>
      </c>
      <c r="F4584" t="s">
        <v>31</v>
      </c>
      <c r="G4584" t="s">
        <v>32</v>
      </c>
      <c r="H4584" t="s">
        <v>38</v>
      </c>
      <c r="I4584" t="s">
        <v>39</v>
      </c>
      <c r="J4584" t="s">
        <v>92</v>
      </c>
      <c r="K4584">
        <v>1</v>
      </c>
      <c r="L4584">
        <v>2403</v>
      </c>
      <c r="M4584">
        <v>15</v>
      </c>
      <c r="N4584">
        <v>2042.55</v>
      </c>
      <c r="O4584">
        <v>1600</v>
      </c>
      <c r="P4584">
        <v>442.55</v>
      </c>
      <c r="Q4584" t="s">
        <v>41</v>
      </c>
      <c r="R4584" t="s">
        <v>56</v>
      </c>
      <c r="S4584" s="3" t="str">
        <f t="shared" si="355"/>
        <v>March</v>
      </c>
      <c r="T4584" t="str">
        <f t="shared" si="356"/>
        <v>Q1</v>
      </c>
      <c r="U4584">
        <f t="shared" si="357"/>
        <v>2025</v>
      </c>
      <c r="V4584" s="4">
        <f t="shared" si="358"/>
        <v>0.21666544270642091</v>
      </c>
      <c r="W4584" t="str">
        <f t="shared" si="359"/>
        <v>Low</v>
      </c>
    </row>
    <row r="4585" spans="1:23" hidden="1" x14ac:dyDescent="0.3">
      <c r="A4585">
        <v>100882</v>
      </c>
      <c r="B4585" s="1">
        <v>46006</v>
      </c>
      <c r="C4585" t="s">
        <v>1018</v>
      </c>
      <c r="D4585" t="s">
        <v>129</v>
      </c>
      <c r="E4585" t="s">
        <v>52</v>
      </c>
      <c r="F4585" t="s">
        <v>69</v>
      </c>
      <c r="G4585" t="s">
        <v>70</v>
      </c>
      <c r="H4585" t="s">
        <v>71</v>
      </c>
      <c r="I4585" t="s">
        <v>39</v>
      </c>
      <c r="J4585" t="s">
        <v>48</v>
      </c>
      <c r="K4585">
        <v>2</v>
      </c>
      <c r="L4585">
        <v>1275</v>
      </c>
      <c r="M4585">
        <v>20</v>
      </c>
      <c r="N4585">
        <v>2040</v>
      </c>
      <c r="O4585">
        <v>1800</v>
      </c>
      <c r="P4585">
        <v>240</v>
      </c>
      <c r="Q4585" t="s">
        <v>55</v>
      </c>
      <c r="R4585" t="s">
        <v>27</v>
      </c>
      <c r="S4585" s="3" t="str">
        <f t="shared" si="355"/>
        <v>December</v>
      </c>
      <c r="T4585" t="str">
        <f t="shared" si="356"/>
        <v>Q4</v>
      </c>
      <c r="U4585">
        <f t="shared" si="357"/>
        <v>2025</v>
      </c>
      <c r="V4585" s="4">
        <f t="shared" si="358"/>
        <v>0.11764705882352941</v>
      </c>
      <c r="W4585" t="str">
        <f t="shared" si="359"/>
        <v>Low</v>
      </c>
    </row>
    <row r="4586" spans="1:23" hidden="1" x14ac:dyDescent="0.3">
      <c r="A4586">
        <v>104899</v>
      </c>
      <c r="B4586" s="1">
        <v>45712</v>
      </c>
      <c r="C4586" t="s">
        <v>5035</v>
      </c>
      <c r="D4586" t="s">
        <v>129</v>
      </c>
      <c r="E4586" t="s">
        <v>44</v>
      </c>
      <c r="F4586" t="s">
        <v>64</v>
      </c>
      <c r="G4586" t="s">
        <v>65</v>
      </c>
      <c r="H4586" t="s">
        <v>33</v>
      </c>
      <c r="I4586" t="s">
        <v>39</v>
      </c>
      <c r="J4586" t="s">
        <v>40</v>
      </c>
      <c r="K4586">
        <v>2</v>
      </c>
      <c r="L4586">
        <v>1013</v>
      </c>
      <c r="M4586">
        <v>0</v>
      </c>
      <c r="N4586">
        <v>2026</v>
      </c>
      <c r="O4586">
        <v>800</v>
      </c>
      <c r="P4586">
        <v>1226</v>
      </c>
      <c r="Q4586" t="s">
        <v>55</v>
      </c>
      <c r="R4586" t="s">
        <v>73</v>
      </c>
      <c r="S4586" s="3" t="str">
        <f t="shared" si="355"/>
        <v>February</v>
      </c>
      <c r="T4586" t="str">
        <f t="shared" si="356"/>
        <v>Q1</v>
      </c>
      <c r="U4586">
        <f t="shared" si="357"/>
        <v>2025</v>
      </c>
      <c r="V4586" s="4">
        <f t="shared" si="358"/>
        <v>0.6051332675222113</v>
      </c>
      <c r="W4586" t="str">
        <f t="shared" si="359"/>
        <v>Low</v>
      </c>
    </row>
    <row r="4587" spans="1:23" hidden="1" x14ac:dyDescent="0.3">
      <c r="A4587">
        <v>101499</v>
      </c>
      <c r="B4587" s="1">
        <v>45792</v>
      </c>
      <c r="C4587" t="s">
        <v>1635</v>
      </c>
      <c r="D4587" t="s">
        <v>239</v>
      </c>
      <c r="E4587" t="s">
        <v>44</v>
      </c>
      <c r="F4587" t="s">
        <v>64</v>
      </c>
      <c r="G4587" t="s">
        <v>65</v>
      </c>
      <c r="H4587" t="s">
        <v>59</v>
      </c>
      <c r="I4587" t="s">
        <v>39</v>
      </c>
      <c r="J4587" t="s">
        <v>92</v>
      </c>
      <c r="K4587">
        <v>1</v>
      </c>
      <c r="L4587">
        <v>2251</v>
      </c>
      <c r="M4587">
        <v>10</v>
      </c>
      <c r="N4587">
        <v>2025.9</v>
      </c>
      <c r="O4587">
        <v>1600</v>
      </c>
      <c r="P4587">
        <v>425.9</v>
      </c>
      <c r="Q4587" t="s">
        <v>26</v>
      </c>
      <c r="R4587" t="s">
        <v>27</v>
      </c>
      <c r="S4587" s="3" t="str">
        <f t="shared" si="355"/>
        <v>May</v>
      </c>
      <c r="T4587" t="str">
        <f t="shared" si="356"/>
        <v>Q2</v>
      </c>
      <c r="U4587">
        <f t="shared" si="357"/>
        <v>2025</v>
      </c>
      <c r="V4587" s="4">
        <f t="shared" si="358"/>
        <v>0.2102275531862382</v>
      </c>
      <c r="W4587" t="str">
        <f t="shared" si="359"/>
        <v>Low</v>
      </c>
    </row>
    <row r="4588" spans="1:23" hidden="1" x14ac:dyDescent="0.3">
      <c r="A4588">
        <v>102050</v>
      </c>
      <c r="B4588" s="1">
        <v>45763</v>
      </c>
      <c r="C4588" t="s">
        <v>2186</v>
      </c>
      <c r="D4588" t="s">
        <v>102</v>
      </c>
      <c r="E4588" t="s">
        <v>30</v>
      </c>
      <c r="F4588" t="s">
        <v>31</v>
      </c>
      <c r="G4588" t="s">
        <v>32</v>
      </c>
      <c r="H4588" t="s">
        <v>23</v>
      </c>
      <c r="I4588" t="s">
        <v>39</v>
      </c>
      <c r="J4588" t="s">
        <v>40</v>
      </c>
      <c r="K4588">
        <v>6</v>
      </c>
      <c r="L4588">
        <v>421</v>
      </c>
      <c r="M4588">
        <v>20</v>
      </c>
      <c r="N4588">
        <v>2020.8</v>
      </c>
      <c r="O4588">
        <v>2400</v>
      </c>
      <c r="P4588">
        <v>-379.2</v>
      </c>
      <c r="Q4588" t="s">
        <v>66</v>
      </c>
      <c r="R4588" t="s">
        <v>27</v>
      </c>
      <c r="S4588" s="3" t="str">
        <f t="shared" si="355"/>
        <v>April</v>
      </c>
      <c r="T4588" t="str">
        <f t="shared" si="356"/>
        <v>Q2</v>
      </c>
      <c r="U4588">
        <f t="shared" si="357"/>
        <v>2025</v>
      </c>
      <c r="V4588" s="4">
        <f t="shared" si="358"/>
        <v>-0.18764845605700711</v>
      </c>
      <c r="W4588" t="str">
        <f t="shared" si="359"/>
        <v>Low</v>
      </c>
    </row>
    <row r="4589" spans="1:23" hidden="1" x14ac:dyDescent="0.3">
      <c r="A4589">
        <v>104067</v>
      </c>
      <c r="B4589" s="1">
        <v>45845</v>
      </c>
      <c r="C4589" t="s">
        <v>4203</v>
      </c>
      <c r="D4589" t="s">
        <v>82</v>
      </c>
      <c r="E4589" t="s">
        <v>44</v>
      </c>
      <c r="F4589" t="s">
        <v>64</v>
      </c>
      <c r="G4589" t="s">
        <v>65</v>
      </c>
      <c r="H4589" t="s">
        <v>23</v>
      </c>
      <c r="I4589" t="s">
        <v>39</v>
      </c>
      <c r="J4589" t="s">
        <v>92</v>
      </c>
      <c r="K4589">
        <v>1</v>
      </c>
      <c r="L4589">
        <v>2020</v>
      </c>
      <c r="M4589">
        <v>0</v>
      </c>
      <c r="N4589">
        <v>2020</v>
      </c>
      <c r="O4589">
        <v>1600</v>
      </c>
      <c r="P4589">
        <v>420</v>
      </c>
      <c r="Q4589" t="s">
        <v>49</v>
      </c>
      <c r="R4589" t="s">
        <v>27</v>
      </c>
      <c r="S4589" s="3" t="str">
        <f t="shared" si="355"/>
        <v>July</v>
      </c>
      <c r="T4589" t="str">
        <f t="shared" si="356"/>
        <v>Q3</v>
      </c>
      <c r="U4589">
        <f t="shared" si="357"/>
        <v>2025</v>
      </c>
      <c r="V4589" s="4">
        <f t="shared" si="358"/>
        <v>0.20792079207920791</v>
      </c>
      <c r="W4589" t="str">
        <f t="shared" si="359"/>
        <v>Low</v>
      </c>
    </row>
    <row r="4590" spans="1:23" hidden="1" x14ac:dyDescent="0.3">
      <c r="A4590">
        <v>104325</v>
      </c>
      <c r="B4590" s="1">
        <v>45886</v>
      </c>
      <c r="C4590" t="s">
        <v>4461</v>
      </c>
      <c r="D4590" t="s">
        <v>281</v>
      </c>
      <c r="E4590" t="s">
        <v>44</v>
      </c>
      <c r="F4590" t="s">
        <v>45</v>
      </c>
      <c r="G4590" t="s">
        <v>46</v>
      </c>
      <c r="H4590" t="s">
        <v>108</v>
      </c>
      <c r="I4590" t="s">
        <v>39</v>
      </c>
      <c r="J4590" t="s">
        <v>92</v>
      </c>
      <c r="K4590">
        <v>1</v>
      </c>
      <c r="L4590">
        <v>2121</v>
      </c>
      <c r="M4590">
        <v>5</v>
      </c>
      <c r="N4590">
        <v>2014.95</v>
      </c>
      <c r="O4590">
        <v>1600</v>
      </c>
      <c r="P4590">
        <v>414.95</v>
      </c>
      <c r="Q4590" t="s">
        <v>41</v>
      </c>
      <c r="R4590" t="s">
        <v>73</v>
      </c>
      <c r="S4590" s="3" t="str">
        <f t="shared" si="355"/>
        <v>August</v>
      </c>
      <c r="T4590" t="str">
        <f t="shared" si="356"/>
        <v>Q3</v>
      </c>
      <c r="U4590">
        <f t="shared" si="357"/>
        <v>2025</v>
      </c>
      <c r="V4590" s="4">
        <f t="shared" si="358"/>
        <v>0.20593563115710067</v>
      </c>
      <c r="W4590" t="str">
        <f t="shared" si="359"/>
        <v>Low</v>
      </c>
    </row>
    <row r="4591" spans="1:23" hidden="1" x14ac:dyDescent="0.3">
      <c r="A4591">
        <v>101341</v>
      </c>
      <c r="B4591" s="1">
        <v>45766</v>
      </c>
      <c r="C4591" t="s">
        <v>1477</v>
      </c>
      <c r="D4591" t="s">
        <v>51</v>
      </c>
      <c r="E4591" t="s">
        <v>52</v>
      </c>
      <c r="F4591" t="s">
        <v>53</v>
      </c>
      <c r="G4591" t="s">
        <v>54</v>
      </c>
      <c r="H4591" t="s">
        <v>38</v>
      </c>
      <c r="I4591" t="s">
        <v>39</v>
      </c>
      <c r="J4591" t="s">
        <v>92</v>
      </c>
      <c r="K4591">
        <v>1</v>
      </c>
      <c r="L4591">
        <v>2014</v>
      </c>
      <c r="M4591">
        <v>0</v>
      </c>
      <c r="N4591">
        <v>2014</v>
      </c>
      <c r="O4591">
        <v>1600</v>
      </c>
      <c r="P4591">
        <v>414</v>
      </c>
      <c r="Q4591" t="s">
        <v>55</v>
      </c>
      <c r="R4591" t="s">
        <v>27</v>
      </c>
      <c r="S4591" s="3" t="str">
        <f t="shared" si="355"/>
        <v>April</v>
      </c>
      <c r="T4591" t="str">
        <f t="shared" si="356"/>
        <v>Q2</v>
      </c>
      <c r="U4591">
        <f t="shared" si="357"/>
        <v>2025</v>
      </c>
      <c r="V4591" s="4">
        <f t="shared" si="358"/>
        <v>0.20556107249255212</v>
      </c>
      <c r="W4591" t="str">
        <f t="shared" si="359"/>
        <v>Low</v>
      </c>
    </row>
    <row r="4592" spans="1:23" hidden="1" x14ac:dyDescent="0.3">
      <c r="A4592">
        <v>104947</v>
      </c>
      <c r="B4592" s="1">
        <v>45781</v>
      </c>
      <c r="C4592" t="s">
        <v>5083</v>
      </c>
      <c r="D4592" t="s">
        <v>35</v>
      </c>
      <c r="E4592" t="s">
        <v>20</v>
      </c>
      <c r="F4592" t="s">
        <v>21</v>
      </c>
      <c r="G4592" t="s">
        <v>22</v>
      </c>
      <c r="H4592" t="s">
        <v>23</v>
      </c>
      <c r="I4592" t="s">
        <v>39</v>
      </c>
      <c r="J4592" t="s">
        <v>40</v>
      </c>
      <c r="K4592">
        <v>4</v>
      </c>
      <c r="L4592">
        <v>590</v>
      </c>
      <c r="M4592">
        <v>15</v>
      </c>
      <c r="N4592">
        <v>2006</v>
      </c>
      <c r="O4592">
        <v>1600</v>
      </c>
      <c r="P4592">
        <v>406</v>
      </c>
      <c r="Q4592" t="s">
        <v>49</v>
      </c>
      <c r="R4592" t="s">
        <v>27</v>
      </c>
      <c r="S4592" s="3" t="str">
        <f t="shared" si="355"/>
        <v>May</v>
      </c>
      <c r="T4592" t="str">
        <f t="shared" si="356"/>
        <v>Q2</v>
      </c>
      <c r="U4592">
        <f t="shared" si="357"/>
        <v>2025</v>
      </c>
      <c r="V4592" s="4">
        <f t="shared" si="358"/>
        <v>0.20239282153539381</v>
      </c>
      <c r="W4592" t="str">
        <f t="shared" si="359"/>
        <v>Low</v>
      </c>
    </row>
    <row r="4593" spans="1:23" hidden="1" x14ac:dyDescent="0.3">
      <c r="A4593">
        <v>101788</v>
      </c>
      <c r="B4593" s="1">
        <v>45672</v>
      </c>
      <c r="C4593" t="s">
        <v>1924</v>
      </c>
      <c r="D4593" t="s">
        <v>100</v>
      </c>
      <c r="E4593" t="s">
        <v>44</v>
      </c>
      <c r="F4593" t="s">
        <v>45</v>
      </c>
      <c r="G4593" t="s">
        <v>46</v>
      </c>
      <c r="H4593" t="s">
        <v>83</v>
      </c>
      <c r="I4593" t="s">
        <v>39</v>
      </c>
      <c r="J4593" t="s">
        <v>48</v>
      </c>
      <c r="K4593">
        <v>2</v>
      </c>
      <c r="L4593">
        <v>1178</v>
      </c>
      <c r="M4593">
        <v>15</v>
      </c>
      <c r="N4593">
        <v>2002.6</v>
      </c>
      <c r="O4593">
        <v>1800</v>
      </c>
      <c r="P4593">
        <v>202.6</v>
      </c>
      <c r="Q4593" t="s">
        <v>49</v>
      </c>
      <c r="R4593" t="s">
        <v>27</v>
      </c>
      <c r="S4593" s="3" t="str">
        <f t="shared" si="355"/>
        <v>January</v>
      </c>
      <c r="T4593" t="str">
        <f t="shared" si="356"/>
        <v>Q1</v>
      </c>
      <c r="U4593">
        <f t="shared" si="357"/>
        <v>2025</v>
      </c>
      <c r="V4593" s="4">
        <f t="shared" si="358"/>
        <v>0.10116848097473286</v>
      </c>
      <c r="W4593" t="str">
        <f t="shared" si="359"/>
        <v>Low</v>
      </c>
    </row>
    <row r="4594" spans="1:23" hidden="1" x14ac:dyDescent="0.3">
      <c r="A4594">
        <v>101017</v>
      </c>
      <c r="B4594" s="1">
        <v>45715</v>
      </c>
      <c r="C4594" t="s">
        <v>1153</v>
      </c>
      <c r="D4594" t="s">
        <v>140</v>
      </c>
      <c r="E4594" t="s">
        <v>44</v>
      </c>
      <c r="F4594" t="s">
        <v>45</v>
      </c>
      <c r="G4594" t="s">
        <v>46</v>
      </c>
      <c r="H4594" t="s">
        <v>108</v>
      </c>
      <c r="I4594" t="s">
        <v>39</v>
      </c>
      <c r="J4594" t="s">
        <v>92</v>
      </c>
      <c r="K4594">
        <v>1</v>
      </c>
      <c r="L4594">
        <v>2355</v>
      </c>
      <c r="M4594">
        <v>15</v>
      </c>
      <c r="N4594">
        <v>2001.75</v>
      </c>
      <c r="O4594">
        <v>1600</v>
      </c>
      <c r="P4594">
        <v>401.75</v>
      </c>
      <c r="Q4594" t="s">
        <v>26</v>
      </c>
      <c r="R4594" t="s">
        <v>73</v>
      </c>
      <c r="S4594" s="3" t="str">
        <f t="shared" si="355"/>
        <v>February</v>
      </c>
      <c r="T4594" t="str">
        <f t="shared" si="356"/>
        <v>Q1</v>
      </c>
      <c r="U4594">
        <f t="shared" si="357"/>
        <v>2025</v>
      </c>
      <c r="V4594" s="4">
        <f t="shared" si="358"/>
        <v>0.20069938803546897</v>
      </c>
      <c r="W4594" t="str">
        <f t="shared" si="359"/>
        <v>Low</v>
      </c>
    </row>
    <row r="4595" spans="1:23" hidden="1" x14ac:dyDescent="0.3">
      <c r="A4595">
        <v>103393</v>
      </c>
      <c r="B4595" s="1">
        <v>45752</v>
      </c>
      <c r="C4595" t="s">
        <v>3529</v>
      </c>
      <c r="D4595" t="s">
        <v>226</v>
      </c>
      <c r="E4595" t="s">
        <v>20</v>
      </c>
      <c r="F4595" t="s">
        <v>21</v>
      </c>
      <c r="G4595" t="s">
        <v>22</v>
      </c>
      <c r="H4595" t="s">
        <v>23</v>
      </c>
      <c r="I4595" t="s">
        <v>39</v>
      </c>
      <c r="J4595" t="s">
        <v>48</v>
      </c>
      <c r="K4595">
        <v>2</v>
      </c>
      <c r="L4595">
        <v>1049</v>
      </c>
      <c r="M4595">
        <v>5</v>
      </c>
      <c r="N4595">
        <v>1993.1</v>
      </c>
      <c r="O4595">
        <v>1800</v>
      </c>
      <c r="P4595">
        <v>193.1</v>
      </c>
      <c r="Q4595" t="s">
        <v>55</v>
      </c>
      <c r="R4595" t="s">
        <v>27</v>
      </c>
      <c r="S4595" s="3" t="str">
        <f t="shared" si="355"/>
        <v>April</v>
      </c>
      <c r="T4595" t="str">
        <f t="shared" si="356"/>
        <v>Q2</v>
      </c>
      <c r="U4595">
        <f t="shared" si="357"/>
        <v>2025</v>
      </c>
      <c r="V4595" s="4">
        <f t="shared" si="358"/>
        <v>9.6884250664793545E-2</v>
      </c>
      <c r="W4595" t="str">
        <f t="shared" si="359"/>
        <v>Low</v>
      </c>
    </row>
    <row r="4596" spans="1:23" hidden="1" x14ac:dyDescent="0.3">
      <c r="A4596">
        <v>104002</v>
      </c>
      <c r="B4596" s="1">
        <v>45718</v>
      </c>
      <c r="C4596" t="s">
        <v>4138</v>
      </c>
      <c r="D4596" t="s">
        <v>132</v>
      </c>
      <c r="E4596" t="s">
        <v>44</v>
      </c>
      <c r="F4596" t="s">
        <v>64</v>
      </c>
      <c r="G4596" t="s">
        <v>65</v>
      </c>
      <c r="H4596" t="s">
        <v>71</v>
      </c>
      <c r="I4596" t="s">
        <v>39</v>
      </c>
      <c r="J4596" t="s">
        <v>40</v>
      </c>
      <c r="K4596">
        <v>6</v>
      </c>
      <c r="L4596">
        <v>349</v>
      </c>
      <c r="M4596">
        <v>5</v>
      </c>
      <c r="N4596">
        <v>1989.3</v>
      </c>
      <c r="O4596">
        <v>2400</v>
      </c>
      <c r="P4596">
        <v>-410.7</v>
      </c>
      <c r="Q4596" t="s">
        <v>49</v>
      </c>
      <c r="R4596" t="s">
        <v>73</v>
      </c>
      <c r="S4596" s="3" t="str">
        <f t="shared" si="355"/>
        <v>March</v>
      </c>
      <c r="T4596" t="str">
        <f t="shared" si="356"/>
        <v>Q1</v>
      </c>
      <c r="U4596">
        <f t="shared" si="357"/>
        <v>2025</v>
      </c>
      <c r="V4596" s="4">
        <f t="shared" si="358"/>
        <v>-0.20645453174483486</v>
      </c>
      <c r="W4596" t="str">
        <f t="shared" si="359"/>
        <v>Low</v>
      </c>
    </row>
    <row r="4597" spans="1:23" hidden="1" x14ac:dyDescent="0.3">
      <c r="A4597">
        <v>100050</v>
      </c>
      <c r="B4597" s="1">
        <v>45714</v>
      </c>
      <c r="C4597" t="s">
        <v>154</v>
      </c>
      <c r="D4597" t="s">
        <v>140</v>
      </c>
      <c r="E4597" t="s">
        <v>20</v>
      </c>
      <c r="F4597" t="s">
        <v>21</v>
      </c>
      <c r="G4597" t="s">
        <v>22</v>
      </c>
      <c r="H4597" t="s">
        <v>83</v>
      </c>
      <c r="I4597" t="s">
        <v>39</v>
      </c>
      <c r="J4597" t="s">
        <v>40</v>
      </c>
      <c r="K4597">
        <v>2</v>
      </c>
      <c r="L4597">
        <v>1104</v>
      </c>
      <c r="M4597">
        <v>10</v>
      </c>
      <c r="N4597">
        <v>1987.2</v>
      </c>
      <c r="O4597">
        <v>800</v>
      </c>
      <c r="P4597">
        <v>1187.2</v>
      </c>
      <c r="Q4597" t="s">
        <v>55</v>
      </c>
      <c r="R4597" t="s">
        <v>27</v>
      </c>
      <c r="S4597" s="3" t="str">
        <f t="shared" si="355"/>
        <v>February</v>
      </c>
      <c r="T4597" t="str">
        <f t="shared" si="356"/>
        <v>Q1</v>
      </c>
      <c r="U4597">
        <f t="shared" si="357"/>
        <v>2025</v>
      </c>
      <c r="V4597" s="4">
        <f t="shared" si="358"/>
        <v>0.59742351046698872</v>
      </c>
      <c r="W4597" t="str">
        <f t="shared" si="359"/>
        <v>Low</v>
      </c>
    </row>
    <row r="4598" spans="1:23" hidden="1" x14ac:dyDescent="0.3">
      <c r="A4598">
        <v>103951</v>
      </c>
      <c r="B4598" s="1">
        <v>45797</v>
      </c>
      <c r="C4598" t="s">
        <v>4087</v>
      </c>
      <c r="D4598" t="s">
        <v>408</v>
      </c>
      <c r="E4598" t="s">
        <v>52</v>
      </c>
      <c r="F4598" t="s">
        <v>69</v>
      </c>
      <c r="G4598" t="s">
        <v>70</v>
      </c>
      <c r="H4598" t="s">
        <v>59</v>
      </c>
      <c r="I4598" t="s">
        <v>39</v>
      </c>
      <c r="J4598" t="s">
        <v>40</v>
      </c>
      <c r="K4598">
        <v>6</v>
      </c>
      <c r="L4598">
        <v>414</v>
      </c>
      <c r="M4598">
        <v>20</v>
      </c>
      <c r="N4598">
        <v>1987.2</v>
      </c>
      <c r="O4598">
        <v>2400</v>
      </c>
      <c r="P4598">
        <v>-412.8</v>
      </c>
      <c r="Q4598" t="s">
        <v>55</v>
      </c>
      <c r="R4598" t="s">
        <v>56</v>
      </c>
      <c r="S4598" s="3" t="str">
        <f t="shared" si="355"/>
        <v>May</v>
      </c>
      <c r="T4598" t="str">
        <f t="shared" si="356"/>
        <v>Q2</v>
      </c>
      <c r="U4598">
        <f t="shared" si="357"/>
        <v>2025</v>
      </c>
      <c r="V4598" s="4">
        <f t="shared" si="358"/>
        <v>-0.20772946859903382</v>
      </c>
      <c r="W4598" t="str">
        <f t="shared" si="359"/>
        <v>Low</v>
      </c>
    </row>
    <row r="4599" spans="1:23" hidden="1" x14ac:dyDescent="0.3">
      <c r="A4599">
        <v>102880</v>
      </c>
      <c r="B4599" s="1">
        <v>46002</v>
      </c>
      <c r="C4599" t="s">
        <v>3016</v>
      </c>
      <c r="D4599" t="s">
        <v>63</v>
      </c>
      <c r="E4599" t="s">
        <v>52</v>
      </c>
      <c r="F4599" t="s">
        <v>69</v>
      </c>
      <c r="G4599" t="s">
        <v>70</v>
      </c>
      <c r="H4599" t="s">
        <v>71</v>
      </c>
      <c r="I4599" t="s">
        <v>39</v>
      </c>
      <c r="J4599" t="s">
        <v>92</v>
      </c>
      <c r="K4599">
        <v>1</v>
      </c>
      <c r="L4599">
        <v>2471</v>
      </c>
      <c r="M4599">
        <v>20</v>
      </c>
      <c r="N4599">
        <v>1976.8</v>
      </c>
      <c r="O4599">
        <v>1600</v>
      </c>
      <c r="P4599">
        <v>376.8</v>
      </c>
      <c r="Q4599" t="s">
        <v>26</v>
      </c>
      <c r="R4599" t="s">
        <v>73</v>
      </c>
      <c r="S4599" s="3" t="str">
        <f t="shared" si="355"/>
        <v>December</v>
      </c>
      <c r="T4599" t="str">
        <f t="shared" si="356"/>
        <v>Q4</v>
      </c>
      <c r="U4599">
        <f t="shared" si="357"/>
        <v>2025</v>
      </c>
      <c r="V4599" s="4">
        <f t="shared" si="358"/>
        <v>0.19061108862808582</v>
      </c>
      <c r="W4599" t="str">
        <f t="shared" si="359"/>
        <v>Low</v>
      </c>
    </row>
    <row r="4600" spans="1:23" hidden="1" x14ac:dyDescent="0.3">
      <c r="A4600">
        <v>100092</v>
      </c>
      <c r="B4600" s="1">
        <v>45892</v>
      </c>
      <c r="C4600" t="s">
        <v>212</v>
      </c>
      <c r="D4600" t="s">
        <v>213</v>
      </c>
      <c r="E4600" t="s">
        <v>30</v>
      </c>
      <c r="F4600" t="s">
        <v>31</v>
      </c>
      <c r="G4600" t="s">
        <v>32</v>
      </c>
      <c r="H4600" t="s">
        <v>71</v>
      </c>
      <c r="I4600" t="s">
        <v>39</v>
      </c>
      <c r="J4600" t="s">
        <v>40</v>
      </c>
      <c r="K4600">
        <v>4</v>
      </c>
      <c r="L4600">
        <v>520</v>
      </c>
      <c r="M4600">
        <v>5</v>
      </c>
      <c r="N4600">
        <v>1976</v>
      </c>
      <c r="O4600">
        <v>1600</v>
      </c>
      <c r="P4600">
        <v>376</v>
      </c>
      <c r="Q4600" t="s">
        <v>49</v>
      </c>
      <c r="R4600" t="s">
        <v>73</v>
      </c>
      <c r="S4600" s="3" t="str">
        <f t="shared" si="355"/>
        <v>August</v>
      </c>
      <c r="T4600" t="str">
        <f t="shared" si="356"/>
        <v>Q3</v>
      </c>
      <c r="U4600">
        <f t="shared" si="357"/>
        <v>2025</v>
      </c>
      <c r="V4600" s="4">
        <f t="shared" si="358"/>
        <v>0.19028340080971659</v>
      </c>
      <c r="W4600" t="str">
        <f t="shared" si="359"/>
        <v>Low</v>
      </c>
    </row>
    <row r="4601" spans="1:23" hidden="1" x14ac:dyDescent="0.3">
      <c r="A4601">
        <v>103811</v>
      </c>
      <c r="B4601" s="1">
        <v>45704</v>
      </c>
      <c r="C4601" t="s">
        <v>3947</v>
      </c>
      <c r="D4601" t="s">
        <v>122</v>
      </c>
      <c r="E4601" t="s">
        <v>44</v>
      </c>
      <c r="F4601" t="s">
        <v>45</v>
      </c>
      <c r="G4601" t="s">
        <v>46</v>
      </c>
      <c r="H4601" t="s">
        <v>23</v>
      </c>
      <c r="I4601" t="s">
        <v>39</v>
      </c>
      <c r="J4601" t="s">
        <v>48</v>
      </c>
      <c r="K4601">
        <v>1</v>
      </c>
      <c r="L4601">
        <v>1972</v>
      </c>
      <c r="M4601">
        <v>0</v>
      </c>
      <c r="N4601">
        <v>1972</v>
      </c>
      <c r="O4601">
        <v>900</v>
      </c>
      <c r="P4601">
        <v>1072</v>
      </c>
      <c r="Q4601" t="s">
        <v>66</v>
      </c>
      <c r="R4601" t="s">
        <v>56</v>
      </c>
      <c r="S4601" s="3" t="str">
        <f t="shared" si="355"/>
        <v>February</v>
      </c>
      <c r="T4601" t="str">
        <f t="shared" si="356"/>
        <v>Q1</v>
      </c>
      <c r="U4601">
        <f t="shared" si="357"/>
        <v>2025</v>
      </c>
      <c r="V4601" s="4">
        <f t="shared" si="358"/>
        <v>0.54361054766734285</v>
      </c>
      <c r="W4601" t="str">
        <f t="shared" si="359"/>
        <v>Low</v>
      </c>
    </row>
    <row r="4602" spans="1:23" hidden="1" x14ac:dyDescent="0.3">
      <c r="A4602">
        <v>102169</v>
      </c>
      <c r="B4602" s="1">
        <v>46012</v>
      </c>
      <c r="C4602" t="s">
        <v>2305</v>
      </c>
      <c r="D4602" t="s">
        <v>226</v>
      </c>
      <c r="E4602" t="s">
        <v>20</v>
      </c>
      <c r="F4602" t="s">
        <v>21</v>
      </c>
      <c r="G4602" t="s">
        <v>22</v>
      </c>
      <c r="H4602" t="s">
        <v>108</v>
      </c>
      <c r="I4602" t="s">
        <v>39</v>
      </c>
      <c r="J4602" t="s">
        <v>40</v>
      </c>
      <c r="K4602">
        <v>4</v>
      </c>
      <c r="L4602">
        <v>492</v>
      </c>
      <c r="M4602">
        <v>0</v>
      </c>
      <c r="N4602">
        <v>1968</v>
      </c>
      <c r="O4602">
        <v>1600</v>
      </c>
      <c r="P4602">
        <v>368</v>
      </c>
      <c r="Q4602" t="s">
        <v>55</v>
      </c>
      <c r="R4602" t="s">
        <v>27</v>
      </c>
      <c r="S4602" s="3" t="str">
        <f t="shared" si="355"/>
        <v>December</v>
      </c>
      <c r="T4602" t="str">
        <f t="shared" si="356"/>
        <v>Q4</v>
      </c>
      <c r="U4602">
        <f t="shared" si="357"/>
        <v>2025</v>
      </c>
      <c r="V4602" s="4">
        <f t="shared" si="358"/>
        <v>0.18699186991869918</v>
      </c>
      <c r="W4602" t="str">
        <f t="shared" si="359"/>
        <v>Low</v>
      </c>
    </row>
    <row r="4603" spans="1:23" hidden="1" x14ac:dyDescent="0.3">
      <c r="A4603">
        <v>104348</v>
      </c>
      <c r="B4603" s="1">
        <v>45668</v>
      </c>
      <c r="C4603" t="s">
        <v>4484</v>
      </c>
      <c r="D4603" t="s">
        <v>213</v>
      </c>
      <c r="E4603" t="s">
        <v>30</v>
      </c>
      <c r="F4603" t="s">
        <v>76</v>
      </c>
      <c r="G4603" t="s">
        <v>77</v>
      </c>
      <c r="H4603" t="s">
        <v>23</v>
      </c>
      <c r="I4603" t="s">
        <v>39</v>
      </c>
      <c r="J4603" t="s">
        <v>92</v>
      </c>
      <c r="K4603">
        <v>1</v>
      </c>
      <c r="L4603">
        <v>2066</v>
      </c>
      <c r="M4603">
        <v>5</v>
      </c>
      <c r="N4603">
        <v>1962.7</v>
      </c>
      <c r="O4603">
        <v>1600</v>
      </c>
      <c r="P4603">
        <v>362.7</v>
      </c>
      <c r="Q4603" t="s">
        <v>66</v>
      </c>
      <c r="R4603" t="s">
        <v>73</v>
      </c>
      <c r="S4603" s="3" t="str">
        <f t="shared" si="355"/>
        <v>January</v>
      </c>
      <c r="T4603" t="str">
        <f t="shared" si="356"/>
        <v>Q1</v>
      </c>
      <c r="U4603">
        <f t="shared" si="357"/>
        <v>2025</v>
      </c>
      <c r="V4603" s="4">
        <f t="shared" si="358"/>
        <v>0.1847964538645743</v>
      </c>
      <c r="W4603" t="str">
        <f t="shared" si="359"/>
        <v>Low</v>
      </c>
    </row>
    <row r="4604" spans="1:23" hidden="1" x14ac:dyDescent="0.3">
      <c r="A4604">
        <v>101869</v>
      </c>
      <c r="B4604" s="1">
        <v>45680</v>
      </c>
      <c r="C4604" t="s">
        <v>2005</v>
      </c>
      <c r="D4604" t="s">
        <v>19</v>
      </c>
      <c r="E4604" t="s">
        <v>52</v>
      </c>
      <c r="F4604" t="s">
        <v>53</v>
      </c>
      <c r="G4604" t="s">
        <v>54</v>
      </c>
      <c r="H4604" t="s">
        <v>83</v>
      </c>
      <c r="I4604" t="s">
        <v>39</v>
      </c>
      <c r="J4604" t="s">
        <v>48</v>
      </c>
      <c r="K4604">
        <v>1</v>
      </c>
      <c r="L4604">
        <v>1958</v>
      </c>
      <c r="M4604">
        <v>0</v>
      </c>
      <c r="N4604">
        <v>1958</v>
      </c>
      <c r="O4604">
        <v>900</v>
      </c>
      <c r="P4604">
        <v>1058</v>
      </c>
      <c r="Q4604" t="s">
        <v>55</v>
      </c>
      <c r="R4604" t="s">
        <v>73</v>
      </c>
      <c r="S4604" s="3" t="str">
        <f t="shared" si="355"/>
        <v>January</v>
      </c>
      <c r="T4604" t="str">
        <f t="shared" si="356"/>
        <v>Q1</v>
      </c>
      <c r="U4604">
        <f t="shared" si="357"/>
        <v>2025</v>
      </c>
      <c r="V4604" s="4">
        <f t="shared" si="358"/>
        <v>0.54034729315628194</v>
      </c>
      <c r="W4604" t="str">
        <f t="shared" si="359"/>
        <v>Low</v>
      </c>
    </row>
    <row r="4605" spans="1:23" hidden="1" x14ac:dyDescent="0.3">
      <c r="A4605">
        <v>102265</v>
      </c>
      <c r="B4605" s="1">
        <v>45673</v>
      </c>
      <c r="C4605" t="s">
        <v>2401</v>
      </c>
      <c r="D4605" t="s">
        <v>43</v>
      </c>
      <c r="E4605" t="s">
        <v>44</v>
      </c>
      <c r="F4605" t="s">
        <v>45</v>
      </c>
      <c r="G4605" t="s">
        <v>46</v>
      </c>
      <c r="H4605" t="s">
        <v>71</v>
      </c>
      <c r="I4605" t="s">
        <v>39</v>
      </c>
      <c r="J4605" t="s">
        <v>92</v>
      </c>
      <c r="K4605">
        <v>1</v>
      </c>
      <c r="L4605">
        <v>2056</v>
      </c>
      <c r="M4605">
        <v>5</v>
      </c>
      <c r="N4605">
        <v>1953.2</v>
      </c>
      <c r="O4605">
        <v>1600</v>
      </c>
      <c r="P4605">
        <v>353.2</v>
      </c>
      <c r="Q4605" t="s">
        <v>55</v>
      </c>
      <c r="R4605" t="s">
        <v>73</v>
      </c>
      <c r="S4605" s="3" t="str">
        <f t="shared" si="355"/>
        <v>January</v>
      </c>
      <c r="T4605" t="str">
        <f t="shared" si="356"/>
        <v>Q1</v>
      </c>
      <c r="U4605">
        <f t="shared" si="357"/>
        <v>2025</v>
      </c>
      <c r="V4605" s="4">
        <f t="shared" si="358"/>
        <v>0.18083145607208681</v>
      </c>
      <c r="W4605" t="str">
        <f t="shared" si="359"/>
        <v>Low</v>
      </c>
    </row>
    <row r="4606" spans="1:23" hidden="1" x14ac:dyDescent="0.3">
      <c r="A4606">
        <v>102691</v>
      </c>
      <c r="B4606" s="1">
        <v>45847</v>
      </c>
      <c r="C4606" t="s">
        <v>2827</v>
      </c>
      <c r="D4606" t="s">
        <v>219</v>
      </c>
      <c r="E4606" t="s">
        <v>30</v>
      </c>
      <c r="F4606" t="s">
        <v>76</v>
      </c>
      <c r="G4606" t="s">
        <v>77</v>
      </c>
      <c r="H4606" t="s">
        <v>83</v>
      </c>
      <c r="I4606" t="s">
        <v>39</v>
      </c>
      <c r="J4606" t="s">
        <v>40</v>
      </c>
      <c r="K4606">
        <v>2</v>
      </c>
      <c r="L4606">
        <v>1082</v>
      </c>
      <c r="M4606">
        <v>10</v>
      </c>
      <c r="N4606">
        <v>1947.6</v>
      </c>
      <c r="O4606">
        <v>800</v>
      </c>
      <c r="P4606">
        <v>1147.5999999999999</v>
      </c>
      <c r="Q4606" t="s">
        <v>26</v>
      </c>
      <c r="R4606" t="s">
        <v>27</v>
      </c>
      <c r="S4606" s="3" t="str">
        <f t="shared" si="355"/>
        <v>July</v>
      </c>
      <c r="T4606" t="str">
        <f t="shared" si="356"/>
        <v>Q3</v>
      </c>
      <c r="U4606">
        <f t="shared" si="357"/>
        <v>2025</v>
      </c>
      <c r="V4606" s="4">
        <f t="shared" si="358"/>
        <v>0.5892380365578147</v>
      </c>
      <c r="W4606" t="str">
        <f t="shared" si="359"/>
        <v>Low</v>
      </c>
    </row>
    <row r="4607" spans="1:23" hidden="1" x14ac:dyDescent="0.3">
      <c r="A4607">
        <v>100688</v>
      </c>
      <c r="B4607" s="1">
        <v>45887</v>
      </c>
      <c r="C4607" t="s">
        <v>824</v>
      </c>
      <c r="D4607" t="s">
        <v>199</v>
      </c>
      <c r="E4607" t="s">
        <v>52</v>
      </c>
      <c r="F4607" t="s">
        <v>69</v>
      </c>
      <c r="G4607" t="s">
        <v>70</v>
      </c>
      <c r="H4607" t="s">
        <v>23</v>
      </c>
      <c r="I4607" t="s">
        <v>39</v>
      </c>
      <c r="J4607" t="s">
        <v>48</v>
      </c>
      <c r="K4607">
        <v>1</v>
      </c>
      <c r="L4607">
        <v>1942</v>
      </c>
      <c r="M4607">
        <v>0</v>
      </c>
      <c r="N4607">
        <v>1942</v>
      </c>
      <c r="O4607">
        <v>900</v>
      </c>
      <c r="P4607">
        <v>1042</v>
      </c>
      <c r="Q4607" t="s">
        <v>49</v>
      </c>
      <c r="R4607" t="s">
        <v>27</v>
      </c>
      <c r="S4607" s="3" t="str">
        <f t="shared" si="355"/>
        <v>August</v>
      </c>
      <c r="T4607" t="str">
        <f t="shared" si="356"/>
        <v>Q3</v>
      </c>
      <c r="U4607">
        <f t="shared" si="357"/>
        <v>2025</v>
      </c>
      <c r="V4607" s="4">
        <f t="shared" si="358"/>
        <v>0.53656024716786821</v>
      </c>
      <c r="W4607" t="str">
        <f t="shared" si="359"/>
        <v>Low</v>
      </c>
    </row>
    <row r="4608" spans="1:23" hidden="1" x14ac:dyDescent="0.3">
      <c r="A4608">
        <v>102499</v>
      </c>
      <c r="B4608" s="1">
        <v>46010</v>
      </c>
      <c r="C4608" t="s">
        <v>2635</v>
      </c>
      <c r="D4608" t="s">
        <v>75</v>
      </c>
      <c r="E4608" t="s">
        <v>52</v>
      </c>
      <c r="F4608" t="s">
        <v>69</v>
      </c>
      <c r="G4608" t="s">
        <v>70</v>
      </c>
      <c r="H4608" t="s">
        <v>108</v>
      </c>
      <c r="I4608" t="s">
        <v>39</v>
      </c>
      <c r="J4608" t="s">
        <v>40</v>
      </c>
      <c r="K4608">
        <v>6</v>
      </c>
      <c r="L4608">
        <v>403</v>
      </c>
      <c r="M4608">
        <v>20</v>
      </c>
      <c r="N4608">
        <v>1934.4</v>
      </c>
      <c r="O4608">
        <v>2400</v>
      </c>
      <c r="P4608">
        <v>-465.6</v>
      </c>
      <c r="Q4608" t="s">
        <v>66</v>
      </c>
      <c r="R4608" t="s">
        <v>27</v>
      </c>
      <c r="S4608" s="3" t="str">
        <f t="shared" si="355"/>
        <v>December</v>
      </c>
      <c r="T4608" t="str">
        <f t="shared" si="356"/>
        <v>Q4</v>
      </c>
      <c r="U4608">
        <f t="shared" si="357"/>
        <v>2025</v>
      </c>
      <c r="V4608" s="4">
        <f t="shared" si="358"/>
        <v>-0.24069478908188585</v>
      </c>
      <c r="W4608" t="str">
        <f t="shared" si="359"/>
        <v>Low</v>
      </c>
    </row>
    <row r="4609" spans="1:23" hidden="1" x14ac:dyDescent="0.3">
      <c r="A4609">
        <v>101506</v>
      </c>
      <c r="B4609" s="1">
        <v>46010</v>
      </c>
      <c r="C4609" t="s">
        <v>1642</v>
      </c>
      <c r="D4609" t="s">
        <v>98</v>
      </c>
      <c r="E4609" t="s">
        <v>20</v>
      </c>
      <c r="F4609" t="s">
        <v>21</v>
      </c>
      <c r="G4609" t="s">
        <v>22</v>
      </c>
      <c r="H4609" t="s">
        <v>59</v>
      </c>
      <c r="I4609" t="s">
        <v>39</v>
      </c>
      <c r="J4609" t="s">
        <v>40</v>
      </c>
      <c r="K4609">
        <v>5</v>
      </c>
      <c r="L4609">
        <v>483</v>
      </c>
      <c r="M4609">
        <v>20</v>
      </c>
      <c r="N4609">
        <v>1932</v>
      </c>
      <c r="O4609">
        <v>2000</v>
      </c>
      <c r="P4609">
        <v>-68</v>
      </c>
      <c r="Q4609" t="s">
        <v>26</v>
      </c>
      <c r="R4609" t="s">
        <v>27</v>
      </c>
      <c r="S4609" s="3" t="str">
        <f t="shared" si="355"/>
        <v>December</v>
      </c>
      <c r="T4609" t="str">
        <f t="shared" si="356"/>
        <v>Q4</v>
      </c>
      <c r="U4609">
        <f t="shared" si="357"/>
        <v>2025</v>
      </c>
      <c r="V4609" s="4">
        <f t="shared" si="358"/>
        <v>-3.5196687370600416E-2</v>
      </c>
      <c r="W4609" t="str">
        <f t="shared" si="359"/>
        <v>Low</v>
      </c>
    </row>
    <row r="4610" spans="1:23" hidden="1" x14ac:dyDescent="0.3">
      <c r="A4610">
        <v>100846</v>
      </c>
      <c r="B4610" s="1">
        <v>45660</v>
      </c>
      <c r="C4610" t="s">
        <v>982</v>
      </c>
      <c r="D4610" t="s">
        <v>179</v>
      </c>
      <c r="E4610" t="s">
        <v>20</v>
      </c>
      <c r="F4610" t="s">
        <v>36</v>
      </c>
      <c r="G4610" t="s">
        <v>37</v>
      </c>
      <c r="H4610" t="s">
        <v>83</v>
      </c>
      <c r="I4610" t="s">
        <v>39</v>
      </c>
      <c r="J4610" t="s">
        <v>92</v>
      </c>
      <c r="K4610">
        <v>1</v>
      </c>
      <c r="L4610">
        <v>2033</v>
      </c>
      <c r="M4610">
        <v>5</v>
      </c>
      <c r="N4610">
        <v>1931.35</v>
      </c>
      <c r="O4610">
        <v>1600</v>
      </c>
      <c r="P4610">
        <v>331.35</v>
      </c>
      <c r="Q4610" t="s">
        <v>66</v>
      </c>
      <c r="R4610" t="s">
        <v>27</v>
      </c>
      <c r="S4610" s="3" t="str">
        <f t="shared" ref="S4610:S4673" si="360">TEXT(B4610,"mmmm")</f>
        <v>January</v>
      </c>
      <c r="T4610" t="str">
        <f t="shared" ref="T4610:T4673" si="361">"Q"&amp;ROUNDUP(MONTH(B4610)/3,0)</f>
        <v>Q1</v>
      </c>
      <c r="U4610">
        <f t="shared" ref="U4610:U4673" si="362">YEAR(B4610)</f>
        <v>2025</v>
      </c>
      <c r="V4610" s="4">
        <f t="shared" ref="V4610:V4673" si="363">P4610/N4610</f>
        <v>0.17156393196468794</v>
      </c>
      <c r="W4610" t="str">
        <f t="shared" ref="W4610:W4673" si="364">IF(N4610&lt;10000,"Low",IF(N4610&lt;=50000,"Medium","High"))</f>
        <v>Low</v>
      </c>
    </row>
    <row r="4611" spans="1:23" hidden="1" x14ac:dyDescent="0.3">
      <c r="A4611">
        <v>103828</v>
      </c>
      <c r="B4611" s="1">
        <v>45705</v>
      </c>
      <c r="C4611" t="s">
        <v>3964</v>
      </c>
      <c r="D4611" t="s">
        <v>29</v>
      </c>
      <c r="E4611" t="s">
        <v>52</v>
      </c>
      <c r="F4611" t="s">
        <v>69</v>
      </c>
      <c r="G4611" t="s">
        <v>70</v>
      </c>
      <c r="H4611" t="s">
        <v>23</v>
      </c>
      <c r="I4611" t="s">
        <v>39</v>
      </c>
      <c r="J4611" t="s">
        <v>40</v>
      </c>
      <c r="K4611">
        <v>3</v>
      </c>
      <c r="L4611">
        <v>672</v>
      </c>
      <c r="M4611">
        <v>5</v>
      </c>
      <c r="N4611">
        <v>1915.2</v>
      </c>
      <c r="O4611">
        <v>1200</v>
      </c>
      <c r="P4611">
        <v>715.2</v>
      </c>
      <c r="Q4611" t="s">
        <v>55</v>
      </c>
      <c r="R4611" t="s">
        <v>56</v>
      </c>
      <c r="S4611" s="3" t="str">
        <f t="shared" si="360"/>
        <v>February</v>
      </c>
      <c r="T4611" t="str">
        <f t="shared" si="361"/>
        <v>Q1</v>
      </c>
      <c r="U4611">
        <f t="shared" si="362"/>
        <v>2025</v>
      </c>
      <c r="V4611" s="4">
        <f t="shared" si="363"/>
        <v>0.37343358395989978</v>
      </c>
      <c r="W4611" t="str">
        <f t="shared" si="364"/>
        <v>Low</v>
      </c>
    </row>
    <row r="4612" spans="1:23" hidden="1" x14ac:dyDescent="0.3">
      <c r="A4612">
        <v>103767</v>
      </c>
      <c r="B4612" s="1">
        <v>45728</v>
      </c>
      <c r="C4612" t="s">
        <v>3903</v>
      </c>
      <c r="D4612" t="s">
        <v>90</v>
      </c>
      <c r="E4612" t="s">
        <v>52</v>
      </c>
      <c r="F4612" t="s">
        <v>69</v>
      </c>
      <c r="G4612" t="s">
        <v>70</v>
      </c>
      <c r="H4612" t="s">
        <v>23</v>
      </c>
      <c r="I4612" t="s">
        <v>39</v>
      </c>
      <c r="J4612" t="s">
        <v>92</v>
      </c>
      <c r="K4612">
        <v>1</v>
      </c>
      <c r="L4612">
        <v>2008</v>
      </c>
      <c r="M4612">
        <v>5</v>
      </c>
      <c r="N4612">
        <v>1907.6</v>
      </c>
      <c r="O4612">
        <v>1600</v>
      </c>
      <c r="P4612">
        <v>307.60000000000002</v>
      </c>
      <c r="Q4612" t="s">
        <v>26</v>
      </c>
      <c r="R4612" t="s">
        <v>27</v>
      </c>
      <c r="S4612" s="3" t="str">
        <f t="shared" si="360"/>
        <v>March</v>
      </c>
      <c r="T4612" t="str">
        <f t="shared" si="361"/>
        <v>Q1</v>
      </c>
      <c r="U4612">
        <f t="shared" si="362"/>
        <v>2025</v>
      </c>
      <c r="V4612" s="4">
        <f t="shared" si="363"/>
        <v>0.16124973789054312</v>
      </c>
      <c r="W4612" t="str">
        <f t="shared" si="364"/>
        <v>Low</v>
      </c>
    </row>
    <row r="4613" spans="1:23" hidden="1" x14ac:dyDescent="0.3">
      <c r="A4613">
        <v>101642</v>
      </c>
      <c r="B4613" s="1">
        <v>45886</v>
      </c>
      <c r="C4613" t="s">
        <v>1778</v>
      </c>
      <c r="D4613" t="s">
        <v>129</v>
      </c>
      <c r="E4613" t="s">
        <v>20</v>
      </c>
      <c r="F4613" t="s">
        <v>36</v>
      </c>
      <c r="G4613" t="s">
        <v>37</v>
      </c>
      <c r="H4613" t="s">
        <v>23</v>
      </c>
      <c r="I4613" t="s">
        <v>39</v>
      </c>
      <c r="J4613" t="s">
        <v>40</v>
      </c>
      <c r="K4613">
        <v>2</v>
      </c>
      <c r="L4613">
        <v>1122</v>
      </c>
      <c r="M4613">
        <v>15</v>
      </c>
      <c r="N4613">
        <v>1907.4</v>
      </c>
      <c r="O4613">
        <v>800</v>
      </c>
      <c r="P4613">
        <v>1107.4000000000001</v>
      </c>
      <c r="Q4613" t="s">
        <v>26</v>
      </c>
      <c r="R4613" t="s">
        <v>27</v>
      </c>
      <c r="S4613" s="3" t="str">
        <f t="shared" si="360"/>
        <v>August</v>
      </c>
      <c r="T4613" t="str">
        <f t="shared" si="361"/>
        <v>Q3</v>
      </c>
      <c r="U4613">
        <f t="shared" si="362"/>
        <v>2025</v>
      </c>
      <c r="V4613" s="4">
        <f t="shared" si="363"/>
        <v>0.58058089545978819</v>
      </c>
      <c r="W4613" t="str">
        <f t="shared" si="364"/>
        <v>Low</v>
      </c>
    </row>
    <row r="4614" spans="1:23" hidden="1" x14ac:dyDescent="0.3">
      <c r="A4614">
        <v>103884</v>
      </c>
      <c r="B4614" s="1">
        <v>45758</v>
      </c>
      <c r="C4614" t="s">
        <v>4020</v>
      </c>
      <c r="D4614" t="s">
        <v>147</v>
      </c>
      <c r="E4614" t="s">
        <v>44</v>
      </c>
      <c r="F4614" t="s">
        <v>64</v>
      </c>
      <c r="G4614" t="s">
        <v>65</v>
      </c>
      <c r="H4614" t="s">
        <v>38</v>
      </c>
      <c r="I4614" t="s">
        <v>39</v>
      </c>
      <c r="J4614" t="s">
        <v>48</v>
      </c>
      <c r="K4614">
        <v>2</v>
      </c>
      <c r="L4614">
        <v>1192</v>
      </c>
      <c r="M4614">
        <v>20</v>
      </c>
      <c r="N4614">
        <v>1907.2</v>
      </c>
      <c r="O4614">
        <v>1800</v>
      </c>
      <c r="P4614">
        <v>107.2</v>
      </c>
      <c r="Q4614" t="s">
        <v>41</v>
      </c>
      <c r="R4614" t="s">
        <v>27</v>
      </c>
      <c r="S4614" s="3" t="str">
        <f t="shared" si="360"/>
        <v>April</v>
      </c>
      <c r="T4614" t="str">
        <f t="shared" si="361"/>
        <v>Q2</v>
      </c>
      <c r="U4614">
        <f t="shared" si="362"/>
        <v>2025</v>
      </c>
      <c r="V4614" s="4">
        <f t="shared" si="363"/>
        <v>5.620805369127517E-2</v>
      </c>
      <c r="W4614" t="str">
        <f t="shared" si="364"/>
        <v>Low</v>
      </c>
    </row>
    <row r="4615" spans="1:23" hidden="1" x14ac:dyDescent="0.3">
      <c r="A4615">
        <v>103285</v>
      </c>
      <c r="B4615" s="1">
        <v>45862</v>
      </c>
      <c r="C4615" t="s">
        <v>3421</v>
      </c>
      <c r="D4615" t="s">
        <v>63</v>
      </c>
      <c r="E4615" t="s">
        <v>44</v>
      </c>
      <c r="F4615" t="s">
        <v>64</v>
      </c>
      <c r="G4615" t="s">
        <v>65</v>
      </c>
      <c r="H4615" t="s">
        <v>33</v>
      </c>
      <c r="I4615" t="s">
        <v>39</v>
      </c>
      <c r="J4615" t="s">
        <v>48</v>
      </c>
      <c r="K4615">
        <v>2</v>
      </c>
      <c r="L4615">
        <v>1119</v>
      </c>
      <c r="M4615">
        <v>15</v>
      </c>
      <c r="N4615">
        <v>1902.3</v>
      </c>
      <c r="O4615">
        <v>1800</v>
      </c>
      <c r="P4615">
        <v>102.3</v>
      </c>
      <c r="Q4615" t="s">
        <v>66</v>
      </c>
      <c r="R4615" t="s">
        <v>27</v>
      </c>
      <c r="S4615" s="3" t="str">
        <f t="shared" si="360"/>
        <v>July</v>
      </c>
      <c r="T4615" t="str">
        <f t="shared" si="361"/>
        <v>Q3</v>
      </c>
      <c r="U4615">
        <f t="shared" si="362"/>
        <v>2025</v>
      </c>
      <c r="V4615" s="4">
        <f t="shared" si="363"/>
        <v>5.3777006781264784E-2</v>
      </c>
      <c r="W4615" t="str">
        <f t="shared" si="364"/>
        <v>Low</v>
      </c>
    </row>
    <row r="4616" spans="1:23" hidden="1" x14ac:dyDescent="0.3">
      <c r="A4616">
        <v>102548</v>
      </c>
      <c r="B4616" s="1">
        <v>45891</v>
      </c>
      <c r="C4616" t="s">
        <v>2684</v>
      </c>
      <c r="D4616" t="s">
        <v>217</v>
      </c>
      <c r="E4616" t="s">
        <v>44</v>
      </c>
      <c r="F4616" t="s">
        <v>45</v>
      </c>
      <c r="G4616" t="s">
        <v>46</v>
      </c>
      <c r="H4616" t="s">
        <v>38</v>
      </c>
      <c r="I4616" t="s">
        <v>39</v>
      </c>
      <c r="J4616" t="s">
        <v>40</v>
      </c>
      <c r="K4616">
        <v>2</v>
      </c>
      <c r="L4616">
        <v>1056</v>
      </c>
      <c r="M4616">
        <v>10</v>
      </c>
      <c r="N4616">
        <v>1900.8</v>
      </c>
      <c r="O4616">
        <v>800</v>
      </c>
      <c r="P4616">
        <v>1100.8</v>
      </c>
      <c r="Q4616" t="s">
        <v>41</v>
      </c>
      <c r="R4616" t="s">
        <v>73</v>
      </c>
      <c r="S4616" s="3" t="str">
        <f t="shared" si="360"/>
        <v>August</v>
      </c>
      <c r="T4616" t="str">
        <f t="shared" si="361"/>
        <v>Q3</v>
      </c>
      <c r="U4616">
        <f t="shared" si="362"/>
        <v>2025</v>
      </c>
      <c r="V4616" s="4">
        <f t="shared" si="363"/>
        <v>0.57912457912457915</v>
      </c>
      <c r="W4616" t="str">
        <f t="shared" si="364"/>
        <v>Low</v>
      </c>
    </row>
    <row r="4617" spans="1:23" hidden="1" x14ac:dyDescent="0.3">
      <c r="A4617">
        <v>104439</v>
      </c>
      <c r="B4617" s="1">
        <v>45664</v>
      </c>
      <c r="C4617" t="s">
        <v>4575</v>
      </c>
      <c r="D4617" t="s">
        <v>29</v>
      </c>
      <c r="E4617" t="s">
        <v>20</v>
      </c>
      <c r="F4617" t="s">
        <v>36</v>
      </c>
      <c r="G4617" t="s">
        <v>37</v>
      </c>
      <c r="H4617" t="s">
        <v>59</v>
      </c>
      <c r="I4617" t="s">
        <v>39</v>
      </c>
      <c r="J4617" t="s">
        <v>40</v>
      </c>
      <c r="K4617">
        <v>3</v>
      </c>
      <c r="L4617">
        <v>792</v>
      </c>
      <c r="M4617">
        <v>20</v>
      </c>
      <c r="N4617">
        <v>1900.8</v>
      </c>
      <c r="O4617">
        <v>1200</v>
      </c>
      <c r="P4617">
        <v>700.8</v>
      </c>
      <c r="Q4617" t="s">
        <v>41</v>
      </c>
      <c r="R4617" t="s">
        <v>27</v>
      </c>
      <c r="S4617" s="3" t="str">
        <f t="shared" si="360"/>
        <v>January</v>
      </c>
      <c r="T4617" t="str">
        <f t="shared" si="361"/>
        <v>Q1</v>
      </c>
      <c r="U4617">
        <f t="shared" si="362"/>
        <v>2025</v>
      </c>
      <c r="V4617" s="4">
        <f t="shared" si="363"/>
        <v>0.36868686868686867</v>
      </c>
      <c r="W4617" t="str">
        <f t="shared" si="364"/>
        <v>Low</v>
      </c>
    </row>
    <row r="4618" spans="1:23" hidden="1" x14ac:dyDescent="0.3">
      <c r="A4618">
        <v>102646</v>
      </c>
      <c r="B4618" s="1">
        <v>45730</v>
      </c>
      <c r="C4618" t="s">
        <v>2782</v>
      </c>
      <c r="D4618" t="s">
        <v>100</v>
      </c>
      <c r="E4618" t="s">
        <v>20</v>
      </c>
      <c r="F4618" t="s">
        <v>36</v>
      </c>
      <c r="G4618" t="s">
        <v>37</v>
      </c>
      <c r="H4618" t="s">
        <v>83</v>
      </c>
      <c r="I4618" t="s">
        <v>39</v>
      </c>
      <c r="J4618" t="s">
        <v>40</v>
      </c>
      <c r="K4618">
        <v>5</v>
      </c>
      <c r="L4618">
        <v>475</v>
      </c>
      <c r="M4618">
        <v>20</v>
      </c>
      <c r="N4618">
        <v>1900</v>
      </c>
      <c r="O4618">
        <v>2000</v>
      </c>
      <c r="P4618">
        <v>-100</v>
      </c>
      <c r="Q4618" t="s">
        <v>26</v>
      </c>
      <c r="R4618" t="s">
        <v>73</v>
      </c>
      <c r="S4618" s="3" t="str">
        <f t="shared" si="360"/>
        <v>March</v>
      </c>
      <c r="T4618" t="str">
        <f t="shared" si="361"/>
        <v>Q1</v>
      </c>
      <c r="U4618">
        <f t="shared" si="362"/>
        <v>2025</v>
      </c>
      <c r="V4618" s="4">
        <f t="shared" si="363"/>
        <v>-5.2631578947368418E-2</v>
      </c>
      <c r="W4618" t="str">
        <f t="shared" si="364"/>
        <v>Low</v>
      </c>
    </row>
    <row r="4619" spans="1:23" hidden="1" x14ac:dyDescent="0.3">
      <c r="A4619">
        <v>101418</v>
      </c>
      <c r="B4619" s="1">
        <v>45870</v>
      </c>
      <c r="C4619" t="s">
        <v>1554</v>
      </c>
      <c r="D4619" t="s">
        <v>207</v>
      </c>
      <c r="E4619" t="s">
        <v>20</v>
      </c>
      <c r="F4619" t="s">
        <v>21</v>
      </c>
      <c r="G4619" t="s">
        <v>22</v>
      </c>
      <c r="H4619" t="s">
        <v>33</v>
      </c>
      <c r="I4619" t="s">
        <v>39</v>
      </c>
      <c r="J4619" t="s">
        <v>92</v>
      </c>
      <c r="K4619">
        <v>1</v>
      </c>
      <c r="L4619">
        <v>2235</v>
      </c>
      <c r="M4619">
        <v>15</v>
      </c>
      <c r="N4619">
        <v>1899.75</v>
      </c>
      <c r="O4619">
        <v>1600</v>
      </c>
      <c r="P4619">
        <v>299.75</v>
      </c>
      <c r="Q4619" t="s">
        <v>41</v>
      </c>
      <c r="R4619" t="s">
        <v>56</v>
      </c>
      <c r="S4619" s="3" t="str">
        <f t="shared" si="360"/>
        <v>August</v>
      </c>
      <c r="T4619" t="str">
        <f t="shared" si="361"/>
        <v>Q3</v>
      </c>
      <c r="U4619">
        <f t="shared" si="362"/>
        <v>2025</v>
      </c>
      <c r="V4619" s="4">
        <f t="shared" si="363"/>
        <v>0.15778391893670221</v>
      </c>
      <c r="W4619" t="str">
        <f t="shared" si="364"/>
        <v>Low</v>
      </c>
    </row>
    <row r="4620" spans="1:23" hidden="1" x14ac:dyDescent="0.3">
      <c r="A4620">
        <v>101126</v>
      </c>
      <c r="B4620" s="1">
        <v>45719</v>
      </c>
      <c r="C4620" t="s">
        <v>1262</v>
      </c>
      <c r="D4620" t="s">
        <v>257</v>
      </c>
      <c r="E4620" t="s">
        <v>20</v>
      </c>
      <c r="F4620" t="s">
        <v>21</v>
      </c>
      <c r="G4620" t="s">
        <v>22</v>
      </c>
      <c r="H4620" t="s">
        <v>83</v>
      </c>
      <c r="I4620" t="s">
        <v>39</v>
      </c>
      <c r="J4620" t="s">
        <v>92</v>
      </c>
      <c r="K4620">
        <v>1</v>
      </c>
      <c r="L4620">
        <v>2234</v>
      </c>
      <c r="M4620">
        <v>15</v>
      </c>
      <c r="N4620">
        <v>1898.9</v>
      </c>
      <c r="O4620">
        <v>1600</v>
      </c>
      <c r="P4620">
        <v>298.89999999999998</v>
      </c>
      <c r="Q4620" t="s">
        <v>49</v>
      </c>
      <c r="R4620" t="s">
        <v>56</v>
      </c>
      <c r="S4620" s="3" t="str">
        <f t="shared" si="360"/>
        <v>March</v>
      </c>
      <c r="T4620" t="str">
        <f t="shared" si="361"/>
        <v>Q1</v>
      </c>
      <c r="U4620">
        <f t="shared" si="362"/>
        <v>2025</v>
      </c>
      <c r="V4620" s="4">
        <f t="shared" si="363"/>
        <v>0.15740691979567115</v>
      </c>
      <c r="W4620" t="str">
        <f t="shared" si="364"/>
        <v>Low</v>
      </c>
    </row>
    <row r="4621" spans="1:23" hidden="1" x14ac:dyDescent="0.3">
      <c r="A4621">
        <v>101352</v>
      </c>
      <c r="B4621" s="1">
        <v>45897</v>
      </c>
      <c r="C4621" t="s">
        <v>1488</v>
      </c>
      <c r="D4621" t="s">
        <v>186</v>
      </c>
      <c r="E4621" t="s">
        <v>30</v>
      </c>
      <c r="F4621" t="s">
        <v>31</v>
      </c>
      <c r="G4621" t="s">
        <v>32</v>
      </c>
      <c r="H4621" t="s">
        <v>71</v>
      </c>
      <c r="I4621" t="s">
        <v>39</v>
      </c>
      <c r="J4621" t="s">
        <v>48</v>
      </c>
      <c r="K4621">
        <v>2</v>
      </c>
      <c r="L4621">
        <v>1185</v>
      </c>
      <c r="M4621">
        <v>20</v>
      </c>
      <c r="N4621">
        <v>1896</v>
      </c>
      <c r="O4621">
        <v>1800</v>
      </c>
      <c r="P4621">
        <v>96</v>
      </c>
      <c r="Q4621" t="s">
        <v>49</v>
      </c>
      <c r="R4621" t="s">
        <v>27</v>
      </c>
      <c r="S4621" s="3" t="str">
        <f t="shared" si="360"/>
        <v>August</v>
      </c>
      <c r="T4621" t="str">
        <f t="shared" si="361"/>
        <v>Q3</v>
      </c>
      <c r="U4621">
        <f t="shared" si="362"/>
        <v>2025</v>
      </c>
      <c r="V4621" s="4">
        <f t="shared" si="363"/>
        <v>5.0632911392405063E-2</v>
      </c>
      <c r="W4621" t="str">
        <f t="shared" si="364"/>
        <v>Low</v>
      </c>
    </row>
    <row r="4622" spans="1:23" hidden="1" x14ac:dyDescent="0.3">
      <c r="A4622">
        <v>104731</v>
      </c>
      <c r="B4622" s="1">
        <v>45702</v>
      </c>
      <c r="C4622" t="s">
        <v>4867</v>
      </c>
      <c r="D4622" t="s">
        <v>138</v>
      </c>
      <c r="E4622" t="s">
        <v>20</v>
      </c>
      <c r="F4622" t="s">
        <v>21</v>
      </c>
      <c r="G4622" t="s">
        <v>22</v>
      </c>
      <c r="H4622" t="s">
        <v>23</v>
      </c>
      <c r="I4622" t="s">
        <v>39</v>
      </c>
      <c r="J4622" t="s">
        <v>40</v>
      </c>
      <c r="K4622">
        <v>3</v>
      </c>
      <c r="L4622">
        <v>789</v>
      </c>
      <c r="M4622">
        <v>20</v>
      </c>
      <c r="N4622">
        <v>1893.6</v>
      </c>
      <c r="O4622">
        <v>1200</v>
      </c>
      <c r="P4622">
        <v>693.6</v>
      </c>
      <c r="Q4622" t="s">
        <v>41</v>
      </c>
      <c r="R4622" t="s">
        <v>27</v>
      </c>
      <c r="S4622" s="3" t="str">
        <f t="shared" si="360"/>
        <v>February</v>
      </c>
      <c r="T4622" t="str">
        <f t="shared" si="361"/>
        <v>Q1</v>
      </c>
      <c r="U4622">
        <f t="shared" si="362"/>
        <v>2025</v>
      </c>
      <c r="V4622" s="4">
        <f t="shared" si="363"/>
        <v>0.36628643852978454</v>
      </c>
      <c r="W4622" t="str">
        <f t="shared" si="364"/>
        <v>Low</v>
      </c>
    </row>
    <row r="4623" spans="1:23" hidden="1" x14ac:dyDescent="0.3">
      <c r="A4623">
        <v>103249</v>
      </c>
      <c r="B4623" s="1">
        <v>45696</v>
      </c>
      <c r="C4623" t="s">
        <v>3385</v>
      </c>
      <c r="D4623" t="s">
        <v>219</v>
      </c>
      <c r="E4623" t="s">
        <v>20</v>
      </c>
      <c r="F4623" t="s">
        <v>21</v>
      </c>
      <c r="G4623" t="s">
        <v>22</v>
      </c>
      <c r="H4623" t="s">
        <v>83</v>
      </c>
      <c r="I4623" t="s">
        <v>39</v>
      </c>
      <c r="J4623" t="s">
        <v>40</v>
      </c>
      <c r="K4623">
        <v>6</v>
      </c>
      <c r="L4623">
        <v>346</v>
      </c>
      <c r="M4623">
        <v>10</v>
      </c>
      <c r="N4623">
        <v>1868.4</v>
      </c>
      <c r="O4623">
        <v>2400</v>
      </c>
      <c r="P4623">
        <v>-531.6</v>
      </c>
      <c r="Q4623" t="s">
        <v>66</v>
      </c>
      <c r="R4623" t="s">
        <v>27</v>
      </c>
      <c r="S4623" s="3" t="str">
        <f t="shared" si="360"/>
        <v>February</v>
      </c>
      <c r="T4623" t="str">
        <f t="shared" si="361"/>
        <v>Q1</v>
      </c>
      <c r="U4623">
        <f t="shared" si="362"/>
        <v>2025</v>
      </c>
      <c r="V4623" s="4">
        <f t="shared" si="363"/>
        <v>-0.28452151573538859</v>
      </c>
      <c r="W4623" t="str">
        <f t="shared" si="364"/>
        <v>Low</v>
      </c>
    </row>
    <row r="4624" spans="1:23" hidden="1" x14ac:dyDescent="0.3">
      <c r="A4624">
        <v>104313</v>
      </c>
      <c r="B4624" s="1">
        <v>45831</v>
      </c>
      <c r="C4624" t="s">
        <v>4449</v>
      </c>
      <c r="D4624" t="s">
        <v>226</v>
      </c>
      <c r="E4624" t="s">
        <v>20</v>
      </c>
      <c r="F4624" t="s">
        <v>21</v>
      </c>
      <c r="G4624" t="s">
        <v>22</v>
      </c>
      <c r="H4624" t="s">
        <v>23</v>
      </c>
      <c r="I4624" t="s">
        <v>39</v>
      </c>
      <c r="J4624" t="s">
        <v>40</v>
      </c>
      <c r="K4624">
        <v>5</v>
      </c>
      <c r="L4624">
        <v>391</v>
      </c>
      <c r="M4624">
        <v>5</v>
      </c>
      <c r="N4624">
        <v>1857.25</v>
      </c>
      <c r="O4624">
        <v>2000</v>
      </c>
      <c r="P4624">
        <v>-142.75</v>
      </c>
      <c r="Q4624" t="s">
        <v>26</v>
      </c>
      <c r="R4624" t="s">
        <v>27</v>
      </c>
      <c r="S4624" s="3" t="str">
        <f t="shared" si="360"/>
        <v>June</v>
      </c>
      <c r="T4624" t="str">
        <f t="shared" si="361"/>
        <v>Q2</v>
      </c>
      <c r="U4624">
        <f t="shared" si="362"/>
        <v>2025</v>
      </c>
      <c r="V4624" s="4">
        <f t="shared" si="363"/>
        <v>-7.6860950329788666E-2</v>
      </c>
      <c r="W4624" t="str">
        <f t="shared" si="364"/>
        <v>Low</v>
      </c>
    </row>
    <row r="4625" spans="1:23" hidden="1" x14ac:dyDescent="0.3">
      <c r="A4625">
        <v>101554</v>
      </c>
      <c r="B4625" s="1">
        <v>45773</v>
      </c>
      <c r="C4625" t="s">
        <v>1690</v>
      </c>
      <c r="D4625" t="s">
        <v>94</v>
      </c>
      <c r="E4625" t="s">
        <v>44</v>
      </c>
      <c r="F4625" t="s">
        <v>64</v>
      </c>
      <c r="G4625" t="s">
        <v>65</v>
      </c>
      <c r="H4625" t="s">
        <v>33</v>
      </c>
      <c r="I4625" t="s">
        <v>39</v>
      </c>
      <c r="J4625" t="s">
        <v>48</v>
      </c>
      <c r="K4625">
        <v>1</v>
      </c>
      <c r="L4625">
        <v>1951</v>
      </c>
      <c r="M4625">
        <v>5</v>
      </c>
      <c r="N4625">
        <v>1853.45</v>
      </c>
      <c r="O4625">
        <v>900</v>
      </c>
      <c r="P4625">
        <v>953.45</v>
      </c>
      <c r="Q4625" t="s">
        <v>49</v>
      </c>
      <c r="R4625" t="s">
        <v>56</v>
      </c>
      <c r="S4625" s="3" t="str">
        <f t="shared" si="360"/>
        <v>April</v>
      </c>
      <c r="T4625" t="str">
        <f t="shared" si="361"/>
        <v>Q2</v>
      </c>
      <c r="U4625">
        <f t="shared" si="362"/>
        <v>2025</v>
      </c>
      <c r="V4625" s="4">
        <f t="shared" si="363"/>
        <v>0.51441905635436624</v>
      </c>
      <c r="W4625" t="str">
        <f t="shared" si="364"/>
        <v>Low</v>
      </c>
    </row>
    <row r="4626" spans="1:23" hidden="1" x14ac:dyDescent="0.3">
      <c r="A4626">
        <v>102223</v>
      </c>
      <c r="B4626" s="1">
        <v>45721</v>
      </c>
      <c r="C4626" t="s">
        <v>2359</v>
      </c>
      <c r="D4626" t="s">
        <v>142</v>
      </c>
      <c r="E4626" t="s">
        <v>52</v>
      </c>
      <c r="F4626" t="s">
        <v>53</v>
      </c>
      <c r="G4626" t="s">
        <v>54</v>
      </c>
      <c r="H4626" t="s">
        <v>59</v>
      </c>
      <c r="I4626" t="s">
        <v>39</v>
      </c>
      <c r="J4626" t="s">
        <v>48</v>
      </c>
      <c r="K4626">
        <v>2</v>
      </c>
      <c r="L4626">
        <v>1090</v>
      </c>
      <c r="M4626">
        <v>15</v>
      </c>
      <c r="N4626">
        <v>1853</v>
      </c>
      <c r="O4626">
        <v>1800</v>
      </c>
      <c r="P4626">
        <v>53</v>
      </c>
      <c r="Q4626" t="s">
        <v>26</v>
      </c>
      <c r="R4626" t="s">
        <v>27</v>
      </c>
      <c r="S4626" s="3" t="str">
        <f t="shared" si="360"/>
        <v>March</v>
      </c>
      <c r="T4626" t="str">
        <f t="shared" si="361"/>
        <v>Q1</v>
      </c>
      <c r="U4626">
        <f t="shared" si="362"/>
        <v>2025</v>
      </c>
      <c r="V4626" s="4">
        <f t="shared" si="363"/>
        <v>2.8602266594711278E-2</v>
      </c>
      <c r="W4626" t="str">
        <f t="shared" si="364"/>
        <v>Low</v>
      </c>
    </row>
    <row r="4627" spans="1:23" hidden="1" x14ac:dyDescent="0.3">
      <c r="A4627">
        <v>102864</v>
      </c>
      <c r="B4627" s="1">
        <v>45805</v>
      </c>
      <c r="C4627" t="s">
        <v>3000</v>
      </c>
      <c r="D4627" t="s">
        <v>205</v>
      </c>
      <c r="E4627" t="s">
        <v>44</v>
      </c>
      <c r="F4627" t="s">
        <v>45</v>
      </c>
      <c r="G4627" t="s">
        <v>46</v>
      </c>
      <c r="H4627" t="s">
        <v>59</v>
      </c>
      <c r="I4627" t="s">
        <v>39</v>
      </c>
      <c r="J4627" t="s">
        <v>40</v>
      </c>
      <c r="K4627">
        <v>5</v>
      </c>
      <c r="L4627">
        <v>369</v>
      </c>
      <c r="M4627">
        <v>0</v>
      </c>
      <c r="N4627">
        <v>1845</v>
      </c>
      <c r="O4627">
        <v>2000</v>
      </c>
      <c r="P4627">
        <v>-155</v>
      </c>
      <c r="Q4627" t="s">
        <v>55</v>
      </c>
      <c r="R4627" t="s">
        <v>56</v>
      </c>
      <c r="S4627" s="3" t="str">
        <f t="shared" si="360"/>
        <v>May</v>
      </c>
      <c r="T4627" t="str">
        <f t="shared" si="361"/>
        <v>Q2</v>
      </c>
      <c r="U4627">
        <f t="shared" si="362"/>
        <v>2025</v>
      </c>
      <c r="V4627" s="4">
        <f t="shared" si="363"/>
        <v>-8.4010840108401083E-2</v>
      </c>
      <c r="W4627" t="str">
        <f t="shared" si="364"/>
        <v>Low</v>
      </c>
    </row>
    <row r="4628" spans="1:23" hidden="1" x14ac:dyDescent="0.3">
      <c r="A4628">
        <v>103852</v>
      </c>
      <c r="B4628" s="1">
        <v>45678</v>
      </c>
      <c r="C4628" t="s">
        <v>3988</v>
      </c>
      <c r="D4628" t="s">
        <v>112</v>
      </c>
      <c r="E4628" t="s">
        <v>44</v>
      </c>
      <c r="F4628" t="s">
        <v>45</v>
      </c>
      <c r="G4628" t="s">
        <v>46</v>
      </c>
      <c r="H4628" t="s">
        <v>59</v>
      </c>
      <c r="I4628" t="s">
        <v>39</v>
      </c>
      <c r="J4628" t="s">
        <v>40</v>
      </c>
      <c r="K4628">
        <v>5</v>
      </c>
      <c r="L4628">
        <v>434</v>
      </c>
      <c r="M4628">
        <v>15</v>
      </c>
      <c r="N4628">
        <v>1844.5</v>
      </c>
      <c r="O4628">
        <v>2000</v>
      </c>
      <c r="P4628">
        <v>-155.5</v>
      </c>
      <c r="Q4628" t="s">
        <v>41</v>
      </c>
      <c r="R4628" t="s">
        <v>73</v>
      </c>
      <c r="S4628" s="3" t="str">
        <f t="shared" si="360"/>
        <v>January</v>
      </c>
      <c r="T4628" t="str">
        <f t="shared" si="361"/>
        <v>Q1</v>
      </c>
      <c r="U4628">
        <f t="shared" si="362"/>
        <v>2025</v>
      </c>
      <c r="V4628" s="4">
        <f t="shared" si="363"/>
        <v>-8.4304689617782591E-2</v>
      </c>
      <c r="W4628" t="str">
        <f t="shared" si="364"/>
        <v>Low</v>
      </c>
    </row>
    <row r="4629" spans="1:23" hidden="1" x14ac:dyDescent="0.3">
      <c r="A4629">
        <v>102259</v>
      </c>
      <c r="B4629" s="1">
        <v>45853</v>
      </c>
      <c r="C4629" t="s">
        <v>2395</v>
      </c>
      <c r="D4629" t="s">
        <v>166</v>
      </c>
      <c r="E4629" t="s">
        <v>44</v>
      </c>
      <c r="F4629" t="s">
        <v>64</v>
      </c>
      <c r="G4629" t="s">
        <v>65</v>
      </c>
      <c r="H4629" t="s">
        <v>83</v>
      </c>
      <c r="I4629" t="s">
        <v>39</v>
      </c>
      <c r="J4629" t="s">
        <v>48</v>
      </c>
      <c r="K4629">
        <v>2</v>
      </c>
      <c r="L4629">
        <v>1082</v>
      </c>
      <c r="M4629">
        <v>15</v>
      </c>
      <c r="N4629">
        <v>1839.4</v>
      </c>
      <c r="O4629">
        <v>1800</v>
      </c>
      <c r="P4629">
        <v>39.4</v>
      </c>
      <c r="Q4629" t="s">
        <v>66</v>
      </c>
      <c r="R4629" t="s">
        <v>27</v>
      </c>
      <c r="S4629" s="3" t="str">
        <f t="shared" si="360"/>
        <v>July</v>
      </c>
      <c r="T4629" t="str">
        <f t="shared" si="361"/>
        <v>Q3</v>
      </c>
      <c r="U4629">
        <f t="shared" si="362"/>
        <v>2025</v>
      </c>
      <c r="V4629" s="4">
        <f t="shared" si="363"/>
        <v>2.1420028270088071E-2</v>
      </c>
      <c r="W4629" t="str">
        <f t="shared" si="364"/>
        <v>Low</v>
      </c>
    </row>
    <row r="4630" spans="1:23" hidden="1" x14ac:dyDescent="0.3">
      <c r="A4630">
        <v>103706</v>
      </c>
      <c r="B4630" s="1">
        <v>45664</v>
      </c>
      <c r="C4630" t="s">
        <v>3842</v>
      </c>
      <c r="D4630" t="s">
        <v>132</v>
      </c>
      <c r="E4630" t="s">
        <v>20</v>
      </c>
      <c r="F4630" t="s">
        <v>36</v>
      </c>
      <c r="G4630" t="s">
        <v>37</v>
      </c>
      <c r="H4630" t="s">
        <v>83</v>
      </c>
      <c r="I4630" t="s">
        <v>39</v>
      </c>
      <c r="J4630" t="s">
        <v>40</v>
      </c>
      <c r="K4630">
        <v>3</v>
      </c>
      <c r="L4630">
        <v>681</v>
      </c>
      <c r="M4630">
        <v>10</v>
      </c>
      <c r="N4630">
        <v>1838.7</v>
      </c>
      <c r="O4630">
        <v>1200</v>
      </c>
      <c r="P4630">
        <v>638.70000000000005</v>
      </c>
      <c r="Q4630" t="s">
        <v>66</v>
      </c>
      <c r="R4630" t="s">
        <v>27</v>
      </c>
      <c r="S4630" s="3" t="str">
        <f t="shared" si="360"/>
        <v>January</v>
      </c>
      <c r="T4630" t="str">
        <f t="shared" si="361"/>
        <v>Q1</v>
      </c>
      <c r="U4630">
        <f t="shared" si="362"/>
        <v>2025</v>
      </c>
      <c r="V4630" s="4">
        <f t="shared" si="363"/>
        <v>0.34736498613150596</v>
      </c>
      <c r="W4630" t="str">
        <f t="shared" si="364"/>
        <v>Low</v>
      </c>
    </row>
    <row r="4631" spans="1:23" hidden="1" x14ac:dyDescent="0.3">
      <c r="A4631">
        <v>103176</v>
      </c>
      <c r="B4631" s="1">
        <v>45737</v>
      </c>
      <c r="C4631" t="s">
        <v>3312</v>
      </c>
      <c r="D4631" t="s">
        <v>35</v>
      </c>
      <c r="E4631" t="s">
        <v>52</v>
      </c>
      <c r="F4631" t="s">
        <v>53</v>
      </c>
      <c r="G4631" t="s">
        <v>54</v>
      </c>
      <c r="H4631" t="s">
        <v>47</v>
      </c>
      <c r="I4631" t="s">
        <v>39</v>
      </c>
      <c r="J4631" t="s">
        <v>40</v>
      </c>
      <c r="K4631">
        <v>2</v>
      </c>
      <c r="L4631">
        <v>918</v>
      </c>
      <c r="M4631">
        <v>0</v>
      </c>
      <c r="N4631">
        <v>1836</v>
      </c>
      <c r="O4631">
        <v>800</v>
      </c>
      <c r="P4631">
        <v>1036</v>
      </c>
      <c r="Q4631" t="s">
        <v>41</v>
      </c>
      <c r="R4631" t="s">
        <v>73</v>
      </c>
      <c r="S4631" s="3" t="str">
        <f t="shared" si="360"/>
        <v>March</v>
      </c>
      <c r="T4631" t="str">
        <f t="shared" si="361"/>
        <v>Q1</v>
      </c>
      <c r="U4631">
        <f t="shared" si="362"/>
        <v>2025</v>
      </c>
      <c r="V4631" s="4">
        <f t="shared" si="363"/>
        <v>0.56427015250544665</v>
      </c>
      <c r="W4631" t="str">
        <f t="shared" si="364"/>
        <v>Low</v>
      </c>
    </row>
    <row r="4632" spans="1:23" hidden="1" x14ac:dyDescent="0.3">
      <c r="A4632">
        <v>100321</v>
      </c>
      <c r="B4632" s="1">
        <v>45715</v>
      </c>
      <c r="C4632" t="s">
        <v>457</v>
      </c>
      <c r="D4632" t="s">
        <v>125</v>
      </c>
      <c r="E4632" t="s">
        <v>44</v>
      </c>
      <c r="F4632" t="s">
        <v>45</v>
      </c>
      <c r="G4632" t="s">
        <v>46</v>
      </c>
      <c r="H4632" t="s">
        <v>23</v>
      </c>
      <c r="I4632" t="s">
        <v>39</v>
      </c>
      <c r="J4632" t="s">
        <v>40</v>
      </c>
      <c r="K4632">
        <v>2</v>
      </c>
      <c r="L4632">
        <v>1013</v>
      </c>
      <c r="M4632">
        <v>10</v>
      </c>
      <c r="N4632">
        <v>1823.4</v>
      </c>
      <c r="O4632">
        <v>800</v>
      </c>
      <c r="P4632">
        <v>1023.4</v>
      </c>
      <c r="Q4632" t="s">
        <v>41</v>
      </c>
      <c r="R4632" t="s">
        <v>56</v>
      </c>
      <c r="S4632" s="3" t="str">
        <f t="shared" si="360"/>
        <v>February</v>
      </c>
      <c r="T4632" t="str">
        <f t="shared" si="361"/>
        <v>Q1</v>
      </c>
      <c r="U4632">
        <f t="shared" si="362"/>
        <v>2025</v>
      </c>
      <c r="V4632" s="4">
        <f t="shared" si="363"/>
        <v>0.56125918613579029</v>
      </c>
      <c r="W4632" t="str">
        <f t="shared" si="364"/>
        <v>Low</v>
      </c>
    </row>
    <row r="4633" spans="1:23" hidden="1" x14ac:dyDescent="0.3">
      <c r="A4633">
        <v>102069</v>
      </c>
      <c r="B4633" s="1">
        <v>45713</v>
      </c>
      <c r="C4633" t="s">
        <v>2205</v>
      </c>
      <c r="D4633" t="s">
        <v>299</v>
      </c>
      <c r="E4633" t="s">
        <v>44</v>
      </c>
      <c r="F4633" t="s">
        <v>45</v>
      </c>
      <c r="G4633" t="s">
        <v>46</v>
      </c>
      <c r="H4633" t="s">
        <v>71</v>
      </c>
      <c r="I4633" t="s">
        <v>39</v>
      </c>
      <c r="J4633" t="s">
        <v>40</v>
      </c>
      <c r="K4633">
        <v>2</v>
      </c>
      <c r="L4633">
        <v>1138</v>
      </c>
      <c r="M4633">
        <v>20</v>
      </c>
      <c r="N4633">
        <v>1820.8</v>
      </c>
      <c r="O4633">
        <v>800</v>
      </c>
      <c r="P4633">
        <v>1020.8</v>
      </c>
      <c r="Q4633" t="s">
        <v>66</v>
      </c>
      <c r="R4633" t="s">
        <v>27</v>
      </c>
      <c r="S4633" s="3" t="str">
        <f t="shared" si="360"/>
        <v>February</v>
      </c>
      <c r="T4633" t="str">
        <f t="shared" si="361"/>
        <v>Q1</v>
      </c>
      <c r="U4633">
        <f t="shared" si="362"/>
        <v>2025</v>
      </c>
      <c r="V4633" s="4">
        <f t="shared" si="363"/>
        <v>0.56063268892794371</v>
      </c>
      <c r="W4633" t="str">
        <f t="shared" si="364"/>
        <v>Low</v>
      </c>
    </row>
    <row r="4634" spans="1:23" hidden="1" x14ac:dyDescent="0.3">
      <c r="A4634">
        <v>102729</v>
      </c>
      <c r="B4634" s="1">
        <v>45889</v>
      </c>
      <c r="C4634" t="s">
        <v>2865</v>
      </c>
      <c r="D4634" t="s">
        <v>85</v>
      </c>
      <c r="E4634" t="s">
        <v>30</v>
      </c>
      <c r="F4634" t="s">
        <v>76</v>
      </c>
      <c r="G4634" t="s">
        <v>77</v>
      </c>
      <c r="H4634" t="s">
        <v>23</v>
      </c>
      <c r="I4634" t="s">
        <v>39</v>
      </c>
      <c r="J4634" t="s">
        <v>40</v>
      </c>
      <c r="K4634">
        <v>4</v>
      </c>
      <c r="L4634">
        <v>535</v>
      </c>
      <c r="M4634">
        <v>15</v>
      </c>
      <c r="N4634">
        <v>1819</v>
      </c>
      <c r="O4634">
        <v>1600</v>
      </c>
      <c r="P4634">
        <v>219</v>
      </c>
      <c r="Q4634" t="s">
        <v>49</v>
      </c>
      <c r="R4634" t="s">
        <v>27</v>
      </c>
      <c r="S4634" s="3" t="str">
        <f t="shared" si="360"/>
        <v>August</v>
      </c>
      <c r="T4634" t="str">
        <f t="shared" si="361"/>
        <v>Q3</v>
      </c>
      <c r="U4634">
        <f t="shared" si="362"/>
        <v>2025</v>
      </c>
      <c r="V4634" s="4">
        <f t="shared" si="363"/>
        <v>0.12039582188015394</v>
      </c>
      <c r="W4634" t="str">
        <f t="shared" si="364"/>
        <v>Low</v>
      </c>
    </row>
    <row r="4635" spans="1:23" hidden="1" x14ac:dyDescent="0.3">
      <c r="A4635">
        <v>102767</v>
      </c>
      <c r="B4635" s="1">
        <v>45912</v>
      </c>
      <c r="C4635" t="s">
        <v>2903</v>
      </c>
      <c r="D4635" t="s">
        <v>151</v>
      </c>
      <c r="E4635" t="s">
        <v>52</v>
      </c>
      <c r="F4635" t="s">
        <v>53</v>
      </c>
      <c r="G4635" t="s">
        <v>54</v>
      </c>
      <c r="H4635" t="s">
        <v>71</v>
      </c>
      <c r="I4635" t="s">
        <v>39</v>
      </c>
      <c r="J4635" t="s">
        <v>40</v>
      </c>
      <c r="K4635">
        <v>2</v>
      </c>
      <c r="L4635">
        <v>1136</v>
      </c>
      <c r="M4635">
        <v>20</v>
      </c>
      <c r="N4635">
        <v>1817.6</v>
      </c>
      <c r="O4635">
        <v>800</v>
      </c>
      <c r="P4635">
        <v>1017.6</v>
      </c>
      <c r="Q4635" t="s">
        <v>26</v>
      </c>
      <c r="R4635" t="s">
        <v>56</v>
      </c>
      <c r="S4635" s="3" t="str">
        <f t="shared" si="360"/>
        <v>September</v>
      </c>
      <c r="T4635" t="str">
        <f t="shared" si="361"/>
        <v>Q3</v>
      </c>
      <c r="U4635">
        <f t="shared" si="362"/>
        <v>2025</v>
      </c>
      <c r="V4635" s="4">
        <f t="shared" si="363"/>
        <v>0.5598591549295775</v>
      </c>
      <c r="W4635" t="str">
        <f t="shared" si="364"/>
        <v>Low</v>
      </c>
    </row>
    <row r="4636" spans="1:23" hidden="1" x14ac:dyDescent="0.3">
      <c r="A4636">
        <v>103970</v>
      </c>
      <c r="B4636" s="1">
        <v>45681</v>
      </c>
      <c r="C4636" t="s">
        <v>4106</v>
      </c>
      <c r="D4636" t="s">
        <v>158</v>
      </c>
      <c r="E4636" t="s">
        <v>20</v>
      </c>
      <c r="F4636" t="s">
        <v>36</v>
      </c>
      <c r="G4636" t="s">
        <v>37</v>
      </c>
      <c r="H4636" t="s">
        <v>23</v>
      </c>
      <c r="I4636" t="s">
        <v>39</v>
      </c>
      <c r="J4636" t="s">
        <v>40</v>
      </c>
      <c r="K4636">
        <v>2</v>
      </c>
      <c r="L4636">
        <v>956</v>
      </c>
      <c r="M4636">
        <v>5</v>
      </c>
      <c r="N4636">
        <v>1816.4</v>
      </c>
      <c r="O4636">
        <v>800</v>
      </c>
      <c r="P4636">
        <v>1016.4</v>
      </c>
      <c r="Q4636" t="s">
        <v>41</v>
      </c>
      <c r="R4636" t="s">
        <v>73</v>
      </c>
      <c r="S4636" s="3" t="str">
        <f t="shared" si="360"/>
        <v>January</v>
      </c>
      <c r="T4636" t="str">
        <f t="shared" si="361"/>
        <v>Q1</v>
      </c>
      <c r="U4636">
        <f t="shared" si="362"/>
        <v>2025</v>
      </c>
      <c r="V4636" s="4">
        <f t="shared" si="363"/>
        <v>0.55956837700946926</v>
      </c>
      <c r="W4636" t="str">
        <f t="shared" si="364"/>
        <v>Low</v>
      </c>
    </row>
    <row r="4637" spans="1:23" hidden="1" x14ac:dyDescent="0.3">
      <c r="A4637">
        <v>100270</v>
      </c>
      <c r="B4637" s="1">
        <v>45819</v>
      </c>
      <c r="C4637" t="s">
        <v>405</v>
      </c>
      <c r="D4637" t="s">
        <v>140</v>
      </c>
      <c r="E4637" t="s">
        <v>52</v>
      </c>
      <c r="F4637" t="s">
        <v>53</v>
      </c>
      <c r="G4637" t="s">
        <v>54</v>
      </c>
      <c r="H4637" t="s">
        <v>108</v>
      </c>
      <c r="I4637" t="s">
        <v>39</v>
      </c>
      <c r="J4637" t="s">
        <v>40</v>
      </c>
      <c r="K4637">
        <v>4</v>
      </c>
      <c r="L4637">
        <v>567</v>
      </c>
      <c r="M4637">
        <v>20</v>
      </c>
      <c r="N4637">
        <v>1814.4</v>
      </c>
      <c r="O4637">
        <v>1600</v>
      </c>
      <c r="P4637">
        <v>214.4</v>
      </c>
      <c r="Q4637" t="s">
        <v>41</v>
      </c>
      <c r="R4637" t="s">
        <v>56</v>
      </c>
      <c r="S4637" s="3" t="str">
        <f t="shared" si="360"/>
        <v>June</v>
      </c>
      <c r="T4637" t="str">
        <f t="shared" si="361"/>
        <v>Q2</v>
      </c>
      <c r="U4637">
        <f t="shared" si="362"/>
        <v>2025</v>
      </c>
      <c r="V4637" s="4">
        <f t="shared" si="363"/>
        <v>0.11816578483245149</v>
      </c>
      <c r="W4637" t="str">
        <f t="shared" si="364"/>
        <v>Low</v>
      </c>
    </row>
    <row r="4638" spans="1:23" hidden="1" x14ac:dyDescent="0.3">
      <c r="A4638">
        <v>103643</v>
      </c>
      <c r="B4638" s="1">
        <v>45739</v>
      </c>
      <c r="C4638" t="s">
        <v>3779</v>
      </c>
      <c r="D4638" t="s">
        <v>192</v>
      </c>
      <c r="E4638" t="s">
        <v>30</v>
      </c>
      <c r="F4638" t="s">
        <v>31</v>
      </c>
      <c r="G4638" t="s">
        <v>32</v>
      </c>
      <c r="H4638" t="s">
        <v>83</v>
      </c>
      <c r="I4638" t="s">
        <v>39</v>
      </c>
      <c r="J4638" t="s">
        <v>92</v>
      </c>
      <c r="K4638">
        <v>1</v>
      </c>
      <c r="L4638">
        <v>2134</v>
      </c>
      <c r="M4638">
        <v>15</v>
      </c>
      <c r="N4638">
        <v>1813.9</v>
      </c>
      <c r="O4638">
        <v>1600</v>
      </c>
      <c r="P4638">
        <v>213.9</v>
      </c>
      <c r="Q4638" t="s">
        <v>66</v>
      </c>
      <c r="R4638" t="s">
        <v>27</v>
      </c>
      <c r="S4638" s="3" t="str">
        <f t="shared" si="360"/>
        <v>March</v>
      </c>
      <c r="T4638" t="str">
        <f t="shared" si="361"/>
        <v>Q1</v>
      </c>
      <c r="U4638">
        <f t="shared" si="362"/>
        <v>2025</v>
      </c>
      <c r="V4638" s="4">
        <f t="shared" si="363"/>
        <v>0.1179227079772865</v>
      </c>
      <c r="W4638" t="str">
        <f t="shared" si="364"/>
        <v>Low</v>
      </c>
    </row>
    <row r="4639" spans="1:23" hidden="1" x14ac:dyDescent="0.3">
      <c r="A4639">
        <v>100171</v>
      </c>
      <c r="B4639" s="1">
        <v>46012</v>
      </c>
      <c r="C4639" t="s">
        <v>303</v>
      </c>
      <c r="D4639" t="s">
        <v>142</v>
      </c>
      <c r="E4639" t="s">
        <v>30</v>
      </c>
      <c r="F4639" t="s">
        <v>76</v>
      </c>
      <c r="G4639" t="s">
        <v>77</v>
      </c>
      <c r="H4639" t="s">
        <v>83</v>
      </c>
      <c r="I4639" t="s">
        <v>39</v>
      </c>
      <c r="J4639" t="s">
        <v>48</v>
      </c>
      <c r="K4639">
        <v>2</v>
      </c>
      <c r="L4639">
        <v>1006</v>
      </c>
      <c r="M4639">
        <v>10</v>
      </c>
      <c r="N4639">
        <v>1810.8</v>
      </c>
      <c r="O4639">
        <v>1800</v>
      </c>
      <c r="P4639">
        <v>10.8</v>
      </c>
      <c r="Q4639" t="s">
        <v>66</v>
      </c>
      <c r="R4639" t="s">
        <v>73</v>
      </c>
      <c r="S4639" s="3" t="str">
        <f t="shared" si="360"/>
        <v>December</v>
      </c>
      <c r="T4639" t="str">
        <f t="shared" si="361"/>
        <v>Q4</v>
      </c>
      <c r="U4639">
        <f t="shared" si="362"/>
        <v>2025</v>
      </c>
      <c r="V4639" s="4">
        <f t="shared" si="363"/>
        <v>5.964214711729623E-3</v>
      </c>
      <c r="W4639" t="str">
        <f t="shared" si="364"/>
        <v>Low</v>
      </c>
    </row>
    <row r="4640" spans="1:23" hidden="1" x14ac:dyDescent="0.3">
      <c r="A4640">
        <v>101457</v>
      </c>
      <c r="B4640" s="1">
        <v>45859</v>
      </c>
      <c r="C4640" t="s">
        <v>1593</v>
      </c>
      <c r="D4640" t="s">
        <v>125</v>
      </c>
      <c r="E4640" t="s">
        <v>30</v>
      </c>
      <c r="F4640" t="s">
        <v>31</v>
      </c>
      <c r="G4640" t="s">
        <v>32</v>
      </c>
      <c r="H4640" t="s">
        <v>71</v>
      </c>
      <c r="I4640" t="s">
        <v>39</v>
      </c>
      <c r="J4640" t="s">
        <v>40</v>
      </c>
      <c r="K4640">
        <v>2</v>
      </c>
      <c r="L4640">
        <v>1054</v>
      </c>
      <c r="M4640">
        <v>15</v>
      </c>
      <c r="N4640">
        <v>1791.8</v>
      </c>
      <c r="O4640">
        <v>800</v>
      </c>
      <c r="P4640">
        <v>991.8</v>
      </c>
      <c r="Q4640" t="s">
        <v>49</v>
      </c>
      <c r="R4640" t="s">
        <v>73</v>
      </c>
      <c r="S4640" s="3" t="str">
        <f t="shared" si="360"/>
        <v>July</v>
      </c>
      <c r="T4640" t="str">
        <f t="shared" si="361"/>
        <v>Q3</v>
      </c>
      <c r="U4640">
        <f t="shared" si="362"/>
        <v>2025</v>
      </c>
      <c r="V4640" s="4">
        <f t="shared" si="363"/>
        <v>0.55352159839267778</v>
      </c>
      <c r="W4640" t="str">
        <f t="shared" si="364"/>
        <v>Low</v>
      </c>
    </row>
    <row r="4641" spans="1:23" hidden="1" x14ac:dyDescent="0.3">
      <c r="A4641">
        <v>104358</v>
      </c>
      <c r="B4641" s="1">
        <v>45987</v>
      </c>
      <c r="C4641" t="s">
        <v>4494</v>
      </c>
      <c r="D4641" t="s">
        <v>177</v>
      </c>
      <c r="E4641" t="s">
        <v>52</v>
      </c>
      <c r="F4641" t="s">
        <v>53</v>
      </c>
      <c r="G4641" t="s">
        <v>54</v>
      </c>
      <c r="H4641" t="s">
        <v>83</v>
      </c>
      <c r="I4641" t="s">
        <v>39</v>
      </c>
      <c r="J4641" t="s">
        <v>40</v>
      </c>
      <c r="K4641">
        <v>5</v>
      </c>
      <c r="L4641">
        <v>397</v>
      </c>
      <c r="M4641">
        <v>10</v>
      </c>
      <c r="N4641">
        <v>1786.5</v>
      </c>
      <c r="O4641">
        <v>2000</v>
      </c>
      <c r="P4641">
        <v>-213.5</v>
      </c>
      <c r="Q4641" t="s">
        <v>55</v>
      </c>
      <c r="R4641" t="s">
        <v>27</v>
      </c>
      <c r="S4641" s="3" t="str">
        <f t="shared" si="360"/>
        <v>November</v>
      </c>
      <c r="T4641" t="str">
        <f t="shared" si="361"/>
        <v>Q4</v>
      </c>
      <c r="U4641">
        <f t="shared" si="362"/>
        <v>2025</v>
      </c>
      <c r="V4641" s="4">
        <f t="shared" si="363"/>
        <v>-0.11950741673663588</v>
      </c>
      <c r="W4641" t="str">
        <f t="shared" si="364"/>
        <v>Low</v>
      </c>
    </row>
    <row r="4642" spans="1:23" hidden="1" x14ac:dyDescent="0.3">
      <c r="A4642">
        <v>101314</v>
      </c>
      <c r="B4642" s="1">
        <v>45689</v>
      </c>
      <c r="C4642" t="s">
        <v>1450</v>
      </c>
      <c r="D4642" t="s">
        <v>160</v>
      </c>
      <c r="E4642" t="s">
        <v>30</v>
      </c>
      <c r="F4642" t="s">
        <v>76</v>
      </c>
      <c r="G4642" t="s">
        <v>77</v>
      </c>
      <c r="H4642" t="s">
        <v>23</v>
      </c>
      <c r="I4642" t="s">
        <v>39</v>
      </c>
      <c r="J4642" t="s">
        <v>40</v>
      </c>
      <c r="K4642">
        <v>3</v>
      </c>
      <c r="L4642">
        <v>744</v>
      </c>
      <c r="M4642">
        <v>20</v>
      </c>
      <c r="N4642">
        <v>1785.6</v>
      </c>
      <c r="O4642">
        <v>1200</v>
      </c>
      <c r="P4642">
        <v>585.6</v>
      </c>
      <c r="Q4642" t="s">
        <v>41</v>
      </c>
      <c r="R4642" t="s">
        <v>27</v>
      </c>
      <c r="S4642" s="3" t="str">
        <f t="shared" si="360"/>
        <v>February</v>
      </c>
      <c r="T4642" t="str">
        <f t="shared" si="361"/>
        <v>Q1</v>
      </c>
      <c r="U4642">
        <f t="shared" si="362"/>
        <v>2025</v>
      </c>
      <c r="V4642" s="4">
        <f t="shared" si="363"/>
        <v>0.32795698924731187</v>
      </c>
      <c r="W4642" t="str">
        <f t="shared" si="364"/>
        <v>Low</v>
      </c>
    </row>
    <row r="4643" spans="1:23" hidden="1" x14ac:dyDescent="0.3">
      <c r="A4643">
        <v>101052</v>
      </c>
      <c r="B4643" s="1">
        <v>45700</v>
      </c>
      <c r="C4643" t="s">
        <v>1188</v>
      </c>
      <c r="D4643" t="s">
        <v>116</v>
      </c>
      <c r="E4643" t="s">
        <v>44</v>
      </c>
      <c r="F4643" t="s">
        <v>45</v>
      </c>
      <c r="G4643" t="s">
        <v>46</v>
      </c>
      <c r="H4643" t="s">
        <v>33</v>
      </c>
      <c r="I4643" t="s">
        <v>39</v>
      </c>
      <c r="J4643" t="s">
        <v>40</v>
      </c>
      <c r="K4643">
        <v>6</v>
      </c>
      <c r="L4643">
        <v>330</v>
      </c>
      <c r="M4643">
        <v>10</v>
      </c>
      <c r="N4643">
        <v>1782</v>
      </c>
      <c r="O4643">
        <v>2400</v>
      </c>
      <c r="P4643">
        <v>-618</v>
      </c>
      <c r="Q4643" t="s">
        <v>66</v>
      </c>
      <c r="R4643" t="s">
        <v>27</v>
      </c>
      <c r="S4643" s="3" t="str">
        <f t="shared" si="360"/>
        <v>February</v>
      </c>
      <c r="T4643" t="str">
        <f t="shared" si="361"/>
        <v>Q1</v>
      </c>
      <c r="U4643">
        <f t="shared" si="362"/>
        <v>2025</v>
      </c>
      <c r="V4643" s="4">
        <f t="shared" si="363"/>
        <v>-0.34680134680134678</v>
      </c>
      <c r="W4643" t="str">
        <f t="shared" si="364"/>
        <v>Low</v>
      </c>
    </row>
    <row r="4644" spans="1:23" hidden="1" x14ac:dyDescent="0.3">
      <c r="A4644">
        <v>101110</v>
      </c>
      <c r="B4644" s="1">
        <v>45843</v>
      </c>
      <c r="C4644" t="s">
        <v>1246</v>
      </c>
      <c r="D4644" t="s">
        <v>299</v>
      </c>
      <c r="E4644" t="s">
        <v>30</v>
      </c>
      <c r="F4644" t="s">
        <v>31</v>
      </c>
      <c r="G4644" t="s">
        <v>32</v>
      </c>
      <c r="H4644" t="s">
        <v>47</v>
      </c>
      <c r="I4644" t="s">
        <v>39</v>
      </c>
      <c r="J4644" t="s">
        <v>40</v>
      </c>
      <c r="K4644">
        <v>2</v>
      </c>
      <c r="L4644">
        <v>1106</v>
      </c>
      <c r="M4644">
        <v>20</v>
      </c>
      <c r="N4644">
        <v>1769.6</v>
      </c>
      <c r="O4644">
        <v>800</v>
      </c>
      <c r="P4644">
        <v>969.6</v>
      </c>
      <c r="Q4644" t="s">
        <v>66</v>
      </c>
      <c r="R4644" t="s">
        <v>56</v>
      </c>
      <c r="S4644" s="3" t="str">
        <f t="shared" si="360"/>
        <v>July</v>
      </c>
      <c r="T4644" t="str">
        <f t="shared" si="361"/>
        <v>Q3</v>
      </c>
      <c r="U4644">
        <f t="shared" si="362"/>
        <v>2025</v>
      </c>
      <c r="V4644" s="4">
        <f t="shared" si="363"/>
        <v>0.54792043399638335</v>
      </c>
      <c r="W4644" t="str">
        <f t="shared" si="364"/>
        <v>Low</v>
      </c>
    </row>
    <row r="4645" spans="1:23" hidden="1" x14ac:dyDescent="0.3">
      <c r="A4645">
        <v>103426</v>
      </c>
      <c r="B4645" s="1">
        <v>45734</v>
      </c>
      <c r="C4645" t="s">
        <v>3562</v>
      </c>
      <c r="D4645" t="s">
        <v>140</v>
      </c>
      <c r="E4645" t="s">
        <v>30</v>
      </c>
      <c r="F4645" t="s">
        <v>31</v>
      </c>
      <c r="G4645" t="s">
        <v>32</v>
      </c>
      <c r="H4645" t="s">
        <v>108</v>
      </c>
      <c r="I4645" t="s">
        <v>39</v>
      </c>
      <c r="J4645" t="s">
        <v>40</v>
      </c>
      <c r="K4645">
        <v>2</v>
      </c>
      <c r="L4645">
        <v>983</v>
      </c>
      <c r="M4645">
        <v>10</v>
      </c>
      <c r="N4645">
        <v>1769.4</v>
      </c>
      <c r="O4645">
        <v>800</v>
      </c>
      <c r="P4645">
        <v>969.4</v>
      </c>
      <c r="Q4645" t="s">
        <v>66</v>
      </c>
      <c r="R4645" t="s">
        <v>27</v>
      </c>
      <c r="S4645" s="3" t="str">
        <f t="shared" si="360"/>
        <v>March</v>
      </c>
      <c r="T4645" t="str">
        <f t="shared" si="361"/>
        <v>Q1</v>
      </c>
      <c r="U4645">
        <f t="shared" si="362"/>
        <v>2025</v>
      </c>
      <c r="V4645" s="4">
        <f t="shared" si="363"/>
        <v>0.54786933423759465</v>
      </c>
      <c r="W4645" t="str">
        <f t="shared" si="364"/>
        <v>Low</v>
      </c>
    </row>
    <row r="4646" spans="1:23" hidden="1" x14ac:dyDescent="0.3">
      <c r="A4646">
        <v>103918</v>
      </c>
      <c r="B4646" s="1">
        <v>45843</v>
      </c>
      <c r="C4646" t="s">
        <v>4054</v>
      </c>
      <c r="D4646" t="s">
        <v>51</v>
      </c>
      <c r="E4646" t="s">
        <v>20</v>
      </c>
      <c r="F4646" t="s">
        <v>21</v>
      </c>
      <c r="G4646" t="s">
        <v>22</v>
      </c>
      <c r="H4646" t="s">
        <v>33</v>
      </c>
      <c r="I4646" t="s">
        <v>39</v>
      </c>
      <c r="J4646" t="s">
        <v>40</v>
      </c>
      <c r="K4646">
        <v>5</v>
      </c>
      <c r="L4646">
        <v>442</v>
      </c>
      <c r="M4646">
        <v>20</v>
      </c>
      <c r="N4646">
        <v>1768</v>
      </c>
      <c r="O4646">
        <v>2000</v>
      </c>
      <c r="P4646">
        <v>-232</v>
      </c>
      <c r="Q4646" t="s">
        <v>55</v>
      </c>
      <c r="R4646" t="s">
        <v>27</v>
      </c>
      <c r="S4646" s="3" t="str">
        <f t="shared" si="360"/>
        <v>July</v>
      </c>
      <c r="T4646" t="str">
        <f t="shared" si="361"/>
        <v>Q3</v>
      </c>
      <c r="U4646">
        <f t="shared" si="362"/>
        <v>2025</v>
      </c>
      <c r="V4646" s="4">
        <f t="shared" si="363"/>
        <v>-0.13122171945701358</v>
      </c>
      <c r="W4646" t="str">
        <f t="shared" si="364"/>
        <v>Low</v>
      </c>
    </row>
    <row r="4647" spans="1:23" hidden="1" x14ac:dyDescent="0.3">
      <c r="A4647">
        <v>101153</v>
      </c>
      <c r="B4647" s="1">
        <v>45742</v>
      </c>
      <c r="C4647" t="s">
        <v>1289</v>
      </c>
      <c r="D4647" t="s">
        <v>100</v>
      </c>
      <c r="E4647" t="s">
        <v>30</v>
      </c>
      <c r="F4647" t="s">
        <v>31</v>
      </c>
      <c r="G4647" t="s">
        <v>32</v>
      </c>
      <c r="H4647" t="s">
        <v>83</v>
      </c>
      <c r="I4647" t="s">
        <v>39</v>
      </c>
      <c r="J4647" t="s">
        <v>48</v>
      </c>
      <c r="K4647">
        <v>1</v>
      </c>
      <c r="L4647">
        <v>1956</v>
      </c>
      <c r="M4647">
        <v>10</v>
      </c>
      <c r="N4647">
        <v>1760.4</v>
      </c>
      <c r="O4647">
        <v>900</v>
      </c>
      <c r="P4647">
        <v>860.4</v>
      </c>
      <c r="Q4647" t="s">
        <v>66</v>
      </c>
      <c r="R4647" t="s">
        <v>27</v>
      </c>
      <c r="S4647" s="3" t="str">
        <f t="shared" si="360"/>
        <v>March</v>
      </c>
      <c r="T4647" t="str">
        <f t="shared" si="361"/>
        <v>Q1</v>
      </c>
      <c r="U4647">
        <f t="shared" si="362"/>
        <v>2025</v>
      </c>
      <c r="V4647" s="4">
        <f t="shared" si="363"/>
        <v>0.48875255623721875</v>
      </c>
      <c r="W4647" t="str">
        <f t="shared" si="364"/>
        <v>Low</v>
      </c>
    </row>
    <row r="4648" spans="1:23" hidden="1" x14ac:dyDescent="0.3">
      <c r="A4648">
        <v>100766</v>
      </c>
      <c r="B4648" s="1">
        <v>45783</v>
      </c>
      <c r="C4648" t="s">
        <v>902</v>
      </c>
      <c r="D4648" t="s">
        <v>210</v>
      </c>
      <c r="E4648" t="s">
        <v>30</v>
      </c>
      <c r="F4648" t="s">
        <v>76</v>
      </c>
      <c r="G4648" t="s">
        <v>77</v>
      </c>
      <c r="H4648" t="s">
        <v>33</v>
      </c>
      <c r="I4648" t="s">
        <v>39</v>
      </c>
      <c r="J4648" t="s">
        <v>92</v>
      </c>
      <c r="K4648">
        <v>1</v>
      </c>
      <c r="L4648">
        <v>2070</v>
      </c>
      <c r="M4648">
        <v>15</v>
      </c>
      <c r="N4648">
        <v>1759.5</v>
      </c>
      <c r="O4648">
        <v>1600</v>
      </c>
      <c r="P4648">
        <v>159.5</v>
      </c>
      <c r="Q4648" t="s">
        <v>41</v>
      </c>
      <c r="R4648" t="s">
        <v>27</v>
      </c>
      <c r="S4648" s="3" t="str">
        <f t="shared" si="360"/>
        <v>May</v>
      </c>
      <c r="T4648" t="str">
        <f t="shared" si="361"/>
        <v>Q2</v>
      </c>
      <c r="U4648">
        <f t="shared" si="362"/>
        <v>2025</v>
      </c>
      <c r="V4648" s="4">
        <f t="shared" si="363"/>
        <v>9.0650753054845129E-2</v>
      </c>
      <c r="W4648" t="str">
        <f t="shared" si="364"/>
        <v>Low</v>
      </c>
    </row>
    <row r="4649" spans="1:23" hidden="1" x14ac:dyDescent="0.3">
      <c r="A4649">
        <v>103957</v>
      </c>
      <c r="B4649" s="1">
        <v>45754</v>
      </c>
      <c r="C4649" t="s">
        <v>4093</v>
      </c>
      <c r="D4649" t="s">
        <v>142</v>
      </c>
      <c r="E4649" t="s">
        <v>30</v>
      </c>
      <c r="F4649" t="s">
        <v>31</v>
      </c>
      <c r="G4649" t="s">
        <v>32</v>
      </c>
      <c r="H4649" t="s">
        <v>23</v>
      </c>
      <c r="I4649" t="s">
        <v>39</v>
      </c>
      <c r="J4649" t="s">
        <v>92</v>
      </c>
      <c r="K4649">
        <v>1</v>
      </c>
      <c r="L4649">
        <v>2191</v>
      </c>
      <c r="M4649">
        <v>20</v>
      </c>
      <c r="N4649">
        <v>1752.8</v>
      </c>
      <c r="O4649">
        <v>1600</v>
      </c>
      <c r="P4649">
        <v>152.80000000000001</v>
      </c>
      <c r="Q4649" t="s">
        <v>55</v>
      </c>
      <c r="R4649" t="s">
        <v>73</v>
      </c>
      <c r="S4649" s="3" t="str">
        <f t="shared" si="360"/>
        <v>April</v>
      </c>
      <c r="T4649" t="str">
        <f t="shared" si="361"/>
        <v>Q2</v>
      </c>
      <c r="U4649">
        <f t="shared" si="362"/>
        <v>2025</v>
      </c>
      <c r="V4649" s="4">
        <f t="shared" si="363"/>
        <v>8.7174806024646292E-2</v>
      </c>
      <c r="W4649" t="str">
        <f t="shared" si="364"/>
        <v>Low</v>
      </c>
    </row>
    <row r="4650" spans="1:23" hidden="1" x14ac:dyDescent="0.3">
      <c r="A4650">
        <v>101724</v>
      </c>
      <c r="B4650" s="1">
        <v>45763</v>
      </c>
      <c r="C4650" t="s">
        <v>1860</v>
      </c>
      <c r="D4650" t="s">
        <v>68</v>
      </c>
      <c r="E4650" t="s">
        <v>44</v>
      </c>
      <c r="F4650" t="s">
        <v>45</v>
      </c>
      <c r="G4650" t="s">
        <v>46</v>
      </c>
      <c r="H4650" t="s">
        <v>59</v>
      </c>
      <c r="I4650" t="s">
        <v>39</v>
      </c>
      <c r="J4650" t="s">
        <v>48</v>
      </c>
      <c r="K4650">
        <v>1</v>
      </c>
      <c r="L4650">
        <v>1750</v>
      </c>
      <c r="M4650">
        <v>0</v>
      </c>
      <c r="N4650">
        <v>1750</v>
      </c>
      <c r="O4650">
        <v>900</v>
      </c>
      <c r="P4650">
        <v>850</v>
      </c>
      <c r="Q4650" t="s">
        <v>55</v>
      </c>
      <c r="R4650" t="s">
        <v>27</v>
      </c>
      <c r="S4650" s="3" t="str">
        <f t="shared" si="360"/>
        <v>April</v>
      </c>
      <c r="T4650" t="str">
        <f t="shared" si="361"/>
        <v>Q2</v>
      </c>
      <c r="U4650">
        <f t="shared" si="362"/>
        <v>2025</v>
      </c>
      <c r="V4650" s="4">
        <f t="shared" si="363"/>
        <v>0.48571428571428571</v>
      </c>
      <c r="W4650" t="str">
        <f t="shared" si="364"/>
        <v>Low</v>
      </c>
    </row>
    <row r="4651" spans="1:23" hidden="1" x14ac:dyDescent="0.3">
      <c r="A4651">
        <v>103262</v>
      </c>
      <c r="B4651" s="1">
        <v>45771</v>
      </c>
      <c r="C4651" t="s">
        <v>3398</v>
      </c>
      <c r="D4651" t="s">
        <v>342</v>
      </c>
      <c r="E4651" t="s">
        <v>44</v>
      </c>
      <c r="F4651" t="s">
        <v>45</v>
      </c>
      <c r="G4651" t="s">
        <v>46</v>
      </c>
      <c r="H4651" t="s">
        <v>108</v>
      </c>
      <c r="I4651" t="s">
        <v>39</v>
      </c>
      <c r="J4651" t="s">
        <v>40</v>
      </c>
      <c r="K4651">
        <v>2</v>
      </c>
      <c r="L4651">
        <v>874</v>
      </c>
      <c r="M4651">
        <v>0</v>
      </c>
      <c r="N4651">
        <v>1748</v>
      </c>
      <c r="O4651">
        <v>800</v>
      </c>
      <c r="P4651">
        <v>948</v>
      </c>
      <c r="Q4651" t="s">
        <v>55</v>
      </c>
      <c r="R4651" t="s">
        <v>27</v>
      </c>
      <c r="S4651" s="3" t="str">
        <f t="shared" si="360"/>
        <v>April</v>
      </c>
      <c r="T4651" t="str">
        <f t="shared" si="361"/>
        <v>Q2</v>
      </c>
      <c r="U4651">
        <f t="shared" si="362"/>
        <v>2025</v>
      </c>
      <c r="V4651" s="4">
        <f t="shared" si="363"/>
        <v>0.54233409610983985</v>
      </c>
      <c r="W4651" t="str">
        <f t="shared" si="364"/>
        <v>Low</v>
      </c>
    </row>
    <row r="4652" spans="1:23" hidden="1" x14ac:dyDescent="0.3">
      <c r="A4652">
        <v>104133</v>
      </c>
      <c r="B4652" s="1">
        <v>45832</v>
      </c>
      <c r="C4652" t="s">
        <v>4269</v>
      </c>
      <c r="D4652" t="s">
        <v>217</v>
      </c>
      <c r="E4652" t="s">
        <v>20</v>
      </c>
      <c r="F4652" t="s">
        <v>36</v>
      </c>
      <c r="G4652" t="s">
        <v>37</v>
      </c>
      <c r="H4652" t="s">
        <v>108</v>
      </c>
      <c r="I4652" t="s">
        <v>39</v>
      </c>
      <c r="J4652" t="s">
        <v>40</v>
      </c>
      <c r="K4652">
        <v>4</v>
      </c>
      <c r="L4652">
        <v>460</v>
      </c>
      <c r="M4652">
        <v>5</v>
      </c>
      <c r="N4652">
        <v>1748</v>
      </c>
      <c r="O4652">
        <v>1600</v>
      </c>
      <c r="P4652">
        <v>148</v>
      </c>
      <c r="Q4652" t="s">
        <v>55</v>
      </c>
      <c r="R4652" t="s">
        <v>27</v>
      </c>
      <c r="S4652" s="3" t="str">
        <f t="shared" si="360"/>
        <v>June</v>
      </c>
      <c r="T4652" t="str">
        <f t="shared" si="361"/>
        <v>Q2</v>
      </c>
      <c r="U4652">
        <f t="shared" si="362"/>
        <v>2025</v>
      </c>
      <c r="V4652" s="4">
        <f t="shared" si="363"/>
        <v>8.4668192219679639E-2</v>
      </c>
      <c r="W4652" t="str">
        <f t="shared" si="364"/>
        <v>Low</v>
      </c>
    </row>
    <row r="4653" spans="1:23" hidden="1" x14ac:dyDescent="0.3">
      <c r="A4653">
        <v>100792</v>
      </c>
      <c r="B4653" s="1">
        <v>45855</v>
      </c>
      <c r="C4653" t="s">
        <v>928</v>
      </c>
      <c r="D4653" t="s">
        <v>222</v>
      </c>
      <c r="E4653" t="s">
        <v>52</v>
      </c>
      <c r="F4653" t="s">
        <v>69</v>
      </c>
      <c r="G4653" t="s">
        <v>70</v>
      </c>
      <c r="H4653" t="s">
        <v>59</v>
      </c>
      <c r="I4653" t="s">
        <v>39</v>
      </c>
      <c r="J4653" t="s">
        <v>40</v>
      </c>
      <c r="K4653">
        <v>5</v>
      </c>
      <c r="L4653">
        <v>388</v>
      </c>
      <c r="M4653">
        <v>10</v>
      </c>
      <c r="N4653">
        <v>1746</v>
      </c>
      <c r="O4653">
        <v>2000</v>
      </c>
      <c r="P4653">
        <v>-254</v>
      </c>
      <c r="Q4653" t="s">
        <v>66</v>
      </c>
      <c r="R4653" t="s">
        <v>27</v>
      </c>
      <c r="S4653" s="3" t="str">
        <f t="shared" si="360"/>
        <v>July</v>
      </c>
      <c r="T4653" t="str">
        <f t="shared" si="361"/>
        <v>Q3</v>
      </c>
      <c r="U4653">
        <f t="shared" si="362"/>
        <v>2025</v>
      </c>
      <c r="V4653" s="4">
        <f t="shared" si="363"/>
        <v>-0.145475372279496</v>
      </c>
      <c r="W4653" t="str">
        <f t="shared" si="364"/>
        <v>Low</v>
      </c>
    </row>
    <row r="4654" spans="1:23" hidden="1" x14ac:dyDescent="0.3">
      <c r="A4654">
        <v>102054</v>
      </c>
      <c r="B4654" s="1">
        <v>45681</v>
      </c>
      <c r="C4654" t="s">
        <v>2190</v>
      </c>
      <c r="D4654" t="s">
        <v>222</v>
      </c>
      <c r="E4654" t="s">
        <v>44</v>
      </c>
      <c r="F4654" t="s">
        <v>64</v>
      </c>
      <c r="G4654" t="s">
        <v>65</v>
      </c>
      <c r="H4654" t="s">
        <v>47</v>
      </c>
      <c r="I4654" t="s">
        <v>39</v>
      </c>
      <c r="J4654" t="s">
        <v>48</v>
      </c>
      <c r="K4654">
        <v>1</v>
      </c>
      <c r="L4654">
        <v>1745</v>
      </c>
      <c r="M4654">
        <v>0</v>
      </c>
      <c r="N4654">
        <v>1745</v>
      </c>
      <c r="O4654">
        <v>900</v>
      </c>
      <c r="P4654">
        <v>845</v>
      </c>
      <c r="Q4654" t="s">
        <v>26</v>
      </c>
      <c r="R4654" t="s">
        <v>27</v>
      </c>
      <c r="S4654" s="3" t="str">
        <f t="shared" si="360"/>
        <v>January</v>
      </c>
      <c r="T4654" t="str">
        <f t="shared" si="361"/>
        <v>Q1</v>
      </c>
      <c r="U4654">
        <f t="shared" si="362"/>
        <v>2025</v>
      </c>
      <c r="V4654" s="4">
        <f t="shared" si="363"/>
        <v>0.48424068767908307</v>
      </c>
      <c r="W4654" t="str">
        <f t="shared" si="364"/>
        <v>Low</v>
      </c>
    </row>
    <row r="4655" spans="1:23" hidden="1" x14ac:dyDescent="0.3">
      <c r="A4655">
        <v>100128</v>
      </c>
      <c r="B4655" s="1">
        <v>45997</v>
      </c>
      <c r="C4655" t="s">
        <v>258</v>
      </c>
      <c r="D4655" t="s">
        <v>35</v>
      </c>
      <c r="E4655" t="s">
        <v>30</v>
      </c>
      <c r="F4655" t="s">
        <v>31</v>
      </c>
      <c r="G4655" t="s">
        <v>32</v>
      </c>
      <c r="H4655" t="s">
        <v>83</v>
      </c>
      <c r="I4655" t="s">
        <v>39</v>
      </c>
      <c r="J4655" t="s">
        <v>40</v>
      </c>
      <c r="K4655">
        <v>2</v>
      </c>
      <c r="L4655">
        <v>871</v>
      </c>
      <c r="M4655">
        <v>0</v>
      </c>
      <c r="N4655">
        <v>1742</v>
      </c>
      <c r="O4655">
        <v>800</v>
      </c>
      <c r="P4655">
        <v>942</v>
      </c>
      <c r="Q4655" t="s">
        <v>41</v>
      </c>
      <c r="R4655" t="s">
        <v>27</v>
      </c>
      <c r="S4655" s="3" t="str">
        <f t="shared" si="360"/>
        <v>December</v>
      </c>
      <c r="T4655" t="str">
        <f t="shared" si="361"/>
        <v>Q4</v>
      </c>
      <c r="U4655">
        <f t="shared" si="362"/>
        <v>2025</v>
      </c>
      <c r="V4655" s="4">
        <f t="shared" si="363"/>
        <v>0.54075774971297363</v>
      </c>
      <c r="W4655" t="str">
        <f t="shared" si="364"/>
        <v>Low</v>
      </c>
    </row>
    <row r="4656" spans="1:23" hidden="1" x14ac:dyDescent="0.3">
      <c r="A4656">
        <v>103651</v>
      </c>
      <c r="B4656" s="1">
        <v>45753</v>
      </c>
      <c r="C4656" t="s">
        <v>3787</v>
      </c>
      <c r="D4656" t="s">
        <v>140</v>
      </c>
      <c r="E4656" t="s">
        <v>20</v>
      </c>
      <c r="F4656" t="s">
        <v>36</v>
      </c>
      <c r="G4656" t="s">
        <v>37</v>
      </c>
      <c r="H4656" t="s">
        <v>83</v>
      </c>
      <c r="I4656" t="s">
        <v>39</v>
      </c>
      <c r="J4656" t="s">
        <v>48</v>
      </c>
      <c r="K4656">
        <v>1</v>
      </c>
      <c r="L4656">
        <v>1934</v>
      </c>
      <c r="M4656">
        <v>10</v>
      </c>
      <c r="N4656">
        <v>1740.6</v>
      </c>
      <c r="O4656">
        <v>900</v>
      </c>
      <c r="P4656">
        <v>840.6</v>
      </c>
      <c r="Q4656" t="s">
        <v>26</v>
      </c>
      <c r="R4656" t="s">
        <v>27</v>
      </c>
      <c r="S4656" s="3" t="str">
        <f t="shared" si="360"/>
        <v>April</v>
      </c>
      <c r="T4656" t="str">
        <f t="shared" si="361"/>
        <v>Q2</v>
      </c>
      <c r="U4656">
        <f t="shared" si="362"/>
        <v>2025</v>
      </c>
      <c r="V4656" s="4">
        <f t="shared" si="363"/>
        <v>0.48293691830403312</v>
      </c>
      <c r="W4656" t="str">
        <f t="shared" si="364"/>
        <v>Low</v>
      </c>
    </row>
    <row r="4657" spans="1:23" hidden="1" x14ac:dyDescent="0.3">
      <c r="A4657">
        <v>102901</v>
      </c>
      <c r="B4657" s="1">
        <v>45921</v>
      </c>
      <c r="C4657" t="s">
        <v>3037</v>
      </c>
      <c r="D4657" t="s">
        <v>175</v>
      </c>
      <c r="E4657" t="s">
        <v>52</v>
      </c>
      <c r="F4657" t="s">
        <v>53</v>
      </c>
      <c r="G4657" t="s">
        <v>54</v>
      </c>
      <c r="H4657" t="s">
        <v>71</v>
      </c>
      <c r="I4657" t="s">
        <v>39</v>
      </c>
      <c r="J4657" t="s">
        <v>92</v>
      </c>
      <c r="K4657">
        <v>1</v>
      </c>
      <c r="L4657">
        <v>2046</v>
      </c>
      <c r="M4657">
        <v>15</v>
      </c>
      <c r="N4657">
        <v>1739.1</v>
      </c>
      <c r="O4657">
        <v>1600</v>
      </c>
      <c r="P4657">
        <v>139.1</v>
      </c>
      <c r="Q4657" t="s">
        <v>66</v>
      </c>
      <c r="R4657" t="s">
        <v>56</v>
      </c>
      <c r="S4657" s="3" t="str">
        <f t="shared" si="360"/>
        <v>September</v>
      </c>
      <c r="T4657" t="str">
        <f t="shared" si="361"/>
        <v>Q3</v>
      </c>
      <c r="U4657">
        <f t="shared" si="362"/>
        <v>2025</v>
      </c>
      <c r="V4657" s="4">
        <f t="shared" si="363"/>
        <v>7.9983899718245072E-2</v>
      </c>
      <c r="W4657" t="str">
        <f t="shared" si="364"/>
        <v>Low</v>
      </c>
    </row>
    <row r="4658" spans="1:23" hidden="1" x14ac:dyDescent="0.3">
      <c r="A4658">
        <v>101904</v>
      </c>
      <c r="B4658" s="1">
        <v>45675</v>
      </c>
      <c r="C4658" t="s">
        <v>2040</v>
      </c>
      <c r="D4658" t="s">
        <v>43</v>
      </c>
      <c r="E4658" t="s">
        <v>20</v>
      </c>
      <c r="F4658" t="s">
        <v>21</v>
      </c>
      <c r="G4658" t="s">
        <v>22</v>
      </c>
      <c r="H4658" t="s">
        <v>108</v>
      </c>
      <c r="I4658" t="s">
        <v>39</v>
      </c>
      <c r="J4658" t="s">
        <v>40</v>
      </c>
      <c r="K4658">
        <v>4</v>
      </c>
      <c r="L4658">
        <v>434</v>
      </c>
      <c r="M4658">
        <v>0</v>
      </c>
      <c r="N4658">
        <v>1736</v>
      </c>
      <c r="O4658">
        <v>1600</v>
      </c>
      <c r="P4658">
        <v>136</v>
      </c>
      <c r="Q4658" t="s">
        <v>26</v>
      </c>
      <c r="R4658" t="s">
        <v>73</v>
      </c>
      <c r="S4658" s="3" t="str">
        <f t="shared" si="360"/>
        <v>January</v>
      </c>
      <c r="T4658" t="str">
        <f t="shared" si="361"/>
        <v>Q1</v>
      </c>
      <c r="U4658">
        <f t="shared" si="362"/>
        <v>2025</v>
      </c>
      <c r="V4658" s="4">
        <f t="shared" si="363"/>
        <v>7.8341013824884786E-2</v>
      </c>
      <c r="W4658" t="str">
        <f t="shared" si="364"/>
        <v>Low</v>
      </c>
    </row>
    <row r="4659" spans="1:23" hidden="1" x14ac:dyDescent="0.3">
      <c r="A4659">
        <v>100796</v>
      </c>
      <c r="B4659" s="1">
        <v>45801</v>
      </c>
      <c r="C4659" t="s">
        <v>932</v>
      </c>
      <c r="D4659" t="s">
        <v>58</v>
      </c>
      <c r="E4659" t="s">
        <v>52</v>
      </c>
      <c r="F4659" t="s">
        <v>53</v>
      </c>
      <c r="G4659" t="s">
        <v>54</v>
      </c>
      <c r="H4659" t="s">
        <v>108</v>
      </c>
      <c r="I4659" t="s">
        <v>39</v>
      </c>
      <c r="J4659" t="s">
        <v>92</v>
      </c>
      <c r="K4659">
        <v>1</v>
      </c>
      <c r="L4659">
        <v>2167</v>
      </c>
      <c r="M4659">
        <v>20</v>
      </c>
      <c r="N4659">
        <v>1733.6</v>
      </c>
      <c r="O4659">
        <v>1600</v>
      </c>
      <c r="P4659">
        <v>133.6</v>
      </c>
      <c r="Q4659" t="s">
        <v>66</v>
      </c>
      <c r="R4659" t="s">
        <v>27</v>
      </c>
      <c r="S4659" s="3" t="str">
        <f t="shared" si="360"/>
        <v>May</v>
      </c>
      <c r="T4659" t="str">
        <f t="shared" si="361"/>
        <v>Q2</v>
      </c>
      <c r="U4659">
        <f t="shared" si="362"/>
        <v>2025</v>
      </c>
      <c r="V4659" s="4">
        <f t="shared" si="363"/>
        <v>7.7065066912782643E-2</v>
      </c>
      <c r="W4659" t="str">
        <f t="shared" si="364"/>
        <v>Low</v>
      </c>
    </row>
    <row r="4660" spans="1:23" hidden="1" x14ac:dyDescent="0.3">
      <c r="A4660">
        <v>101923</v>
      </c>
      <c r="B4660" s="1">
        <v>45753</v>
      </c>
      <c r="C4660" t="s">
        <v>2059</v>
      </c>
      <c r="D4660" t="s">
        <v>250</v>
      </c>
      <c r="E4660" t="s">
        <v>52</v>
      </c>
      <c r="F4660" t="s">
        <v>69</v>
      </c>
      <c r="G4660" t="s">
        <v>70</v>
      </c>
      <c r="H4660" t="s">
        <v>59</v>
      </c>
      <c r="I4660" t="s">
        <v>39</v>
      </c>
      <c r="J4660" t="s">
        <v>40</v>
      </c>
      <c r="K4660">
        <v>4</v>
      </c>
      <c r="L4660">
        <v>430</v>
      </c>
      <c r="M4660">
        <v>0</v>
      </c>
      <c r="N4660">
        <v>1720</v>
      </c>
      <c r="O4660">
        <v>1600</v>
      </c>
      <c r="P4660">
        <v>120</v>
      </c>
      <c r="Q4660" t="s">
        <v>41</v>
      </c>
      <c r="R4660" t="s">
        <v>27</v>
      </c>
      <c r="S4660" s="3" t="str">
        <f t="shared" si="360"/>
        <v>April</v>
      </c>
      <c r="T4660" t="str">
        <f t="shared" si="361"/>
        <v>Q2</v>
      </c>
      <c r="U4660">
        <f t="shared" si="362"/>
        <v>2025</v>
      </c>
      <c r="V4660" s="4">
        <f t="shared" si="363"/>
        <v>6.9767441860465115E-2</v>
      </c>
      <c r="W4660" t="str">
        <f t="shared" si="364"/>
        <v>Low</v>
      </c>
    </row>
    <row r="4661" spans="1:23" hidden="1" x14ac:dyDescent="0.3">
      <c r="A4661">
        <v>103550</v>
      </c>
      <c r="B4661" s="1">
        <v>45815</v>
      </c>
      <c r="C4661" t="s">
        <v>3686</v>
      </c>
      <c r="D4661" t="s">
        <v>35</v>
      </c>
      <c r="E4661" t="s">
        <v>30</v>
      </c>
      <c r="F4661" t="s">
        <v>76</v>
      </c>
      <c r="G4661" t="s">
        <v>77</v>
      </c>
      <c r="H4661" t="s">
        <v>33</v>
      </c>
      <c r="I4661" t="s">
        <v>39</v>
      </c>
      <c r="J4661" t="s">
        <v>40</v>
      </c>
      <c r="K4661">
        <v>3</v>
      </c>
      <c r="L4661">
        <v>716</v>
      </c>
      <c r="M4661">
        <v>20</v>
      </c>
      <c r="N4661">
        <v>1718.4</v>
      </c>
      <c r="O4661">
        <v>1200</v>
      </c>
      <c r="P4661">
        <v>518.4</v>
      </c>
      <c r="Q4661" t="s">
        <v>26</v>
      </c>
      <c r="R4661" t="s">
        <v>27</v>
      </c>
      <c r="S4661" s="3" t="str">
        <f t="shared" si="360"/>
        <v>June</v>
      </c>
      <c r="T4661" t="str">
        <f t="shared" si="361"/>
        <v>Q2</v>
      </c>
      <c r="U4661">
        <f t="shared" si="362"/>
        <v>2025</v>
      </c>
      <c r="V4661" s="4">
        <f t="shared" si="363"/>
        <v>0.30167597765363124</v>
      </c>
      <c r="W4661" t="str">
        <f t="shared" si="364"/>
        <v>Low</v>
      </c>
    </row>
    <row r="4662" spans="1:23" hidden="1" x14ac:dyDescent="0.3">
      <c r="A4662">
        <v>100399</v>
      </c>
      <c r="B4662" s="1">
        <v>45859</v>
      </c>
      <c r="C4662" t="s">
        <v>535</v>
      </c>
      <c r="D4662" t="s">
        <v>114</v>
      </c>
      <c r="E4662" t="s">
        <v>44</v>
      </c>
      <c r="F4662" t="s">
        <v>64</v>
      </c>
      <c r="G4662" t="s">
        <v>65</v>
      </c>
      <c r="H4662" t="s">
        <v>38</v>
      </c>
      <c r="I4662" t="s">
        <v>39</v>
      </c>
      <c r="J4662" t="s">
        <v>48</v>
      </c>
      <c r="K4662">
        <v>2</v>
      </c>
      <c r="L4662">
        <v>1008</v>
      </c>
      <c r="M4662">
        <v>15</v>
      </c>
      <c r="N4662">
        <v>1713.6</v>
      </c>
      <c r="O4662">
        <v>1800</v>
      </c>
      <c r="P4662">
        <v>-86.4</v>
      </c>
      <c r="Q4662" t="s">
        <v>55</v>
      </c>
      <c r="R4662" t="s">
        <v>27</v>
      </c>
      <c r="S4662" s="3" t="str">
        <f t="shared" si="360"/>
        <v>July</v>
      </c>
      <c r="T4662" t="str">
        <f t="shared" si="361"/>
        <v>Q3</v>
      </c>
      <c r="U4662">
        <f t="shared" si="362"/>
        <v>2025</v>
      </c>
      <c r="V4662" s="4">
        <f t="shared" si="363"/>
        <v>-5.0420168067226899E-2</v>
      </c>
      <c r="W4662" t="str">
        <f t="shared" si="364"/>
        <v>Low</v>
      </c>
    </row>
    <row r="4663" spans="1:23" hidden="1" x14ac:dyDescent="0.3">
      <c r="A4663">
        <v>100764</v>
      </c>
      <c r="B4663" s="1">
        <v>45802</v>
      </c>
      <c r="C4663" t="s">
        <v>900</v>
      </c>
      <c r="D4663" t="s">
        <v>205</v>
      </c>
      <c r="E4663" t="s">
        <v>20</v>
      </c>
      <c r="F4663" t="s">
        <v>36</v>
      </c>
      <c r="G4663" t="s">
        <v>37</v>
      </c>
      <c r="H4663" t="s">
        <v>71</v>
      </c>
      <c r="I4663" t="s">
        <v>39</v>
      </c>
      <c r="J4663" t="s">
        <v>48</v>
      </c>
      <c r="K4663">
        <v>2</v>
      </c>
      <c r="L4663">
        <v>1002</v>
      </c>
      <c r="M4663">
        <v>15</v>
      </c>
      <c r="N4663">
        <v>1703.4</v>
      </c>
      <c r="O4663">
        <v>1800</v>
      </c>
      <c r="P4663">
        <v>-96.6</v>
      </c>
      <c r="Q4663" t="s">
        <v>49</v>
      </c>
      <c r="R4663" t="s">
        <v>27</v>
      </c>
      <c r="S4663" s="3" t="str">
        <f t="shared" si="360"/>
        <v>May</v>
      </c>
      <c r="T4663" t="str">
        <f t="shared" si="361"/>
        <v>Q2</v>
      </c>
      <c r="U4663">
        <f t="shared" si="362"/>
        <v>2025</v>
      </c>
      <c r="V4663" s="4">
        <f t="shared" si="363"/>
        <v>-5.671010919337794E-2</v>
      </c>
      <c r="W4663" t="str">
        <f t="shared" si="364"/>
        <v>Low</v>
      </c>
    </row>
    <row r="4664" spans="1:23" hidden="1" x14ac:dyDescent="0.3">
      <c r="A4664">
        <v>103204</v>
      </c>
      <c r="B4664" s="1">
        <v>45724</v>
      </c>
      <c r="C4664" t="s">
        <v>3340</v>
      </c>
      <c r="D4664" t="s">
        <v>149</v>
      </c>
      <c r="E4664" t="s">
        <v>20</v>
      </c>
      <c r="F4664" t="s">
        <v>21</v>
      </c>
      <c r="G4664" t="s">
        <v>22</v>
      </c>
      <c r="H4664" t="s">
        <v>71</v>
      </c>
      <c r="I4664" t="s">
        <v>39</v>
      </c>
      <c r="J4664" t="s">
        <v>40</v>
      </c>
      <c r="K4664">
        <v>3</v>
      </c>
      <c r="L4664">
        <v>593</v>
      </c>
      <c r="M4664">
        <v>5</v>
      </c>
      <c r="N4664">
        <v>1690.05</v>
      </c>
      <c r="O4664">
        <v>1200</v>
      </c>
      <c r="P4664">
        <v>490.05</v>
      </c>
      <c r="Q4664" t="s">
        <v>55</v>
      </c>
      <c r="R4664" t="s">
        <v>56</v>
      </c>
      <c r="S4664" s="3" t="str">
        <f t="shared" si="360"/>
        <v>March</v>
      </c>
      <c r="T4664" t="str">
        <f t="shared" si="361"/>
        <v>Q1</v>
      </c>
      <c r="U4664">
        <f t="shared" si="362"/>
        <v>2025</v>
      </c>
      <c r="V4664" s="4">
        <f t="shared" si="363"/>
        <v>0.28996183544865539</v>
      </c>
      <c r="W4664" t="str">
        <f t="shared" si="364"/>
        <v>Low</v>
      </c>
    </row>
    <row r="4665" spans="1:23" hidden="1" x14ac:dyDescent="0.3">
      <c r="A4665">
        <v>103524</v>
      </c>
      <c r="B4665" s="1">
        <v>45811</v>
      </c>
      <c r="C4665" t="s">
        <v>3660</v>
      </c>
      <c r="D4665" t="s">
        <v>82</v>
      </c>
      <c r="E4665" t="s">
        <v>20</v>
      </c>
      <c r="F4665" t="s">
        <v>21</v>
      </c>
      <c r="G4665" t="s">
        <v>22</v>
      </c>
      <c r="H4665" t="s">
        <v>23</v>
      </c>
      <c r="I4665" t="s">
        <v>39</v>
      </c>
      <c r="J4665" t="s">
        <v>40</v>
      </c>
      <c r="K4665">
        <v>2</v>
      </c>
      <c r="L4665">
        <v>938</v>
      </c>
      <c r="M4665">
        <v>10</v>
      </c>
      <c r="N4665">
        <v>1688.4</v>
      </c>
      <c r="O4665">
        <v>800</v>
      </c>
      <c r="P4665">
        <v>888.4</v>
      </c>
      <c r="Q4665" t="s">
        <v>66</v>
      </c>
      <c r="R4665" t="s">
        <v>56</v>
      </c>
      <c r="S4665" s="3" t="str">
        <f t="shared" si="360"/>
        <v>June</v>
      </c>
      <c r="T4665" t="str">
        <f t="shared" si="361"/>
        <v>Q2</v>
      </c>
      <c r="U4665">
        <f t="shared" si="362"/>
        <v>2025</v>
      </c>
      <c r="V4665" s="4">
        <f t="shared" si="363"/>
        <v>0.5261786306562426</v>
      </c>
      <c r="W4665" t="str">
        <f t="shared" si="364"/>
        <v>Low</v>
      </c>
    </row>
    <row r="4666" spans="1:23" hidden="1" x14ac:dyDescent="0.3">
      <c r="A4666">
        <v>103092</v>
      </c>
      <c r="B4666" s="1">
        <v>45715</v>
      </c>
      <c r="C4666" t="s">
        <v>3228</v>
      </c>
      <c r="D4666" t="s">
        <v>132</v>
      </c>
      <c r="E4666" t="s">
        <v>44</v>
      </c>
      <c r="F4666" t="s">
        <v>45</v>
      </c>
      <c r="G4666" t="s">
        <v>46</v>
      </c>
      <c r="H4666" t="s">
        <v>71</v>
      </c>
      <c r="I4666" t="s">
        <v>39</v>
      </c>
      <c r="J4666" t="s">
        <v>40</v>
      </c>
      <c r="K4666">
        <v>5</v>
      </c>
      <c r="L4666">
        <v>397</v>
      </c>
      <c r="M4666">
        <v>15</v>
      </c>
      <c r="N4666">
        <v>1687.25</v>
      </c>
      <c r="O4666">
        <v>2000</v>
      </c>
      <c r="P4666">
        <v>-312.75</v>
      </c>
      <c r="Q4666" t="s">
        <v>66</v>
      </c>
      <c r="R4666" t="s">
        <v>27</v>
      </c>
      <c r="S4666" s="3" t="str">
        <f t="shared" si="360"/>
        <v>February</v>
      </c>
      <c r="T4666" t="str">
        <f t="shared" si="361"/>
        <v>Q1</v>
      </c>
      <c r="U4666">
        <f t="shared" si="362"/>
        <v>2025</v>
      </c>
      <c r="V4666" s="4">
        <f t="shared" si="363"/>
        <v>-0.1853607941917321</v>
      </c>
      <c r="W4666" t="str">
        <f t="shared" si="364"/>
        <v>Low</v>
      </c>
    </row>
    <row r="4667" spans="1:23" hidden="1" x14ac:dyDescent="0.3">
      <c r="A4667">
        <v>101980</v>
      </c>
      <c r="B4667" s="1">
        <v>45751</v>
      </c>
      <c r="C4667" t="s">
        <v>2116</v>
      </c>
      <c r="D4667" t="s">
        <v>213</v>
      </c>
      <c r="E4667" t="s">
        <v>44</v>
      </c>
      <c r="F4667" t="s">
        <v>64</v>
      </c>
      <c r="G4667" t="s">
        <v>65</v>
      </c>
      <c r="H4667" t="s">
        <v>108</v>
      </c>
      <c r="I4667" t="s">
        <v>39</v>
      </c>
      <c r="J4667" t="s">
        <v>48</v>
      </c>
      <c r="K4667">
        <v>1</v>
      </c>
      <c r="L4667">
        <v>1868</v>
      </c>
      <c r="M4667">
        <v>10</v>
      </c>
      <c r="N4667">
        <v>1681.2</v>
      </c>
      <c r="O4667">
        <v>900</v>
      </c>
      <c r="P4667">
        <v>781.2</v>
      </c>
      <c r="Q4667" t="s">
        <v>41</v>
      </c>
      <c r="R4667" t="s">
        <v>56</v>
      </c>
      <c r="S4667" s="3" t="str">
        <f t="shared" si="360"/>
        <v>April</v>
      </c>
      <c r="T4667" t="str">
        <f t="shared" si="361"/>
        <v>Q2</v>
      </c>
      <c r="U4667">
        <f t="shared" si="362"/>
        <v>2025</v>
      </c>
      <c r="V4667" s="4">
        <f t="shared" si="363"/>
        <v>0.46466809421841543</v>
      </c>
      <c r="W4667" t="str">
        <f t="shared" si="364"/>
        <v>Low</v>
      </c>
    </row>
    <row r="4668" spans="1:23" hidden="1" x14ac:dyDescent="0.3">
      <c r="A4668">
        <v>102096</v>
      </c>
      <c r="B4668" s="1">
        <v>45740</v>
      </c>
      <c r="C4668" t="s">
        <v>2232</v>
      </c>
      <c r="D4668" t="s">
        <v>153</v>
      </c>
      <c r="E4668" t="s">
        <v>44</v>
      </c>
      <c r="F4668" t="s">
        <v>64</v>
      </c>
      <c r="G4668" t="s">
        <v>65</v>
      </c>
      <c r="H4668" t="s">
        <v>83</v>
      </c>
      <c r="I4668" t="s">
        <v>39</v>
      </c>
      <c r="J4668" t="s">
        <v>92</v>
      </c>
      <c r="K4668">
        <v>1</v>
      </c>
      <c r="L4668">
        <v>2094</v>
      </c>
      <c r="M4668">
        <v>20</v>
      </c>
      <c r="N4668">
        <v>1675.2</v>
      </c>
      <c r="O4668">
        <v>1600</v>
      </c>
      <c r="P4668">
        <v>75.2</v>
      </c>
      <c r="Q4668" t="s">
        <v>26</v>
      </c>
      <c r="R4668" t="s">
        <v>73</v>
      </c>
      <c r="S4668" s="3" t="str">
        <f t="shared" si="360"/>
        <v>March</v>
      </c>
      <c r="T4668" t="str">
        <f t="shared" si="361"/>
        <v>Q1</v>
      </c>
      <c r="U4668">
        <f t="shared" si="362"/>
        <v>2025</v>
      </c>
      <c r="V4668" s="4">
        <f t="shared" si="363"/>
        <v>4.4890162368672396E-2</v>
      </c>
      <c r="W4668" t="str">
        <f t="shared" si="364"/>
        <v>Low</v>
      </c>
    </row>
    <row r="4669" spans="1:23" hidden="1" x14ac:dyDescent="0.3">
      <c r="A4669">
        <v>104259</v>
      </c>
      <c r="B4669" s="1">
        <v>45755</v>
      </c>
      <c r="C4669" t="s">
        <v>4395</v>
      </c>
      <c r="D4669" t="s">
        <v>219</v>
      </c>
      <c r="E4669" t="s">
        <v>44</v>
      </c>
      <c r="F4669" t="s">
        <v>64</v>
      </c>
      <c r="G4669" t="s">
        <v>65</v>
      </c>
      <c r="H4669" t="s">
        <v>33</v>
      </c>
      <c r="I4669" t="s">
        <v>39</v>
      </c>
      <c r="J4669" t="s">
        <v>48</v>
      </c>
      <c r="K4669">
        <v>1</v>
      </c>
      <c r="L4669">
        <v>1756</v>
      </c>
      <c r="M4669">
        <v>5</v>
      </c>
      <c r="N4669">
        <v>1668.2</v>
      </c>
      <c r="O4669">
        <v>900</v>
      </c>
      <c r="P4669">
        <v>768.2</v>
      </c>
      <c r="Q4669" t="s">
        <v>66</v>
      </c>
      <c r="R4669" t="s">
        <v>27</v>
      </c>
      <c r="S4669" s="3" t="str">
        <f t="shared" si="360"/>
        <v>April</v>
      </c>
      <c r="T4669" t="str">
        <f t="shared" si="361"/>
        <v>Q2</v>
      </c>
      <c r="U4669">
        <f t="shared" si="362"/>
        <v>2025</v>
      </c>
      <c r="V4669" s="4">
        <f t="shared" si="363"/>
        <v>0.46049634336410505</v>
      </c>
      <c r="W4669" t="str">
        <f t="shared" si="364"/>
        <v>Low</v>
      </c>
    </row>
    <row r="4670" spans="1:23" hidden="1" x14ac:dyDescent="0.3">
      <c r="A4670">
        <v>104728</v>
      </c>
      <c r="B4670" s="1">
        <v>45799</v>
      </c>
      <c r="C4670" t="s">
        <v>4864</v>
      </c>
      <c r="D4670" t="s">
        <v>142</v>
      </c>
      <c r="E4670" t="s">
        <v>30</v>
      </c>
      <c r="F4670" t="s">
        <v>31</v>
      </c>
      <c r="G4670" t="s">
        <v>32</v>
      </c>
      <c r="H4670" t="s">
        <v>59</v>
      </c>
      <c r="I4670" t="s">
        <v>39</v>
      </c>
      <c r="J4670" t="s">
        <v>40</v>
      </c>
      <c r="K4670">
        <v>5</v>
      </c>
      <c r="L4670">
        <v>416</v>
      </c>
      <c r="M4670">
        <v>20</v>
      </c>
      <c r="N4670">
        <v>1664</v>
      </c>
      <c r="O4670">
        <v>2000</v>
      </c>
      <c r="P4670">
        <v>-336</v>
      </c>
      <c r="Q4670" t="s">
        <v>66</v>
      </c>
      <c r="R4670" t="s">
        <v>27</v>
      </c>
      <c r="S4670" s="3" t="str">
        <f t="shared" si="360"/>
        <v>May</v>
      </c>
      <c r="T4670" t="str">
        <f t="shared" si="361"/>
        <v>Q2</v>
      </c>
      <c r="U4670">
        <f t="shared" si="362"/>
        <v>2025</v>
      </c>
      <c r="V4670" s="4">
        <f t="shared" si="363"/>
        <v>-0.20192307692307693</v>
      </c>
      <c r="W4670" t="str">
        <f t="shared" si="364"/>
        <v>Low</v>
      </c>
    </row>
    <row r="4671" spans="1:23" hidden="1" x14ac:dyDescent="0.3">
      <c r="A4671">
        <v>102707</v>
      </c>
      <c r="B4671" s="1">
        <v>45689</v>
      </c>
      <c r="C4671" t="s">
        <v>2843</v>
      </c>
      <c r="D4671" t="s">
        <v>322</v>
      </c>
      <c r="E4671" t="s">
        <v>44</v>
      </c>
      <c r="F4671" t="s">
        <v>64</v>
      </c>
      <c r="G4671" t="s">
        <v>65</v>
      </c>
      <c r="H4671" t="s">
        <v>33</v>
      </c>
      <c r="I4671" t="s">
        <v>39</v>
      </c>
      <c r="J4671" t="s">
        <v>40</v>
      </c>
      <c r="K4671">
        <v>6</v>
      </c>
      <c r="L4671">
        <v>326</v>
      </c>
      <c r="M4671">
        <v>15</v>
      </c>
      <c r="N4671">
        <v>1662.6</v>
      </c>
      <c r="O4671">
        <v>2400</v>
      </c>
      <c r="P4671">
        <v>-737.4</v>
      </c>
      <c r="Q4671" t="s">
        <v>66</v>
      </c>
      <c r="R4671" t="s">
        <v>27</v>
      </c>
      <c r="S4671" s="3" t="str">
        <f t="shared" si="360"/>
        <v>February</v>
      </c>
      <c r="T4671" t="str">
        <f t="shared" si="361"/>
        <v>Q1</v>
      </c>
      <c r="U4671">
        <f t="shared" si="362"/>
        <v>2025</v>
      </c>
      <c r="V4671" s="4">
        <f t="shared" si="363"/>
        <v>-0.44352219415373512</v>
      </c>
      <c r="W4671" t="str">
        <f t="shared" si="364"/>
        <v>Low</v>
      </c>
    </row>
    <row r="4672" spans="1:23" hidden="1" x14ac:dyDescent="0.3">
      <c r="A4672">
        <v>101284</v>
      </c>
      <c r="B4672" s="1">
        <v>45877</v>
      </c>
      <c r="C4672" t="s">
        <v>1420</v>
      </c>
      <c r="D4672" t="s">
        <v>322</v>
      </c>
      <c r="E4672" t="s">
        <v>52</v>
      </c>
      <c r="F4672" t="s">
        <v>53</v>
      </c>
      <c r="G4672" t="s">
        <v>54</v>
      </c>
      <c r="H4672" t="s">
        <v>47</v>
      </c>
      <c r="I4672" t="s">
        <v>39</v>
      </c>
      <c r="J4672" t="s">
        <v>48</v>
      </c>
      <c r="K4672">
        <v>1</v>
      </c>
      <c r="L4672">
        <v>1842</v>
      </c>
      <c r="M4672">
        <v>10</v>
      </c>
      <c r="N4672">
        <v>1657.8</v>
      </c>
      <c r="O4672">
        <v>900</v>
      </c>
      <c r="P4672">
        <v>757.8</v>
      </c>
      <c r="Q4672" t="s">
        <v>55</v>
      </c>
      <c r="R4672" t="s">
        <v>56</v>
      </c>
      <c r="S4672" s="3" t="str">
        <f t="shared" si="360"/>
        <v>August</v>
      </c>
      <c r="T4672" t="str">
        <f t="shared" si="361"/>
        <v>Q3</v>
      </c>
      <c r="U4672">
        <f t="shared" si="362"/>
        <v>2025</v>
      </c>
      <c r="V4672" s="4">
        <f t="shared" si="363"/>
        <v>0.45711183496199781</v>
      </c>
      <c r="W4672" t="str">
        <f t="shared" si="364"/>
        <v>Low</v>
      </c>
    </row>
    <row r="4673" spans="1:23" hidden="1" x14ac:dyDescent="0.3">
      <c r="A4673">
        <v>104691</v>
      </c>
      <c r="B4673" s="1">
        <v>45926</v>
      </c>
      <c r="C4673" t="s">
        <v>4827</v>
      </c>
      <c r="D4673" t="s">
        <v>257</v>
      </c>
      <c r="E4673" t="s">
        <v>44</v>
      </c>
      <c r="F4673" t="s">
        <v>45</v>
      </c>
      <c r="G4673" t="s">
        <v>46</v>
      </c>
      <c r="H4673" t="s">
        <v>47</v>
      </c>
      <c r="I4673" t="s">
        <v>39</v>
      </c>
      <c r="J4673" t="s">
        <v>40</v>
      </c>
      <c r="K4673">
        <v>3</v>
      </c>
      <c r="L4673">
        <v>552</v>
      </c>
      <c r="M4673">
        <v>0</v>
      </c>
      <c r="N4673">
        <v>1656</v>
      </c>
      <c r="O4673">
        <v>1200</v>
      </c>
      <c r="P4673">
        <v>456</v>
      </c>
      <c r="Q4673" t="s">
        <v>55</v>
      </c>
      <c r="R4673" t="s">
        <v>73</v>
      </c>
      <c r="S4673" s="3" t="str">
        <f t="shared" si="360"/>
        <v>September</v>
      </c>
      <c r="T4673" t="str">
        <f t="shared" si="361"/>
        <v>Q3</v>
      </c>
      <c r="U4673">
        <f t="shared" si="362"/>
        <v>2025</v>
      </c>
      <c r="V4673" s="4">
        <f t="shared" si="363"/>
        <v>0.27536231884057971</v>
      </c>
      <c r="W4673" t="str">
        <f t="shared" si="364"/>
        <v>Low</v>
      </c>
    </row>
    <row r="4674" spans="1:23" hidden="1" x14ac:dyDescent="0.3">
      <c r="A4674">
        <v>101196</v>
      </c>
      <c r="B4674" s="1">
        <v>45826</v>
      </c>
      <c r="C4674" t="s">
        <v>1332</v>
      </c>
      <c r="D4674" t="s">
        <v>87</v>
      </c>
      <c r="E4674" t="s">
        <v>52</v>
      </c>
      <c r="F4674" t="s">
        <v>69</v>
      </c>
      <c r="G4674" t="s">
        <v>70</v>
      </c>
      <c r="H4674" t="s">
        <v>23</v>
      </c>
      <c r="I4674" t="s">
        <v>39</v>
      </c>
      <c r="J4674" t="s">
        <v>40</v>
      </c>
      <c r="K4674">
        <v>3</v>
      </c>
      <c r="L4674">
        <v>549</v>
      </c>
      <c r="M4674">
        <v>0</v>
      </c>
      <c r="N4674">
        <v>1647</v>
      </c>
      <c r="O4674">
        <v>1200</v>
      </c>
      <c r="P4674">
        <v>447</v>
      </c>
      <c r="Q4674" t="s">
        <v>66</v>
      </c>
      <c r="R4674" t="s">
        <v>27</v>
      </c>
      <c r="S4674" s="3" t="str">
        <f t="shared" ref="S4674:S4737" si="365">TEXT(B4674,"mmmm")</f>
        <v>June</v>
      </c>
      <c r="T4674" t="str">
        <f t="shared" ref="T4674:T4737" si="366">"Q"&amp;ROUNDUP(MONTH(B4674)/3,0)</f>
        <v>Q2</v>
      </c>
      <c r="U4674">
        <f t="shared" ref="U4674:U4737" si="367">YEAR(B4674)</f>
        <v>2025</v>
      </c>
      <c r="V4674" s="4">
        <f t="shared" ref="V4674:V4737" si="368">P4674/N4674</f>
        <v>0.27140255009107467</v>
      </c>
      <c r="W4674" t="str">
        <f t="shared" ref="W4674:W4737" si="369">IF(N4674&lt;10000,"Low",IF(N4674&lt;=50000,"Medium","High"))</f>
        <v>Low</v>
      </c>
    </row>
    <row r="4675" spans="1:23" hidden="1" x14ac:dyDescent="0.3">
      <c r="A4675">
        <v>100147</v>
      </c>
      <c r="B4675" s="1">
        <v>45925</v>
      </c>
      <c r="C4675" t="s">
        <v>277</v>
      </c>
      <c r="D4675" t="s">
        <v>213</v>
      </c>
      <c r="E4675" t="s">
        <v>30</v>
      </c>
      <c r="F4675" t="s">
        <v>31</v>
      </c>
      <c r="G4675" t="s">
        <v>32</v>
      </c>
      <c r="H4675" t="s">
        <v>38</v>
      </c>
      <c r="I4675" t="s">
        <v>39</v>
      </c>
      <c r="J4675" t="s">
        <v>40</v>
      </c>
      <c r="K4675">
        <v>2</v>
      </c>
      <c r="L4675">
        <v>1025</v>
      </c>
      <c r="M4675">
        <v>20</v>
      </c>
      <c r="N4675">
        <v>1640</v>
      </c>
      <c r="O4675">
        <v>800</v>
      </c>
      <c r="P4675">
        <v>840</v>
      </c>
      <c r="Q4675" t="s">
        <v>49</v>
      </c>
      <c r="R4675" t="s">
        <v>27</v>
      </c>
      <c r="S4675" s="3" t="str">
        <f t="shared" si="365"/>
        <v>September</v>
      </c>
      <c r="T4675" t="str">
        <f t="shared" si="366"/>
        <v>Q3</v>
      </c>
      <c r="U4675">
        <f t="shared" si="367"/>
        <v>2025</v>
      </c>
      <c r="V4675" s="4">
        <f t="shared" si="368"/>
        <v>0.51219512195121952</v>
      </c>
      <c r="W4675" t="str">
        <f t="shared" si="369"/>
        <v>Low</v>
      </c>
    </row>
    <row r="4676" spans="1:23" hidden="1" x14ac:dyDescent="0.3">
      <c r="A4676">
        <v>101208</v>
      </c>
      <c r="B4676" s="1">
        <v>45804</v>
      </c>
      <c r="C4676" t="s">
        <v>1344</v>
      </c>
      <c r="D4676" t="s">
        <v>189</v>
      </c>
      <c r="E4676" t="s">
        <v>20</v>
      </c>
      <c r="F4676" t="s">
        <v>36</v>
      </c>
      <c r="G4676" t="s">
        <v>37</v>
      </c>
      <c r="H4676" t="s">
        <v>23</v>
      </c>
      <c r="I4676" t="s">
        <v>39</v>
      </c>
      <c r="J4676" t="s">
        <v>48</v>
      </c>
      <c r="K4676">
        <v>1</v>
      </c>
      <c r="L4676">
        <v>1822</v>
      </c>
      <c r="M4676">
        <v>10</v>
      </c>
      <c r="N4676">
        <v>1639.8</v>
      </c>
      <c r="O4676">
        <v>900</v>
      </c>
      <c r="P4676">
        <v>739.8</v>
      </c>
      <c r="Q4676" t="s">
        <v>66</v>
      </c>
      <c r="R4676" t="s">
        <v>73</v>
      </c>
      <c r="S4676" s="3" t="str">
        <f t="shared" si="365"/>
        <v>May</v>
      </c>
      <c r="T4676" t="str">
        <f t="shared" si="366"/>
        <v>Q2</v>
      </c>
      <c r="U4676">
        <f t="shared" si="367"/>
        <v>2025</v>
      </c>
      <c r="V4676" s="4">
        <f t="shared" si="368"/>
        <v>0.45115257958287597</v>
      </c>
      <c r="W4676" t="str">
        <f t="shared" si="369"/>
        <v>Low</v>
      </c>
    </row>
    <row r="4677" spans="1:23" hidden="1" x14ac:dyDescent="0.3">
      <c r="A4677">
        <v>100794</v>
      </c>
      <c r="B4677" s="1">
        <v>45804</v>
      </c>
      <c r="C4677" t="s">
        <v>930</v>
      </c>
      <c r="D4677" t="s">
        <v>210</v>
      </c>
      <c r="E4677" t="s">
        <v>52</v>
      </c>
      <c r="F4677" t="s">
        <v>53</v>
      </c>
      <c r="G4677" t="s">
        <v>54</v>
      </c>
      <c r="H4677" t="s">
        <v>83</v>
      </c>
      <c r="I4677" t="s">
        <v>39</v>
      </c>
      <c r="J4677" t="s">
        <v>40</v>
      </c>
      <c r="K4677">
        <v>2</v>
      </c>
      <c r="L4677">
        <v>863</v>
      </c>
      <c r="M4677">
        <v>5</v>
      </c>
      <c r="N4677">
        <v>1639.7</v>
      </c>
      <c r="O4677">
        <v>800</v>
      </c>
      <c r="P4677">
        <v>839.7</v>
      </c>
      <c r="Q4677" t="s">
        <v>66</v>
      </c>
      <c r="R4677" t="s">
        <v>27</v>
      </c>
      <c r="S4677" s="3" t="str">
        <f t="shared" si="365"/>
        <v>May</v>
      </c>
      <c r="T4677" t="str">
        <f t="shared" si="366"/>
        <v>Q2</v>
      </c>
      <c r="U4677">
        <f t="shared" si="367"/>
        <v>2025</v>
      </c>
      <c r="V4677" s="4">
        <f t="shared" si="368"/>
        <v>0.51210587302555344</v>
      </c>
      <c r="W4677" t="str">
        <f t="shared" si="369"/>
        <v>Low</v>
      </c>
    </row>
    <row r="4678" spans="1:23" hidden="1" x14ac:dyDescent="0.3">
      <c r="A4678">
        <v>102402</v>
      </c>
      <c r="B4678" s="1">
        <v>45710</v>
      </c>
      <c r="C4678" t="s">
        <v>2538</v>
      </c>
      <c r="D4678" t="s">
        <v>205</v>
      </c>
      <c r="E4678" t="s">
        <v>52</v>
      </c>
      <c r="F4678" t="s">
        <v>69</v>
      </c>
      <c r="G4678" t="s">
        <v>70</v>
      </c>
      <c r="H4678" t="s">
        <v>33</v>
      </c>
      <c r="I4678" t="s">
        <v>39</v>
      </c>
      <c r="J4678" t="s">
        <v>48</v>
      </c>
      <c r="K4678">
        <v>1</v>
      </c>
      <c r="L4678">
        <v>1635</v>
      </c>
      <c r="M4678">
        <v>0</v>
      </c>
      <c r="N4678">
        <v>1635</v>
      </c>
      <c r="O4678">
        <v>900</v>
      </c>
      <c r="P4678">
        <v>735</v>
      </c>
      <c r="Q4678" t="s">
        <v>41</v>
      </c>
      <c r="R4678" t="s">
        <v>27</v>
      </c>
      <c r="S4678" s="3" t="str">
        <f t="shared" si="365"/>
        <v>February</v>
      </c>
      <c r="T4678" t="str">
        <f t="shared" si="366"/>
        <v>Q1</v>
      </c>
      <c r="U4678">
        <f t="shared" si="367"/>
        <v>2025</v>
      </c>
      <c r="V4678" s="4">
        <f t="shared" si="368"/>
        <v>0.44954128440366975</v>
      </c>
      <c r="W4678" t="str">
        <f t="shared" si="369"/>
        <v>Low</v>
      </c>
    </row>
    <row r="4679" spans="1:23" hidden="1" x14ac:dyDescent="0.3">
      <c r="A4679">
        <v>104498</v>
      </c>
      <c r="B4679" s="1">
        <v>45693</v>
      </c>
      <c r="C4679" t="s">
        <v>4634</v>
      </c>
      <c r="D4679" t="s">
        <v>179</v>
      </c>
      <c r="E4679" t="s">
        <v>52</v>
      </c>
      <c r="F4679" t="s">
        <v>53</v>
      </c>
      <c r="G4679" t="s">
        <v>54</v>
      </c>
      <c r="H4679" t="s">
        <v>71</v>
      </c>
      <c r="I4679" t="s">
        <v>39</v>
      </c>
      <c r="J4679" t="s">
        <v>40</v>
      </c>
      <c r="K4679">
        <v>3</v>
      </c>
      <c r="L4679">
        <v>680</v>
      </c>
      <c r="M4679">
        <v>20</v>
      </c>
      <c r="N4679">
        <v>1632</v>
      </c>
      <c r="O4679">
        <v>1200</v>
      </c>
      <c r="P4679">
        <v>432</v>
      </c>
      <c r="Q4679" t="s">
        <v>26</v>
      </c>
      <c r="R4679" t="s">
        <v>73</v>
      </c>
      <c r="S4679" s="3" t="str">
        <f t="shared" si="365"/>
        <v>February</v>
      </c>
      <c r="T4679" t="str">
        <f t="shared" si="366"/>
        <v>Q1</v>
      </c>
      <c r="U4679">
        <f t="shared" si="367"/>
        <v>2025</v>
      </c>
      <c r="V4679" s="4">
        <f t="shared" si="368"/>
        <v>0.26470588235294118</v>
      </c>
      <c r="W4679" t="str">
        <f t="shared" si="369"/>
        <v>Low</v>
      </c>
    </row>
    <row r="4680" spans="1:23" hidden="1" x14ac:dyDescent="0.3">
      <c r="A4680">
        <v>100461</v>
      </c>
      <c r="B4680" s="1">
        <v>45710</v>
      </c>
      <c r="C4680" t="s">
        <v>597</v>
      </c>
      <c r="D4680" t="s">
        <v>98</v>
      </c>
      <c r="E4680" t="s">
        <v>20</v>
      </c>
      <c r="F4680" t="s">
        <v>36</v>
      </c>
      <c r="G4680" t="s">
        <v>37</v>
      </c>
      <c r="H4680" t="s">
        <v>71</v>
      </c>
      <c r="I4680" t="s">
        <v>39</v>
      </c>
      <c r="J4680" t="s">
        <v>40</v>
      </c>
      <c r="K4680">
        <v>4</v>
      </c>
      <c r="L4680">
        <v>452</v>
      </c>
      <c r="M4680">
        <v>10</v>
      </c>
      <c r="N4680">
        <v>1627.2</v>
      </c>
      <c r="O4680">
        <v>1600</v>
      </c>
      <c r="P4680">
        <v>27.2</v>
      </c>
      <c r="Q4680" t="s">
        <v>26</v>
      </c>
      <c r="R4680" t="s">
        <v>27</v>
      </c>
      <c r="S4680" s="3" t="str">
        <f t="shared" si="365"/>
        <v>February</v>
      </c>
      <c r="T4680" t="str">
        <f t="shared" si="366"/>
        <v>Q1</v>
      </c>
      <c r="U4680">
        <f t="shared" si="367"/>
        <v>2025</v>
      </c>
      <c r="V4680" s="4">
        <f t="shared" si="368"/>
        <v>1.6715830875122909E-2</v>
      </c>
      <c r="W4680" t="str">
        <f t="shared" si="369"/>
        <v>Low</v>
      </c>
    </row>
    <row r="4681" spans="1:23" hidden="1" x14ac:dyDescent="0.3">
      <c r="A4681">
        <v>102645</v>
      </c>
      <c r="B4681" s="1">
        <v>45683</v>
      </c>
      <c r="C4681" t="s">
        <v>2781</v>
      </c>
      <c r="D4681" t="s">
        <v>144</v>
      </c>
      <c r="E4681" t="s">
        <v>30</v>
      </c>
      <c r="F4681" t="s">
        <v>76</v>
      </c>
      <c r="G4681" t="s">
        <v>77</v>
      </c>
      <c r="H4681" t="s">
        <v>38</v>
      </c>
      <c r="I4681" t="s">
        <v>39</v>
      </c>
      <c r="J4681" t="s">
        <v>48</v>
      </c>
      <c r="K4681">
        <v>1</v>
      </c>
      <c r="L4681">
        <v>1914</v>
      </c>
      <c r="M4681">
        <v>15</v>
      </c>
      <c r="N4681">
        <v>1626.9</v>
      </c>
      <c r="O4681">
        <v>900</v>
      </c>
      <c r="P4681">
        <v>726.9</v>
      </c>
      <c r="Q4681" t="s">
        <v>55</v>
      </c>
      <c r="R4681" t="s">
        <v>73</v>
      </c>
      <c r="S4681" s="3" t="str">
        <f t="shared" si="365"/>
        <v>January</v>
      </c>
      <c r="T4681" t="str">
        <f t="shared" si="366"/>
        <v>Q1</v>
      </c>
      <c r="U4681">
        <f t="shared" si="367"/>
        <v>2025</v>
      </c>
      <c r="V4681" s="4">
        <f t="shared" si="368"/>
        <v>0.44680066383920336</v>
      </c>
      <c r="W4681" t="str">
        <f t="shared" si="369"/>
        <v>Low</v>
      </c>
    </row>
    <row r="4682" spans="1:23" hidden="1" x14ac:dyDescent="0.3">
      <c r="A4682">
        <v>103417</v>
      </c>
      <c r="B4682" s="1">
        <v>45788</v>
      </c>
      <c r="C4682" t="s">
        <v>3553</v>
      </c>
      <c r="D4682" t="s">
        <v>112</v>
      </c>
      <c r="E4682" t="s">
        <v>44</v>
      </c>
      <c r="F4682" t="s">
        <v>45</v>
      </c>
      <c r="G4682" t="s">
        <v>46</v>
      </c>
      <c r="H4682" t="s">
        <v>83</v>
      </c>
      <c r="I4682" t="s">
        <v>39</v>
      </c>
      <c r="J4682" t="s">
        <v>48</v>
      </c>
      <c r="K4682">
        <v>1</v>
      </c>
      <c r="L4682">
        <v>1909</v>
      </c>
      <c r="M4682">
        <v>15</v>
      </c>
      <c r="N4682">
        <v>1622.65</v>
      </c>
      <c r="O4682">
        <v>900</v>
      </c>
      <c r="P4682">
        <v>722.65</v>
      </c>
      <c r="Q4682" t="s">
        <v>26</v>
      </c>
      <c r="R4682" t="s">
        <v>73</v>
      </c>
      <c r="S4682" s="3" t="str">
        <f t="shared" si="365"/>
        <v>May</v>
      </c>
      <c r="T4682" t="str">
        <f t="shared" si="366"/>
        <v>Q2</v>
      </c>
      <c r="U4682">
        <f t="shared" si="367"/>
        <v>2025</v>
      </c>
      <c r="V4682" s="4">
        <f t="shared" si="368"/>
        <v>0.44535173943857265</v>
      </c>
      <c r="W4682" t="str">
        <f t="shared" si="369"/>
        <v>Low</v>
      </c>
    </row>
    <row r="4683" spans="1:23" hidden="1" x14ac:dyDescent="0.3">
      <c r="A4683">
        <v>100656</v>
      </c>
      <c r="B4683" s="1">
        <v>45910</v>
      </c>
      <c r="C4683" t="s">
        <v>792</v>
      </c>
      <c r="D4683" t="s">
        <v>242</v>
      </c>
      <c r="E4683" t="s">
        <v>30</v>
      </c>
      <c r="F4683" t="s">
        <v>31</v>
      </c>
      <c r="G4683" t="s">
        <v>32</v>
      </c>
      <c r="H4683" t="s">
        <v>83</v>
      </c>
      <c r="I4683" t="s">
        <v>39</v>
      </c>
      <c r="J4683" t="s">
        <v>40</v>
      </c>
      <c r="K4683">
        <v>4</v>
      </c>
      <c r="L4683">
        <v>450</v>
      </c>
      <c r="M4683">
        <v>10</v>
      </c>
      <c r="N4683">
        <v>1620</v>
      </c>
      <c r="O4683">
        <v>1600</v>
      </c>
      <c r="P4683">
        <v>20</v>
      </c>
      <c r="Q4683" t="s">
        <v>49</v>
      </c>
      <c r="R4683" t="s">
        <v>27</v>
      </c>
      <c r="S4683" s="3" t="str">
        <f t="shared" si="365"/>
        <v>September</v>
      </c>
      <c r="T4683" t="str">
        <f t="shared" si="366"/>
        <v>Q3</v>
      </c>
      <c r="U4683">
        <f t="shared" si="367"/>
        <v>2025</v>
      </c>
      <c r="V4683" s="4">
        <f t="shared" si="368"/>
        <v>1.2345679012345678E-2</v>
      </c>
      <c r="W4683" t="str">
        <f t="shared" si="369"/>
        <v>Low</v>
      </c>
    </row>
    <row r="4684" spans="1:23" hidden="1" x14ac:dyDescent="0.3">
      <c r="A4684">
        <v>104771</v>
      </c>
      <c r="B4684" s="1">
        <v>46006</v>
      </c>
      <c r="C4684" t="s">
        <v>4907</v>
      </c>
      <c r="D4684" t="s">
        <v>299</v>
      </c>
      <c r="E4684" t="s">
        <v>20</v>
      </c>
      <c r="F4684" t="s">
        <v>36</v>
      </c>
      <c r="G4684" t="s">
        <v>37</v>
      </c>
      <c r="H4684" t="s">
        <v>59</v>
      </c>
      <c r="I4684" t="s">
        <v>39</v>
      </c>
      <c r="J4684" t="s">
        <v>48</v>
      </c>
      <c r="K4684">
        <v>2</v>
      </c>
      <c r="L4684">
        <v>1009</v>
      </c>
      <c r="M4684">
        <v>20</v>
      </c>
      <c r="N4684">
        <v>1614.4</v>
      </c>
      <c r="O4684">
        <v>1800</v>
      </c>
      <c r="P4684">
        <v>-185.6</v>
      </c>
      <c r="Q4684" t="s">
        <v>66</v>
      </c>
      <c r="R4684" t="s">
        <v>73</v>
      </c>
      <c r="S4684" s="3" t="str">
        <f t="shared" si="365"/>
        <v>December</v>
      </c>
      <c r="T4684" t="str">
        <f t="shared" si="366"/>
        <v>Q4</v>
      </c>
      <c r="U4684">
        <f t="shared" si="367"/>
        <v>2025</v>
      </c>
      <c r="V4684" s="4">
        <f t="shared" si="368"/>
        <v>-0.1149653121902874</v>
      </c>
      <c r="W4684" t="str">
        <f t="shared" si="369"/>
        <v>Low</v>
      </c>
    </row>
    <row r="4685" spans="1:23" hidden="1" x14ac:dyDescent="0.3">
      <c r="A4685">
        <v>104423</v>
      </c>
      <c r="B4685" s="1">
        <v>45835</v>
      </c>
      <c r="C4685" t="s">
        <v>4559</v>
      </c>
      <c r="D4685" t="s">
        <v>160</v>
      </c>
      <c r="E4685" t="s">
        <v>44</v>
      </c>
      <c r="F4685" t="s">
        <v>45</v>
      </c>
      <c r="G4685" t="s">
        <v>46</v>
      </c>
      <c r="H4685" t="s">
        <v>59</v>
      </c>
      <c r="I4685" t="s">
        <v>39</v>
      </c>
      <c r="J4685" t="s">
        <v>40</v>
      </c>
      <c r="K4685">
        <v>6</v>
      </c>
      <c r="L4685">
        <v>269</v>
      </c>
      <c r="M4685">
        <v>0</v>
      </c>
      <c r="N4685">
        <v>1614</v>
      </c>
      <c r="O4685">
        <v>2400</v>
      </c>
      <c r="P4685">
        <v>-786</v>
      </c>
      <c r="Q4685" t="s">
        <v>26</v>
      </c>
      <c r="R4685" t="s">
        <v>73</v>
      </c>
      <c r="S4685" s="3" t="str">
        <f t="shared" si="365"/>
        <v>June</v>
      </c>
      <c r="T4685" t="str">
        <f t="shared" si="366"/>
        <v>Q2</v>
      </c>
      <c r="U4685">
        <f t="shared" si="367"/>
        <v>2025</v>
      </c>
      <c r="V4685" s="4">
        <f t="shared" si="368"/>
        <v>-0.48698884758364314</v>
      </c>
      <c r="W4685" t="str">
        <f t="shared" si="369"/>
        <v>Low</v>
      </c>
    </row>
    <row r="4686" spans="1:23" hidden="1" x14ac:dyDescent="0.3">
      <c r="A4686">
        <v>101840</v>
      </c>
      <c r="B4686" s="1">
        <v>45816</v>
      </c>
      <c r="C4686" t="s">
        <v>1976</v>
      </c>
      <c r="D4686" t="s">
        <v>210</v>
      </c>
      <c r="E4686" t="s">
        <v>44</v>
      </c>
      <c r="F4686" t="s">
        <v>64</v>
      </c>
      <c r="G4686" t="s">
        <v>65</v>
      </c>
      <c r="H4686" t="s">
        <v>47</v>
      </c>
      <c r="I4686" t="s">
        <v>39</v>
      </c>
      <c r="J4686" t="s">
        <v>48</v>
      </c>
      <c r="K4686">
        <v>1</v>
      </c>
      <c r="L4686">
        <v>1694</v>
      </c>
      <c r="M4686">
        <v>5</v>
      </c>
      <c r="N4686">
        <v>1609.3</v>
      </c>
      <c r="O4686">
        <v>900</v>
      </c>
      <c r="P4686">
        <v>709.3</v>
      </c>
      <c r="Q4686" t="s">
        <v>26</v>
      </c>
      <c r="R4686" t="s">
        <v>73</v>
      </c>
      <c r="S4686" s="3" t="str">
        <f t="shared" si="365"/>
        <v>June</v>
      </c>
      <c r="T4686" t="str">
        <f t="shared" si="366"/>
        <v>Q2</v>
      </c>
      <c r="U4686">
        <f t="shared" si="367"/>
        <v>2025</v>
      </c>
      <c r="V4686" s="4">
        <f t="shared" si="368"/>
        <v>0.44075063692288569</v>
      </c>
      <c r="W4686" t="str">
        <f t="shared" si="369"/>
        <v>Low</v>
      </c>
    </row>
    <row r="4687" spans="1:23" hidden="1" x14ac:dyDescent="0.3">
      <c r="A4687">
        <v>103378</v>
      </c>
      <c r="B4687" s="1">
        <v>45666</v>
      </c>
      <c r="C4687" t="s">
        <v>3514</v>
      </c>
      <c r="D4687" t="s">
        <v>110</v>
      </c>
      <c r="E4687" t="s">
        <v>30</v>
      </c>
      <c r="F4687" t="s">
        <v>31</v>
      </c>
      <c r="G4687" t="s">
        <v>32</v>
      </c>
      <c r="H4687" t="s">
        <v>23</v>
      </c>
      <c r="I4687" t="s">
        <v>39</v>
      </c>
      <c r="J4687" t="s">
        <v>92</v>
      </c>
      <c r="K4687">
        <v>1</v>
      </c>
      <c r="L4687">
        <v>2010</v>
      </c>
      <c r="M4687">
        <v>20</v>
      </c>
      <c r="N4687">
        <v>1608</v>
      </c>
      <c r="O4687">
        <v>1600</v>
      </c>
      <c r="P4687">
        <v>8</v>
      </c>
      <c r="Q4687" t="s">
        <v>66</v>
      </c>
      <c r="R4687" t="s">
        <v>27</v>
      </c>
      <c r="S4687" s="3" t="str">
        <f t="shared" si="365"/>
        <v>January</v>
      </c>
      <c r="T4687" t="str">
        <f t="shared" si="366"/>
        <v>Q1</v>
      </c>
      <c r="U4687">
        <f t="shared" si="367"/>
        <v>2025</v>
      </c>
      <c r="V4687" s="4">
        <f t="shared" si="368"/>
        <v>4.9751243781094526E-3</v>
      </c>
      <c r="W4687" t="str">
        <f t="shared" si="369"/>
        <v>Low</v>
      </c>
    </row>
    <row r="4688" spans="1:23" hidden="1" x14ac:dyDescent="0.3">
      <c r="A4688">
        <v>100879</v>
      </c>
      <c r="B4688" s="1">
        <v>45721</v>
      </c>
      <c r="C4688" t="s">
        <v>1015</v>
      </c>
      <c r="D4688" t="s">
        <v>134</v>
      </c>
      <c r="E4688" t="s">
        <v>52</v>
      </c>
      <c r="F4688" t="s">
        <v>53</v>
      </c>
      <c r="G4688" t="s">
        <v>54</v>
      </c>
      <c r="H4688" t="s">
        <v>47</v>
      </c>
      <c r="I4688" t="s">
        <v>39</v>
      </c>
      <c r="J4688" t="s">
        <v>40</v>
      </c>
      <c r="K4688">
        <v>3</v>
      </c>
      <c r="L4688">
        <v>668</v>
      </c>
      <c r="M4688">
        <v>20</v>
      </c>
      <c r="N4688">
        <v>1603.2</v>
      </c>
      <c r="O4688">
        <v>1200</v>
      </c>
      <c r="P4688">
        <v>403.2</v>
      </c>
      <c r="Q4688" t="s">
        <v>49</v>
      </c>
      <c r="R4688" t="s">
        <v>56</v>
      </c>
      <c r="S4688" s="3" t="str">
        <f t="shared" si="365"/>
        <v>March</v>
      </c>
      <c r="T4688" t="str">
        <f t="shared" si="366"/>
        <v>Q1</v>
      </c>
      <c r="U4688">
        <f t="shared" si="367"/>
        <v>2025</v>
      </c>
      <c r="V4688" s="4">
        <f t="shared" si="368"/>
        <v>0.25149700598802394</v>
      </c>
      <c r="W4688" t="str">
        <f t="shared" si="369"/>
        <v>Low</v>
      </c>
    </row>
    <row r="4689" spans="1:23" hidden="1" x14ac:dyDescent="0.3">
      <c r="A4689">
        <v>102955</v>
      </c>
      <c r="B4689" s="1">
        <v>45873</v>
      </c>
      <c r="C4689" t="s">
        <v>3091</v>
      </c>
      <c r="D4689" t="s">
        <v>104</v>
      </c>
      <c r="E4689" t="s">
        <v>52</v>
      </c>
      <c r="F4689" t="s">
        <v>53</v>
      </c>
      <c r="G4689" t="s">
        <v>54</v>
      </c>
      <c r="H4689" t="s">
        <v>38</v>
      </c>
      <c r="I4689" t="s">
        <v>39</v>
      </c>
      <c r="J4689" t="s">
        <v>48</v>
      </c>
      <c r="K4689">
        <v>1</v>
      </c>
      <c r="L4689">
        <v>1875</v>
      </c>
      <c r="M4689">
        <v>15</v>
      </c>
      <c r="N4689">
        <v>1593.75</v>
      </c>
      <c r="O4689">
        <v>900</v>
      </c>
      <c r="P4689">
        <v>693.75</v>
      </c>
      <c r="Q4689" t="s">
        <v>55</v>
      </c>
      <c r="R4689" t="s">
        <v>27</v>
      </c>
      <c r="S4689" s="3" t="str">
        <f t="shared" si="365"/>
        <v>August</v>
      </c>
      <c r="T4689" t="str">
        <f t="shared" si="366"/>
        <v>Q3</v>
      </c>
      <c r="U4689">
        <f t="shared" si="367"/>
        <v>2025</v>
      </c>
      <c r="V4689" s="4">
        <f t="shared" si="368"/>
        <v>0.43529411764705883</v>
      </c>
      <c r="W4689" t="str">
        <f t="shared" si="369"/>
        <v>Low</v>
      </c>
    </row>
    <row r="4690" spans="1:23" hidden="1" x14ac:dyDescent="0.3">
      <c r="A4690">
        <v>103722</v>
      </c>
      <c r="B4690" s="1">
        <v>45780</v>
      </c>
      <c r="C4690" t="s">
        <v>3858</v>
      </c>
      <c r="D4690" t="s">
        <v>189</v>
      </c>
      <c r="E4690" t="s">
        <v>44</v>
      </c>
      <c r="F4690" t="s">
        <v>64</v>
      </c>
      <c r="G4690" t="s">
        <v>65</v>
      </c>
      <c r="H4690" t="s">
        <v>33</v>
      </c>
      <c r="I4690" t="s">
        <v>39</v>
      </c>
      <c r="J4690" t="s">
        <v>48</v>
      </c>
      <c r="K4690">
        <v>1</v>
      </c>
      <c r="L4690">
        <v>1761</v>
      </c>
      <c r="M4690">
        <v>10</v>
      </c>
      <c r="N4690">
        <v>1584.9</v>
      </c>
      <c r="O4690">
        <v>900</v>
      </c>
      <c r="P4690">
        <v>684.9</v>
      </c>
      <c r="Q4690" t="s">
        <v>49</v>
      </c>
      <c r="R4690" t="s">
        <v>27</v>
      </c>
      <c r="S4690" s="3" t="str">
        <f t="shared" si="365"/>
        <v>May</v>
      </c>
      <c r="T4690" t="str">
        <f t="shared" si="366"/>
        <v>Q2</v>
      </c>
      <c r="U4690">
        <f t="shared" si="367"/>
        <v>2025</v>
      </c>
      <c r="V4690" s="4">
        <f t="shared" si="368"/>
        <v>0.4321408290743895</v>
      </c>
      <c r="W4690" t="str">
        <f t="shared" si="369"/>
        <v>Low</v>
      </c>
    </row>
    <row r="4691" spans="1:23" hidden="1" x14ac:dyDescent="0.3">
      <c r="A4691">
        <v>100718</v>
      </c>
      <c r="B4691" s="1">
        <v>45824</v>
      </c>
      <c r="C4691" t="s">
        <v>854</v>
      </c>
      <c r="D4691" t="s">
        <v>142</v>
      </c>
      <c r="E4691" t="s">
        <v>44</v>
      </c>
      <c r="F4691" t="s">
        <v>45</v>
      </c>
      <c r="G4691" t="s">
        <v>46</v>
      </c>
      <c r="H4691" t="s">
        <v>47</v>
      </c>
      <c r="I4691" t="s">
        <v>39</v>
      </c>
      <c r="J4691" t="s">
        <v>48</v>
      </c>
      <c r="K4691">
        <v>1</v>
      </c>
      <c r="L4691">
        <v>1666</v>
      </c>
      <c r="M4691">
        <v>5</v>
      </c>
      <c r="N4691">
        <v>1582.7</v>
      </c>
      <c r="O4691">
        <v>900</v>
      </c>
      <c r="P4691">
        <v>682.7</v>
      </c>
      <c r="Q4691" t="s">
        <v>55</v>
      </c>
      <c r="R4691" t="s">
        <v>27</v>
      </c>
      <c r="S4691" s="3" t="str">
        <f t="shared" si="365"/>
        <v>June</v>
      </c>
      <c r="T4691" t="str">
        <f t="shared" si="366"/>
        <v>Q2</v>
      </c>
      <c r="U4691">
        <f t="shared" si="367"/>
        <v>2025</v>
      </c>
      <c r="V4691" s="4">
        <f t="shared" si="368"/>
        <v>0.43135148796360651</v>
      </c>
      <c r="W4691" t="str">
        <f t="shared" si="369"/>
        <v>Low</v>
      </c>
    </row>
    <row r="4692" spans="1:23" hidden="1" x14ac:dyDescent="0.3">
      <c r="A4692">
        <v>102011</v>
      </c>
      <c r="B4692" s="1">
        <v>45979</v>
      </c>
      <c r="C4692" t="s">
        <v>2147</v>
      </c>
      <c r="D4692" t="s">
        <v>160</v>
      </c>
      <c r="E4692" t="s">
        <v>30</v>
      </c>
      <c r="F4692" t="s">
        <v>31</v>
      </c>
      <c r="G4692" t="s">
        <v>32</v>
      </c>
      <c r="H4692" t="s">
        <v>33</v>
      </c>
      <c r="I4692" t="s">
        <v>39</v>
      </c>
      <c r="J4692" t="s">
        <v>40</v>
      </c>
      <c r="K4692">
        <v>3</v>
      </c>
      <c r="L4692">
        <v>657</v>
      </c>
      <c r="M4692">
        <v>20</v>
      </c>
      <c r="N4692">
        <v>1576.8</v>
      </c>
      <c r="O4692">
        <v>1200</v>
      </c>
      <c r="P4692">
        <v>376.8</v>
      </c>
      <c r="Q4692" t="s">
        <v>41</v>
      </c>
      <c r="R4692" t="s">
        <v>73</v>
      </c>
      <c r="S4692" s="3" t="str">
        <f t="shared" si="365"/>
        <v>November</v>
      </c>
      <c r="T4692" t="str">
        <f t="shared" si="366"/>
        <v>Q4</v>
      </c>
      <c r="U4692">
        <f t="shared" si="367"/>
        <v>2025</v>
      </c>
      <c r="V4692" s="4">
        <f t="shared" si="368"/>
        <v>0.23896499238964994</v>
      </c>
      <c r="W4692" t="str">
        <f t="shared" si="369"/>
        <v>Low</v>
      </c>
    </row>
    <row r="4693" spans="1:23" hidden="1" x14ac:dyDescent="0.3">
      <c r="A4693">
        <v>100771</v>
      </c>
      <c r="B4693" s="1">
        <v>45789</v>
      </c>
      <c r="C4693" t="s">
        <v>907</v>
      </c>
      <c r="D4693" t="s">
        <v>192</v>
      </c>
      <c r="E4693" t="s">
        <v>44</v>
      </c>
      <c r="F4693" t="s">
        <v>45</v>
      </c>
      <c r="G4693" t="s">
        <v>46</v>
      </c>
      <c r="H4693" t="s">
        <v>23</v>
      </c>
      <c r="I4693" t="s">
        <v>39</v>
      </c>
      <c r="J4693" t="s">
        <v>40</v>
      </c>
      <c r="K4693">
        <v>3</v>
      </c>
      <c r="L4693">
        <v>618</v>
      </c>
      <c r="M4693">
        <v>15</v>
      </c>
      <c r="N4693">
        <v>1575.9</v>
      </c>
      <c r="O4693">
        <v>1200</v>
      </c>
      <c r="P4693">
        <v>375.9</v>
      </c>
      <c r="Q4693" t="s">
        <v>49</v>
      </c>
      <c r="R4693" t="s">
        <v>56</v>
      </c>
      <c r="S4693" s="3" t="str">
        <f t="shared" si="365"/>
        <v>May</v>
      </c>
      <c r="T4693" t="str">
        <f t="shared" si="366"/>
        <v>Q2</v>
      </c>
      <c r="U4693">
        <f t="shared" si="367"/>
        <v>2025</v>
      </c>
      <c r="V4693" s="4">
        <f t="shared" si="368"/>
        <v>0.23853036360175134</v>
      </c>
      <c r="W4693" t="str">
        <f t="shared" si="369"/>
        <v>Low</v>
      </c>
    </row>
    <row r="4694" spans="1:23" hidden="1" x14ac:dyDescent="0.3">
      <c r="A4694">
        <v>103079</v>
      </c>
      <c r="B4694" s="1">
        <v>45775</v>
      </c>
      <c r="C4694" t="s">
        <v>3215</v>
      </c>
      <c r="D4694" t="s">
        <v>94</v>
      </c>
      <c r="E4694" t="s">
        <v>20</v>
      </c>
      <c r="F4694" t="s">
        <v>36</v>
      </c>
      <c r="G4694" t="s">
        <v>37</v>
      </c>
      <c r="H4694" t="s">
        <v>59</v>
      </c>
      <c r="I4694" t="s">
        <v>39</v>
      </c>
      <c r="J4694" t="s">
        <v>40</v>
      </c>
      <c r="K4694">
        <v>2</v>
      </c>
      <c r="L4694">
        <v>829</v>
      </c>
      <c r="M4694">
        <v>5</v>
      </c>
      <c r="N4694">
        <v>1575.1</v>
      </c>
      <c r="O4694">
        <v>800</v>
      </c>
      <c r="P4694">
        <v>775.1</v>
      </c>
      <c r="Q4694" t="s">
        <v>49</v>
      </c>
      <c r="R4694" t="s">
        <v>73</v>
      </c>
      <c r="S4694" s="3" t="str">
        <f t="shared" si="365"/>
        <v>April</v>
      </c>
      <c r="T4694" t="str">
        <f t="shared" si="366"/>
        <v>Q2</v>
      </c>
      <c r="U4694">
        <f t="shared" si="367"/>
        <v>2025</v>
      </c>
      <c r="V4694" s="4">
        <f t="shared" si="368"/>
        <v>0.49209573995301892</v>
      </c>
      <c r="W4694" t="str">
        <f t="shared" si="369"/>
        <v>Low</v>
      </c>
    </row>
    <row r="4695" spans="1:23" hidden="1" x14ac:dyDescent="0.3">
      <c r="A4695">
        <v>100439</v>
      </c>
      <c r="B4695" s="1">
        <v>45979</v>
      </c>
      <c r="C4695" t="s">
        <v>575</v>
      </c>
      <c r="D4695" t="s">
        <v>199</v>
      </c>
      <c r="E4695" t="s">
        <v>30</v>
      </c>
      <c r="F4695" t="s">
        <v>76</v>
      </c>
      <c r="G4695" t="s">
        <v>77</v>
      </c>
      <c r="H4695" t="s">
        <v>71</v>
      </c>
      <c r="I4695" t="s">
        <v>39</v>
      </c>
      <c r="J4695" t="s">
        <v>40</v>
      </c>
      <c r="K4695">
        <v>8</v>
      </c>
      <c r="L4695">
        <v>218</v>
      </c>
      <c r="M4695">
        <v>10</v>
      </c>
      <c r="N4695">
        <v>1569.6</v>
      </c>
      <c r="O4695">
        <v>3200</v>
      </c>
      <c r="P4695">
        <v>-1630.4</v>
      </c>
      <c r="Q4695" t="s">
        <v>49</v>
      </c>
      <c r="R4695" t="s">
        <v>27</v>
      </c>
      <c r="S4695" s="3" t="str">
        <f t="shared" si="365"/>
        <v>November</v>
      </c>
      <c r="T4695" t="str">
        <f t="shared" si="366"/>
        <v>Q4</v>
      </c>
      <c r="U4695">
        <f t="shared" si="367"/>
        <v>2025</v>
      </c>
      <c r="V4695" s="4">
        <f t="shared" si="368"/>
        <v>-1.0387359836901122</v>
      </c>
      <c r="W4695" t="str">
        <f t="shared" si="369"/>
        <v>Low</v>
      </c>
    </row>
    <row r="4696" spans="1:23" hidden="1" x14ac:dyDescent="0.3">
      <c r="A4696">
        <v>104760</v>
      </c>
      <c r="B4696" s="1">
        <v>45722</v>
      </c>
      <c r="C4696" t="s">
        <v>4896</v>
      </c>
      <c r="D4696" t="s">
        <v>127</v>
      </c>
      <c r="E4696" t="s">
        <v>20</v>
      </c>
      <c r="F4696" t="s">
        <v>21</v>
      </c>
      <c r="G4696" t="s">
        <v>22</v>
      </c>
      <c r="H4696" t="s">
        <v>38</v>
      </c>
      <c r="I4696" t="s">
        <v>39</v>
      </c>
      <c r="J4696" t="s">
        <v>48</v>
      </c>
      <c r="K4696">
        <v>1</v>
      </c>
      <c r="L4696">
        <v>1652</v>
      </c>
      <c r="M4696">
        <v>5</v>
      </c>
      <c r="N4696">
        <v>1569.4</v>
      </c>
      <c r="O4696">
        <v>900</v>
      </c>
      <c r="P4696">
        <v>669.4</v>
      </c>
      <c r="Q4696" t="s">
        <v>55</v>
      </c>
      <c r="R4696" t="s">
        <v>27</v>
      </c>
      <c r="S4696" s="3" t="str">
        <f t="shared" si="365"/>
        <v>March</v>
      </c>
      <c r="T4696" t="str">
        <f t="shared" si="366"/>
        <v>Q1</v>
      </c>
      <c r="U4696">
        <f t="shared" si="367"/>
        <v>2025</v>
      </c>
      <c r="V4696" s="4">
        <f t="shared" si="368"/>
        <v>0.42653243277685737</v>
      </c>
      <c r="W4696" t="str">
        <f t="shared" si="369"/>
        <v>Low</v>
      </c>
    </row>
    <row r="4697" spans="1:23" hidden="1" x14ac:dyDescent="0.3">
      <c r="A4697">
        <v>102273</v>
      </c>
      <c r="B4697" s="1">
        <v>45696</v>
      </c>
      <c r="C4697" t="s">
        <v>2409</v>
      </c>
      <c r="D4697" t="s">
        <v>116</v>
      </c>
      <c r="E4697" t="s">
        <v>30</v>
      </c>
      <c r="F4697" t="s">
        <v>31</v>
      </c>
      <c r="G4697" t="s">
        <v>32</v>
      </c>
      <c r="H4697" t="s">
        <v>33</v>
      </c>
      <c r="I4697" t="s">
        <v>39</v>
      </c>
      <c r="J4697" t="s">
        <v>40</v>
      </c>
      <c r="K4697">
        <v>3</v>
      </c>
      <c r="L4697">
        <v>614</v>
      </c>
      <c r="M4697">
        <v>15</v>
      </c>
      <c r="N4697">
        <v>1565.7</v>
      </c>
      <c r="O4697">
        <v>1200</v>
      </c>
      <c r="P4697">
        <v>365.7</v>
      </c>
      <c r="Q4697" t="s">
        <v>66</v>
      </c>
      <c r="R4697" t="s">
        <v>27</v>
      </c>
      <c r="S4697" s="3" t="str">
        <f t="shared" si="365"/>
        <v>February</v>
      </c>
      <c r="T4697" t="str">
        <f t="shared" si="366"/>
        <v>Q1</v>
      </c>
      <c r="U4697">
        <f t="shared" si="367"/>
        <v>2025</v>
      </c>
      <c r="V4697" s="4">
        <f t="shared" si="368"/>
        <v>0.23356964935811456</v>
      </c>
      <c r="W4697" t="str">
        <f t="shared" si="369"/>
        <v>Low</v>
      </c>
    </row>
    <row r="4698" spans="1:23" hidden="1" x14ac:dyDescent="0.3">
      <c r="A4698">
        <v>103483</v>
      </c>
      <c r="B4698" s="1">
        <v>45794</v>
      </c>
      <c r="C4698" t="s">
        <v>3619</v>
      </c>
      <c r="D4698" t="s">
        <v>219</v>
      </c>
      <c r="E4698" t="s">
        <v>52</v>
      </c>
      <c r="F4698" t="s">
        <v>69</v>
      </c>
      <c r="G4698" t="s">
        <v>70</v>
      </c>
      <c r="H4698" t="s">
        <v>59</v>
      </c>
      <c r="I4698" t="s">
        <v>39</v>
      </c>
      <c r="J4698" t="s">
        <v>48</v>
      </c>
      <c r="K4698">
        <v>1</v>
      </c>
      <c r="L4698">
        <v>1957</v>
      </c>
      <c r="M4698">
        <v>20</v>
      </c>
      <c r="N4698">
        <v>1565.6</v>
      </c>
      <c r="O4698">
        <v>900</v>
      </c>
      <c r="P4698">
        <v>665.6</v>
      </c>
      <c r="Q4698" t="s">
        <v>49</v>
      </c>
      <c r="R4698" t="s">
        <v>27</v>
      </c>
      <c r="S4698" s="3" t="str">
        <f t="shared" si="365"/>
        <v>May</v>
      </c>
      <c r="T4698" t="str">
        <f t="shared" si="366"/>
        <v>Q2</v>
      </c>
      <c r="U4698">
        <f t="shared" si="367"/>
        <v>2025</v>
      </c>
      <c r="V4698" s="4">
        <f t="shared" si="368"/>
        <v>0.42514052120592749</v>
      </c>
      <c r="W4698" t="str">
        <f t="shared" si="369"/>
        <v>Low</v>
      </c>
    </row>
    <row r="4699" spans="1:23" hidden="1" x14ac:dyDescent="0.3">
      <c r="A4699">
        <v>101179</v>
      </c>
      <c r="B4699" s="1">
        <v>45786</v>
      </c>
      <c r="C4699" t="s">
        <v>1315</v>
      </c>
      <c r="D4699" t="s">
        <v>158</v>
      </c>
      <c r="E4699" t="s">
        <v>44</v>
      </c>
      <c r="F4699" t="s">
        <v>64</v>
      </c>
      <c r="G4699" t="s">
        <v>65</v>
      </c>
      <c r="H4699" t="s">
        <v>33</v>
      </c>
      <c r="I4699" t="s">
        <v>39</v>
      </c>
      <c r="J4699" t="s">
        <v>40</v>
      </c>
      <c r="K4699">
        <v>2</v>
      </c>
      <c r="L4699">
        <v>916</v>
      </c>
      <c r="M4699">
        <v>15</v>
      </c>
      <c r="N4699">
        <v>1557.2</v>
      </c>
      <c r="O4699">
        <v>800</v>
      </c>
      <c r="P4699">
        <v>757.2</v>
      </c>
      <c r="Q4699" t="s">
        <v>26</v>
      </c>
      <c r="R4699" t="s">
        <v>27</v>
      </c>
      <c r="S4699" s="3" t="str">
        <f t="shared" si="365"/>
        <v>May</v>
      </c>
      <c r="T4699" t="str">
        <f t="shared" si="366"/>
        <v>Q2</v>
      </c>
      <c r="U4699">
        <f t="shared" si="367"/>
        <v>2025</v>
      </c>
      <c r="V4699" s="4">
        <f t="shared" si="368"/>
        <v>0.48625738505008992</v>
      </c>
      <c r="W4699" t="str">
        <f t="shared" si="369"/>
        <v>Low</v>
      </c>
    </row>
    <row r="4700" spans="1:23" hidden="1" x14ac:dyDescent="0.3">
      <c r="A4700">
        <v>102200</v>
      </c>
      <c r="B4700" s="1">
        <v>45787</v>
      </c>
      <c r="C4700" t="s">
        <v>2336</v>
      </c>
      <c r="D4700" t="s">
        <v>375</v>
      </c>
      <c r="E4700" t="s">
        <v>44</v>
      </c>
      <c r="F4700" t="s">
        <v>45</v>
      </c>
      <c r="G4700" t="s">
        <v>46</v>
      </c>
      <c r="H4700" t="s">
        <v>108</v>
      </c>
      <c r="I4700" t="s">
        <v>39</v>
      </c>
      <c r="J4700" t="s">
        <v>40</v>
      </c>
      <c r="K4700">
        <v>5</v>
      </c>
      <c r="L4700">
        <v>387</v>
      </c>
      <c r="M4700">
        <v>20</v>
      </c>
      <c r="N4700">
        <v>1548</v>
      </c>
      <c r="O4700">
        <v>2000</v>
      </c>
      <c r="P4700">
        <v>-452</v>
      </c>
      <c r="Q4700" t="s">
        <v>26</v>
      </c>
      <c r="R4700" t="s">
        <v>27</v>
      </c>
      <c r="S4700" s="3" t="str">
        <f t="shared" si="365"/>
        <v>May</v>
      </c>
      <c r="T4700" t="str">
        <f t="shared" si="366"/>
        <v>Q2</v>
      </c>
      <c r="U4700">
        <f t="shared" si="367"/>
        <v>2025</v>
      </c>
      <c r="V4700" s="4">
        <f t="shared" si="368"/>
        <v>-0.29198966408268734</v>
      </c>
      <c r="W4700" t="str">
        <f t="shared" si="369"/>
        <v>Low</v>
      </c>
    </row>
    <row r="4701" spans="1:23" hidden="1" x14ac:dyDescent="0.3">
      <c r="A4701">
        <v>101540</v>
      </c>
      <c r="B4701" s="1">
        <v>45660</v>
      </c>
      <c r="C4701" t="s">
        <v>1676</v>
      </c>
      <c r="D4701" t="s">
        <v>222</v>
      </c>
      <c r="E4701" t="s">
        <v>30</v>
      </c>
      <c r="F4701" t="s">
        <v>31</v>
      </c>
      <c r="G4701" t="s">
        <v>32</v>
      </c>
      <c r="H4701" t="s">
        <v>108</v>
      </c>
      <c r="I4701" t="s">
        <v>39</v>
      </c>
      <c r="J4701" t="s">
        <v>48</v>
      </c>
      <c r="K4701">
        <v>1</v>
      </c>
      <c r="L4701">
        <v>1821</v>
      </c>
      <c r="M4701">
        <v>15</v>
      </c>
      <c r="N4701">
        <v>1547.85</v>
      </c>
      <c r="O4701">
        <v>900</v>
      </c>
      <c r="P4701">
        <v>647.85</v>
      </c>
      <c r="Q4701" t="s">
        <v>49</v>
      </c>
      <c r="R4701" t="s">
        <v>27</v>
      </c>
      <c r="S4701" s="3" t="str">
        <f t="shared" si="365"/>
        <v>January</v>
      </c>
      <c r="T4701" t="str">
        <f t="shared" si="366"/>
        <v>Q1</v>
      </c>
      <c r="U4701">
        <f t="shared" si="367"/>
        <v>2025</v>
      </c>
      <c r="V4701" s="4">
        <f t="shared" si="368"/>
        <v>0.41854830894466521</v>
      </c>
      <c r="W4701" t="str">
        <f t="shared" si="369"/>
        <v>Low</v>
      </c>
    </row>
    <row r="4702" spans="1:23" hidden="1" x14ac:dyDescent="0.3">
      <c r="A4702">
        <v>102903</v>
      </c>
      <c r="B4702" s="1">
        <v>45817</v>
      </c>
      <c r="C4702" t="s">
        <v>3039</v>
      </c>
      <c r="D4702" t="s">
        <v>82</v>
      </c>
      <c r="E4702" t="s">
        <v>52</v>
      </c>
      <c r="F4702" t="s">
        <v>53</v>
      </c>
      <c r="G4702" t="s">
        <v>54</v>
      </c>
      <c r="H4702" t="s">
        <v>47</v>
      </c>
      <c r="I4702" t="s">
        <v>39</v>
      </c>
      <c r="J4702" t="s">
        <v>40</v>
      </c>
      <c r="K4702">
        <v>3</v>
      </c>
      <c r="L4702">
        <v>543</v>
      </c>
      <c r="M4702">
        <v>5</v>
      </c>
      <c r="N4702">
        <v>1547.55</v>
      </c>
      <c r="O4702">
        <v>1200</v>
      </c>
      <c r="P4702">
        <v>347.55</v>
      </c>
      <c r="Q4702" t="s">
        <v>41</v>
      </c>
      <c r="R4702" t="s">
        <v>27</v>
      </c>
      <c r="S4702" s="3" t="str">
        <f t="shared" si="365"/>
        <v>June</v>
      </c>
      <c r="T4702" t="str">
        <f t="shared" si="366"/>
        <v>Q2</v>
      </c>
      <c r="U4702">
        <f t="shared" si="367"/>
        <v>2025</v>
      </c>
      <c r="V4702" s="4">
        <f t="shared" si="368"/>
        <v>0.22458078898904721</v>
      </c>
      <c r="W4702" t="str">
        <f t="shared" si="369"/>
        <v>Low</v>
      </c>
    </row>
    <row r="4703" spans="1:23" hidden="1" x14ac:dyDescent="0.3">
      <c r="A4703">
        <v>102726</v>
      </c>
      <c r="B4703" s="1">
        <v>45924</v>
      </c>
      <c r="C4703" t="s">
        <v>2862</v>
      </c>
      <c r="D4703" t="s">
        <v>322</v>
      </c>
      <c r="E4703" t="s">
        <v>52</v>
      </c>
      <c r="F4703" t="s">
        <v>53</v>
      </c>
      <c r="G4703" t="s">
        <v>54</v>
      </c>
      <c r="H4703" t="s">
        <v>71</v>
      </c>
      <c r="I4703" t="s">
        <v>39</v>
      </c>
      <c r="J4703" t="s">
        <v>48</v>
      </c>
      <c r="K4703">
        <v>1</v>
      </c>
      <c r="L4703">
        <v>1718</v>
      </c>
      <c r="M4703">
        <v>10</v>
      </c>
      <c r="N4703">
        <v>1546.2</v>
      </c>
      <c r="O4703">
        <v>900</v>
      </c>
      <c r="P4703">
        <v>646.20000000000005</v>
      </c>
      <c r="Q4703" t="s">
        <v>55</v>
      </c>
      <c r="R4703" t="s">
        <v>27</v>
      </c>
      <c r="S4703" s="3" t="str">
        <f t="shared" si="365"/>
        <v>September</v>
      </c>
      <c r="T4703" t="str">
        <f t="shared" si="366"/>
        <v>Q3</v>
      </c>
      <c r="U4703">
        <f t="shared" si="367"/>
        <v>2025</v>
      </c>
      <c r="V4703" s="4">
        <f t="shared" si="368"/>
        <v>0.41792782305005821</v>
      </c>
      <c r="W4703" t="str">
        <f t="shared" si="369"/>
        <v>Low</v>
      </c>
    </row>
    <row r="4704" spans="1:23" hidden="1" x14ac:dyDescent="0.3">
      <c r="A4704">
        <v>101710</v>
      </c>
      <c r="B4704" s="1">
        <v>46008</v>
      </c>
      <c r="C4704" t="s">
        <v>1846</v>
      </c>
      <c r="D4704" t="s">
        <v>85</v>
      </c>
      <c r="E4704" t="s">
        <v>30</v>
      </c>
      <c r="F4704" t="s">
        <v>31</v>
      </c>
      <c r="G4704" t="s">
        <v>32</v>
      </c>
      <c r="H4704" t="s">
        <v>23</v>
      </c>
      <c r="I4704" t="s">
        <v>39</v>
      </c>
      <c r="J4704" t="s">
        <v>48</v>
      </c>
      <c r="K4704">
        <v>1</v>
      </c>
      <c r="L4704">
        <v>1543</v>
      </c>
      <c r="M4704">
        <v>0</v>
      </c>
      <c r="N4704">
        <v>1543</v>
      </c>
      <c r="O4704">
        <v>900</v>
      </c>
      <c r="P4704">
        <v>643</v>
      </c>
      <c r="Q4704" t="s">
        <v>49</v>
      </c>
      <c r="R4704" t="s">
        <v>73</v>
      </c>
      <c r="S4704" s="3" t="str">
        <f t="shared" si="365"/>
        <v>December</v>
      </c>
      <c r="T4704" t="str">
        <f t="shared" si="366"/>
        <v>Q4</v>
      </c>
      <c r="U4704">
        <f t="shared" si="367"/>
        <v>2025</v>
      </c>
      <c r="V4704" s="4">
        <f t="shared" si="368"/>
        <v>0.41672067401166557</v>
      </c>
      <c r="W4704" t="str">
        <f t="shared" si="369"/>
        <v>Low</v>
      </c>
    </row>
    <row r="4705" spans="1:23" hidden="1" x14ac:dyDescent="0.3">
      <c r="A4705">
        <v>104225</v>
      </c>
      <c r="B4705" s="1">
        <v>45845</v>
      </c>
      <c r="C4705" t="s">
        <v>4361</v>
      </c>
      <c r="D4705" t="s">
        <v>106</v>
      </c>
      <c r="E4705" t="s">
        <v>44</v>
      </c>
      <c r="F4705" t="s">
        <v>45</v>
      </c>
      <c r="G4705" t="s">
        <v>46</v>
      </c>
      <c r="H4705" t="s">
        <v>23</v>
      </c>
      <c r="I4705" t="s">
        <v>39</v>
      </c>
      <c r="J4705" t="s">
        <v>40</v>
      </c>
      <c r="K4705">
        <v>3</v>
      </c>
      <c r="L4705">
        <v>514</v>
      </c>
      <c r="M4705">
        <v>0</v>
      </c>
      <c r="N4705">
        <v>1542</v>
      </c>
      <c r="O4705">
        <v>1200</v>
      </c>
      <c r="P4705">
        <v>342</v>
      </c>
      <c r="Q4705" t="s">
        <v>66</v>
      </c>
      <c r="R4705" t="s">
        <v>56</v>
      </c>
      <c r="S4705" s="3" t="str">
        <f t="shared" si="365"/>
        <v>July</v>
      </c>
      <c r="T4705" t="str">
        <f t="shared" si="366"/>
        <v>Q3</v>
      </c>
      <c r="U4705">
        <f t="shared" si="367"/>
        <v>2025</v>
      </c>
      <c r="V4705" s="4">
        <f t="shared" si="368"/>
        <v>0.22178988326848248</v>
      </c>
      <c r="W4705" t="str">
        <f t="shared" si="369"/>
        <v>Low</v>
      </c>
    </row>
    <row r="4706" spans="1:23" hidden="1" x14ac:dyDescent="0.3">
      <c r="A4706">
        <v>100937</v>
      </c>
      <c r="B4706" s="1">
        <v>45693</v>
      </c>
      <c r="C4706" t="s">
        <v>1073</v>
      </c>
      <c r="D4706" t="s">
        <v>125</v>
      </c>
      <c r="E4706" t="s">
        <v>20</v>
      </c>
      <c r="F4706" t="s">
        <v>36</v>
      </c>
      <c r="G4706" t="s">
        <v>37</v>
      </c>
      <c r="H4706" t="s">
        <v>108</v>
      </c>
      <c r="I4706" t="s">
        <v>39</v>
      </c>
      <c r="J4706" t="s">
        <v>48</v>
      </c>
      <c r="K4706">
        <v>1</v>
      </c>
      <c r="L4706">
        <v>1711</v>
      </c>
      <c r="M4706">
        <v>10</v>
      </c>
      <c r="N4706">
        <v>1539.9</v>
      </c>
      <c r="O4706">
        <v>900</v>
      </c>
      <c r="P4706">
        <v>639.9</v>
      </c>
      <c r="Q4706" t="s">
        <v>55</v>
      </c>
      <c r="R4706" t="s">
        <v>27</v>
      </c>
      <c r="S4706" s="3" t="str">
        <f t="shared" si="365"/>
        <v>February</v>
      </c>
      <c r="T4706" t="str">
        <f t="shared" si="366"/>
        <v>Q1</v>
      </c>
      <c r="U4706">
        <f t="shared" si="367"/>
        <v>2025</v>
      </c>
      <c r="V4706" s="4">
        <f t="shared" si="368"/>
        <v>0.41554646405610751</v>
      </c>
      <c r="W4706" t="str">
        <f t="shared" si="369"/>
        <v>Low</v>
      </c>
    </row>
    <row r="4707" spans="1:23" hidden="1" x14ac:dyDescent="0.3">
      <c r="A4707">
        <v>104523</v>
      </c>
      <c r="B4707" s="1">
        <v>45744</v>
      </c>
      <c r="C4707" t="s">
        <v>4659</v>
      </c>
      <c r="D4707" t="s">
        <v>75</v>
      </c>
      <c r="E4707" t="s">
        <v>52</v>
      </c>
      <c r="F4707" t="s">
        <v>53</v>
      </c>
      <c r="G4707" t="s">
        <v>54</v>
      </c>
      <c r="H4707" t="s">
        <v>108</v>
      </c>
      <c r="I4707" t="s">
        <v>39</v>
      </c>
      <c r="J4707" t="s">
        <v>48</v>
      </c>
      <c r="K4707">
        <v>1</v>
      </c>
      <c r="L4707">
        <v>1922</v>
      </c>
      <c r="M4707">
        <v>20</v>
      </c>
      <c r="N4707">
        <v>1537.6</v>
      </c>
      <c r="O4707">
        <v>900</v>
      </c>
      <c r="P4707">
        <v>637.6</v>
      </c>
      <c r="Q4707" t="s">
        <v>49</v>
      </c>
      <c r="R4707" t="s">
        <v>27</v>
      </c>
      <c r="S4707" s="3" t="str">
        <f t="shared" si="365"/>
        <v>March</v>
      </c>
      <c r="T4707" t="str">
        <f t="shared" si="366"/>
        <v>Q1</v>
      </c>
      <c r="U4707">
        <f t="shared" si="367"/>
        <v>2025</v>
      </c>
      <c r="V4707" s="4">
        <f t="shared" si="368"/>
        <v>0.41467221644120711</v>
      </c>
      <c r="W4707" t="str">
        <f t="shared" si="369"/>
        <v>Low</v>
      </c>
    </row>
    <row r="4708" spans="1:23" hidden="1" x14ac:dyDescent="0.3">
      <c r="A4708">
        <v>104115</v>
      </c>
      <c r="B4708" s="1">
        <v>45993</v>
      </c>
      <c r="C4708" t="s">
        <v>4251</v>
      </c>
      <c r="D4708" t="s">
        <v>166</v>
      </c>
      <c r="E4708" t="s">
        <v>20</v>
      </c>
      <c r="F4708" t="s">
        <v>21</v>
      </c>
      <c r="G4708" t="s">
        <v>22</v>
      </c>
      <c r="H4708" t="s">
        <v>38</v>
      </c>
      <c r="I4708" t="s">
        <v>39</v>
      </c>
      <c r="J4708" t="s">
        <v>40</v>
      </c>
      <c r="K4708">
        <v>4</v>
      </c>
      <c r="L4708">
        <v>452</v>
      </c>
      <c r="M4708">
        <v>15</v>
      </c>
      <c r="N4708">
        <v>1536.8</v>
      </c>
      <c r="O4708">
        <v>1600</v>
      </c>
      <c r="P4708">
        <v>-63.2</v>
      </c>
      <c r="Q4708" t="s">
        <v>41</v>
      </c>
      <c r="R4708" t="s">
        <v>27</v>
      </c>
      <c r="S4708" s="3" t="str">
        <f t="shared" si="365"/>
        <v>December</v>
      </c>
      <c r="T4708" t="str">
        <f t="shared" si="366"/>
        <v>Q4</v>
      </c>
      <c r="U4708">
        <f t="shared" si="367"/>
        <v>2025</v>
      </c>
      <c r="V4708" s="4">
        <f t="shared" si="368"/>
        <v>-4.1124414367516925E-2</v>
      </c>
      <c r="W4708" t="str">
        <f t="shared" si="369"/>
        <v>Low</v>
      </c>
    </row>
    <row r="4709" spans="1:23" hidden="1" x14ac:dyDescent="0.3">
      <c r="A4709">
        <v>103945</v>
      </c>
      <c r="B4709" s="1">
        <v>45999</v>
      </c>
      <c r="C4709" t="s">
        <v>4081</v>
      </c>
      <c r="D4709" t="s">
        <v>132</v>
      </c>
      <c r="E4709" t="s">
        <v>20</v>
      </c>
      <c r="F4709" t="s">
        <v>36</v>
      </c>
      <c r="G4709" t="s">
        <v>37</v>
      </c>
      <c r="H4709" t="s">
        <v>33</v>
      </c>
      <c r="I4709" t="s">
        <v>39</v>
      </c>
      <c r="J4709" t="s">
        <v>48</v>
      </c>
      <c r="K4709">
        <v>1</v>
      </c>
      <c r="L4709">
        <v>1615</v>
      </c>
      <c r="M4709">
        <v>5</v>
      </c>
      <c r="N4709">
        <v>1534.25</v>
      </c>
      <c r="O4709">
        <v>900</v>
      </c>
      <c r="P4709">
        <v>634.25</v>
      </c>
      <c r="Q4709" t="s">
        <v>66</v>
      </c>
      <c r="R4709" t="s">
        <v>27</v>
      </c>
      <c r="S4709" s="3" t="str">
        <f t="shared" si="365"/>
        <v>December</v>
      </c>
      <c r="T4709" t="str">
        <f t="shared" si="366"/>
        <v>Q4</v>
      </c>
      <c r="U4709">
        <f t="shared" si="367"/>
        <v>2025</v>
      </c>
      <c r="V4709" s="4">
        <f t="shared" si="368"/>
        <v>0.41339416653087829</v>
      </c>
      <c r="W4709" t="str">
        <f t="shared" si="369"/>
        <v>Low</v>
      </c>
    </row>
    <row r="4710" spans="1:23" hidden="1" x14ac:dyDescent="0.3">
      <c r="A4710">
        <v>101735</v>
      </c>
      <c r="B4710" s="1">
        <v>45780</v>
      </c>
      <c r="C4710" t="s">
        <v>1871</v>
      </c>
      <c r="D4710" t="s">
        <v>80</v>
      </c>
      <c r="E4710" t="s">
        <v>20</v>
      </c>
      <c r="F4710" t="s">
        <v>36</v>
      </c>
      <c r="G4710" t="s">
        <v>37</v>
      </c>
      <c r="H4710" t="s">
        <v>108</v>
      </c>
      <c r="I4710" t="s">
        <v>39</v>
      </c>
      <c r="J4710" t="s">
        <v>40</v>
      </c>
      <c r="K4710">
        <v>4</v>
      </c>
      <c r="L4710">
        <v>479</v>
      </c>
      <c r="M4710">
        <v>20</v>
      </c>
      <c r="N4710">
        <v>1532.8</v>
      </c>
      <c r="O4710">
        <v>1600</v>
      </c>
      <c r="P4710">
        <v>-67.2</v>
      </c>
      <c r="Q4710" t="s">
        <v>26</v>
      </c>
      <c r="R4710" t="s">
        <v>56</v>
      </c>
      <c r="S4710" s="3" t="str">
        <f t="shared" si="365"/>
        <v>May</v>
      </c>
      <c r="T4710" t="str">
        <f t="shared" si="366"/>
        <v>Q2</v>
      </c>
      <c r="U4710">
        <f t="shared" si="367"/>
        <v>2025</v>
      </c>
      <c r="V4710" s="4">
        <f t="shared" si="368"/>
        <v>-4.3841336116910233E-2</v>
      </c>
      <c r="W4710" t="str">
        <f t="shared" si="369"/>
        <v>Low</v>
      </c>
    </row>
    <row r="4711" spans="1:23" hidden="1" x14ac:dyDescent="0.3">
      <c r="A4711">
        <v>101312</v>
      </c>
      <c r="B4711" s="1">
        <v>45995</v>
      </c>
      <c r="C4711" t="s">
        <v>1448</v>
      </c>
      <c r="D4711" t="s">
        <v>281</v>
      </c>
      <c r="E4711" t="s">
        <v>20</v>
      </c>
      <c r="F4711" t="s">
        <v>21</v>
      </c>
      <c r="G4711" t="s">
        <v>22</v>
      </c>
      <c r="H4711" t="s">
        <v>108</v>
      </c>
      <c r="I4711" t="s">
        <v>39</v>
      </c>
      <c r="J4711" t="s">
        <v>48</v>
      </c>
      <c r="K4711">
        <v>1</v>
      </c>
      <c r="L4711">
        <v>1799</v>
      </c>
      <c r="M4711">
        <v>15</v>
      </c>
      <c r="N4711">
        <v>1529.15</v>
      </c>
      <c r="O4711">
        <v>900</v>
      </c>
      <c r="P4711">
        <v>629.15</v>
      </c>
      <c r="Q4711" t="s">
        <v>41</v>
      </c>
      <c r="R4711" t="s">
        <v>27</v>
      </c>
      <c r="S4711" s="3" t="str">
        <f t="shared" si="365"/>
        <v>December</v>
      </c>
      <c r="T4711" t="str">
        <f t="shared" si="366"/>
        <v>Q4</v>
      </c>
      <c r="U4711">
        <f t="shared" si="367"/>
        <v>2025</v>
      </c>
      <c r="V4711" s="4">
        <f t="shared" si="368"/>
        <v>0.41143772684170943</v>
      </c>
      <c r="W4711" t="str">
        <f t="shared" si="369"/>
        <v>Low</v>
      </c>
    </row>
    <row r="4712" spans="1:23" hidden="1" x14ac:dyDescent="0.3">
      <c r="A4712">
        <v>100471</v>
      </c>
      <c r="B4712" s="1">
        <v>45659</v>
      </c>
      <c r="C4712" t="s">
        <v>607</v>
      </c>
      <c r="D4712" t="s">
        <v>228</v>
      </c>
      <c r="E4712" t="s">
        <v>20</v>
      </c>
      <c r="F4712" t="s">
        <v>36</v>
      </c>
      <c r="G4712" t="s">
        <v>37</v>
      </c>
      <c r="H4712" t="s">
        <v>83</v>
      </c>
      <c r="I4712" t="s">
        <v>39</v>
      </c>
      <c r="J4712" t="s">
        <v>40</v>
      </c>
      <c r="K4712">
        <v>6</v>
      </c>
      <c r="L4712">
        <v>318</v>
      </c>
      <c r="M4712">
        <v>20</v>
      </c>
      <c r="N4712">
        <v>1526.4</v>
      </c>
      <c r="O4712">
        <v>2400</v>
      </c>
      <c r="P4712">
        <v>-873.6</v>
      </c>
      <c r="Q4712" t="s">
        <v>41</v>
      </c>
      <c r="R4712" t="s">
        <v>56</v>
      </c>
      <c r="S4712" s="3" t="str">
        <f t="shared" si="365"/>
        <v>January</v>
      </c>
      <c r="T4712" t="str">
        <f t="shared" si="366"/>
        <v>Q1</v>
      </c>
      <c r="U4712">
        <f t="shared" si="367"/>
        <v>2025</v>
      </c>
      <c r="V4712" s="4">
        <f t="shared" si="368"/>
        <v>-0.57232704402515722</v>
      </c>
      <c r="W4712" t="str">
        <f t="shared" si="369"/>
        <v>Low</v>
      </c>
    </row>
    <row r="4713" spans="1:23" hidden="1" x14ac:dyDescent="0.3">
      <c r="A4713">
        <v>100974</v>
      </c>
      <c r="B4713" s="1">
        <v>45927</v>
      </c>
      <c r="C4713" t="s">
        <v>1110</v>
      </c>
      <c r="D4713" t="s">
        <v>80</v>
      </c>
      <c r="E4713" t="s">
        <v>44</v>
      </c>
      <c r="F4713" t="s">
        <v>64</v>
      </c>
      <c r="G4713" t="s">
        <v>65</v>
      </c>
      <c r="H4713" t="s">
        <v>47</v>
      </c>
      <c r="I4713" t="s">
        <v>39</v>
      </c>
      <c r="J4713" t="s">
        <v>40</v>
      </c>
      <c r="K4713">
        <v>4</v>
      </c>
      <c r="L4713">
        <v>381</v>
      </c>
      <c r="M4713">
        <v>0</v>
      </c>
      <c r="N4713">
        <v>1524</v>
      </c>
      <c r="O4713">
        <v>1600</v>
      </c>
      <c r="P4713">
        <v>-76</v>
      </c>
      <c r="Q4713" t="s">
        <v>66</v>
      </c>
      <c r="R4713" t="s">
        <v>27</v>
      </c>
      <c r="S4713" s="3" t="str">
        <f t="shared" si="365"/>
        <v>September</v>
      </c>
      <c r="T4713" t="str">
        <f t="shared" si="366"/>
        <v>Q3</v>
      </c>
      <c r="U4713">
        <f t="shared" si="367"/>
        <v>2025</v>
      </c>
      <c r="V4713" s="4">
        <f t="shared" si="368"/>
        <v>-4.9868766404199474E-2</v>
      </c>
      <c r="W4713" t="str">
        <f t="shared" si="369"/>
        <v>Low</v>
      </c>
    </row>
    <row r="4714" spans="1:23" hidden="1" x14ac:dyDescent="0.3">
      <c r="A4714">
        <v>101582</v>
      </c>
      <c r="B4714" s="1">
        <v>45684</v>
      </c>
      <c r="C4714" t="s">
        <v>1718</v>
      </c>
      <c r="D4714" t="s">
        <v>226</v>
      </c>
      <c r="E4714" t="s">
        <v>52</v>
      </c>
      <c r="F4714" t="s">
        <v>69</v>
      </c>
      <c r="G4714" t="s">
        <v>70</v>
      </c>
      <c r="H4714" t="s">
        <v>33</v>
      </c>
      <c r="I4714" t="s">
        <v>39</v>
      </c>
      <c r="J4714" t="s">
        <v>40</v>
      </c>
      <c r="K4714">
        <v>6</v>
      </c>
      <c r="L4714">
        <v>254</v>
      </c>
      <c r="M4714">
        <v>0</v>
      </c>
      <c r="N4714">
        <v>1524</v>
      </c>
      <c r="O4714">
        <v>2400</v>
      </c>
      <c r="P4714">
        <v>-876</v>
      </c>
      <c r="Q4714" t="s">
        <v>55</v>
      </c>
      <c r="R4714" t="s">
        <v>73</v>
      </c>
      <c r="S4714" s="3" t="str">
        <f t="shared" si="365"/>
        <v>January</v>
      </c>
      <c r="T4714" t="str">
        <f t="shared" si="366"/>
        <v>Q1</v>
      </c>
      <c r="U4714">
        <f t="shared" si="367"/>
        <v>2025</v>
      </c>
      <c r="V4714" s="4">
        <f t="shared" si="368"/>
        <v>-0.57480314960629919</v>
      </c>
      <c r="W4714" t="str">
        <f t="shared" si="369"/>
        <v>Low</v>
      </c>
    </row>
    <row r="4715" spans="1:23" hidden="1" x14ac:dyDescent="0.3">
      <c r="A4715">
        <v>102163</v>
      </c>
      <c r="B4715" s="1">
        <v>45943</v>
      </c>
      <c r="C4715" t="s">
        <v>2299</v>
      </c>
      <c r="D4715" t="s">
        <v>160</v>
      </c>
      <c r="E4715" t="s">
        <v>20</v>
      </c>
      <c r="F4715" t="s">
        <v>21</v>
      </c>
      <c r="G4715" t="s">
        <v>22</v>
      </c>
      <c r="H4715" t="s">
        <v>38</v>
      </c>
      <c r="I4715" t="s">
        <v>39</v>
      </c>
      <c r="J4715" t="s">
        <v>40</v>
      </c>
      <c r="K4715">
        <v>4</v>
      </c>
      <c r="L4715">
        <v>401</v>
      </c>
      <c r="M4715">
        <v>5</v>
      </c>
      <c r="N4715">
        <v>1523.8</v>
      </c>
      <c r="O4715">
        <v>1600</v>
      </c>
      <c r="P4715">
        <v>-76.2</v>
      </c>
      <c r="Q4715" t="s">
        <v>55</v>
      </c>
      <c r="R4715" t="s">
        <v>27</v>
      </c>
      <c r="S4715" s="3" t="str">
        <f t="shared" si="365"/>
        <v>October</v>
      </c>
      <c r="T4715" t="str">
        <f t="shared" si="366"/>
        <v>Q4</v>
      </c>
      <c r="U4715">
        <f t="shared" si="367"/>
        <v>2025</v>
      </c>
      <c r="V4715" s="4">
        <f t="shared" si="368"/>
        <v>-5.0006562541015882E-2</v>
      </c>
      <c r="W4715" t="str">
        <f t="shared" si="369"/>
        <v>Low</v>
      </c>
    </row>
    <row r="4716" spans="1:23" hidden="1" x14ac:dyDescent="0.3">
      <c r="A4716">
        <v>100903</v>
      </c>
      <c r="B4716" s="1">
        <v>45856</v>
      </c>
      <c r="C4716" t="s">
        <v>1039</v>
      </c>
      <c r="D4716" t="s">
        <v>80</v>
      </c>
      <c r="E4716" t="s">
        <v>30</v>
      </c>
      <c r="F4716" t="s">
        <v>31</v>
      </c>
      <c r="G4716" t="s">
        <v>32</v>
      </c>
      <c r="H4716" t="s">
        <v>23</v>
      </c>
      <c r="I4716" t="s">
        <v>39</v>
      </c>
      <c r="J4716" t="s">
        <v>40</v>
      </c>
      <c r="K4716">
        <v>4</v>
      </c>
      <c r="L4716">
        <v>400</v>
      </c>
      <c r="M4716">
        <v>5</v>
      </c>
      <c r="N4716">
        <v>1520</v>
      </c>
      <c r="O4716">
        <v>1600</v>
      </c>
      <c r="P4716">
        <v>-80</v>
      </c>
      <c r="Q4716" t="s">
        <v>66</v>
      </c>
      <c r="R4716" t="s">
        <v>27</v>
      </c>
      <c r="S4716" s="3" t="str">
        <f t="shared" si="365"/>
        <v>July</v>
      </c>
      <c r="T4716" t="str">
        <f t="shared" si="366"/>
        <v>Q3</v>
      </c>
      <c r="U4716">
        <f t="shared" si="367"/>
        <v>2025</v>
      </c>
      <c r="V4716" s="4">
        <f t="shared" si="368"/>
        <v>-5.2631578947368418E-2</v>
      </c>
      <c r="W4716" t="str">
        <f t="shared" si="369"/>
        <v>Low</v>
      </c>
    </row>
    <row r="4717" spans="1:23" hidden="1" x14ac:dyDescent="0.3">
      <c r="A4717">
        <v>103549</v>
      </c>
      <c r="B4717" s="1">
        <v>45905</v>
      </c>
      <c r="C4717" t="s">
        <v>3685</v>
      </c>
      <c r="D4717" t="s">
        <v>140</v>
      </c>
      <c r="E4717" t="s">
        <v>52</v>
      </c>
      <c r="F4717" t="s">
        <v>53</v>
      </c>
      <c r="G4717" t="s">
        <v>54</v>
      </c>
      <c r="H4717" t="s">
        <v>38</v>
      </c>
      <c r="I4717" t="s">
        <v>39</v>
      </c>
      <c r="J4717" t="s">
        <v>40</v>
      </c>
      <c r="K4717">
        <v>4</v>
      </c>
      <c r="L4717">
        <v>399</v>
      </c>
      <c r="M4717">
        <v>5</v>
      </c>
      <c r="N4717">
        <v>1516.2</v>
      </c>
      <c r="O4717">
        <v>1600</v>
      </c>
      <c r="P4717">
        <v>-83.8</v>
      </c>
      <c r="Q4717" t="s">
        <v>49</v>
      </c>
      <c r="R4717" t="s">
        <v>73</v>
      </c>
      <c r="S4717" s="3" t="str">
        <f t="shared" si="365"/>
        <v>September</v>
      </c>
      <c r="T4717" t="str">
        <f t="shared" si="366"/>
        <v>Q3</v>
      </c>
      <c r="U4717">
        <f t="shared" si="367"/>
        <v>2025</v>
      </c>
      <c r="V4717" s="4">
        <f t="shared" si="368"/>
        <v>-5.5269753330695157E-2</v>
      </c>
      <c r="W4717" t="str">
        <f t="shared" si="369"/>
        <v>Low</v>
      </c>
    </row>
    <row r="4718" spans="1:23" hidden="1" x14ac:dyDescent="0.3">
      <c r="A4718">
        <v>101552</v>
      </c>
      <c r="B4718" s="1">
        <v>45758</v>
      </c>
      <c r="C4718" t="s">
        <v>1688</v>
      </c>
      <c r="D4718" t="s">
        <v>408</v>
      </c>
      <c r="E4718" t="s">
        <v>52</v>
      </c>
      <c r="F4718" t="s">
        <v>53</v>
      </c>
      <c r="G4718" t="s">
        <v>54</v>
      </c>
      <c r="H4718" t="s">
        <v>47</v>
      </c>
      <c r="I4718" t="s">
        <v>39</v>
      </c>
      <c r="J4718" t="s">
        <v>48</v>
      </c>
      <c r="K4718">
        <v>1</v>
      </c>
      <c r="L4718">
        <v>1776</v>
      </c>
      <c r="M4718">
        <v>15</v>
      </c>
      <c r="N4718">
        <v>1509.6</v>
      </c>
      <c r="O4718">
        <v>900</v>
      </c>
      <c r="P4718">
        <v>609.6</v>
      </c>
      <c r="Q4718" t="s">
        <v>41</v>
      </c>
      <c r="R4718" t="s">
        <v>27</v>
      </c>
      <c r="S4718" s="3" t="str">
        <f t="shared" si="365"/>
        <v>April</v>
      </c>
      <c r="T4718" t="str">
        <f t="shared" si="366"/>
        <v>Q2</v>
      </c>
      <c r="U4718">
        <f t="shared" si="367"/>
        <v>2025</v>
      </c>
      <c r="V4718" s="4">
        <f t="shared" si="368"/>
        <v>0.40381558028616854</v>
      </c>
      <c r="W4718" t="str">
        <f t="shared" si="369"/>
        <v>Low</v>
      </c>
    </row>
    <row r="4719" spans="1:23" hidden="1" x14ac:dyDescent="0.3">
      <c r="A4719">
        <v>102006</v>
      </c>
      <c r="B4719" s="1">
        <v>46008</v>
      </c>
      <c r="C4719" t="s">
        <v>2142</v>
      </c>
      <c r="D4719" t="s">
        <v>189</v>
      </c>
      <c r="E4719" t="s">
        <v>20</v>
      </c>
      <c r="F4719" t="s">
        <v>36</v>
      </c>
      <c r="G4719" t="s">
        <v>37</v>
      </c>
      <c r="H4719" t="s">
        <v>71</v>
      </c>
      <c r="I4719" t="s">
        <v>39</v>
      </c>
      <c r="J4719" t="s">
        <v>40</v>
      </c>
      <c r="K4719">
        <v>6</v>
      </c>
      <c r="L4719">
        <v>279</v>
      </c>
      <c r="M4719">
        <v>10</v>
      </c>
      <c r="N4719">
        <v>1506.6</v>
      </c>
      <c r="O4719">
        <v>2400</v>
      </c>
      <c r="P4719">
        <v>-893.4</v>
      </c>
      <c r="Q4719" t="s">
        <v>26</v>
      </c>
      <c r="R4719" t="s">
        <v>27</v>
      </c>
      <c r="S4719" s="3" t="str">
        <f t="shared" si="365"/>
        <v>December</v>
      </c>
      <c r="T4719" t="str">
        <f t="shared" si="366"/>
        <v>Q4</v>
      </c>
      <c r="U4719">
        <f t="shared" si="367"/>
        <v>2025</v>
      </c>
      <c r="V4719" s="4">
        <f t="shared" si="368"/>
        <v>-0.59299084030266824</v>
      </c>
      <c r="W4719" t="str">
        <f t="shared" si="369"/>
        <v>Low</v>
      </c>
    </row>
    <row r="4720" spans="1:23" hidden="1" x14ac:dyDescent="0.3">
      <c r="A4720">
        <v>100096</v>
      </c>
      <c r="B4720" s="1">
        <v>45941</v>
      </c>
      <c r="C4720" t="s">
        <v>218</v>
      </c>
      <c r="D4720" t="s">
        <v>219</v>
      </c>
      <c r="E4720" t="s">
        <v>30</v>
      </c>
      <c r="F4720" t="s">
        <v>31</v>
      </c>
      <c r="G4720" t="s">
        <v>32</v>
      </c>
      <c r="H4720" t="s">
        <v>59</v>
      </c>
      <c r="I4720" t="s">
        <v>39</v>
      </c>
      <c r="J4720" t="s">
        <v>40</v>
      </c>
      <c r="K4720">
        <v>3</v>
      </c>
      <c r="L4720">
        <v>499</v>
      </c>
      <c r="M4720">
        <v>0</v>
      </c>
      <c r="N4720">
        <v>1497</v>
      </c>
      <c r="O4720">
        <v>1200</v>
      </c>
      <c r="P4720">
        <v>297</v>
      </c>
      <c r="Q4720" t="s">
        <v>41</v>
      </c>
      <c r="R4720" t="s">
        <v>27</v>
      </c>
      <c r="S4720" s="3" t="str">
        <f t="shared" si="365"/>
        <v>October</v>
      </c>
      <c r="T4720" t="str">
        <f t="shared" si="366"/>
        <v>Q4</v>
      </c>
      <c r="U4720">
        <f t="shared" si="367"/>
        <v>2025</v>
      </c>
      <c r="V4720" s="4">
        <f t="shared" si="368"/>
        <v>0.19839679358717435</v>
      </c>
      <c r="W4720" t="str">
        <f t="shared" si="369"/>
        <v>Low</v>
      </c>
    </row>
    <row r="4721" spans="1:23" hidden="1" x14ac:dyDescent="0.3">
      <c r="A4721">
        <v>102977</v>
      </c>
      <c r="B4721" s="1">
        <v>45753</v>
      </c>
      <c r="C4721" t="s">
        <v>3113</v>
      </c>
      <c r="D4721" t="s">
        <v>35</v>
      </c>
      <c r="E4721" t="s">
        <v>44</v>
      </c>
      <c r="F4721" t="s">
        <v>64</v>
      </c>
      <c r="G4721" t="s">
        <v>65</v>
      </c>
      <c r="H4721" t="s">
        <v>108</v>
      </c>
      <c r="I4721" t="s">
        <v>39</v>
      </c>
      <c r="J4721" t="s">
        <v>40</v>
      </c>
      <c r="K4721">
        <v>6</v>
      </c>
      <c r="L4721">
        <v>293</v>
      </c>
      <c r="M4721">
        <v>15</v>
      </c>
      <c r="N4721">
        <v>1494.3</v>
      </c>
      <c r="O4721">
        <v>2400</v>
      </c>
      <c r="P4721">
        <v>-905.7</v>
      </c>
      <c r="Q4721" t="s">
        <v>26</v>
      </c>
      <c r="R4721" t="s">
        <v>27</v>
      </c>
      <c r="S4721" s="3" t="str">
        <f t="shared" si="365"/>
        <v>April</v>
      </c>
      <c r="T4721" t="str">
        <f t="shared" si="366"/>
        <v>Q2</v>
      </c>
      <c r="U4721">
        <f t="shared" si="367"/>
        <v>2025</v>
      </c>
      <c r="V4721" s="4">
        <f t="shared" si="368"/>
        <v>-0.60610319213009445</v>
      </c>
      <c r="W4721" t="str">
        <f t="shared" si="369"/>
        <v>Low</v>
      </c>
    </row>
    <row r="4722" spans="1:23" hidden="1" x14ac:dyDescent="0.3">
      <c r="A4722">
        <v>103114</v>
      </c>
      <c r="B4722" s="1">
        <v>45840</v>
      </c>
      <c r="C4722" t="s">
        <v>3250</v>
      </c>
      <c r="D4722" t="s">
        <v>151</v>
      </c>
      <c r="E4722" t="s">
        <v>44</v>
      </c>
      <c r="F4722" t="s">
        <v>64</v>
      </c>
      <c r="G4722" t="s">
        <v>65</v>
      </c>
      <c r="H4722" t="s">
        <v>38</v>
      </c>
      <c r="I4722" t="s">
        <v>39</v>
      </c>
      <c r="J4722" t="s">
        <v>40</v>
      </c>
      <c r="K4722">
        <v>2</v>
      </c>
      <c r="L4722">
        <v>823</v>
      </c>
      <c r="M4722">
        <v>10</v>
      </c>
      <c r="N4722">
        <v>1481.4</v>
      </c>
      <c r="O4722">
        <v>800</v>
      </c>
      <c r="P4722">
        <v>681.4</v>
      </c>
      <c r="Q4722" t="s">
        <v>55</v>
      </c>
      <c r="R4722" t="s">
        <v>56</v>
      </c>
      <c r="S4722" s="3" t="str">
        <f t="shared" si="365"/>
        <v>July</v>
      </c>
      <c r="T4722" t="str">
        <f t="shared" si="366"/>
        <v>Q3</v>
      </c>
      <c r="U4722">
        <f t="shared" si="367"/>
        <v>2025</v>
      </c>
      <c r="V4722" s="4">
        <f t="shared" si="368"/>
        <v>0.45997029836641012</v>
      </c>
      <c r="W4722" t="str">
        <f t="shared" si="369"/>
        <v>Low</v>
      </c>
    </row>
    <row r="4723" spans="1:23" hidden="1" x14ac:dyDescent="0.3">
      <c r="A4723">
        <v>100473</v>
      </c>
      <c r="B4723" s="1">
        <v>46008</v>
      </c>
      <c r="C4723" t="s">
        <v>609</v>
      </c>
      <c r="D4723" t="s">
        <v>104</v>
      </c>
      <c r="E4723" t="s">
        <v>30</v>
      </c>
      <c r="F4723" t="s">
        <v>31</v>
      </c>
      <c r="G4723" t="s">
        <v>32</v>
      </c>
      <c r="H4723" t="s">
        <v>83</v>
      </c>
      <c r="I4723" t="s">
        <v>39</v>
      </c>
      <c r="J4723" t="s">
        <v>40</v>
      </c>
      <c r="K4723">
        <v>4</v>
      </c>
      <c r="L4723">
        <v>389</v>
      </c>
      <c r="M4723">
        <v>5</v>
      </c>
      <c r="N4723">
        <v>1478.2</v>
      </c>
      <c r="O4723">
        <v>1600</v>
      </c>
      <c r="P4723">
        <v>-121.8</v>
      </c>
      <c r="Q4723" t="s">
        <v>41</v>
      </c>
      <c r="R4723" t="s">
        <v>27</v>
      </c>
      <c r="S4723" s="3" t="str">
        <f t="shared" si="365"/>
        <v>December</v>
      </c>
      <c r="T4723" t="str">
        <f t="shared" si="366"/>
        <v>Q4</v>
      </c>
      <c r="U4723">
        <f t="shared" si="367"/>
        <v>2025</v>
      </c>
      <c r="V4723" s="4">
        <f t="shared" si="368"/>
        <v>-8.2397510485725883E-2</v>
      </c>
      <c r="W4723" t="str">
        <f t="shared" si="369"/>
        <v>Low</v>
      </c>
    </row>
    <row r="4724" spans="1:23" hidden="1" x14ac:dyDescent="0.3">
      <c r="A4724">
        <v>100007</v>
      </c>
      <c r="B4724" s="1">
        <v>45896</v>
      </c>
      <c r="C4724" t="s">
        <v>62</v>
      </c>
      <c r="D4724" t="s">
        <v>63</v>
      </c>
      <c r="E4724" t="s">
        <v>44</v>
      </c>
      <c r="F4724" t="s">
        <v>64</v>
      </c>
      <c r="G4724" t="s">
        <v>65</v>
      </c>
      <c r="H4724" t="s">
        <v>47</v>
      </c>
      <c r="I4724" t="s">
        <v>39</v>
      </c>
      <c r="J4724" t="s">
        <v>40</v>
      </c>
      <c r="K4724">
        <v>2</v>
      </c>
      <c r="L4724">
        <v>739</v>
      </c>
      <c r="M4724">
        <v>0</v>
      </c>
      <c r="N4724">
        <v>1478</v>
      </c>
      <c r="O4724">
        <v>800</v>
      </c>
      <c r="P4724">
        <v>678</v>
      </c>
      <c r="Q4724" t="s">
        <v>66</v>
      </c>
      <c r="R4724" t="s">
        <v>27</v>
      </c>
      <c r="S4724" s="3" t="str">
        <f t="shared" si="365"/>
        <v>August</v>
      </c>
      <c r="T4724" t="str">
        <f t="shared" si="366"/>
        <v>Q3</v>
      </c>
      <c r="U4724">
        <f t="shared" si="367"/>
        <v>2025</v>
      </c>
      <c r="V4724" s="4">
        <f t="shared" si="368"/>
        <v>0.45872801082543979</v>
      </c>
      <c r="W4724" t="str">
        <f t="shared" si="369"/>
        <v>Low</v>
      </c>
    </row>
    <row r="4725" spans="1:23" hidden="1" x14ac:dyDescent="0.3">
      <c r="A4725">
        <v>104185</v>
      </c>
      <c r="B4725" s="1">
        <v>45926</v>
      </c>
      <c r="C4725" t="s">
        <v>4321</v>
      </c>
      <c r="D4725" t="s">
        <v>213</v>
      </c>
      <c r="E4725" t="s">
        <v>30</v>
      </c>
      <c r="F4725" t="s">
        <v>31</v>
      </c>
      <c r="G4725" t="s">
        <v>32</v>
      </c>
      <c r="H4725" t="s">
        <v>83</v>
      </c>
      <c r="I4725" t="s">
        <v>39</v>
      </c>
      <c r="J4725" t="s">
        <v>40</v>
      </c>
      <c r="K4725">
        <v>5</v>
      </c>
      <c r="L4725">
        <v>369</v>
      </c>
      <c r="M4725">
        <v>20</v>
      </c>
      <c r="N4725">
        <v>1476</v>
      </c>
      <c r="O4725">
        <v>2000</v>
      </c>
      <c r="P4725">
        <v>-524</v>
      </c>
      <c r="Q4725" t="s">
        <v>66</v>
      </c>
      <c r="R4725" t="s">
        <v>27</v>
      </c>
      <c r="S4725" s="3" t="str">
        <f t="shared" si="365"/>
        <v>September</v>
      </c>
      <c r="T4725" t="str">
        <f t="shared" si="366"/>
        <v>Q3</v>
      </c>
      <c r="U4725">
        <f t="shared" si="367"/>
        <v>2025</v>
      </c>
      <c r="V4725" s="4">
        <f t="shared" si="368"/>
        <v>-0.35501355013550134</v>
      </c>
      <c r="W4725" t="str">
        <f t="shared" si="369"/>
        <v>Low</v>
      </c>
    </row>
    <row r="4726" spans="1:23" hidden="1" x14ac:dyDescent="0.3">
      <c r="A4726">
        <v>101283</v>
      </c>
      <c r="B4726" s="1">
        <v>45823</v>
      </c>
      <c r="C4726" t="s">
        <v>1419</v>
      </c>
      <c r="D4726" t="s">
        <v>242</v>
      </c>
      <c r="E4726" t="s">
        <v>30</v>
      </c>
      <c r="F4726" t="s">
        <v>31</v>
      </c>
      <c r="G4726" t="s">
        <v>32</v>
      </c>
      <c r="H4726" t="s">
        <v>108</v>
      </c>
      <c r="I4726" t="s">
        <v>39</v>
      </c>
      <c r="J4726" t="s">
        <v>48</v>
      </c>
      <c r="K4726">
        <v>1</v>
      </c>
      <c r="L4726">
        <v>1553</v>
      </c>
      <c r="M4726">
        <v>5</v>
      </c>
      <c r="N4726">
        <v>1475.35</v>
      </c>
      <c r="O4726">
        <v>900</v>
      </c>
      <c r="P4726">
        <v>575.35</v>
      </c>
      <c r="Q4726" t="s">
        <v>49</v>
      </c>
      <c r="R4726" t="s">
        <v>27</v>
      </c>
      <c r="S4726" s="3" t="str">
        <f t="shared" si="365"/>
        <v>June</v>
      </c>
      <c r="T4726" t="str">
        <f t="shared" si="366"/>
        <v>Q2</v>
      </c>
      <c r="U4726">
        <f t="shared" si="367"/>
        <v>2025</v>
      </c>
      <c r="V4726" s="4">
        <f t="shared" si="368"/>
        <v>0.38997526010777106</v>
      </c>
      <c r="W4726" t="str">
        <f t="shared" si="369"/>
        <v>Low</v>
      </c>
    </row>
    <row r="4727" spans="1:23" hidden="1" x14ac:dyDescent="0.3">
      <c r="A4727">
        <v>103662</v>
      </c>
      <c r="B4727" s="1">
        <v>45693</v>
      </c>
      <c r="C4727" t="s">
        <v>3798</v>
      </c>
      <c r="D4727" t="s">
        <v>257</v>
      </c>
      <c r="E4727" t="s">
        <v>20</v>
      </c>
      <c r="F4727" t="s">
        <v>36</v>
      </c>
      <c r="G4727" t="s">
        <v>37</v>
      </c>
      <c r="H4727" t="s">
        <v>47</v>
      </c>
      <c r="I4727" t="s">
        <v>39</v>
      </c>
      <c r="J4727" t="s">
        <v>40</v>
      </c>
      <c r="K4727">
        <v>6</v>
      </c>
      <c r="L4727">
        <v>286</v>
      </c>
      <c r="M4727">
        <v>15</v>
      </c>
      <c r="N4727">
        <v>1458.6</v>
      </c>
      <c r="O4727">
        <v>2400</v>
      </c>
      <c r="P4727">
        <v>-941.4</v>
      </c>
      <c r="Q4727" t="s">
        <v>41</v>
      </c>
      <c r="R4727" t="s">
        <v>27</v>
      </c>
      <c r="S4727" s="3" t="str">
        <f t="shared" si="365"/>
        <v>February</v>
      </c>
      <c r="T4727" t="str">
        <f t="shared" si="366"/>
        <v>Q1</v>
      </c>
      <c r="U4727">
        <f t="shared" si="367"/>
        <v>2025</v>
      </c>
      <c r="V4727" s="4">
        <f t="shared" si="368"/>
        <v>-0.64541341011929254</v>
      </c>
      <c r="W4727" t="str">
        <f t="shared" si="369"/>
        <v>Low</v>
      </c>
    </row>
    <row r="4728" spans="1:23" hidden="1" x14ac:dyDescent="0.3">
      <c r="A4728">
        <v>101483</v>
      </c>
      <c r="B4728" s="1">
        <v>45760</v>
      </c>
      <c r="C4728" t="s">
        <v>1619</v>
      </c>
      <c r="D4728" t="s">
        <v>125</v>
      </c>
      <c r="E4728" t="s">
        <v>20</v>
      </c>
      <c r="F4728" t="s">
        <v>21</v>
      </c>
      <c r="G4728" t="s">
        <v>22</v>
      </c>
      <c r="H4728" t="s">
        <v>71</v>
      </c>
      <c r="I4728" t="s">
        <v>39</v>
      </c>
      <c r="J4728" t="s">
        <v>48</v>
      </c>
      <c r="K4728">
        <v>1</v>
      </c>
      <c r="L4728">
        <v>1525</v>
      </c>
      <c r="M4728">
        <v>5</v>
      </c>
      <c r="N4728">
        <v>1448.75</v>
      </c>
      <c r="O4728">
        <v>900</v>
      </c>
      <c r="P4728">
        <v>548.75</v>
      </c>
      <c r="Q4728" t="s">
        <v>49</v>
      </c>
      <c r="R4728" t="s">
        <v>27</v>
      </c>
      <c r="S4728" s="3" t="str">
        <f t="shared" si="365"/>
        <v>April</v>
      </c>
      <c r="T4728" t="str">
        <f t="shared" si="366"/>
        <v>Q2</v>
      </c>
      <c r="U4728">
        <f t="shared" si="367"/>
        <v>2025</v>
      </c>
      <c r="V4728" s="4">
        <f t="shared" si="368"/>
        <v>0.37877480586712681</v>
      </c>
      <c r="W4728" t="str">
        <f t="shared" si="369"/>
        <v>Low</v>
      </c>
    </row>
    <row r="4729" spans="1:23" hidden="1" x14ac:dyDescent="0.3">
      <c r="A4729">
        <v>100635</v>
      </c>
      <c r="B4729" s="1">
        <v>45756</v>
      </c>
      <c r="C4729" t="s">
        <v>771</v>
      </c>
      <c r="D4729" t="s">
        <v>110</v>
      </c>
      <c r="E4729" t="s">
        <v>44</v>
      </c>
      <c r="F4729" t="s">
        <v>45</v>
      </c>
      <c r="G4729" t="s">
        <v>46</v>
      </c>
      <c r="H4729" t="s">
        <v>38</v>
      </c>
      <c r="I4729" t="s">
        <v>39</v>
      </c>
      <c r="J4729" t="s">
        <v>48</v>
      </c>
      <c r="K4729">
        <v>1</v>
      </c>
      <c r="L4729">
        <v>1524</v>
      </c>
      <c r="M4729">
        <v>5</v>
      </c>
      <c r="N4729">
        <v>1447.8</v>
      </c>
      <c r="O4729">
        <v>900</v>
      </c>
      <c r="P4729">
        <v>547.79999999999995</v>
      </c>
      <c r="Q4729" t="s">
        <v>49</v>
      </c>
      <c r="R4729" t="s">
        <v>27</v>
      </c>
      <c r="S4729" s="3" t="str">
        <f t="shared" si="365"/>
        <v>April</v>
      </c>
      <c r="T4729" t="str">
        <f t="shared" si="366"/>
        <v>Q2</v>
      </c>
      <c r="U4729">
        <f t="shared" si="367"/>
        <v>2025</v>
      </c>
      <c r="V4729" s="4">
        <f t="shared" si="368"/>
        <v>0.37836717778698714</v>
      </c>
      <c r="W4729" t="str">
        <f t="shared" si="369"/>
        <v>Low</v>
      </c>
    </row>
    <row r="4730" spans="1:23" hidden="1" x14ac:dyDescent="0.3">
      <c r="A4730">
        <v>101677</v>
      </c>
      <c r="B4730" s="1">
        <v>45723</v>
      </c>
      <c r="C4730" t="s">
        <v>1813</v>
      </c>
      <c r="D4730" t="s">
        <v>151</v>
      </c>
      <c r="E4730" t="s">
        <v>44</v>
      </c>
      <c r="F4730" t="s">
        <v>64</v>
      </c>
      <c r="G4730" t="s">
        <v>65</v>
      </c>
      <c r="H4730" t="s">
        <v>33</v>
      </c>
      <c r="I4730" t="s">
        <v>39</v>
      </c>
      <c r="J4730" t="s">
        <v>40</v>
      </c>
      <c r="K4730">
        <v>4</v>
      </c>
      <c r="L4730">
        <v>379</v>
      </c>
      <c r="M4730">
        <v>5</v>
      </c>
      <c r="N4730">
        <v>1440.2</v>
      </c>
      <c r="O4730">
        <v>1600</v>
      </c>
      <c r="P4730">
        <v>-159.80000000000001</v>
      </c>
      <c r="Q4730" t="s">
        <v>49</v>
      </c>
      <c r="R4730" t="s">
        <v>73</v>
      </c>
      <c r="S4730" s="3" t="str">
        <f t="shared" si="365"/>
        <v>March</v>
      </c>
      <c r="T4730" t="str">
        <f t="shared" si="366"/>
        <v>Q1</v>
      </c>
      <c r="U4730">
        <f t="shared" si="367"/>
        <v>2025</v>
      </c>
      <c r="V4730" s="4">
        <f t="shared" si="368"/>
        <v>-0.11095681155395085</v>
      </c>
      <c r="W4730" t="str">
        <f t="shared" si="369"/>
        <v>Low</v>
      </c>
    </row>
    <row r="4731" spans="1:23" hidden="1" x14ac:dyDescent="0.3">
      <c r="A4731">
        <v>104839</v>
      </c>
      <c r="B4731" s="1">
        <v>45761</v>
      </c>
      <c r="C4731" t="s">
        <v>4975</v>
      </c>
      <c r="D4731" t="s">
        <v>19</v>
      </c>
      <c r="E4731" t="s">
        <v>20</v>
      </c>
      <c r="F4731" t="s">
        <v>21</v>
      </c>
      <c r="G4731" t="s">
        <v>22</v>
      </c>
      <c r="H4731" t="s">
        <v>38</v>
      </c>
      <c r="I4731" t="s">
        <v>39</v>
      </c>
      <c r="J4731" t="s">
        <v>40</v>
      </c>
      <c r="K4731">
        <v>4</v>
      </c>
      <c r="L4731">
        <v>420</v>
      </c>
      <c r="M4731">
        <v>15</v>
      </c>
      <c r="N4731">
        <v>1428</v>
      </c>
      <c r="O4731">
        <v>1600</v>
      </c>
      <c r="P4731">
        <v>-172</v>
      </c>
      <c r="Q4731" t="s">
        <v>55</v>
      </c>
      <c r="R4731" t="s">
        <v>73</v>
      </c>
      <c r="S4731" s="3" t="str">
        <f t="shared" si="365"/>
        <v>April</v>
      </c>
      <c r="T4731" t="str">
        <f t="shared" si="366"/>
        <v>Q2</v>
      </c>
      <c r="U4731">
        <f t="shared" si="367"/>
        <v>2025</v>
      </c>
      <c r="V4731" s="4">
        <f t="shared" si="368"/>
        <v>-0.12044817927170869</v>
      </c>
      <c r="W4731" t="str">
        <f t="shared" si="369"/>
        <v>Low</v>
      </c>
    </row>
    <row r="4732" spans="1:23" hidden="1" x14ac:dyDescent="0.3">
      <c r="A4732">
        <v>102895</v>
      </c>
      <c r="B4732" s="1">
        <v>45916</v>
      </c>
      <c r="C4732" t="s">
        <v>3031</v>
      </c>
      <c r="D4732" t="s">
        <v>100</v>
      </c>
      <c r="E4732" t="s">
        <v>44</v>
      </c>
      <c r="F4732" t="s">
        <v>45</v>
      </c>
      <c r="G4732" t="s">
        <v>46</v>
      </c>
      <c r="H4732" t="s">
        <v>23</v>
      </c>
      <c r="I4732" t="s">
        <v>39</v>
      </c>
      <c r="J4732" t="s">
        <v>40</v>
      </c>
      <c r="K4732">
        <v>6</v>
      </c>
      <c r="L4732">
        <v>237</v>
      </c>
      <c r="M4732">
        <v>0</v>
      </c>
      <c r="N4732">
        <v>1422</v>
      </c>
      <c r="O4732">
        <v>2400</v>
      </c>
      <c r="P4732">
        <v>-978</v>
      </c>
      <c r="Q4732" t="s">
        <v>66</v>
      </c>
      <c r="R4732" t="s">
        <v>27</v>
      </c>
      <c r="S4732" s="3" t="str">
        <f t="shared" si="365"/>
        <v>September</v>
      </c>
      <c r="T4732" t="str">
        <f t="shared" si="366"/>
        <v>Q3</v>
      </c>
      <c r="U4732">
        <f t="shared" si="367"/>
        <v>2025</v>
      </c>
      <c r="V4732" s="4">
        <f t="shared" si="368"/>
        <v>-0.68776371308016881</v>
      </c>
      <c r="W4732" t="str">
        <f t="shared" si="369"/>
        <v>Low</v>
      </c>
    </row>
    <row r="4733" spans="1:23" hidden="1" x14ac:dyDescent="0.3">
      <c r="A4733">
        <v>102464</v>
      </c>
      <c r="B4733" s="1">
        <v>45872</v>
      </c>
      <c r="C4733" t="s">
        <v>2600</v>
      </c>
      <c r="D4733" t="s">
        <v>96</v>
      </c>
      <c r="E4733" t="s">
        <v>30</v>
      </c>
      <c r="F4733" t="s">
        <v>31</v>
      </c>
      <c r="G4733" t="s">
        <v>32</v>
      </c>
      <c r="H4733" t="s">
        <v>33</v>
      </c>
      <c r="I4733" t="s">
        <v>39</v>
      </c>
      <c r="J4733" t="s">
        <v>40</v>
      </c>
      <c r="K4733">
        <v>6</v>
      </c>
      <c r="L4733">
        <v>296</v>
      </c>
      <c r="M4733">
        <v>20</v>
      </c>
      <c r="N4733">
        <v>1420.8</v>
      </c>
      <c r="O4733">
        <v>2400</v>
      </c>
      <c r="P4733">
        <v>-979.2</v>
      </c>
      <c r="Q4733" t="s">
        <v>66</v>
      </c>
      <c r="R4733" t="s">
        <v>56</v>
      </c>
      <c r="S4733" s="3" t="str">
        <f t="shared" si="365"/>
        <v>August</v>
      </c>
      <c r="T4733" t="str">
        <f t="shared" si="366"/>
        <v>Q3</v>
      </c>
      <c r="U4733">
        <f t="shared" si="367"/>
        <v>2025</v>
      </c>
      <c r="V4733" s="4">
        <f t="shared" si="368"/>
        <v>-0.68918918918918926</v>
      </c>
      <c r="W4733" t="str">
        <f t="shared" si="369"/>
        <v>Low</v>
      </c>
    </row>
    <row r="4734" spans="1:23" hidden="1" x14ac:dyDescent="0.3">
      <c r="A4734">
        <v>102582</v>
      </c>
      <c r="B4734" s="1">
        <v>45731</v>
      </c>
      <c r="C4734" t="s">
        <v>2718</v>
      </c>
      <c r="D4734" t="s">
        <v>138</v>
      </c>
      <c r="E4734" t="s">
        <v>30</v>
      </c>
      <c r="F4734" t="s">
        <v>76</v>
      </c>
      <c r="G4734" t="s">
        <v>77</v>
      </c>
      <c r="H4734" t="s">
        <v>33</v>
      </c>
      <c r="I4734" t="s">
        <v>39</v>
      </c>
      <c r="J4734" t="s">
        <v>40</v>
      </c>
      <c r="K4734">
        <v>6</v>
      </c>
      <c r="L4734">
        <v>296</v>
      </c>
      <c r="M4734">
        <v>20</v>
      </c>
      <c r="N4734">
        <v>1420.8</v>
      </c>
      <c r="O4734">
        <v>2400</v>
      </c>
      <c r="P4734">
        <v>-979.2</v>
      </c>
      <c r="Q4734" t="s">
        <v>41</v>
      </c>
      <c r="R4734" t="s">
        <v>27</v>
      </c>
      <c r="S4734" s="3" t="str">
        <f t="shared" si="365"/>
        <v>March</v>
      </c>
      <c r="T4734" t="str">
        <f t="shared" si="366"/>
        <v>Q1</v>
      </c>
      <c r="U4734">
        <f t="shared" si="367"/>
        <v>2025</v>
      </c>
      <c r="V4734" s="4">
        <f t="shared" si="368"/>
        <v>-0.68918918918918926</v>
      </c>
      <c r="W4734" t="str">
        <f t="shared" si="369"/>
        <v>Low</v>
      </c>
    </row>
    <row r="4735" spans="1:23" hidden="1" x14ac:dyDescent="0.3">
      <c r="A4735">
        <v>100830</v>
      </c>
      <c r="B4735" s="1">
        <v>45694</v>
      </c>
      <c r="C4735" t="s">
        <v>966</v>
      </c>
      <c r="D4735" t="s">
        <v>29</v>
      </c>
      <c r="E4735" t="s">
        <v>44</v>
      </c>
      <c r="F4735" t="s">
        <v>64</v>
      </c>
      <c r="G4735" t="s">
        <v>65</v>
      </c>
      <c r="H4735" t="s">
        <v>59</v>
      </c>
      <c r="I4735" t="s">
        <v>39</v>
      </c>
      <c r="J4735" t="s">
        <v>48</v>
      </c>
      <c r="K4735">
        <v>1</v>
      </c>
      <c r="L4735">
        <v>1412</v>
      </c>
      <c r="M4735">
        <v>0</v>
      </c>
      <c r="N4735">
        <v>1412</v>
      </c>
      <c r="O4735">
        <v>900</v>
      </c>
      <c r="P4735">
        <v>512</v>
      </c>
      <c r="Q4735" t="s">
        <v>41</v>
      </c>
      <c r="R4735" t="s">
        <v>27</v>
      </c>
      <c r="S4735" s="3" t="str">
        <f t="shared" si="365"/>
        <v>February</v>
      </c>
      <c r="T4735" t="str">
        <f t="shared" si="366"/>
        <v>Q1</v>
      </c>
      <c r="U4735">
        <f t="shared" si="367"/>
        <v>2025</v>
      </c>
      <c r="V4735" s="4">
        <f t="shared" si="368"/>
        <v>0.36260623229461758</v>
      </c>
      <c r="W4735" t="str">
        <f t="shared" si="369"/>
        <v>Low</v>
      </c>
    </row>
    <row r="4736" spans="1:23" hidden="1" x14ac:dyDescent="0.3">
      <c r="A4736">
        <v>100939</v>
      </c>
      <c r="B4736" s="1">
        <v>45857</v>
      </c>
      <c r="C4736" t="s">
        <v>1075</v>
      </c>
      <c r="D4736" t="s">
        <v>58</v>
      </c>
      <c r="E4736" t="s">
        <v>30</v>
      </c>
      <c r="F4736" t="s">
        <v>31</v>
      </c>
      <c r="G4736" t="s">
        <v>32</v>
      </c>
      <c r="H4736" t="s">
        <v>38</v>
      </c>
      <c r="I4736" t="s">
        <v>39</v>
      </c>
      <c r="J4736" t="s">
        <v>40</v>
      </c>
      <c r="K4736">
        <v>2</v>
      </c>
      <c r="L4736">
        <v>781</v>
      </c>
      <c r="M4736">
        <v>10</v>
      </c>
      <c r="N4736">
        <v>1405.8</v>
      </c>
      <c r="O4736">
        <v>800</v>
      </c>
      <c r="P4736">
        <v>605.79999999999995</v>
      </c>
      <c r="Q4736" t="s">
        <v>49</v>
      </c>
      <c r="R4736" t="s">
        <v>73</v>
      </c>
      <c r="S4736" s="3" t="str">
        <f t="shared" si="365"/>
        <v>July</v>
      </c>
      <c r="T4736" t="str">
        <f t="shared" si="366"/>
        <v>Q3</v>
      </c>
      <c r="U4736">
        <f t="shared" si="367"/>
        <v>2025</v>
      </c>
      <c r="V4736" s="4">
        <f t="shared" si="368"/>
        <v>0.43092900839379711</v>
      </c>
      <c r="W4736" t="str">
        <f t="shared" si="369"/>
        <v>Low</v>
      </c>
    </row>
    <row r="4737" spans="1:23" hidden="1" x14ac:dyDescent="0.3">
      <c r="A4737">
        <v>103562</v>
      </c>
      <c r="B4737" s="1">
        <v>45759</v>
      </c>
      <c r="C4737" t="s">
        <v>3698</v>
      </c>
      <c r="D4737" t="s">
        <v>75</v>
      </c>
      <c r="E4737" t="s">
        <v>20</v>
      </c>
      <c r="F4737" t="s">
        <v>21</v>
      </c>
      <c r="G4737" t="s">
        <v>22</v>
      </c>
      <c r="H4737" t="s">
        <v>47</v>
      </c>
      <c r="I4737" t="s">
        <v>39</v>
      </c>
      <c r="J4737" t="s">
        <v>40</v>
      </c>
      <c r="K4737">
        <v>4</v>
      </c>
      <c r="L4737">
        <v>413</v>
      </c>
      <c r="M4737">
        <v>15</v>
      </c>
      <c r="N4737">
        <v>1404.2</v>
      </c>
      <c r="O4737">
        <v>1600</v>
      </c>
      <c r="P4737">
        <v>-195.8</v>
      </c>
      <c r="Q4737" t="s">
        <v>26</v>
      </c>
      <c r="R4737" t="s">
        <v>27</v>
      </c>
      <c r="S4737" s="3" t="str">
        <f t="shared" si="365"/>
        <v>April</v>
      </c>
      <c r="T4737" t="str">
        <f t="shared" si="366"/>
        <v>Q2</v>
      </c>
      <c r="U4737">
        <f t="shared" si="367"/>
        <v>2025</v>
      </c>
      <c r="V4737" s="4">
        <f t="shared" si="368"/>
        <v>-0.13943882637800883</v>
      </c>
      <c r="W4737" t="str">
        <f t="shared" si="369"/>
        <v>Low</v>
      </c>
    </row>
    <row r="4738" spans="1:23" hidden="1" x14ac:dyDescent="0.3">
      <c r="A4738">
        <v>103430</v>
      </c>
      <c r="B4738" s="1">
        <v>45717</v>
      </c>
      <c r="C4738" t="s">
        <v>3566</v>
      </c>
      <c r="D4738" t="s">
        <v>144</v>
      </c>
      <c r="E4738" t="s">
        <v>52</v>
      </c>
      <c r="F4738" t="s">
        <v>53</v>
      </c>
      <c r="G4738" t="s">
        <v>54</v>
      </c>
      <c r="H4738" t="s">
        <v>38</v>
      </c>
      <c r="I4738" t="s">
        <v>39</v>
      </c>
      <c r="J4738" t="s">
        <v>48</v>
      </c>
      <c r="K4738">
        <v>1</v>
      </c>
      <c r="L4738">
        <v>1552</v>
      </c>
      <c r="M4738">
        <v>10</v>
      </c>
      <c r="N4738">
        <v>1396.8</v>
      </c>
      <c r="O4738">
        <v>900</v>
      </c>
      <c r="P4738">
        <v>496.8</v>
      </c>
      <c r="Q4738" t="s">
        <v>49</v>
      </c>
      <c r="R4738" t="s">
        <v>73</v>
      </c>
      <c r="S4738" s="3" t="str">
        <f t="shared" ref="S4738:S4801" si="370">TEXT(B4738,"mmmm")</f>
        <v>March</v>
      </c>
      <c r="T4738" t="str">
        <f t="shared" ref="T4738:T4801" si="371">"Q"&amp;ROUNDUP(MONTH(B4738)/3,0)</f>
        <v>Q1</v>
      </c>
      <c r="U4738">
        <f t="shared" ref="U4738:U4801" si="372">YEAR(B4738)</f>
        <v>2025</v>
      </c>
      <c r="V4738" s="4">
        <f t="shared" ref="V4738:V4801" si="373">P4738/N4738</f>
        <v>0.35567010309278352</v>
      </c>
      <c r="W4738" t="str">
        <f t="shared" ref="W4738:W4801" si="374">IF(N4738&lt;10000,"Low",IF(N4738&lt;=50000,"Medium","High"))</f>
        <v>Low</v>
      </c>
    </row>
    <row r="4739" spans="1:23" hidden="1" x14ac:dyDescent="0.3">
      <c r="A4739">
        <v>104258</v>
      </c>
      <c r="B4739" s="1">
        <v>45752</v>
      </c>
      <c r="C4739" t="s">
        <v>4394</v>
      </c>
      <c r="D4739" t="s">
        <v>202</v>
      </c>
      <c r="E4739" t="s">
        <v>44</v>
      </c>
      <c r="F4739" t="s">
        <v>45</v>
      </c>
      <c r="G4739" t="s">
        <v>46</v>
      </c>
      <c r="H4739" t="s">
        <v>38</v>
      </c>
      <c r="I4739" t="s">
        <v>39</v>
      </c>
      <c r="J4739" t="s">
        <v>40</v>
      </c>
      <c r="K4739">
        <v>4</v>
      </c>
      <c r="L4739">
        <v>367</v>
      </c>
      <c r="M4739">
        <v>5</v>
      </c>
      <c r="N4739">
        <v>1394.6</v>
      </c>
      <c r="O4739">
        <v>1600</v>
      </c>
      <c r="P4739">
        <v>-205.4</v>
      </c>
      <c r="Q4739" t="s">
        <v>49</v>
      </c>
      <c r="R4739" t="s">
        <v>27</v>
      </c>
      <c r="S4739" s="3" t="str">
        <f t="shared" si="370"/>
        <v>April</v>
      </c>
      <c r="T4739" t="str">
        <f t="shared" si="371"/>
        <v>Q2</v>
      </c>
      <c r="U4739">
        <f t="shared" si="372"/>
        <v>2025</v>
      </c>
      <c r="V4739" s="4">
        <f t="shared" si="373"/>
        <v>-0.14728237487451601</v>
      </c>
      <c r="W4739" t="str">
        <f t="shared" si="374"/>
        <v>Low</v>
      </c>
    </row>
    <row r="4740" spans="1:23" hidden="1" x14ac:dyDescent="0.3">
      <c r="A4740">
        <v>101383</v>
      </c>
      <c r="B4740" s="1">
        <v>45726</v>
      </c>
      <c r="C4740" t="s">
        <v>1519</v>
      </c>
      <c r="D4740" t="s">
        <v>122</v>
      </c>
      <c r="E4740" t="s">
        <v>44</v>
      </c>
      <c r="F4740" t="s">
        <v>45</v>
      </c>
      <c r="G4740" t="s">
        <v>46</v>
      </c>
      <c r="H4740" t="s">
        <v>71</v>
      </c>
      <c r="I4740" t="s">
        <v>39</v>
      </c>
      <c r="J4740" t="s">
        <v>40</v>
      </c>
      <c r="K4740">
        <v>2</v>
      </c>
      <c r="L4740">
        <v>870</v>
      </c>
      <c r="M4740">
        <v>20</v>
      </c>
      <c r="N4740">
        <v>1392</v>
      </c>
      <c r="O4740">
        <v>800</v>
      </c>
      <c r="P4740">
        <v>592</v>
      </c>
      <c r="Q4740" t="s">
        <v>55</v>
      </c>
      <c r="R4740" t="s">
        <v>27</v>
      </c>
      <c r="S4740" s="3" t="str">
        <f t="shared" si="370"/>
        <v>March</v>
      </c>
      <c r="T4740" t="str">
        <f t="shared" si="371"/>
        <v>Q1</v>
      </c>
      <c r="U4740">
        <f t="shared" si="372"/>
        <v>2025</v>
      </c>
      <c r="V4740" s="4">
        <f t="shared" si="373"/>
        <v>0.42528735632183906</v>
      </c>
      <c r="W4740" t="str">
        <f t="shared" si="374"/>
        <v>Low</v>
      </c>
    </row>
    <row r="4741" spans="1:23" hidden="1" x14ac:dyDescent="0.3">
      <c r="A4741">
        <v>102493</v>
      </c>
      <c r="B4741" s="1">
        <v>45710</v>
      </c>
      <c r="C4741" t="s">
        <v>2629</v>
      </c>
      <c r="D4741" t="s">
        <v>322</v>
      </c>
      <c r="E4741" t="s">
        <v>52</v>
      </c>
      <c r="F4741" t="s">
        <v>53</v>
      </c>
      <c r="G4741" t="s">
        <v>54</v>
      </c>
      <c r="H4741" t="s">
        <v>83</v>
      </c>
      <c r="I4741" t="s">
        <v>39</v>
      </c>
      <c r="J4741" t="s">
        <v>48</v>
      </c>
      <c r="K4741">
        <v>1</v>
      </c>
      <c r="L4741">
        <v>1545</v>
      </c>
      <c r="M4741">
        <v>10</v>
      </c>
      <c r="N4741">
        <v>1390.5</v>
      </c>
      <c r="O4741">
        <v>900</v>
      </c>
      <c r="P4741">
        <v>490.5</v>
      </c>
      <c r="Q4741" t="s">
        <v>41</v>
      </c>
      <c r="R4741" t="s">
        <v>27</v>
      </c>
      <c r="S4741" s="3" t="str">
        <f t="shared" si="370"/>
        <v>February</v>
      </c>
      <c r="T4741" t="str">
        <f t="shared" si="371"/>
        <v>Q1</v>
      </c>
      <c r="U4741">
        <f t="shared" si="372"/>
        <v>2025</v>
      </c>
      <c r="V4741" s="4">
        <f t="shared" si="373"/>
        <v>0.35275080906148865</v>
      </c>
      <c r="W4741" t="str">
        <f t="shared" si="374"/>
        <v>Low</v>
      </c>
    </row>
    <row r="4742" spans="1:23" hidden="1" x14ac:dyDescent="0.3">
      <c r="A4742">
        <v>100625</v>
      </c>
      <c r="B4742" s="1">
        <v>45972</v>
      </c>
      <c r="C4742" t="s">
        <v>761</v>
      </c>
      <c r="D4742" t="s">
        <v>96</v>
      </c>
      <c r="E4742" t="s">
        <v>20</v>
      </c>
      <c r="F4742" t="s">
        <v>36</v>
      </c>
      <c r="G4742" t="s">
        <v>37</v>
      </c>
      <c r="H4742" t="s">
        <v>71</v>
      </c>
      <c r="I4742" t="s">
        <v>39</v>
      </c>
      <c r="J4742" t="s">
        <v>40</v>
      </c>
      <c r="K4742">
        <v>5</v>
      </c>
      <c r="L4742">
        <v>291</v>
      </c>
      <c r="M4742">
        <v>5</v>
      </c>
      <c r="N4742">
        <v>1382.25</v>
      </c>
      <c r="O4742">
        <v>2000</v>
      </c>
      <c r="P4742">
        <v>-617.75</v>
      </c>
      <c r="Q4742" t="s">
        <v>41</v>
      </c>
      <c r="R4742" t="s">
        <v>56</v>
      </c>
      <c r="S4742" s="3" t="str">
        <f t="shared" si="370"/>
        <v>November</v>
      </c>
      <c r="T4742" t="str">
        <f t="shared" si="371"/>
        <v>Q4</v>
      </c>
      <c r="U4742">
        <f t="shared" si="372"/>
        <v>2025</v>
      </c>
      <c r="V4742" s="4">
        <f t="shared" si="373"/>
        <v>-0.44691625972146864</v>
      </c>
      <c r="W4742" t="str">
        <f t="shared" si="374"/>
        <v>Low</v>
      </c>
    </row>
    <row r="4743" spans="1:23" hidden="1" x14ac:dyDescent="0.3">
      <c r="A4743">
        <v>100157</v>
      </c>
      <c r="B4743" s="1">
        <v>45744</v>
      </c>
      <c r="C4743" t="s">
        <v>288</v>
      </c>
      <c r="D4743" t="s">
        <v>140</v>
      </c>
      <c r="E4743" t="s">
        <v>30</v>
      </c>
      <c r="F4743" t="s">
        <v>76</v>
      </c>
      <c r="G4743" t="s">
        <v>77</v>
      </c>
      <c r="H4743" t="s">
        <v>59</v>
      </c>
      <c r="I4743" t="s">
        <v>39</v>
      </c>
      <c r="J4743" t="s">
        <v>48</v>
      </c>
      <c r="K4743">
        <v>1</v>
      </c>
      <c r="L4743">
        <v>1614</v>
      </c>
      <c r="M4743">
        <v>15</v>
      </c>
      <c r="N4743">
        <v>1371.9</v>
      </c>
      <c r="O4743">
        <v>900</v>
      </c>
      <c r="P4743">
        <v>471.9</v>
      </c>
      <c r="Q4743" t="s">
        <v>66</v>
      </c>
      <c r="R4743" t="s">
        <v>27</v>
      </c>
      <c r="S4743" s="3" t="str">
        <f t="shared" si="370"/>
        <v>March</v>
      </c>
      <c r="T4743" t="str">
        <f t="shared" si="371"/>
        <v>Q1</v>
      </c>
      <c r="U4743">
        <f t="shared" si="372"/>
        <v>2025</v>
      </c>
      <c r="V4743" s="4">
        <f t="shared" si="373"/>
        <v>0.34397550841898095</v>
      </c>
      <c r="W4743" t="str">
        <f t="shared" si="374"/>
        <v>Low</v>
      </c>
    </row>
    <row r="4744" spans="1:23" hidden="1" x14ac:dyDescent="0.3">
      <c r="A4744">
        <v>101983</v>
      </c>
      <c r="B4744" s="1">
        <v>45743</v>
      </c>
      <c r="C4744" t="s">
        <v>2119</v>
      </c>
      <c r="D4744" t="s">
        <v>158</v>
      </c>
      <c r="E4744" t="s">
        <v>52</v>
      </c>
      <c r="F4744" t="s">
        <v>69</v>
      </c>
      <c r="G4744" t="s">
        <v>70</v>
      </c>
      <c r="H4744" t="s">
        <v>23</v>
      </c>
      <c r="I4744" t="s">
        <v>39</v>
      </c>
      <c r="J4744" t="s">
        <v>48</v>
      </c>
      <c r="K4744">
        <v>1</v>
      </c>
      <c r="L4744">
        <v>1369</v>
      </c>
      <c r="M4744">
        <v>0</v>
      </c>
      <c r="N4744">
        <v>1369</v>
      </c>
      <c r="O4744">
        <v>900</v>
      </c>
      <c r="P4744">
        <v>469</v>
      </c>
      <c r="Q4744" t="s">
        <v>66</v>
      </c>
      <c r="R4744" t="s">
        <v>73</v>
      </c>
      <c r="S4744" s="3" t="str">
        <f t="shared" si="370"/>
        <v>March</v>
      </c>
      <c r="T4744" t="str">
        <f t="shared" si="371"/>
        <v>Q1</v>
      </c>
      <c r="U4744">
        <f t="shared" si="372"/>
        <v>2025</v>
      </c>
      <c r="V4744" s="4">
        <f t="shared" si="373"/>
        <v>0.34258582907231555</v>
      </c>
      <c r="W4744" t="str">
        <f t="shared" si="374"/>
        <v>Low</v>
      </c>
    </row>
    <row r="4745" spans="1:23" hidden="1" x14ac:dyDescent="0.3">
      <c r="A4745">
        <v>102345</v>
      </c>
      <c r="B4745" s="1">
        <v>45997</v>
      </c>
      <c r="C4745" t="s">
        <v>2481</v>
      </c>
      <c r="D4745" t="s">
        <v>51</v>
      </c>
      <c r="E4745" t="s">
        <v>30</v>
      </c>
      <c r="F4745" t="s">
        <v>31</v>
      </c>
      <c r="G4745" t="s">
        <v>32</v>
      </c>
      <c r="H4745" t="s">
        <v>47</v>
      </c>
      <c r="I4745" t="s">
        <v>39</v>
      </c>
      <c r="J4745" t="s">
        <v>48</v>
      </c>
      <c r="K4745">
        <v>1</v>
      </c>
      <c r="L4745">
        <v>1699</v>
      </c>
      <c r="M4745">
        <v>20</v>
      </c>
      <c r="N4745">
        <v>1359.2</v>
      </c>
      <c r="O4745">
        <v>900</v>
      </c>
      <c r="P4745">
        <v>459.2</v>
      </c>
      <c r="Q4745" t="s">
        <v>55</v>
      </c>
      <c r="R4745" t="s">
        <v>56</v>
      </c>
      <c r="S4745" s="3" t="str">
        <f t="shared" si="370"/>
        <v>December</v>
      </c>
      <c r="T4745" t="str">
        <f t="shared" si="371"/>
        <v>Q4</v>
      </c>
      <c r="U4745">
        <f t="shared" si="372"/>
        <v>2025</v>
      </c>
      <c r="V4745" s="4">
        <f t="shared" si="373"/>
        <v>0.3378457916421424</v>
      </c>
      <c r="W4745" t="str">
        <f t="shared" si="374"/>
        <v>Low</v>
      </c>
    </row>
    <row r="4746" spans="1:23" hidden="1" x14ac:dyDescent="0.3">
      <c r="A4746">
        <v>100842</v>
      </c>
      <c r="B4746" s="1">
        <v>45738</v>
      </c>
      <c r="C4746" t="s">
        <v>978</v>
      </c>
      <c r="D4746" t="s">
        <v>192</v>
      </c>
      <c r="E4746" t="s">
        <v>52</v>
      </c>
      <c r="F4746" t="s">
        <v>53</v>
      </c>
      <c r="G4746" t="s">
        <v>54</v>
      </c>
      <c r="H4746" t="s">
        <v>23</v>
      </c>
      <c r="I4746" t="s">
        <v>39</v>
      </c>
      <c r="J4746" t="s">
        <v>40</v>
      </c>
      <c r="K4746">
        <v>5</v>
      </c>
      <c r="L4746">
        <v>338</v>
      </c>
      <c r="M4746">
        <v>20</v>
      </c>
      <c r="N4746">
        <v>1352</v>
      </c>
      <c r="O4746">
        <v>2000</v>
      </c>
      <c r="P4746">
        <v>-648</v>
      </c>
      <c r="Q4746" t="s">
        <v>49</v>
      </c>
      <c r="R4746" t="s">
        <v>56</v>
      </c>
      <c r="S4746" s="3" t="str">
        <f t="shared" si="370"/>
        <v>March</v>
      </c>
      <c r="T4746" t="str">
        <f t="shared" si="371"/>
        <v>Q1</v>
      </c>
      <c r="U4746">
        <f t="shared" si="372"/>
        <v>2025</v>
      </c>
      <c r="V4746" s="4">
        <f t="shared" si="373"/>
        <v>-0.47928994082840237</v>
      </c>
      <c r="W4746" t="str">
        <f t="shared" si="374"/>
        <v>Low</v>
      </c>
    </row>
    <row r="4747" spans="1:23" hidden="1" x14ac:dyDescent="0.3">
      <c r="A4747">
        <v>101115</v>
      </c>
      <c r="B4747" s="1">
        <v>45661</v>
      </c>
      <c r="C4747" t="s">
        <v>1251</v>
      </c>
      <c r="D4747" t="s">
        <v>144</v>
      </c>
      <c r="E4747" t="s">
        <v>20</v>
      </c>
      <c r="F4747" t="s">
        <v>21</v>
      </c>
      <c r="G4747" t="s">
        <v>22</v>
      </c>
      <c r="H4747" t="s">
        <v>59</v>
      </c>
      <c r="I4747" t="s">
        <v>39</v>
      </c>
      <c r="J4747" t="s">
        <v>40</v>
      </c>
      <c r="K4747">
        <v>2</v>
      </c>
      <c r="L4747">
        <v>708</v>
      </c>
      <c r="M4747">
        <v>5</v>
      </c>
      <c r="N4747">
        <v>1345.2</v>
      </c>
      <c r="O4747">
        <v>800</v>
      </c>
      <c r="P4747">
        <v>545.20000000000005</v>
      </c>
      <c r="Q4747" t="s">
        <v>41</v>
      </c>
      <c r="R4747" t="s">
        <v>27</v>
      </c>
      <c r="S4747" s="3" t="str">
        <f t="shared" si="370"/>
        <v>January</v>
      </c>
      <c r="T4747" t="str">
        <f t="shared" si="371"/>
        <v>Q1</v>
      </c>
      <c r="U4747">
        <f t="shared" si="372"/>
        <v>2025</v>
      </c>
      <c r="V4747" s="4">
        <f t="shared" si="373"/>
        <v>0.40529289325007434</v>
      </c>
      <c r="W4747" t="str">
        <f t="shared" si="374"/>
        <v>Low</v>
      </c>
    </row>
    <row r="4748" spans="1:23" hidden="1" x14ac:dyDescent="0.3">
      <c r="A4748">
        <v>102748</v>
      </c>
      <c r="B4748" s="1">
        <v>45910</v>
      </c>
      <c r="C4748" t="s">
        <v>2884</v>
      </c>
      <c r="D4748" t="s">
        <v>94</v>
      </c>
      <c r="E4748" t="s">
        <v>20</v>
      </c>
      <c r="F4748" t="s">
        <v>21</v>
      </c>
      <c r="G4748" t="s">
        <v>22</v>
      </c>
      <c r="H4748" t="s">
        <v>38</v>
      </c>
      <c r="I4748" t="s">
        <v>39</v>
      </c>
      <c r="J4748" t="s">
        <v>40</v>
      </c>
      <c r="K4748">
        <v>4</v>
      </c>
      <c r="L4748">
        <v>373</v>
      </c>
      <c r="M4748">
        <v>10</v>
      </c>
      <c r="N4748">
        <v>1342.8</v>
      </c>
      <c r="O4748">
        <v>1600</v>
      </c>
      <c r="P4748">
        <v>-257.2</v>
      </c>
      <c r="Q4748" t="s">
        <v>49</v>
      </c>
      <c r="R4748" t="s">
        <v>27</v>
      </c>
      <c r="S4748" s="3" t="str">
        <f t="shared" si="370"/>
        <v>September</v>
      </c>
      <c r="T4748" t="str">
        <f t="shared" si="371"/>
        <v>Q3</v>
      </c>
      <c r="U4748">
        <f t="shared" si="372"/>
        <v>2025</v>
      </c>
      <c r="V4748" s="4">
        <f t="shared" si="373"/>
        <v>-0.1915400655347036</v>
      </c>
      <c r="W4748" t="str">
        <f t="shared" si="374"/>
        <v>Low</v>
      </c>
    </row>
    <row r="4749" spans="1:23" hidden="1" x14ac:dyDescent="0.3">
      <c r="A4749">
        <v>101700</v>
      </c>
      <c r="B4749" s="1">
        <v>45909</v>
      </c>
      <c r="C4749" t="s">
        <v>1836</v>
      </c>
      <c r="D4749" t="s">
        <v>43</v>
      </c>
      <c r="E4749" t="s">
        <v>52</v>
      </c>
      <c r="F4749" t="s">
        <v>53</v>
      </c>
      <c r="G4749" t="s">
        <v>54</v>
      </c>
      <c r="H4749" t="s">
        <v>59</v>
      </c>
      <c r="I4749" t="s">
        <v>39</v>
      </c>
      <c r="J4749" t="s">
        <v>48</v>
      </c>
      <c r="K4749">
        <v>1</v>
      </c>
      <c r="L4749">
        <v>1577</v>
      </c>
      <c r="M4749">
        <v>15</v>
      </c>
      <c r="N4749">
        <v>1340.45</v>
      </c>
      <c r="O4749">
        <v>900</v>
      </c>
      <c r="P4749">
        <v>440.45</v>
      </c>
      <c r="Q4749" t="s">
        <v>49</v>
      </c>
      <c r="R4749" t="s">
        <v>73</v>
      </c>
      <c r="S4749" s="3" t="str">
        <f t="shared" si="370"/>
        <v>September</v>
      </c>
      <c r="T4749" t="str">
        <f t="shared" si="371"/>
        <v>Q3</v>
      </c>
      <c r="U4749">
        <f t="shared" si="372"/>
        <v>2025</v>
      </c>
      <c r="V4749" s="4">
        <f t="shared" si="373"/>
        <v>0.32858368458353537</v>
      </c>
      <c r="W4749" t="str">
        <f t="shared" si="374"/>
        <v>Low</v>
      </c>
    </row>
    <row r="4750" spans="1:23" hidden="1" x14ac:dyDescent="0.3">
      <c r="A4750">
        <v>102629</v>
      </c>
      <c r="B4750" s="1">
        <v>45976</v>
      </c>
      <c r="C4750" t="s">
        <v>2765</v>
      </c>
      <c r="D4750" t="s">
        <v>58</v>
      </c>
      <c r="E4750" t="s">
        <v>52</v>
      </c>
      <c r="F4750" t="s">
        <v>53</v>
      </c>
      <c r="G4750" t="s">
        <v>54</v>
      </c>
      <c r="H4750" t="s">
        <v>38</v>
      </c>
      <c r="I4750" t="s">
        <v>39</v>
      </c>
      <c r="J4750" t="s">
        <v>40</v>
      </c>
      <c r="K4750">
        <v>4</v>
      </c>
      <c r="L4750">
        <v>372</v>
      </c>
      <c r="M4750">
        <v>10</v>
      </c>
      <c r="N4750">
        <v>1339.2</v>
      </c>
      <c r="O4750">
        <v>1600</v>
      </c>
      <c r="P4750">
        <v>-260.8</v>
      </c>
      <c r="Q4750" t="s">
        <v>49</v>
      </c>
      <c r="R4750" t="s">
        <v>27</v>
      </c>
      <c r="S4750" s="3" t="str">
        <f t="shared" si="370"/>
        <v>November</v>
      </c>
      <c r="T4750" t="str">
        <f t="shared" si="371"/>
        <v>Q4</v>
      </c>
      <c r="U4750">
        <f t="shared" si="372"/>
        <v>2025</v>
      </c>
      <c r="V4750" s="4">
        <f t="shared" si="373"/>
        <v>-0.19474313022700121</v>
      </c>
      <c r="W4750" t="str">
        <f t="shared" si="374"/>
        <v>Low</v>
      </c>
    </row>
    <row r="4751" spans="1:23" hidden="1" x14ac:dyDescent="0.3">
      <c r="A4751">
        <v>102952</v>
      </c>
      <c r="B4751" s="1">
        <v>45916</v>
      </c>
      <c r="C4751" t="s">
        <v>3088</v>
      </c>
      <c r="D4751" t="s">
        <v>281</v>
      </c>
      <c r="E4751" t="s">
        <v>30</v>
      </c>
      <c r="F4751" t="s">
        <v>31</v>
      </c>
      <c r="G4751" t="s">
        <v>32</v>
      </c>
      <c r="H4751" t="s">
        <v>108</v>
      </c>
      <c r="I4751" t="s">
        <v>39</v>
      </c>
      <c r="J4751" t="s">
        <v>40</v>
      </c>
      <c r="K4751">
        <v>5</v>
      </c>
      <c r="L4751">
        <v>297</v>
      </c>
      <c r="M4751">
        <v>10</v>
      </c>
      <c r="N4751">
        <v>1336.5</v>
      </c>
      <c r="O4751">
        <v>2000</v>
      </c>
      <c r="P4751">
        <v>-663.5</v>
      </c>
      <c r="Q4751" t="s">
        <v>26</v>
      </c>
      <c r="R4751" t="s">
        <v>27</v>
      </c>
      <c r="S4751" s="3" t="str">
        <f t="shared" si="370"/>
        <v>September</v>
      </c>
      <c r="T4751" t="str">
        <f t="shared" si="371"/>
        <v>Q3</v>
      </c>
      <c r="U4751">
        <f t="shared" si="372"/>
        <v>2025</v>
      </c>
      <c r="V4751" s="4">
        <f t="shared" si="373"/>
        <v>-0.49644594089038535</v>
      </c>
      <c r="W4751" t="str">
        <f t="shared" si="374"/>
        <v>Low</v>
      </c>
    </row>
    <row r="4752" spans="1:23" hidden="1" x14ac:dyDescent="0.3">
      <c r="A4752">
        <v>104664</v>
      </c>
      <c r="B4752" s="1">
        <v>45832</v>
      </c>
      <c r="C4752" t="s">
        <v>4800</v>
      </c>
      <c r="D4752" t="s">
        <v>147</v>
      </c>
      <c r="E4752" t="s">
        <v>20</v>
      </c>
      <c r="F4752" t="s">
        <v>36</v>
      </c>
      <c r="G4752" t="s">
        <v>37</v>
      </c>
      <c r="H4752" t="s">
        <v>108</v>
      </c>
      <c r="I4752" t="s">
        <v>39</v>
      </c>
      <c r="J4752" t="s">
        <v>40</v>
      </c>
      <c r="K4752">
        <v>5</v>
      </c>
      <c r="L4752">
        <v>296</v>
      </c>
      <c r="M4752">
        <v>10</v>
      </c>
      <c r="N4752">
        <v>1332</v>
      </c>
      <c r="O4752">
        <v>2000</v>
      </c>
      <c r="P4752">
        <v>-668</v>
      </c>
      <c r="Q4752" t="s">
        <v>26</v>
      </c>
      <c r="R4752" t="s">
        <v>27</v>
      </c>
      <c r="S4752" s="3" t="str">
        <f t="shared" si="370"/>
        <v>June</v>
      </c>
      <c r="T4752" t="str">
        <f t="shared" si="371"/>
        <v>Q2</v>
      </c>
      <c r="U4752">
        <f t="shared" si="372"/>
        <v>2025</v>
      </c>
      <c r="V4752" s="4">
        <f t="shared" si="373"/>
        <v>-0.50150150150150152</v>
      </c>
      <c r="W4752" t="str">
        <f t="shared" si="374"/>
        <v>Low</v>
      </c>
    </row>
    <row r="4753" spans="1:23" hidden="1" x14ac:dyDescent="0.3">
      <c r="A4753">
        <v>102016</v>
      </c>
      <c r="B4753" s="1">
        <v>45710</v>
      </c>
      <c r="C4753" t="s">
        <v>2152</v>
      </c>
      <c r="D4753" t="s">
        <v>110</v>
      </c>
      <c r="E4753" t="s">
        <v>44</v>
      </c>
      <c r="F4753" t="s">
        <v>45</v>
      </c>
      <c r="G4753" t="s">
        <v>46</v>
      </c>
      <c r="H4753" t="s">
        <v>71</v>
      </c>
      <c r="I4753" t="s">
        <v>39</v>
      </c>
      <c r="J4753" t="s">
        <v>40</v>
      </c>
      <c r="K4753">
        <v>5</v>
      </c>
      <c r="L4753">
        <v>332</v>
      </c>
      <c r="M4753">
        <v>20</v>
      </c>
      <c r="N4753">
        <v>1328</v>
      </c>
      <c r="O4753">
        <v>2000</v>
      </c>
      <c r="P4753">
        <v>-672</v>
      </c>
      <c r="Q4753" t="s">
        <v>55</v>
      </c>
      <c r="R4753" t="s">
        <v>27</v>
      </c>
      <c r="S4753" s="3" t="str">
        <f t="shared" si="370"/>
        <v>February</v>
      </c>
      <c r="T4753" t="str">
        <f t="shared" si="371"/>
        <v>Q1</v>
      </c>
      <c r="U4753">
        <f t="shared" si="372"/>
        <v>2025</v>
      </c>
      <c r="V4753" s="4">
        <f t="shared" si="373"/>
        <v>-0.50602409638554213</v>
      </c>
      <c r="W4753" t="str">
        <f t="shared" si="374"/>
        <v>Low</v>
      </c>
    </row>
    <row r="4754" spans="1:23" hidden="1" x14ac:dyDescent="0.3">
      <c r="A4754">
        <v>102876</v>
      </c>
      <c r="B4754" s="1">
        <v>45693</v>
      </c>
      <c r="C4754" t="s">
        <v>3012</v>
      </c>
      <c r="D4754" t="s">
        <v>205</v>
      </c>
      <c r="E4754" t="s">
        <v>20</v>
      </c>
      <c r="F4754" t="s">
        <v>21</v>
      </c>
      <c r="G4754" t="s">
        <v>22</v>
      </c>
      <c r="H4754" t="s">
        <v>38</v>
      </c>
      <c r="I4754" t="s">
        <v>39</v>
      </c>
      <c r="J4754" t="s">
        <v>40</v>
      </c>
      <c r="K4754">
        <v>2</v>
      </c>
      <c r="L4754">
        <v>778</v>
      </c>
      <c r="M4754">
        <v>15</v>
      </c>
      <c r="N4754">
        <v>1322.6</v>
      </c>
      <c r="O4754">
        <v>800</v>
      </c>
      <c r="P4754">
        <v>522.6</v>
      </c>
      <c r="Q4754" t="s">
        <v>49</v>
      </c>
      <c r="R4754" t="s">
        <v>73</v>
      </c>
      <c r="S4754" s="3" t="str">
        <f t="shared" si="370"/>
        <v>February</v>
      </c>
      <c r="T4754" t="str">
        <f t="shared" si="371"/>
        <v>Q1</v>
      </c>
      <c r="U4754">
        <f t="shared" si="372"/>
        <v>2025</v>
      </c>
      <c r="V4754" s="4">
        <f t="shared" si="373"/>
        <v>0.39513080296385911</v>
      </c>
      <c r="W4754" t="str">
        <f t="shared" si="374"/>
        <v>Low</v>
      </c>
    </row>
    <row r="4755" spans="1:23" hidden="1" x14ac:dyDescent="0.3">
      <c r="A4755">
        <v>100573</v>
      </c>
      <c r="B4755" s="1">
        <v>45993</v>
      </c>
      <c r="C4755" t="s">
        <v>709</v>
      </c>
      <c r="D4755" t="s">
        <v>106</v>
      </c>
      <c r="E4755" t="s">
        <v>30</v>
      </c>
      <c r="F4755" t="s">
        <v>31</v>
      </c>
      <c r="G4755" t="s">
        <v>32</v>
      </c>
      <c r="H4755" t="s">
        <v>33</v>
      </c>
      <c r="I4755" t="s">
        <v>39</v>
      </c>
      <c r="J4755" t="s">
        <v>48</v>
      </c>
      <c r="K4755">
        <v>1</v>
      </c>
      <c r="L4755">
        <v>1450</v>
      </c>
      <c r="M4755">
        <v>10</v>
      </c>
      <c r="N4755">
        <v>1305</v>
      </c>
      <c r="O4755">
        <v>900</v>
      </c>
      <c r="P4755">
        <v>405</v>
      </c>
      <c r="Q4755" t="s">
        <v>55</v>
      </c>
      <c r="R4755" t="s">
        <v>27</v>
      </c>
      <c r="S4755" s="3" t="str">
        <f t="shared" si="370"/>
        <v>December</v>
      </c>
      <c r="T4755" t="str">
        <f t="shared" si="371"/>
        <v>Q4</v>
      </c>
      <c r="U4755">
        <f t="shared" si="372"/>
        <v>2025</v>
      </c>
      <c r="V4755" s="4">
        <f t="shared" si="373"/>
        <v>0.31034482758620691</v>
      </c>
      <c r="W4755" t="str">
        <f t="shared" si="374"/>
        <v>Low</v>
      </c>
    </row>
    <row r="4756" spans="1:23" hidden="1" x14ac:dyDescent="0.3">
      <c r="A4756">
        <v>100470</v>
      </c>
      <c r="B4756" s="1">
        <v>45791</v>
      </c>
      <c r="C4756" t="s">
        <v>606</v>
      </c>
      <c r="D4756" t="s">
        <v>94</v>
      </c>
      <c r="E4756" t="s">
        <v>44</v>
      </c>
      <c r="F4756" t="s">
        <v>45</v>
      </c>
      <c r="G4756" t="s">
        <v>46</v>
      </c>
      <c r="H4756" t="s">
        <v>59</v>
      </c>
      <c r="I4756" t="s">
        <v>39</v>
      </c>
      <c r="J4756" t="s">
        <v>40</v>
      </c>
      <c r="K4756">
        <v>2</v>
      </c>
      <c r="L4756">
        <v>815</v>
      </c>
      <c r="M4756">
        <v>20</v>
      </c>
      <c r="N4756">
        <v>1304</v>
      </c>
      <c r="O4756">
        <v>800</v>
      </c>
      <c r="P4756">
        <v>504</v>
      </c>
      <c r="Q4756" t="s">
        <v>66</v>
      </c>
      <c r="R4756" t="s">
        <v>27</v>
      </c>
      <c r="S4756" s="3" t="str">
        <f t="shared" si="370"/>
        <v>May</v>
      </c>
      <c r="T4756" t="str">
        <f t="shared" si="371"/>
        <v>Q2</v>
      </c>
      <c r="U4756">
        <f t="shared" si="372"/>
        <v>2025</v>
      </c>
      <c r="V4756" s="4">
        <f t="shared" si="373"/>
        <v>0.38650306748466257</v>
      </c>
      <c r="W4756" t="str">
        <f t="shared" si="374"/>
        <v>Low</v>
      </c>
    </row>
    <row r="4757" spans="1:23" hidden="1" x14ac:dyDescent="0.3">
      <c r="A4757">
        <v>102658</v>
      </c>
      <c r="B4757" s="1">
        <v>45843</v>
      </c>
      <c r="C4757" t="s">
        <v>2794</v>
      </c>
      <c r="D4757" t="s">
        <v>158</v>
      </c>
      <c r="E4757" t="s">
        <v>52</v>
      </c>
      <c r="F4757" t="s">
        <v>53</v>
      </c>
      <c r="G4757" t="s">
        <v>54</v>
      </c>
      <c r="H4757" t="s">
        <v>83</v>
      </c>
      <c r="I4757" t="s">
        <v>39</v>
      </c>
      <c r="J4757" t="s">
        <v>48</v>
      </c>
      <c r="K4757">
        <v>1</v>
      </c>
      <c r="L4757">
        <v>1302</v>
      </c>
      <c r="M4757">
        <v>0</v>
      </c>
      <c r="N4757">
        <v>1302</v>
      </c>
      <c r="O4757">
        <v>900</v>
      </c>
      <c r="P4757">
        <v>402</v>
      </c>
      <c r="Q4757" t="s">
        <v>26</v>
      </c>
      <c r="R4757" t="s">
        <v>27</v>
      </c>
      <c r="S4757" s="3" t="str">
        <f t="shared" si="370"/>
        <v>July</v>
      </c>
      <c r="T4757" t="str">
        <f t="shared" si="371"/>
        <v>Q3</v>
      </c>
      <c r="U4757">
        <f t="shared" si="372"/>
        <v>2025</v>
      </c>
      <c r="V4757" s="4">
        <f t="shared" si="373"/>
        <v>0.30875576036866359</v>
      </c>
      <c r="W4757" t="str">
        <f t="shared" si="374"/>
        <v>Low</v>
      </c>
    </row>
    <row r="4758" spans="1:23" hidden="1" x14ac:dyDescent="0.3">
      <c r="A4758">
        <v>102554</v>
      </c>
      <c r="B4758" s="1">
        <v>45849</v>
      </c>
      <c r="C4758" t="s">
        <v>2690</v>
      </c>
      <c r="D4758" t="s">
        <v>43</v>
      </c>
      <c r="E4758" t="s">
        <v>52</v>
      </c>
      <c r="F4758" t="s">
        <v>69</v>
      </c>
      <c r="G4758" t="s">
        <v>70</v>
      </c>
      <c r="H4758" t="s">
        <v>83</v>
      </c>
      <c r="I4758" t="s">
        <v>39</v>
      </c>
      <c r="J4758" t="s">
        <v>40</v>
      </c>
      <c r="K4758">
        <v>3</v>
      </c>
      <c r="L4758">
        <v>434</v>
      </c>
      <c r="M4758">
        <v>0</v>
      </c>
      <c r="N4758">
        <v>1302</v>
      </c>
      <c r="O4758">
        <v>1200</v>
      </c>
      <c r="P4758">
        <v>102</v>
      </c>
      <c r="Q4758" t="s">
        <v>66</v>
      </c>
      <c r="R4758" t="s">
        <v>27</v>
      </c>
      <c r="S4758" s="3" t="str">
        <f t="shared" si="370"/>
        <v>July</v>
      </c>
      <c r="T4758" t="str">
        <f t="shared" si="371"/>
        <v>Q3</v>
      </c>
      <c r="U4758">
        <f t="shared" si="372"/>
        <v>2025</v>
      </c>
      <c r="V4758" s="4">
        <f t="shared" si="373"/>
        <v>7.8341013824884786E-2</v>
      </c>
      <c r="W4758" t="str">
        <f t="shared" si="374"/>
        <v>Low</v>
      </c>
    </row>
    <row r="4759" spans="1:23" hidden="1" x14ac:dyDescent="0.3">
      <c r="A4759">
        <v>104618</v>
      </c>
      <c r="B4759" s="1">
        <v>45698</v>
      </c>
      <c r="C4759" t="s">
        <v>4754</v>
      </c>
      <c r="D4759" t="s">
        <v>177</v>
      </c>
      <c r="E4759" t="s">
        <v>44</v>
      </c>
      <c r="F4759" t="s">
        <v>45</v>
      </c>
      <c r="G4759" t="s">
        <v>46</v>
      </c>
      <c r="H4759" t="s">
        <v>33</v>
      </c>
      <c r="I4759" t="s">
        <v>39</v>
      </c>
      <c r="J4759" t="s">
        <v>48</v>
      </c>
      <c r="K4759">
        <v>1</v>
      </c>
      <c r="L4759">
        <v>1370</v>
      </c>
      <c r="M4759">
        <v>5</v>
      </c>
      <c r="N4759">
        <v>1301.5</v>
      </c>
      <c r="O4759">
        <v>900</v>
      </c>
      <c r="P4759">
        <v>401.5</v>
      </c>
      <c r="Q4759" t="s">
        <v>55</v>
      </c>
      <c r="R4759" t="s">
        <v>27</v>
      </c>
      <c r="S4759" s="3" t="str">
        <f t="shared" si="370"/>
        <v>February</v>
      </c>
      <c r="T4759" t="str">
        <f t="shared" si="371"/>
        <v>Q1</v>
      </c>
      <c r="U4759">
        <f t="shared" si="372"/>
        <v>2025</v>
      </c>
      <c r="V4759" s="4">
        <f t="shared" si="373"/>
        <v>0.30849020361121782</v>
      </c>
      <c r="W4759" t="str">
        <f t="shared" si="374"/>
        <v>Low</v>
      </c>
    </row>
    <row r="4760" spans="1:23" hidden="1" x14ac:dyDescent="0.3">
      <c r="A4760">
        <v>101144</v>
      </c>
      <c r="B4760" s="1">
        <v>45716</v>
      </c>
      <c r="C4760" t="s">
        <v>1280</v>
      </c>
      <c r="D4760" t="s">
        <v>408</v>
      </c>
      <c r="E4760" t="s">
        <v>52</v>
      </c>
      <c r="F4760" t="s">
        <v>69</v>
      </c>
      <c r="G4760" t="s">
        <v>70</v>
      </c>
      <c r="H4760" t="s">
        <v>47</v>
      </c>
      <c r="I4760" t="s">
        <v>39</v>
      </c>
      <c r="J4760" t="s">
        <v>48</v>
      </c>
      <c r="K4760">
        <v>1</v>
      </c>
      <c r="L4760">
        <v>1614</v>
      </c>
      <c r="M4760">
        <v>20</v>
      </c>
      <c r="N4760">
        <v>1291.2</v>
      </c>
      <c r="O4760">
        <v>900</v>
      </c>
      <c r="P4760">
        <v>391.2</v>
      </c>
      <c r="Q4760" t="s">
        <v>55</v>
      </c>
      <c r="R4760" t="s">
        <v>73</v>
      </c>
      <c r="S4760" s="3" t="str">
        <f t="shared" si="370"/>
        <v>February</v>
      </c>
      <c r="T4760" t="str">
        <f t="shared" si="371"/>
        <v>Q1</v>
      </c>
      <c r="U4760">
        <f t="shared" si="372"/>
        <v>2025</v>
      </c>
      <c r="V4760" s="4">
        <f t="shared" si="373"/>
        <v>0.30297397769516726</v>
      </c>
      <c r="W4760" t="str">
        <f t="shared" si="374"/>
        <v>Low</v>
      </c>
    </row>
    <row r="4761" spans="1:23" hidden="1" x14ac:dyDescent="0.3">
      <c r="A4761">
        <v>103969</v>
      </c>
      <c r="B4761" s="1">
        <v>45813</v>
      </c>
      <c r="C4761" t="s">
        <v>4105</v>
      </c>
      <c r="D4761" t="s">
        <v>125</v>
      </c>
      <c r="E4761" t="s">
        <v>44</v>
      </c>
      <c r="F4761" t="s">
        <v>64</v>
      </c>
      <c r="G4761" t="s">
        <v>65</v>
      </c>
      <c r="H4761" t="s">
        <v>71</v>
      </c>
      <c r="I4761" t="s">
        <v>39</v>
      </c>
      <c r="J4761" t="s">
        <v>48</v>
      </c>
      <c r="K4761">
        <v>1</v>
      </c>
      <c r="L4761">
        <v>1614</v>
      </c>
      <c r="M4761">
        <v>20</v>
      </c>
      <c r="N4761">
        <v>1291.2</v>
      </c>
      <c r="O4761">
        <v>900</v>
      </c>
      <c r="P4761">
        <v>391.2</v>
      </c>
      <c r="Q4761" t="s">
        <v>41</v>
      </c>
      <c r="R4761" t="s">
        <v>56</v>
      </c>
      <c r="S4761" s="3" t="str">
        <f t="shared" si="370"/>
        <v>June</v>
      </c>
      <c r="T4761" t="str">
        <f t="shared" si="371"/>
        <v>Q2</v>
      </c>
      <c r="U4761">
        <f t="shared" si="372"/>
        <v>2025</v>
      </c>
      <c r="V4761" s="4">
        <f t="shared" si="373"/>
        <v>0.30297397769516726</v>
      </c>
      <c r="W4761" t="str">
        <f t="shared" si="374"/>
        <v>Low</v>
      </c>
    </row>
    <row r="4762" spans="1:23" hidden="1" x14ac:dyDescent="0.3">
      <c r="A4762">
        <v>100048</v>
      </c>
      <c r="B4762" s="1">
        <v>46017</v>
      </c>
      <c r="C4762" t="s">
        <v>150</v>
      </c>
      <c r="D4762" t="s">
        <v>151</v>
      </c>
      <c r="E4762" t="s">
        <v>52</v>
      </c>
      <c r="F4762" t="s">
        <v>53</v>
      </c>
      <c r="G4762" t="s">
        <v>54</v>
      </c>
      <c r="H4762" t="s">
        <v>71</v>
      </c>
      <c r="I4762" t="s">
        <v>39</v>
      </c>
      <c r="J4762" t="s">
        <v>40</v>
      </c>
      <c r="K4762">
        <v>3</v>
      </c>
      <c r="L4762">
        <v>476</v>
      </c>
      <c r="M4762">
        <v>10</v>
      </c>
      <c r="N4762">
        <v>1285.2</v>
      </c>
      <c r="O4762">
        <v>1200</v>
      </c>
      <c r="P4762">
        <v>85.2</v>
      </c>
      <c r="Q4762" t="s">
        <v>26</v>
      </c>
      <c r="R4762" t="s">
        <v>27</v>
      </c>
      <c r="S4762" s="3" t="str">
        <f t="shared" si="370"/>
        <v>December</v>
      </c>
      <c r="T4762" t="str">
        <f t="shared" si="371"/>
        <v>Q4</v>
      </c>
      <c r="U4762">
        <f t="shared" si="372"/>
        <v>2025</v>
      </c>
      <c r="V4762" s="4">
        <f t="shared" si="373"/>
        <v>6.6293183940242764E-2</v>
      </c>
      <c r="W4762" t="str">
        <f t="shared" si="374"/>
        <v>Low</v>
      </c>
    </row>
    <row r="4763" spans="1:23" hidden="1" x14ac:dyDescent="0.3">
      <c r="A4763">
        <v>104985</v>
      </c>
      <c r="B4763" s="1">
        <v>45674</v>
      </c>
      <c r="C4763" t="s">
        <v>5121</v>
      </c>
      <c r="D4763" t="s">
        <v>149</v>
      </c>
      <c r="E4763" t="s">
        <v>20</v>
      </c>
      <c r="F4763" t="s">
        <v>36</v>
      </c>
      <c r="G4763" t="s">
        <v>37</v>
      </c>
      <c r="H4763" t="s">
        <v>38</v>
      </c>
      <c r="I4763" t="s">
        <v>39</v>
      </c>
      <c r="J4763" t="s">
        <v>48</v>
      </c>
      <c r="K4763">
        <v>1</v>
      </c>
      <c r="L4763">
        <v>1271</v>
      </c>
      <c r="M4763">
        <v>0</v>
      </c>
      <c r="N4763">
        <v>1271</v>
      </c>
      <c r="O4763">
        <v>900</v>
      </c>
      <c r="P4763">
        <v>371</v>
      </c>
      <c r="Q4763" t="s">
        <v>49</v>
      </c>
      <c r="R4763" t="s">
        <v>27</v>
      </c>
      <c r="S4763" s="3" t="str">
        <f t="shared" si="370"/>
        <v>January</v>
      </c>
      <c r="T4763" t="str">
        <f t="shared" si="371"/>
        <v>Q1</v>
      </c>
      <c r="U4763">
        <f t="shared" si="372"/>
        <v>2025</v>
      </c>
      <c r="V4763" s="4">
        <f t="shared" si="373"/>
        <v>0.29189614476789927</v>
      </c>
      <c r="W4763" t="str">
        <f t="shared" si="374"/>
        <v>Low</v>
      </c>
    </row>
    <row r="4764" spans="1:23" hidden="1" x14ac:dyDescent="0.3">
      <c r="A4764">
        <v>104079</v>
      </c>
      <c r="B4764" s="1">
        <v>45925</v>
      </c>
      <c r="C4764" t="s">
        <v>4215</v>
      </c>
      <c r="D4764" t="s">
        <v>132</v>
      </c>
      <c r="E4764" t="s">
        <v>30</v>
      </c>
      <c r="F4764" t="s">
        <v>31</v>
      </c>
      <c r="G4764" t="s">
        <v>32</v>
      </c>
      <c r="H4764" t="s">
        <v>33</v>
      </c>
      <c r="I4764" t="s">
        <v>39</v>
      </c>
      <c r="J4764" t="s">
        <v>48</v>
      </c>
      <c r="K4764">
        <v>1</v>
      </c>
      <c r="L4764">
        <v>1412</v>
      </c>
      <c r="M4764">
        <v>10</v>
      </c>
      <c r="N4764">
        <v>1270.8</v>
      </c>
      <c r="O4764">
        <v>900</v>
      </c>
      <c r="P4764">
        <v>370.8</v>
      </c>
      <c r="Q4764" t="s">
        <v>41</v>
      </c>
      <c r="R4764" t="s">
        <v>27</v>
      </c>
      <c r="S4764" s="3" t="str">
        <f t="shared" si="370"/>
        <v>September</v>
      </c>
      <c r="T4764" t="str">
        <f t="shared" si="371"/>
        <v>Q3</v>
      </c>
      <c r="U4764">
        <f t="shared" si="372"/>
        <v>2025</v>
      </c>
      <c r="V4764" s="4">
        <f t="shared" si="373"/>
        <v>0.29178470254957511</v>
      </c>
      <c r="W4764" t="str">
        <f t="shared" si="374"/>
        <v>Low</v>
      </c>
    </row>
    <row r="4765" spans="1:23" hidden="1" x14ac:dyDescent="0.3">
      <c r="A4765">
        <v>104938</v>
      </c>
      <c r="B4765" s="1">
        <v>45791</v>
      </c>
      <c r="C4765" t="s">
        <v>5074</v>
      </c>
      <c r="D4765" t="s">
        <v>219</v>
      </c>
      <c r="E4765" t="s">
        <v>30</v>
      </c>
      <c r="F4765" t="s">
        <v>31</v>
      </c>
      <c r="G4765" t="s">
        <v>32</v>
      </c>
      <c r="H4765" t="s">
        <v>108</v>
      </c>
      <c r="I4765" t="s">
        <v>39</v>
      </c>
      <c r="J4765" t="s">
        <v>40</v>
      </c>
      <c r="K4765">
        <v>4</v>
      </c>
      <c r="L4765">
        <v>397</v>
      </c>
      <c r="M4765">
        <v>20</v>
      </c>
      <c r="N4765">
        <v>1270.4000000000001</v>
      </c>
      <c r="O4765">
        <v>1600</v>
      </c>
      <c r="P4765">
        <v>-329.6</v>
      </c>
      <c r="Q4765" t="s">
        <v>26</v>
      </c>
      <c r="R4765" t="s">
        <v>56</v>
      </c>
      <c r="S4765" s="3" t="str">
        <f t="shared" si="370"/>
        <v>May</v>
      </c>
      <c r="T4765" t="str">
        <f t="shared" si="371"/>
        <v>Q2</v>
      </c>
      <c r="U4765">
        <f t="shared" si="372"/>
        <v>2025</v>
      </c>
      <c r="V4765" s="4">
        <f t="shared" si="373"/>
        <v>-0.25944584382871538</v>
      </c>
      <c r="W4765" t="str">
        <f t="shared" si="374"/>
        <v>Low</v>
      </c>
    </row>
    <row r="4766" spans="1:23" hidden="1" x14ac:dyDescent="0.3">
      <c r="A4766">
        <v>103876</v>
      </c>
      <c r="B4766" s="1">
        <v>45664</v>
      </c>
      <c r="C4766" t="s">
        <v>4012</v>
      </c>
      <c r="D4766" t="s">
        <v>228</v>
      </c>
      <c r="E4766" t="s">
        <v>30</v>
      </c>
      <c r="F4766" t="s">
        <v>31</v>
      </c>
      <c r="G4766" t="s">
        <v>32</v>
      </c>
      <c r="H4766" t="s">
        <v>59</v>
      </c>
      <c r="I4766" t="s">
        <v>39</v>
      </c>
      <c r="J4766" t="s">
        <v>48</v>
      </c>
      <c r="K4766">
        <v>1</v>
      </c>
      <c r="L4766">
        <v>1493</v>
      </c>
      <c r="M4766">
        <v>15</v>
      </c>
      <c r="N4766">
        <v>1269.05</v>
      </c>
      <c r="O4766">
        <v>900</v>
      </c>
      <c r="P4766">
        <v>369.05</v>
      </c>
      <c r="Q4766" t="s">
        <v>49</v>
      </c>
      <c r="R4766" t="s">
        <v>27</v>
      </c>
      <c r="S4766" s="3" t="str">
        <f t="shared" si="370"/>
        <v>January</v>
      </c>
      <c r="T4766" t="str">
        <f t="shared" si="371"/>
        <v>Q1</v>
      </c>
      <c r="U4766">
        <f t="shared" si="372"/>
        <v>2025</v>
      </c>
      <c r="V4766" s="4">
        <f t="shared" si="373"/>
        <v>0.29080808478783343</v>
      </c>
      <c r="W4766" t="str">
        <f t="shared" si="374"/>
        <v>Low</v>
      </c>
    </row>
    <row r="4767" spans="1:23" hidden="1" x14ac:dyDescent="0.3">
      <c r="A4767">
        <v>100250</v>
      </c>
      <c r="B4767" s="1">
        <v>45704</v>
      </c>
      <c r="C4767" t="s">
        <v>385</v>
      </c>
      <c r="D4767" t="s">
        <v>166</v>
      </c>
      <c r="E4767" t="s">
        <v>30</v>
      </c>
      <c r="F4767" t="s">
        <v>76</v>
      </c>
      <c r="G4767" t="s">
        <v>77</v>
      </c>
      <c r="H4767" t="s">
        <v>33</v>
      </c>
      <c r="I4767" t="s">
        <v>39</v>
      </c>
      <c r="J4767" t="s">
        <v>40</v>
      </c>
      <c r="K4767">
        <v>4</v>
      </c>
      <c r="L4767">
        <v>317</v>
      </c>
      <c r="M4767">
        <v>0</v>
      </c>
      <c r="N4767">
        <v>1268</v>
      </c>
      <c r="O4767">
        <v>1600</v>
      </c>
      <c r="P4767">
        <v>-332</v>
      </c>
      <c r="Q4767" t="s">
        <v>26</v>
      </c>
      <c r="R4767" t="s">
        <v>27</v>
      </c>
      <c r="S4767" s="3" t="str">
        <f t="shared" si="370"/>
        <v>February</v>
      </c>
      <c r="T4767" t="str">
        <f t="shared" si="371"/>
        <v>Q1</v>
      </c>
      <c r="U4767">
        <f t="shared" si="372"/>
        <v>2025</v>
      </c>
      <c r="V4767" s="4">
        <f t="shared" si="373"/>
        <v>-0.26182965299684541</v>
      </c>
      <c r="W4767" t="str">
        <f t="shared" si="374"/>
        <v>Low</v>
      </c>
    </row>
    <row r="4768" spans="1:23" hidden="1" x14ac:dyDescent="0.3">
      <c r="A4768">
        <v>104937</v>
      </c>
      <c r="B4768" s="1">
        <v>45893</v>
      </c>
      <c r="C4768" t="s">
        <v>5073</v>
      </c>
      <c r="D4768" t="s">
        <v>102</v>
      </c>
      <c r="E4768" t="s">
        <v>20</v>
      </c>
      <c r="F4768" t="s">
        <v>21</v>
      </c>
      <c r="G4768" t="s">
        <v>22</v>
      </c>
      <c r="H4768" t="s">
        <v>38</v>
      </c>
      <c r="I4768" t="s">
        <v>39</v>
      </c>
      <c r="J4768" t="s">
        <v>48</v>
      </c>
      <c r="K4768">
        <v>1</v>
      </c>
      <c r="L4768">
        <v>1405</v>
      </c>
      <c r="M4768">
        <v>10</v>
      </c>
      <c r="N4768">
        <v>1264.5</v>
      </c>
      <c r="O4768">
        <v>900</v>
      </c>
      <c r="P4768">
        <v>364.5</v>
      </c>
      <c r="Q4768" t="s">
        <v>55</v>
      </c>
      <c r="R4768" t="s">
        <v>73</v>
      </c>
      <c r="S4768" s="3" t="str">
        <f t="shared" si="370"/>
        <v>August</v>
      </c>
      <c r="T4768" t="str">
        <f t="shared" si="371"/>
        <v>Q3</v>
      </c>
      <c r="U4768">
        <f t="shared" si="372"/>
        <v>2025</v>
      </c>
      <c r="V4768" s="4">
        <f t="shared" si="373"/>
        <v>0.28825622775800713</v>
      </c>
      <c r="W4768" t="str">
        <f t="shared" si="374"/>
        <v>Low</v>
      </c>
    </row>
    <row r="4769" spans="1:23" hidden="1" x14ac:dyDescent="0.3">
      <c r="A4769">
        <v>101696</v>
      </c>
      <c r="B4769" s="1">
        <v>45860</v>
      </c>
      <c r="C4769" t="s">
        <v>1832</v>
      </c>
      <c r="D4769" t="s">
        <v>90</v>
      </c>
      <c r="E4769" t="s">
        <v>52</v>
      </c>
      <c r="F4769" t="s">
        <v>69</v>
      </c>
      <c r="G4769" t="s">
        <v>70</v>
      </c>
      <c r="H4769" t="s">
        <v>108</v>
      </c>
      <c r="I4769" t="s">
        <v>39</v>
      </c>
      <c r="J4769" t="s">
        <v>48</v>
      </c>
      <c r="K4769">
        <v>1</v>
      </c>
      <c r="L4769">
        <v>1261</v>
      </c>
      <c r="M4769">
        <v>0</v>
      </c>
      <c r="N4769">
        <v>1261</v>
      </c>
      <c r="O4769">
        <v>900</v>
      </c>
      <c r="P4769">
        <v>361</v>
      </c>
      <c r="Q4769" t="s">
        <v>26</v>
      </c>
      <c r="R4769" t="s">
        <v>27</v>
      </c>
      <c r="S4769" s="3" t="str">
        <f t="shared" si="370"/>
        <v>July</v>
      </c>
      <c r="T4769" t="str">
        <f t="shared" si="371"/>
        <v>Q3</v>
      </c>
      <c r="U4769">
        <f t="shared" si="372"/>
        <v>2025</v>
      </c>
      <c r="V4769" s="4">
        <f t="shared" si="373"/>
        <v>0.28628072957969863</v>
      </c>
      <c r="W4769" t="str">
        <f t="shared" si="374"/>
        <v>Low</v>
      </c>
    </row>
    <row r="4770" spans="1:23" hidden="1" x14ac:dyDescent="0.3">
      <c r="A4770">
        <v>102603</v>
      </c>
      <c r="B4770" s="1">
        <v>45766</v>
      </c>
      <c r="C4770" t="s">
        <v>2739</v>
      </c>
      <c r="D4770" t="s">
        <v>322</v>
      </c>
      <c r="E4770" t="s">
        <v>20</v>
      </c>
      <c r="F4770" t="s">
        <v>36</v>
      </c>
      <c r="G4770" t="s">
        <v>37</v>
      </c>
      <c r="H4770" t="s">
        <v>108</v>
      </c>
      <c r="I4770" t="s">
        <v>39</v>
      </c>
      <c r="J4770" t="s">
        <v>48</v>
      </c>
      <c r="K4770">
        <v>1</v>
      </c>
      <c r="L4770">
        <v>1549</v>
      </c>
      <c r="M4770">
        <v>20</v>
      </c>
      <c r="N4770">
        <v>1239.2</v>
      </c>
      <c r="O4770">
        <v>900</v>
      </c>
      <c r="P4770">
        <v>339.2</v>
      </c>
      <c r="Q4770" t="s">
        <v>41</v>
      </c>
      <c r="R4770" t="s">
        <v>73</v>
      </c>
      <c r="S4770" s="3" t="str">
        <f t="shared" si="370"/>
        <v>April</v>
      </c>
      <c r="T4770" t="str">
        <f t="shared" si="371"/>
        <v>Q2</v>
      </c>
      <c r="U4770">
        <f t="shared" si="372"/>
        <v>2025</v>
      </c>
      <c r="V4770" s="4">
        <f t="shared" si="373"/>
        <v>0.27372498386055516</v>
      </c>
      <c r="W4770" t="str">
        <f t="shared" si="374"/>
        <v>Low</v>
      </c>
    </row>
    <row r="4771" spans="1:23" hidden="1" x14ac:dyDescent="0.3">
      <c r="A4771">
        <v>101778</v>
      </c>
      <c r="B4771" s="1">
        <v>45691</v>
      </c>
      <c r="C4771" t="s">
        <v>1914</v>
      </c>
      <c r="D4771" t="s">
        <v>102</v>
      </c>
      <c r="E4771" t="s">
        <v>30</v>
      </c>
      <c r="F4771" t="s">
        <v>76</v>
      </c>
      <c r="G4771" t="s">
        <v>77</v>
      </c>
      <c r="H4771" t="s">
        <v>33</v>
      </c>
      <c r="I4771" t="s">
        <v>39</v>
      </c>
      <c r="J4771" t="s">
        <v>40</v>
      </c>
      <c r="K4771">
        <v>6</v>
      </c>
      <c r="L4771">
        <v>258</v>
      </c>
      <c r="M4771">
        <v>20</v>
      </c>
      <c r="N4771">
        <v>1238.4000000000001</v>
      </c>
      <c r="O4771">
        <v>2400</v>
      </c>
      <c r="P4771">
        <v>-1161.5999999999999</v>
      </c>
      <c r="Q4771" t="s">
        <v>66</v>
      </c>
      <c r="R4771" t="s">
        <v>56</v>
      </c>
      <c r="S4771" s="3" t="str">
        <f t="shared" si="370"/>
        <v>February</v>
      </c>
      <c r="T4771" t="str">
        <f t="shared" si="371"/>
        <v>Q1</v>
      </c>
      <c r="U4771">
        <f t="shared" si="372"/>
        <v>2025</v>
      </c>
      <c r="V4771" s="4">
        <f t="shared" si="373"/>
        <v>-0.9379844961240309</v>
      </c>
      <c r="W4771" t="str">
        <f t="shared" si="374"/>
        <v>Low</v>
      </c>
    </row>
    <row r="4772" spans="1:23" hidden="1" x14ac:dyDescent="0.3">
      <c r="A4772">
        <v>104685</v>
      </c>
      <c r="B4772" s="1">
        <v>45786</v>
      </c>
      <c r="C4772" t="s">
        <v>4821</v>
      </c>
      <c r="D4772" t="s">
        <v>125</v>
      </c>
      <c r="E4772" t="s">
        <v>20</v>
      </c>
      <c r="F4772" t="s">
        <v>21</v>
      </c>
      <c r="G4772" t="s">
        <v>22</v>
      </c>
      <c r="H4772" t="s">
        <v>59</v>
      </c>
      <c r="I4772" t="s">
        <v>39</v>
      </c>
      <c r="J4772" t="s">
        <v>48</v>
      </c>
      <c r="K4772">
        <v>1</v>
      </c>
      <c r="L4772">
        <v>1374</v>
      </c>
      <c r="M4772">
        <v>10</v>
      </c>
      <c r="N4772">
        <v>1236.5999999999999</v>
      </c>
      <c r="O4772">
        <v>900</v>
      </c>
      <c r="P4772">
        <v>336.6</v>
      </c>
      <c r="Q4772" t="s">
        <v>66</v>
      </c>
      <c r="R4772" t="s">
        <v>27</v>
      </c>
      <c r="S4772" s="3" t="str">
        <f t="shared" si="370"/>
        <v>May</v>
      </c>
      <c r="T4772" t="str">
        <f t="shared" si="371"/>
        <v>Q2</v>
      </c>
      <c r="U4772">
        <f t="shared" si="372"/>
        <v>2025</v>
      </c>
      <c r="V4772" s="4">
        <f t="shared" si="373"/>
        <v>0.27219796215429409</v>
      </c>
      <c r="W4772" t="str">
        <f t="shared" si="374"/>
        <v>Low</v>
      </c>
    </row>
    <row r="4773" spans="1:23" hidden="1" x14ac:dyDescent="0.3">
      <c r="A4773">
        <v>102386</v>
      </c>
      <c r="B4773" s="1">
        <v>45908</v>
      </c>
      <c r="C4773" t="s">
        <v>2522</v>
      </c>
      <c r="D4773" t="s">
        <v>186</v>
      </c>
      <c r="E4773" t="s">
        <v>44</v>
      </c>
      <c r="F4773" t="s">
        <v>45</v>
      </c>
      <c r="G4773" t="s">
        <v>46</v>
      </c>
      <c r="H4773" t="s">
        <v>47</v>
      </c>
      <c r="I4773" t="s">
        <v>39</v>
      </c>
      <c r="J4773" t="s">
        <v>40</v>
      </c>
      <c r="K4773">
        <v>6</v>
      </c>
      <c r="L4773">
        <v>228</v>
      </c>
      <c r="M4773">
        <v>10</v>
      </c>
      <c r="N4773">
        <v>1231.2</v>
      </c>
      <c r="O4773">
        <v>2400</v>
      </c>
      <c r="P4773">
        <v>-1168.8</v>
      </c>
      <c r="Q4773" t="s">
        <v>49</v>
      </c>
      <c r="R4773" t="s">
        <v>27</v>
      </c>
      <c r="S4773" s="3" t="str">
        <f t="shared" si="370"/>
        <v>September</v>
      </c>
      <c r="T4773" t="str">
        <f t="shared" si="371"/>
        <v>Q3</v>
      </c>
      <c r="U4773">
        <f t="shared" si="372"/>
        <v>2025</v>
      </c>
      <c r="V4773" s="4">
        <f t="shared" si="373"/>
        <v>-0.94931773879142289</v>
      </c>
      <c r="W4773" t="str">
        <f t="shared" si="374"/>
        <v>Low</v>
      </c>
    </row>
    <row r="4774" spans="1:23" hidden="1" x14ac:dyDescent="0.3">
      <c r="A4774">
        <v>104565</v>
      </c>
      <c r="B4774" s="1">
        <v>45815</v>
      </c>
      <c r="C4774" t="s">
        <v>4701</v>
      </c>
      <c r="D4774" t="s">
        <v>106</v>
      </c>
      <c r="E4774" t="s">
        <v>44</v>
      </c>
      <c r="F4774" t="s">
        <v>64</v>
      </c>
      <c r="G4774" t="s">
        <v>65</v>
      </c>
      <c r="H4774" t="s">
        <v>47</v>
      </c>
      <c r="I4774" t="s">
        <v>39</v>
      </c>
      <c r="J4774" t="s">
        <v>40</v>
      </c>
      <c r="K4774">
        <v>2</v>
      </c>
      <c r="L4774">
        <v>723</v>
      </c>
      <c r="M4774">
        <v>15</v>
      </c>
      <c r="N4774">
        <v>1229.0999999999999</v>
      </c>
      <c r="O4774">
        <v>800</v>
      </c>
      <c r="P4774">
        <v>429.1</v>
      </c>
      <c r="Q4774" t="s">
        <v>26</v>
      </c>
      <c r="R4774" t="s">
        <v>27</v>
      </c>
      <c r="S4774" s="3" t="str">
        <f t="shared" si="370"/>
        <v>June</v>
      </c>
      <c r="T4774" t="str">
        <f t="shared" si="371"/>
        <v>Q2</v>
      </c>
      <c r="U4774">
        <f t="shared" si="372"/>
        <v>2025</v>
      </c>
      <c r="V4774" s="4">
        <f t="shared" si="373"/>
        <v>0.34911724025709873</v>
      </c>
      <c r="W4774" t="str">
        <f t="shared" si="374"/>
        <v>Low</v>
      </c>
    </row>
    <row r="4775" spans="1:23" hidden="1" x14ac:dyDescent="0.3">
      <c r="A4775">
        <v>103599</v>
      </c>
      <c r="B4775" s="1">
        <v>45886</v>
      </c>
      <c r="C4775" t="s">
        <v>3735</v>
      </c>
      <c r="D4775" t="s">
        <v>189</v>
      </c>
      <c r="E4775" t="s">
        <v>52</v>
      </c>
      <c r="F4775" t="s">
        <v>69</v>
      </c>
      <c r="G4775" t="s">
        <v>70</v>
      </c>
      <c r="H4775" t="s">
        <v>33</v>
      </c>
      <c r="I4775" t="s">
        <v>39</v>
      </c>
      <c r="J4775" t="s">
        <v>48</v>
      </c>
      <c r="K4775">
        <v>1</v>
      </c>
      <c r="L4775">
        <v>1224</v>
      </c>
      <c r="M4775">
        <v>0</v>
      </c>
      <c r="N4775">
        <v>1224</v>
      </c>
      <c r="O4775">
        <v>900</v>
      </c>
      <c r="P4775">
        <v>324</v>
      </c>
      <c r="Q4775" t="s">
        <v>66</v>
      </c>
      <c r="R4775" t="s">
        <v>27</v>
      </c>
      <c r="S4775" s="3" t="str">
        <f t="shared" si="370"/>
        <v>August</v>
      </c>
      <c r="T4775" t="str">
        <f t="shared" si="371"/>
        <v>Q3</v>
      </c>
      <c r="U4775">
        <f t="shared" si="372"/>
        <v>2025</v>
      </c>
      <c r="V4775" s="4">
        <f t="shared" si="373"/>
        <v>0.26470588235294118</v>
      </c>
      <c r="W4775" t="str">
        <f t="shared" si="374"/>
        <v>Low</v>
      </c>
    </row>
    <row r="4776" spans="1:23" hidden="1" x14ac:dyDescent="0.3">
      <c r="A4776">
        <v>104992</v>
      </c>
      <c r="B4776" s="1">
        <v>45879</v>
      </c>
      <c r="C4776" t="s">
        <v>5128</v>
      </c>
      <c r="D4776" t="s">
        <v>68</v>
      </c>
      <c r="E4776" t="s">
        <v>52</v>
      </c>
      <c r="F4776" t="s">
        <v>69</v>
      </c>
      <c r="G4776" t="s">
        <v>70</v>
      </c>
      <c r="H4776" t="s">
        <v>71</v>
      </c>
      <c r="I4776" t="s">
        <v>39</v>
      </c>
      <c r="J4776" t="s">
        <v>48</v>
      </c>
      <c r="K4776">
        <v>1</v>
      </c>
      <c r="L4776">
        <v>1224</v>
      </c>
      <c r="M4776">
        <v>0</v>
      </c>
      <c r="N4776">
        <v>1224</v>
      </c>
      <c r="O4776">
        <v>900</v>
      </c>
      <c r="P4776">
        <v>324</v>
      </c>
      <c r="Q4776" t="s">
        <v>41</v>
      </c>
      <c r="R4776" t="s">
        <v>27</v>
      </c>
      <c r="S4776" s="3" t="str">
        <f t="shared" si="370"/>
        <v>August</v>
      </c>
      <c r="T4776" t="str">
        <f t="shared" si="371"/>
        <v>Q3</v>
      </c>
      <c r="U4776">
        <f t="shared" si="372"/>
        <v>2025</v>
      </c>
      <c r="V4776" s="4">
        <f t="shared" si="373"/>
        <v>0.26470588235294118</v>
      </c>
      <c r="W4776" t="str">
        <f t="shared" si="374"/>
        <v>Low</v>
      </c>
    </row>
    <row r="4777" spans="1:23" hidden="1" x14ac:dyDescent="0.3">
      <c r="A4777">
        <v>102947</v>
      </c>
      <c r="B4777" s="1">
        <v>46010</v>
      </c>
      <c r="C4777" t="s">
        <v>3083</v>
      </c>
      <c r="D4777" t="s">
        <v>68</v>
      </c>
      <c r="E4777" t="s">
        <v>52</v>
      </c>
      <c r="F4777" t="s">
        <v>53</v>
      </c>
      <c r="G4777" t="s">
        <v>54</v>
      </c>
      <c r="H4777" t="s">
        <v>38</v>
      </c>
      <c r="I4777" t="s">
        <v>39</v>
      </c>
      <c r="J4777" t="s">
        <v>40</v>
      </c>
      <c r="K4777">
        <v>6</v>
      </c>
      <c r="L4777">
        <v>240</v>
      </c>
      <c r="M4777">
        <v>15</v>
      </c>
      <c r="N4777">
        <v>1224</v>
      </c>
      <c r="O4777">
        <v>2400</v>
      </c>
      <c r="P4777">
        <v>-1176</v>
      </c>
      <c r="Q4777" t="s">
        <v>55</v>
      </c>
      <c r="R4777" t="s">
        <v>73</v>
      </c>
      <c r="S4777" s="3" t="str">
        <f t="shared" si="370"/>
        <v>December</v>
      </c>
      <c r="T4777" t="str">
        <f t="shared" si="371"/>
        <v>Q4</v>
      </c>
      <c r="U4777">
        <f t="shared" si="372"/>
        <v>2025</v>
      </c>
      <c r="V4777" s="4">
        <f t="shared" si="373"/>
        <v>-0.96078431372549022</v>
      </c>
      <c r="W4777" t="str">
        <f t="shared" si="374"/>
        <v>Low</v>
      </c>
    </row>
    <row r="4778" spans="1:23" hidden="1" x14ac:dyDescent="0.3">
      <c r="A4778">
        <v>101905</v>
      </c>
      <c r="B4778" s="1">
        <v>46005</v>
      </c>
      <c r="C4778" t="s">
        <v>2041</v>
      </c>
      <c r="D4778" t="s">
        <v>43</v>
      </c>
      <c r="E4778" t="s">
        <v>44</v>
      </c>
      <c r="F4778" t="s">
        <v>64</v>
      </c>
      <c r="G4778" t="s">
        <v>65</v>
      </c>
      <c r="H4778" t="s">
        <v>108</v>
      </c>
      <c r="I4778" t="s">
        <v>39</v>
      </c>
      <c r="J4778" t="s">
        <v>40</v>
      </c>
      <c r="K4778">
        <v>2</v>
      </c>
      <c r="L4778">
        <v>764</v>
      </c>
      <c r="M4778">
        <v>20</v>
      </c>
      <c r="N4778">
        <v>1222.4000000000001</v>
      </c>
      <c r="O4778">
        <v>800</v>
      </c>
      <c r="P4778">
        <v>422.4</v>
      </c>
      <c r="Q4778" t="s">
        <v>26</v>
      </c>
      <c r="R4778" t="s">
        <v>27</v>
      </c>
      <c r="S4778" s="3" t="str">
        <f t="shared" si="370"/>
        <v>December</v>
      </c>
      <c r="T4778" t="str">
        <f t="shared" si="371"/>
        <v>Q4</v>
      </c>
      <c r="U4778">
        <f t="shared" si="372"/>
        <v>2025</v>
      </c>
      <c r="V4778" s="4">
        <f t="shared" si="373"/>
        <v>0.34554973821989526</v>
      </c>
      <c r="W4778" t="str">
        <f t="shared" si="374"/>
        <v>Low</v>
      </c>
    </row>
    <row r="4779" spans="1:23" hidden="1" x14ac:dyDescent="0.3">
      <c r="A4779">
        <v>100892</v>
      </c>
      <c r="B4779" s="1">
        <v>45732</v>
      </c>
      <c r="C4779" t="s">
        <v>1028</v>
      </c>
      <c r="D4779" t="s">
        <v>144</v>
      </c>
      <c r="E4779" t="s">
        <v>20</v>
      </c>
      <c r="F4779" t="s">
        <v>21</v>
      </c>
      <c r="G4779" t="s">
        <v>22</v>
      </c>
      <c r="H4779" t="s">
        <v>33</v>
      </c>
      <c r="I4779" t="s">
        <v>39</v>
      </c>
      <c r="J4779" t="s">
        <v>48</v>
      </c>
      <c r="K4779">
        <v>1</v>
      </c>
      <c r="L4779">
        <v>1215</v>
      </c>
      <c r="M4779">
        <v>0</v>
      </c>
      <c r="N4779">
        <v>1215</v>
      </c>
      <c r="O4779">
        <v>900</v>
      </c>
      <c r="P4779">
        <v>315</v>
      </c>
      <c r="Q4779" t="s">
        <v>41</v>
      </c>
      <c r="R4779" t="s">
        <v>73</v>
      </c>
      <c r="S4779" s="3" t="str">
        <f t="shared" si="370"/>
        <v>March</v>
      </c>
      <c r="T4779" t="str">
        <f t="shared" si="371"/>
        <v>Q1</v>
      </c>
      <c r="U4779">
        <f t="shared" si="372"/>
        <v>2025</v>
      </c>
      <c r="V4779" s="4">
        <f t="shared" si="373"/>
        <v>0.25925925925925924</v>
      </c>
      <c r="W4779" t="str">
        <f t="shared" si="374"/>
        <v>Low</v>
      </c>
    </row>
    <row r="4780" spans="1:23" hidden="1" x14ac:dyDescent="0.3">
      <c r="A4780">
        <v>101184</v>
      </c>
      <c r="B4780" s="1">
        <v>45787</v>
      </c>
      <c r="C4780" t="s">
        <v>1320</v>
      </c>
      <c r="D4780" t="s">
        <v>205</v>
      </c>
      <c r="E4780" t="s">
        <v>52</v>
      </c>
      <c r="F4780" t="s">
        <v>53</v>
      </c>
      <c r="G4780" t="s">
        <v>54</v>
      </c>
      <c r="H4780" t="s">
        <v>38</v>
      </c>
      <c r="I4780" t="s">
        <v>39</v>
      </c>
      <c r="J4780" t="s">
        <v>48</v>
      </c>
      <c r="K4780">
        <v>1</v>
      </c>
      <c r="L4780">
        <v>1429</v>
      </c>
      <c r="M4780">
        <v>15</v>
      </c>
      <c r="N4780">
        <v>1214.6500000000001</v>
      </c>
      <c r="O4780">
        <v>900</v>
      </c>
      <c r="P4780">
        <v>314.64999999999998</v>
      </c>
      <c r="Q4780" t="s">
        <v>41</v>
      </c>
      <c r="R4780" t="s">
        <v>73</v>
      </c>
      <c r="S4780" s="3" t="str">
        <f t="shared" si="370"/>
        <v>May</v>
      </c>
      <c r="T4780" t="str">
        <f t="shared" si="371"/>
        <v>Q2</v>
      </c>
      <c r="U4780">
        <f t="shared" si="372"/>
        <v>2025</v>
      </c>
      <c r="V4780" s="4">
        <f t="shared" si="373"/>
        <v>0.25904581566706453</v>
      </c>
      <c r="W4780" t="str">
        <f t="shared" si="374"/>
        <v>Low</v>
      </c>
    </row>
    <row r="4781" spans="1:23" hidden="1" x14ac:dyDescent="0.3">
      <c r="A4781">
        <v>104138</v>
      </c>
      <c r="B4781" s="1">
        <v>45805</v>
      </c>
      <c r="C4781" t="s">
        <v>4274</v>
      </c>
      <c r="D4781" t="s">
        <v>375</v>
      </c>
      <c r="E4781" t="s">
        <v>44</v>
      </c>
      <c r="F4781" t="s">
        <v>45</v>
      </c>
      <c r="G4781" t="s">
        <v>46</v>
      </c>
      <c r="H4781" t="s">
        <v>108</v>
      </c>
      <c r="I4781" t="s">
        <v>39</v>
      </c>
      <c r="J4781" t="s">
        <v>40</v>
      </c>
      <c r="K4781">
        <v>3</v>
      </c>
      <c r="L4781">
        <v>426</v>
      </c>
      <c r="M4781">
        <v>5</v>
      </c>
      <c r="N4781">
        <v>1214.0999999999999</v>
      </c>
      <c r="O4781">
        <v>1200</v>
      </c>
      <c r="P4781">
        <v>14.1</v>
      </c>
      <c r="Q4781" t="s">
        <v>41</v>
      </c>
      <c r="R4781" t="s">
        <v>27</v>
      </c>
      <c r="S4781" s="3" t="str">
        <f t="shared" si="370"/>
        <v>May</v>
      </c>
      <c r="T4781" t="str">
        <f t="shared" si="371"/>
        <v>Q2</v>
      </c>
      <c r="U4781">
        <f t="shared" si="372"/>
        <v>2025</v>
      </c>
      <c r="V4781" s="4">
        <f t="shared" si="373"/>
        <v>1.1613540894489746E-2</v>
      </c>
      <c r="W4781" t="str">
        <f t="shared" si="374"/>
        <v>Low</v>
      </c>
    </row>
    <row r="4782" spans="1:23" hidden="1" x14ac:dyDescent="0.3">
      <c r="A4782">
        <v>102590</v>
      </c>
      <c r="B4782" s="1">
        <v>45733</v>
      </c>
      <c r="C4782" t="s">
        <v>2726</v>
      </c>
      <c r="D4782" t="s">
        <v>202</v>
      </c>
      <c r="E4782" t="s">
        <v>44</v>
      </c>
      <c r="F4782" t="s">
        <v>64</v>
      </c>
      <c r="G4782" t="s">
        <v>65</v>
      </c>
      <c r="H4782" t="s">
        <v>71</v>
      </c>
      <c r="I4782" t="s">
        <v>39</v>
      </c>
      <c r="J4782" t="s">
        <v>48</v>
      </c>
      <c r="K4782">
        <v>1</v>
      </c>
      <c r="L4782">
        <v>1428</v>
      </c>
      <c r="M4782">
        <v>15</v>
      </c>
      <c r="N4782">
        <v>1213.8</v>
      </c>
      <c r="O4782">
        <v>900</v>
      </c>
      <c r="P4782">
        <v>313.8</v>
      </c>
      <c r="Q4782" t="s">
        <v>41</v>
      </c>
      <c r="R4782" t="s">
        <v>27</v>
      </c>
      <c r="S4782" s="3" t="str">
        <f t="shared" si="370"/>
        <v>March</v>
      </c>
      <c r="T4782" t="str">
        <f t="shared" si="371"/>
        <v>Q1</v>
      </c>
      <c r="U4782">
        <f t="shared" si="372"/>
        <v>2025</v>
      </c>
      <c r="V4782" s="4">
        <f t="shared" si="373"/>
        <v>0.25852694018783984</v>
      </c>
      <c r="W4782" t="str">
        <f t="shared" si="374"/>
        <v>Low</v>
      </c>
    </row>
    <row r="4783" spans="1:23" hidden="1" x14ac:dyDescent="0.3">
      <c r="A4783">
        <v>103199</v>
      </c>
      <c r="B4783" s="1">
        <v>45866</v>
      </c>
      <c r="C4783" t="s">
        <v>3335</v>
      </c>
      <c r="D4783" t="s">
        <v>96</v>
      </c>
      <c r="E4783" t="s">
        <v>52</v>
      </c>
      <c r="F4783" t="s">
        <v>53</v>
      </c>
      <c r="G4783" t="s">
        <v>54</v>
      </c>
      <c r="H4783" t="s">
        <v>71</v>
      </c>
      <c r="I4783" t="s">
        <v>39</v>
      </c>
      <c r="J4783" t="s">
        <v>48</v>
      </c>
      <c r="K4783">
        <v>1</v>
      </c>
      <c r="L4783">
        <v>1514</v>
      </c>
      <c r="M4783">
        <v>20</v>
      </c>
      <c r="N4783">
        <v>1211.2</v>
      </c>
      <c r="O4783">
        <v>900</v>
      </c>
      <c r="P4783">
        <v>311.2</v>
      </c>
      <c r="Q4783" t="s">
        <v>41</v>
      </c>
      <c r="R4783" t="s">
        <v>73</v>
      </c>
      <c r="S4783" s="3" t="str">
        <f t="shared" si="370"/>
        <v>July</v>
      </c>
      <c r="T4783" t="str">
        <f t="shared" si="371"/>
        <v>Q3</v>
      </c>
      <c r="U4783">
        <f t="shared" si="372"/>
        <v>2025</v>
      </c>
      <c r="V4783" s="4">
        <f t="shared" si="373"/>
        <v>0.25693527080581241</v>
      </c>
      <c r="W4783" t="str">
        <f t="shared" si="374"/>
        <v>Low</v>
      </c>
    </row>
    <row r="4784" spans="1:23" hidden="1" x14ac:dyDescent="0.3">
      <c r="A4784">
        <v>103467</v>
      </c>
      <c r="B4784" s="1">
        <v>45800</v>
      </c>
      <c r="C4784" t="s">
        <v>3603</v>
      </c>
      <c r="D4784" t="s">
        <v>98</v>
      </c>
      <c r="E4784" t="s">
        <v>20</v>
      </c>
      <c r="F4784" t="s">
        <v>21</v>
      </c>
      <c r="G4784" t="s">
        <v>22</v>
      </c>
      <c r="H4784" t="s">
        <v>33</v>
      </c>
      <c r="I4784" t="s">
        <v>39</v>
      </c>
      <c r="J4784" t="s">
        <v>40</v>
      </c>
      <c r="K4784">
        <v>2</v>
      </c>
      <c r="L4784">
        <v>637</v>
      </c>
      <c r="M4784">
        <v>5</v>
      </c>
      <c r="N4784">
        <v>1210.3</v>
      </c>
      <c r="O4784">
        <v>800</v>
      </c>
      <c r="P4784">
        <v>410.3</v>
      </c>
      <c r="Q4784" t="s">
        <v>41</v>
      </c>
      <c r="R4784" t="s">
        <v>56</v>
      </c>
      <c r="S4784" s="3" t="str">
        <f t="shared" si="370"/>
        <v>May</v>
      </c>
      <c r="T4784" t="str">
        <f t="shared" si="371"/>
        <v>Q2</v>
      </c>
      <c r="U4784">
        <f t="shared" si="372"/>
        <v>2025</v>
      </c>
      <c r="V4784" s="4">
        <f t="shared" si="373"/>
        <v>0.33900685780385031</v>
      </c>
      <c r="W4784" t="str">
        <f t="shared" si="374"/>
        <v>Low</v>
      </c>
    </row>
    <row r="4785" spans="1:23" hidden="1" x14ac:dyDescent="0.3">
      <c r="A4785">
        <v>102357</v>
      </c>
      <c r="B4785" s="1">
        <v>45694</v>
      </c>
      <c r="C4785" t="s">
        <v>2493</v>
      </c>
      <c r="D4785" t="s">
        <v>51</v>
      </c>
      <c r="E4785" t="s">
        <v>44</v>
      </c>
      <c r="F4785" t="s">
        <v>45</v>
      </c>
      <c r="G4785" t="s">
        <v>46</v>
      </c>
      <c r="H4785" t="s">
        <v>23</v>
      </c>
      <c r="I4785" t="s">
        <v>39</v>
      </c>
      <c r="J4785" t="s">
        <v>48</v>
      </c>
      <c r="K4785">
        <v>1</v>
      </c>
      <c r="L4785">
        <v>1423</v>
      </c>
      <c r="M4785">
        <v>15</v>
      </c>
      <c r="N4785">
        <v>1209.55</v>
      </c>
      <c r="O4785">
        <v>900</v>
      </c>
      <c r="P4785">
        <v>309.55</v>
      </c>
      <c r="Q4785" t="s">
        <v>41</v>
      </c>
      <c r="R4785" t="s">
        <v>56</v>
      </c>
      <c r="S4785" s="3" t="str">
        <f t="shared" si="370"/>
        <v>February</v>
      </c>
      <c r="T4785" t="str">
        <f t="shared" si="371"/>
        <v>Q1</v>
      </c>
      <c r="U4785">
        <f t="shared" si="372"/>
        <v>2025</v>
      </c>
      <c r="V4785" s="4">
        <f t="shared" si="373"/>
        <v>0.25592162374436778</v>
      </c>
      <c r="W4785" t="str">
        <f t="shared" si="374"/>
        <v>Low</v>
      </c>
    </row>
    <row r="4786" spans="1:23" hidden="1" x14ac:dyDescent="0.3">
      <c r="A4786">
        <v>102014</v>
      </c>
      <c r="B4786" s="1">
        <v>45992</v>
      </c>
      <c r="C4786" t="s">
        <v>2150</v>
      </c>
      <c r="D4786" t="s">
        <v>104</v>
      </c>
      <c r="E4786" t="s">
        <v>30</v>
      </c>
      <c r="F4786" t="s">
        <v>31</v>
      </c>
      <c r="G4786" t="s">
        <v>32</v>
      </c>
      <c r="H4786" t="s">
        <v>47</v>
      </c>
      <c r="I4786" t="s">
        <v>39</v>
      </c>
      <c r="J4786" t="s">
        <v>40</v>
      </c>
      <c r="K4786">
        <v>4</v>
      </c>
      <c r="L4786">
        <v>375</v>
      </c>
      <c r="M4786">
        <v>20</v>
      </c>
      <c r="N4786">
        <v>1200</v>
      </c>
      <c r="O4786">
        <v>1600</v>
      </c>
      <c r="P4786">
        <v>-400</v>
      </c>
      <c r="Q4786" t="s">
        <v>41</v>
      </c>
      <c r="R4786" t="s">
        <v>27</v>
      </c>
      <c r="S4786" s="3" t="str">
        <f t="shared" si="370"/>
        <v>December</v>
      </c>
      <c r="T4786" t="str">
        <f t="shared" si="371"/>
        <v>Q4</v>
      </c>
      <c r="U4786">
        <f t="shared" si="372"/>
        <v>2025</v>
      </c>
      <c r="V4786" s="4">
        <f t="shared" si="373"/>
        <v>-0.33333333333333331</v>
      </c>
      <c r="W4786" t="str">
        <f t="shared" si="374"/>
        <v>Low</v>
      </c>
    </row>
    <row r="4787" spans="1:23" hidden="1" x14ac:dyDescent="0.3">
      <c r="A4787">
        <v>102186</v>
      </c>
      <c r="B4787" s="1">
        <v>45739</v>
      </c>
      <c r="C4787" t="s">
        <v>2322</v>
      </c>
      <c r="D4787" t="s">
        <v>213</v>
      </c>
      <c r="E4787" t="s">
        <v>44</v>
      </c>
      <c r="F4787" t="s">
        <v>64</v>
      </c>
      <c r="G4787" t="s">
        <v>65</v>
      </c>
      <c r="H4787" t="s">
        <v>38</v>
      </c>
      <c r="I4787" t="s">
        <v>39</v>
      </c>
      <c r="J4787" t="s">
        <v>48</v>
      </c>
      <c r="K4787">
        <v>1</v>
      </c>
      <c r="L4787">
        <v>1251</v>
      </c>
      <c r="M4787">
        <v>5</v>
      </c>
      <c r="N4787">
        <v>1188.45</v>
      </c>
      <c r="O4787">
        <v>900</v>
      </c>
      <c r="P4787">
        <v>288.45</v>
      </c>
      <c r="Q4787" t="s">
        <v>49</v>
      </c>
      <c r="R4787" t="s">
        <v>56</v>
      </c>
      <c r="S4787" s="3" t="str">
        <f t="shared" si="370"/>
        <v>March</v>
      </c>
      <c r="T4787" t="str">
        <f t="shared" si="371"/>
        <v>Q1</v>
      </c>
      <c r="U4787">
        <f t="shared" si="372"/>
        <v>2025</v>
      </c>
      <c r="V4787" s="4">
        <f t="shared" si="373"/>
        <v>0.24271109428246873</v>
      </c>
      <c r="W4787" t="str">
        <f t="shared" si="374"/>
        <v>Low</v>
      </c>
    </row>
    <row r="4788" spans="1:23" hidden="1" x14ac:dyDescent="0.3">
      <c r="A4788">
        <v>101507</v>
      </c>
      <c r="B4788" s="1">
        <v>45859</v>
      </c>
      <c r="C4788" t="s">
        <v>1643</v>
      </c>
      <c r="D4788" t="s">
        <v>222</v>
      </c>
      <c r="E4788" t="s">
        <v>44</v>
      </c>
      <c r="F4788" t="s">
        <v>45</v>
      </c>
      <c r="G4788" t="s">
        <v>46</v>
      </c>
      <c r="H4788" t="s">
        <v>71</v>
      </c>
      <c r="I4788" t="s">
        <v>39</v>
      </c>
      <c r="J4788" t="s">
        <v>48</v>
      </c>
      <c r="K4788">
        <v>1</v>
      </c>
      <c r="L4788">
        <v>1181</v>
      </c>
      <c r="M4788">
        <v>0</v>
      </c>
      <c r="N4788">
        <v>1181</v>
      </c>
      <c r="O4788">
        <v>900</v>
      </c>
      <c r="P4788">
        <v>281</v>
      </c>
      <c r="Q4788" t="s">
        <v>55</v>
      </c>
      <c r="R4788" t="s">
        <v>27</v>
      </c>
      <c r="S4788" s="3" t="str">
        <f t="shared" si="370"/>
        <v>July</v>
      </c>
      <c r="T4788" t="str">
        <f t="shared" si="371"/>
        <v>Q3</v>
      </c>
      <c r="U4788">
        <f t="shared" si="372"/>
        <v>2025</v>
      </c>
      <c r="V4788" s="4">
        <f t="shared" si="373"/>
        <v>0.23793395427603725</v>
      </c>
      <c r="W4788" t="str">
        <f t="shared" si="374"/>
        <v>Low</v>
      </c>
    </row>
    <row r="4789" spans="1:23" hidden="1" x14ac:dyDescent="0.3">
      <c r="A4789">
        <v>101674</v>
      </c>
      <c r="B4789" s="1">
        <v>45672</v>
      </c>
      <c r="C4789" t="s">
        <v>1810</v>
      </c>
      <c r="D4789" t="s">
        <v>189</v>
      </c>
      <c r="E4789" t="s">
        <v>20</v>
      </c>
      <c r="F4789" t="s">
        <v>21</v>
      </c>
      <c r="G4789" t="s">
        <v>22</v>
      </c>
      <c r="H4789" t="s">
        <v>83</v>
      </c>
      <c r="I4789" t="s">
        <v>39</v>
      </c>
      <c r="J4789" t="s">
        <v>40</v>
      </c>
      <c r="K4789">
        <v>2</v>
      </c>
      <c r="L4789">
        <v>691</v>
      </c>
      <c r="M4789">
        <v>15</v>
      </c>
      <c r="N4789">
        <v>1174.7</v>
      </c>
      <c r="O4789">
        <v>800</v>
      </c>
      <c r="P4789">
        <v>374.7</v>
      </c>
      <c r="Q4789" t="s">
        <v>55</v>
      </c>
      <c r="R4789" t="s">
        <v>27</v>
      </c>
      <c r="S4789" s="3" t="str">
        <f t="shared" si="370"/>
        <v>January</v>
      </c>
      <c r="T4789" t="str">
        <f t="shared" si="371"/>
        <v>Q1</v>
      </c>
      <c r="U4789">
        <f t="shared" si="372"/>
        <v>2025</v>
      </c>
      <c r="V4789" s="4">
        <f t="shared" si="373"/>
        <v>0.31897505746147953</v>
      </c>
      <c r="W4789" t="str">
        <f t="shared" si="374"/>
        <v>Low</v>
      </c>
    </row>
    <row r="4790" spans="1:23" hidden="1" x14ac:dyDescent="0.3">
      <c r="A4790">
        <v>100613</v>
      </c>
      <c r="B4790" s="1">
        <v>45909</v>
      </c>
      <c r="C4790" t="s">
        <v>749</v>
      </c>
      <c r="D4790" t="s">
        <v>94</v>
      </c>
      <c r="E4790" t="s">
        <v>44</v>
      </c>
      <c r="F4790" t="s">
        <v>45</v>
      </c>
      <c r="G4790" t="s">
        <v>46</v>
      </c>
      <c r="H4790" t="s">
        <v>38</v>
      </c>
      <c r="I4790" t="s">
        <v>39</v>
      </c>
      <c r="J4790" t="s">
        <v>40</v>
      </c>
      <c r="K4790">
        <v>2</v>
      </c>
      <c r="L4790">
        <v>690</v>
      </c>
      <c r="M4790">
        <v>15</v>
      </c>
      <c r="N4790">
        <v>1173</v>
      </c>
      <c r="O4790">
        <v>800</v>
      </c>
      <c r="P4790">
        <v>373</v>
      </c>
      <c r="Q4790" t="s">
        <v>66</v>
      </c>
      <c r="R4790" t="s">
        <v>56</v>
      </c>
      <c r="S4790" s="3" t="str">
        <f t="shared" si="370"/>
        <v>September</v>
      </c>
      <c r="T4790" t="str">
        <f t="shared" si="371"/>
        <v>Q3</v>
      </c>
      <c r="U4790">
        <f t="shared" si="372"/>
        <v>2025</v>
      </c>
      <c r="V4790" s="4">
        <f t="shared" si="373"/>
        <v>0.31798806479113384</v>
      </c>
      <c r="W4790" t="str">
        <f t="shared" si="374"/>
        <v>Low</v>
      </c>
    </row>
    <row r="4791" spans="1:23" hidden="1" x14ac:dyDescent="0.3">
      <c r="A4791">
        <v>104981</v>
      </c>
      <c r="B4791" s="1">
        <v>45921</v>
      </c>
      <c r="C4791" t="s">
        <v>5117</v>
      </c>
      <c r="D4791" t="s">
        <v>281</v>
      </c>
      <c r="E4791" t="s">
        <v>30</v>
      </c>
      <c r="F4791" t="s">
        <v>76</v>
      </c>
      <c r="G4791" t="s">
        <v>77</v>
      </c>
      <c r="H4791" t="s">
        <v>83</v>
      </c>
      <c r="I4791" t="s">
        <v>39</v>
      </c>
      <c r="J4791" t="s">
        <v>40</v>
      </c>
      <c r="K4791">
        <v>2</v>
      </c>
      <c r="L4791">
        <v>729</v>
      </c>
      <c r="M4791">
        <v>20</v>
      </c>
      <c r="N4791">
        <v>1166.4000000000001</v>
      </c>
      <c r="O4791">
        <v>800</v>
      </c>
      <c r="P4791">
        <v>366.4</v>
      </c>
      <c r="Q4791" t="s">
        <v>66</v>
      </c>
      <c r="R4791" t="s">
        <v>56</v>
      </c>
      <c r="S4791" s="3" t="str">
        <f t="shared" si="370"/>
        <v>September</v>
      </c>
      <c r="T4791" t="str">
        <f t="shared" si="371"/>
        <v>Q3</v>
      </c>
      <c r="U4791">
        <f t="shared" si="372"/>
        <v>2025</v>
      </c>
      <c r="V4791" s="4">
        <f t="shared" si="373"/>
        <v>0.31412894375857336</v>
      </c>
      <c r="W4791" t="str">
        <f t="shared" si="374"/>
        <v>Low</v>
      </c>
    </row>
    <row r="4792" spans="1:23" hidden="1" x14ac:dyDescent="0.3">
      <c r="A4792">
        <v>103862</v>
      </c>
      <c r="B4792" s="1">
        <v>45693</v>
      </c>
      <c r="C4792" t="s">
        <v>3998</v>
      </c>
      <c r="D4792" t="s">
        <v>75</v>
      </c>
      <c r="E4792" t="s">
        <v>30</v>
      </c>
      <c r="F4792" t="s">
        <v>31</v>
      </c>
      <c r="G4792" t="s">
        <v>32</v>
      </c>
      <c r="H4792" t="s">
        <v>71</v>
      </c>
      <c r="I4792" t="s">
        <v>39</v>
      </c>
      <c r="J4792" t="s">
        <v>48</v>
      </c>
      <c r="K4792">
        <v>1</v>
      </c>
      <c r="L4792">
        <v>1450</v>
      </c>
      <c r="M4792">
        <v>20</v>
      </c>
      <c r="N4792">
        <v>1160</v>
      </c>
      <c r="O4792">
        <v>900</v>
      </c>
      <c r="P4792">
        <v>260</v>
      </c>
      <c r="Q4792" t="s">
        <v>55</v>
      </c>
      <c r="R4792" t="s">
        <v>56</v>
      </c>
      <c r="S4792" s="3" t="str">
        <f t="shared" si="370"/>
        <v>February</v>
      </c>
      <c r="T4792" t="str">
        <f t="shared" si="371"/>
        <v>Q1</v>
      </c>
      <c r="U4792">
        <f t="shared" si="372"/>
        <v>2025</v>
      </c>
      <c r="V4792" s="4">
        <f t="shared" si="373"/>
        <v>0.22413793103448276</v>
      </c>
      <c r="W4792" t="str">
        <f t="shared" si="374"/>
        <v>Low</v>
      </c>
    </row>
    <row r="4793" spans="1:23" hidden="1" x14ac:dyDescent="0.3">
      <c r="A4793">
        <v>102625</v>
      </c>
      <c r="B4793" s="1">
        <v>45999</v>
      </c>
      <c r="C4793" t="s">
        <v>2761</v>
      </c>
      <c r="D4793" t="s">
        <v>202</v>
      </c>
      <c r="E4793" t="s">
        <v>20</v>
      </c>
      <c r="F4793" t="s">
        <v>21</v>
      </c>
      <c r="G4793" t="s">
        <v>22</v>
      </c>
      <c r="H4793" t="s">
        <v>71</v>
      </c>
      <c r="I4793" t="s">
        <v>39</v>
      </c>
      <c r="J4793" t="s">
        <v>48</v>
      </c>
      <c r="K4793">
        <v>1</v>
      </c>
      <c r="L4793">
        <v>1286</v>
      </c>
      <c r="M4793">
        <v>10</v>
      </c>
      <c r="N4793">
        <v>1157.4000000000001</v>
      </c>
      <c r="O4793">
        <v>900</v>
      </c>
      <c r="P4793">
        <v>257.39999999999998</v>
      </c>
      <c r="Q4793" t="s">
        <v>55</v>
      </c>
      <c r="R4793" t="s">
        <v>56</v>
      </c>
      <c r="S4793" s="3" t="str">
        <f t="shared" si="370"/>
        <v>December</v>
      </c>
      <c r="T4793" t="str">
        <f t="shared" si="371"/>
        <v>Q4</v>
      </c>
      <c r="U4793">
        <f t="shared" si="372"/>
        <v>2025</v>
      </c>
      <c r="V4793" s="4">
        <f t="shared" si="373"/>
        <v>0.22239502332814926</v>
      </c>
      <c r="W4793" t="str">
        <f t="shared" si="374"/>
        <v>Low</v>
      </c>
    </row>
    <row r="4794" spans="1:23" hidden="1" x14ac:dyDescent="0.3">
      <c r="A4794">
        <v>104734</v>
      </c>
      <c r="B4794" s="1">
        <v>45922</v>
      </c>
      <c r="C4794" t="s">
        <v>4870</v>
      </c>
      <c r="D4794" t="s">
        <v>186</v>
      </c>
      <c r="E4794" t="s">
        <v>52</v>
      </c>
      <c r="F4794" t="s">
        <v>69</v>
      </c>
      <c r="G4794" t="s">
        <v>70</v>
      </c>
      <c r="H4794" t="s">
        <v>38</v>
      </c>
      <c r="I4794" t="s">
        <v>39</v>
      </c>
      <c r="J4794" t="s">
        <v>48</v>
      </c>
      <c r="K4794">
        <v>1</v>
      </c>
      <c r="L4794">
        <v>1356</v>
      </c>
      <c r="M4794">
        <v>15</v>
      </c>
      <c r="N4794">
        <v>1152.5999999999999</v>
      </c>
      <c r="O4794">
        <v>900</v>
      </c>
      <c r="P4794">
        <v>252.6</v>
      </c>
      <c r="Q4794" t="s">
        <v>41</v>
      </c>
      <c r="R4794" t="s">
        <v>27</v>
      </c>
      <c r="S4794" s="3" t="str">
        <f t="shared" si="370"/>
        <v>September</v>
      </c>
      <c r="T4794" t="str">
        <f t="shared" si="371"/>
        <v>Q3</v>
      </c>
      <c r="U4794">
        <f t="shared" si="372"/>
        <v>2025</v>
      </c>
      <c r="V4794" s="4">
        <f t="shared" si="373"/>
        <v>0.21915668922436232</v>
      </c>
      <c r="W4794" t="str">
        <f t="shared" si="374"/>
        <v>Low</v>
      </c>
    </row>
    <row r="4795" spans="1:23" hidden="1" x14ac:dyDescent="0.3">
      <c r="A4795">
        <v>103707</v>
      </c>
      <c r="B4795" s="1">
        <v>45765</v>
      </c>
      <c r="C4795" t="s">
        <v>3843</v>
      </c>
      <c r="D4795" t="s">
        <v>68</v>
      </c>
      <c r="E4795" t="s">
        <v>30</v>
      </c>
      <c r="F4795" t="s">
        <v>76</v>
      </c>
      <c r="G4795" t="s">
        <v>77</v>
      </c>
      <c r="H4795" t="s">
        <v>108</v>
      </c>
      <c r="I4795" t="s">
        <v>39</v>
      </c>
      <c r="J4795" t="s">
        <v>48</v>
      </c>
      <c r="K4795">
        <v>1</v>
      </c>
      <c r="L4795">
        <v>1200</v>
      </c>
      <c r="M4795">
        <v>5</v>
      </c>
      <c r="N4795">
        <v>1140</v>
      </c>
      <c r="O4795">
        <v>900</v>
      </c>
      <c r="P4795">
        <v>240</v>
      </c>
      <c r="Q4795" t="s">
        <v>55</v>
      </c>
      <c r="R4795" t="s">
        <v>73</v>
      </c>
      <c r="S4795" s="3" t="str">
        <f t="shared" si="370"/>
        <v>April</v>
      </c>
      <c r="T4795" t="str">
        <f t="shared" si="371"/>
        <v>Q2</v>
      </c>
      <c r="U4795">
        <f t="shared" si="372"/>
        <v>2025</v>
      </c>
      <c r="V4795" s="4">
        <f t="shared" si="373"/>
        <v>0.21052631578947367</v>
      </c>
      <c r="W4795" t="str">
        <f t="shared" si="374"/>
        <v>Low</v>
      </c>
    </row>
    <row r="4796" spans="1:23" hidden="1" x14ac:dyDescent="0.3">
      <c r="A4796">
        <v>101474</v>
      </c>
      <c r="B4796" s="1">
        <v>45906</v>
      </c>
      <c r="C4796" t="s">
        <v>1610</v>
      </c>
      <c r="D4796" t="s">
        <v>127</v>
      </c>
      <c r="E4796" t="s">
        <v>20</v>
      </c>
      <c r="F4796" t="s">
        <v>21</v>
      </c>
      <c r="G4796" t="s">
        <v>22</v>
      </c>
      <c r="H4796" t="s">
        <v>33</v>
      </c>
      <c r="I4796" t="s">
        <v>39</v>
      </c>
      <c r="J4796" t="s">
        <v>40</v>
      </c>
      <c r="K4796">
        <v>5</v>
      </c>
      <c r="L4796">
        <v>284</v>
      </c>
      <c r="M4796">
        <v>20</v>
      </c>
      <c r="N4796">
        <v>1136</v>
      </c>
      <c r="O4796">
        <v>2000</v>
      </c>
      <c r="P4796">
        <v>-864</v>
      </c>
      <c r="Q4796" t="s">
        <v>55</v>
      </c>
      <c r="R4796" t="s">
        <v>73</v>
      </c>
      <c r="S4796" s="3" t="str">
        <f t="shared" si="370"/>
        <v>September</v>
      </c>
      <c r="T4796" t="str">
        <f t="shared" si="371"/>
        <v>Q3</v>
      </c>
      <c r="U4796">
        <f t="shared" si="372"/>
        <v>2025</v>
      </c>
      <c r="V4796" s="4">
        <f t="shared" si="373"/>
        <v>-0.76056338028169013</v>
      </c>
      <c r="W4796" t="str">
        <f t="shared" si="374"/>
        <v>Low</v>
      </c>
    </row>
    <row r="4797" spans="1:23" hidden="1" x14ac:dyDescent="0.3">
      <c r="A4797">
        <v>104676</v>
      </c>
      <c r="B4797" s="1">
        <v>45658</v>
      </c>
      <c r="C4797" t="s">
        <v>4812</v>
      </c>
      <c r="D4797" t="s">
        <v>147</v>
      </c>
      <c r="E4797" t="s">
        <v>52</v>
      </c>
      <c r="F4797" t="s">
        <v>53</v>
      </c>
      <c r="G4797" t="s">
        <v>54</v>
      </c>
      <c r="H4797" t="s">
        <v>33</v>
      </c>
      <c r="I4797" t="s">
        <v>39</v>
      </c>
      <c r="J4797" t="s">
        <v>48</v>
      </c>
      <c r="K4797">
        <v>1</v>
      </c>
      <c r="L4797">
        <v>1336</v>
      </c>
      <c r="M4797">
        <v>15</v>
      </c>
      <c r="N4797">
        <v>1135.5999999999999</v>
      </c>
      <c r="O4797">
        <v>900</v>
      </c>
      <c r="P4797">
        <v>235.6</v>
      </c>
      <c r="Q4797" t="s">
        <v>26</v>
      </c>
      <c r="R4797" t="s">
        <v>56</v>
      </c>
      <c r="S4797" s="3" t="str">
        <f t="shared" si="370"/>
        <v>January</v>
      </c>
      <c r="T4797" t="str">
        <f t="shared" si="371"/>
        <v>Q1</v>
      </c>
      <c r="U4797">
        <f t="shared" si="372"/>
        <v>2025</v>
      </c>
      <c r="V4797" s="4">
        <f t="shared" si="373"/>
        <v>0.20746741810496655</v>
      </c>
      <c r="W4797" t="str">
        <f t="shared" si="374"/>
        <v>Low</v>
      </c>
    </row>
    <row r="4798" spans="1:23" hidden="1" x14ac:dyDescent="0.3">
      <c r="A4798">
        <v>104874</v>
      </c>
      <c r="B4798" s="1">
        <v>45786</v>
      </c>
      <c r="C4798" t="s">
        <v>5010</v>
      </c>
      <c r="D4798" t="s">
        <v>189</v>
      </c>
      <c r="E4798" t="s">
        <v>44</v>
      </c>
      <c r="F4798" t="s">
        <v>45</v>
      </c>
      <c r="G4798" t="s">
        <v>46</v>
      </c>
      <c r="H4798" t="s">
        <v>38</v>
      </c>
      <c r="I4798" t="s">
        <v>39</v>
      </c>
      <c r="J4798" t="s">
        <v>40</v>
      </c>
      <c r="K4798">
        <v>3</v>
      </c>
      <c r="L4798">
        <v>398</v>
      </c>
      <c r="M4798">
        <v>5</v>
      </c>
      <c r="N4798">
        <v>1134.3</v>
      </c>
      <c r="O4798">
        <v>1200</v>
      </c>
      <c r="P4798">
        <v>-65.7</v>
      </c>
      <c r="Q4798" t="s">
        <v>66</v>
      </c>
      <c r="R4798" t="s">
        <v>56</v>
      </c>
      <c r="S4798" s="3" t="str">
        <f t="shared" si="370"/>
        <v>May</v>
      </c>
      <c r="T4798" t="str">
        <f t="shared" si="371"/>
        <v>Q2</v>
      </c>
      <c r="U4798">
        <f t="shared" si="372"/>
        <v>2025</v>
      </c>
      <c r="V4798" s="4">
        <f t="shared" si="373"/>
        <v>-5.7921184871727059E-2</v>
      </c>
      <c r="W4798" t="str">
        <f t="shared" si="374"/>
        <v>Low</v>
      </c>
    </row>
    <row r="4799" spans="1:23" hidden="1" x14ac:dyDescent="0.3">
      <c r="A4799">
        <v>104979</v>
      </c>
      <c r="B4799" s="1">
        <v>45865</v>
      </c>
      <c r="C4799" t="s">
        <v>5115</v>
      </c>
      <c r="D4799" t="s">
        <v>199</v>
      </c>
      <c r="E4799" t="s">
        <v>44</v>
      </c>
      <c r="F4799" t="s">
        <v>45</v>
      </c>
      <c r="G4799" t="s">
        <v>46</v>
      </c>
      <c r="H4799" t="s">
        <v>71</v>
      </c>
      <c r="I4799" t="s">
        <v>39</v>
      </c>
      <c r="J4799" t="s">
        <v>40</v>
      </c>
      <c r="K4799">
        <v>1</v>
      </c>
      <c r="L4799">
        <v>1134</v>
      </c>
      <c r="M4799">
        <v>0</v>
      </c>
      <c r="N4799">
        <v>1134</v>
      </c>
      <c r="O4799">
        <v>400</v>
      </c>
      <c r="P4799">
        <v>734</v>
      </c>
      <c r="Q4799" t="s">
        <v>49</v>
      </c>
      <c r="R4799" t="s">
        <v>27</v>
      </c>
      <c r="S4799" s="3" t="str">
        <f t="shared" si="370"/>
        <v>July</v>
      </c>
      <c r="T4799" t="str">
        <f t="shared" si="371"/>
        <v>Q3</v>
      </c>
      <c r="U4799">
        <f t="shared" si="372"/>
        <v>2025</v>
      </c>
      <c r="V4799" s="4">
        <f t="shared" si="373"/>
        <v>0.64726631393298062</v>
      </c>
      <c r="W4799" t="str">
        <f t="shared" si="374"/>
        <v>Low</v>
      </c>
    </row>
    <row r="4800" spans="1:23" hidden="1" x14ac:dyDescent="0.3">
      <c r="A4800">
        <v>102126</v>
      </c>
      <c r="B4800" s="1">
        <v>45914</v>
      </c>
      <c r="C4800" t="s">
        <v>2262</v>
      </c>
      <c r="D4800" t="s">
        <v>342</v>
      </c>
      <c r="E4800" t="s">
        <v>44</v>
      </c>
      <c r="F4800" t="s">
        <v>64</v>
      </c>
      <c r="G4800" t="s">
        <v>65</v>
      </c>
      <c r="H4800" t="s">
        <v>83</v>
      </c>
      <c r="I4800" t="s">
        <v>39</v>
      </c>
      <c r="J4800" t="s">
        <v>40</v>
      </c>
      <c r="K4800">
        <v>3</v>
      </c>
      <c r="L4800">
        <v>420</v>
      </c>
      <c r="M4800">
        <v>10</v>
      </c>
      <c r="N4800">
        <v>1134</v>
      </c>
      <c r="O4800">
        <v>1200</v>
      </c>
      <c r="P4800">
        <v>-66</v>
      </c>
      <c r="Q4800" t="s">
        <v>26</v>
      </c>
      <c r="R4800" t="s">
        <v>27</v>
      </c>
      <c r="S4800" s="3" t="str">
        <f t="shared" si="370"/>
        <v>September</v>
      </c>
      <c r="T4800" t="str">
        <f t="shared" si="371"/>
        <v>Q3</v>
      </c>
      <c r="U4800">
        <f t="shared" si="372"/>
        <v>2025</v>
      </c>
      <c r="V4800" s="4">
        <f t="shared" si="373"/>
        <v>-5.8201058201058198E-2</v>
      </c>
      <c r="W4800" t="str">
        <f t="shared" si="374"/>
        <v>Low</v>
      </c>
    </row>
    <row r="4801" spans="1:23" hidden="1" x14ac:dyDescent="0.3">
      <c r="A4801">
        <v>102172</v>
      </c>
      <c r="B4801" s="1">
        <v>45757</v>
      </c>
      <c r="C4801" t="s">
        <v>2308</v>
      </c>
      <c r="D4801" t="s">
        <v>112</v>
      </c>
      <c r="E4801" t="s">
        <v>20</v>
      </c>
      <c r="F4801" t="s">
        <v>21</v>
      </c>
      <c r="G4801" t="s">
        <v>22</v>
      </c>
      <c r="H4801" t="s">
        <v>38</v>
      </c>
      <c r="I4801" t="s">
        <v>39</v>
      </c>
      <c r="J4801" t="s">
        <v>40</v>
      </c>
      <c r="K4801">
        <v>5</v>
      </c>
      <c r="L4801">
        <v>252</v>
      </c>
      <c r="M4801">
        <v>10</v>
      </c>
      <c r="N4801">
        <v>1134</v>
      </c>
      <c r="O4801">
        <v>2000</v>
      </c>
      <c r="P4801">
        <v>-866</v>
      </c>
      <c r="Q4801" t="s">
        <v>66</v>
      </c>
      <c r="R4801" t="s">
        <v>73</v>
      </c>
      <c r="S4801" s="3" t="str">
        <f t="shared" si="370"/>
        <v>April</v>
      </c>
      <c r="T4801" t="str">
        <f t="shared" si="371"/>
        <v>Q2</v>
      </c>
      <c r="U4801">
        <f t="shared" si="372"/>
        <v>2025</v>
      </c>
      <c r="V4801" s="4">
        <f t="shared" si="373"/>
        <v>-0.76366843033509701</v>
      </c>
      <c r="W4801" t="str">
        <f t="shared" si="374"/>
        <v>Low</v>
      </c>
    </row>
    <row r="4802" spans="1:23" hidden="1" x14ac:dyDescent="0.3">
      <c r="A4802">
        <v>100440</v>
      </c>
      <c r="B4802" s="1">
        <v>45840</v>
      </c>
      <c r="C4802" t="s">
        <v>576</v>
      </c>
      <c r="D4802" t="s">
        <v>125</v>
      </c>
      <c r="E4802" t="s">
        <v>20</v>
      </c>
      <c r="F4802" t="s">
        <v>21</v>
      </c>
      <c r="G4802" t="s">
        <v>22</v>
      </c>
      <c r="H4802" t="s">
        <v>47</v>
      </c>
      <c r="I4802" t="s">
        <v>39</v>
      </c>
      <c r="J4802" t="s">
        <v>40</v>
      </c>
      <c r="K4802">
        <v>3</v>
      </c>
      <c r="L4802">
        <v>444</v>
      </c>
      <c r="M4802">
        <v>15</v>
      </c>
      <c r="N4802">
        <v>1132.2</v>
      </c>
      <c r="O4802">
        <v>1200</v>
      </c>
      <c r="P4802">
        <v>-67.8</v>
      </c>
      <c r="Q4802" t="s">
        <v>55</v>
      </c>
      <c r="R4802" t="s">
        <v>73</v>
      </c>
      <c r="S4802" s="3" t="str">
        <f t="shared" ref="S4802:S4865" si="375">TEXT(B4802,"mmmm")</f>
        <v>July</v>
      </c>
      <c r="T4802" t="str">
        <f t="shared" ref="T4802:T4865" si="376">"Q"&amp;ROUNDUP(MONTH(B4802)/3,0)</f>
        <v>Q3</v>
      </c>
      <c r="U4802">
        <f t="shared" ref="U4802:U4865" si="377">YEAR(B4802)</f>
        <v>2025</v>
      </c>
      <c r="V4802" s="4">
        <f t="shared" ref="V4802:V4865" si="378">P4802/N4802</f>
        <v>-5.988341282458929E-2</v>
      </c>
      <c r="W4802" t="str">
        <f t="shared" ref="W4802:W4865" si="379">IF(N4802&lt;10000,"Low",IF(N4802&lt;=50000,"Medium","High"))</f>
        <v>Low</v>
      </c>
    </row>
    <row r="4803" spans="1:23" hidden="1" x14ac:dyDescent="0.3">
      <c r="A4803">
        <v>101810</v>
      </c>
      <c r="B4803" s="1">
        <v>45670</v>
      </c>
      <c r="C4803" t="s">
        <v>1946</v>
      </c>
      <c r="D4803" t="s">
        <v>299</v>
      </c>
      <c r="E4803" t="s">
        <v>52</v>
      </c>
      <c r="F4803" t="s">
        <v>69</v>
      </c>
      <c r="G4803" t="s">
        <v>70</v>
      </c>
      <c r="H4803" t="s">
        <v>71</v>
      </c>
      <c r="I4803" t="s">
        <v>39</v>
      </c>
      <c r="J4803" t="s">
        <v>48</v>
      </c>
      <c r="K4803">
        <v>1</v>
      </c>
      <c r="L4803">
        <v>1414</v>
      </c>
      <c r="M4803">
        <v>20</v>
      </c>
      <c r="N4803">
        <v>1131.2</v>
      </c>
      <c r="O4803">
        <v>900</v>
      </c>
      <c r="P4803">
        <v>231.2</v>
      </c>
      <c r="Q4803" t="s">
        <v>55</v>
      </c>
      <c r="R4803" t="s">
        <v>27</v>
      </c>
      <c r="S4803" s="3" t="str">
        <f t="shared" si="375"/>
        <v>January</v>
      </c>
      <c r="T4803" t="str">
        <f t="shared" si="376"/>
        <v>Q1</v>
      </c>
      <c r="U4803">
        <f t="shared" si="377"/>
        <v>2025</v>
      </c>
      <c r="V4803" s="4">
        <f t="shared" si="378"/>
        <v>0.20438472418670436</v>
      </c>
      <c r="W4803" t="str">
        <f t="shared" si="379"/>
        <v>Low</v>
      </c>
    </row>
    <row r="4804" spans="1:23" hidden="1" x14ac:dyDescent="0.3">
      <c r="A4804">
        <v>104898</v>
      </c>
      <c r="B4804" s="1">
        <v>45795</v>
      </c>
      <c r="C4804" t="s">
        <v>5034</v>
      </c>
      <c r="D4804" t="s">
        <v>19</v>
      </c>
      <c r="E4804" t="s">
        <v>44</v>
      </c>
      <c r="F4804" t="s">
        <v>45</v>
      </c>
      <c r="G4804" t="s">
        <v>46</v>
      </c>
      <c r="H4804" t="s">
        <v>23</v>
      </c>
      <c r="I4804" t="s">
        <v>39</v>
      </c>
      <c r="J4804" t="s">
        <v>48</v>
      </c>
      <c r="K4804">
        <v>1</v>
      </c>
      <c r="L4804">
        <v>1324</v>
      </c>
      <c r="M4804">
        <v>15</v>
      </c>
      <c r="N4804">
        <v>1125.4000000000001</v>
      </c>
      <c r="O4804">
        <v>900</v>
      </c>
      <c r="P4804">
        <v>225.4</v>
      </c>
      <c r="Q4804" t="s">
        <v>41</v>
      </c>
      <c r="R4804" t="s">
        <v>73</v>
      </c>
      <c r="S4804" s="3" t="str">
        <f t="shared" si="375"/>
        <v>May</v>
      </c>
      <c r="T4804" t="str">
        <f t="shared" si="376"/>
        <v>Q2</v>
      </c>
      <c r="U4804">
        <f t="shared" si="377"/>
        <v>2025</v>
      </c>
      <c r="V4804" s="4">
        <f t="shared" si="378"/>
        <v>0.20028434334458858</v>
      </c>
      <c r="W4804" t="str">
        <f t="shared" si="379"/>
        <v>Low</v>
      </c>
    </row>
    <row r="4805" spans="1:23" hidden="1" x14ac:dyDescent="0.3">
      <c r="A4805">
        <v>100405</v>
      </c>
      <c r="B4805" s="1">
        <v>45702</v>
      </c>
      <c r="C4805" t="s">
        <v>541</v>
      </c>
      <c r="D4805" t="s">
        <v>96</v>
      </c>
      <c r="E4805" t="s">
        <v>30</v>
      </c>
      <c r="F4805" t="s">
        <v>31</v>
      </c>
      <c r="G4805" t="s">
        <v>32</v>
      </c>
      <c r="H4805" t="s">
        <v>47</v>
      </c>
      <c r="I4805" t="s">
        <v>39</v>
      </c>
      <c r="J4805" t="s">
        <v>48</v>
      </c>
      <c r="K4805">
        <v>1</v>
      </c>
      <c r="L4805">
        <v>1250</v>
      </c>
      <c r="M4805">
        <v>10</v>
      </c>
      <c r="N4805">
        <v>1125</v>
      </c>
      <c r="O4805">
        <v>900</v>
      </c>
      <c r="P4805">
        <v>225</v>
      </c>
      <c r="Q4805" t="s">
        <v>66</v>
      </c>
      <c r="R4805" t="s">
        <v>73</v>
      </c>
      <c r="S4805" s="3" t="str">
        <f t="shared" si="375"/>
        <v>February</v>
      </c>
      <c r="T4805" t="str">
        <f t="shared" si="376"/>
        <v>Q1</v>
      </c>
      <c r="U4805">
        <f t="shared" si="377"/>
        <v>2025</v>
      </c>
      <c r="V4805" s="4">
        <f t="shared" si="378"/>
        <v>0.2</v>
      </c>
      <c r="W4805" t="str">
        <f t="shared" si="379"/>
        <v>Low</v>
      </c>
    </row>
    <row r="4806" spans="1:23" hidden="1" x14ac:dyDescent="0.3">
      <c r="A4806">
        <v>104744</v>
      </c>
      <c r="B4806" s="1">
        <v>45895</v>
      </c>
      <c r="C4806" t="s">
        <v>4880</v>
      </c>
      <c r="D4806" t="s">
        <v>104</v>
      </c>
      <c r="E4806" t="s">
        <v>52</v>
      </c>
      <c r="F4806" t="s">
        <v>53</v>
      </c>
      <c r="G4806" t="s">
        <v>54</v>
      </c>
      <c r="H4806" t="s">
        <v>108</v>
      </c>
      <c r="I4806" t="s">
        <v>39</v>
      </c>
      <c r="J4806" t="s">
        <v>48</v>
      </c>
      <c r="K4806">
        <v>1</v>
      </c>
      <c r="L4806">
        <v>1323</v>
      </c>
      <c r="M4806">
        <v>15</v>
      </c>
      <c r="N4806">
        <v>1124.55</v>
      </c>
      <c r="O4806">
        <v>900</v>
      </c>
      <c r="P4806">
        <v>224.55</v>
      </c>
      <c r="Q4806" t="s">
        <v>26</v>
      </c>
      <c r="R4806" t="s">
        <v>27</v>
      </c>
      <c r="S4806" s="3" t="str">
        <f t="shared" si="375"/>
        <v>August</v>
      </c>
      <c r="T4806" t="str">
        <f t="shared" si="376"/>
        <v>Q3</v>
      </c>
      <c r="U4806">
        <f t="shared" si="377"/>
        <v>2025</v>
      </c>
      <c r="V4806" s="4">
        <f t="shared" si="378"/>
        <v>0.19967987194877954</v>
      </c>
      <c r="W4806" t="str">
        <f t="shared" si="379"/>
        <v>Low</v>
      </c>
    </row>
    <row r="4807" spans="1:23" hidden="1" x14ac:dyDescent="0.3">
      <c r="A4807">
        <v>103603</v>
      </c>
      <c r="B4807" s="1">
        <v>45971</v>
      </c>
      <c r="C4807" t="s">
        <v>3739</v>
      </c>
      <c r="D4807" t="s">
        <v>82</v>
      </c>
      <c r="E4807" t="s">
        <v>20</v>
      </c>
      <c r="F4807" t="s">
        <v>21</v>
      </c>
      <c r="G4807" t="s">
        <v>22</v>
      </c>
      <c r="H4807" t="s">
        <v>71</v>
      </c>
      <c r="I4807" t="s">
        <v>39</v>
      </c>
      <c r="J4807" t="s">
        <v>40</v>
      </c>
      <c r="K4807">
        <v>3</v>
      </c>
      <c r="L4807">
        <v>374</v>
      </c>
      <c r="M4807">
        <v>0</v>
      </c>
      <c r="N4807">
        <v>1122</v>
      </c>
      <c r="O4807">
        <v>1200</v>
      </c>
      <c r="P4807">
        <v>-78</v>
      </c>
      <c r="Q4807" t="s">
        <v>66</v>
      </c>
      <c r="R4807" t="s">
        <v>27</v>
      </c>
      <c r="S4807" s="3" t="str">
        <f t="shared" si="375"/>
        <v>November</v>
      </c>
      <c r="T4807" t="str">
        <f t="shared" si="376"/>
        <v>Q4</v>
      </c>
      <c r="U4807">
        <f t="shared" si="377"/>
        <v>2025</v>
      </c>
      <c r="V4807" s="4">
        <f t="shared" si="378"/>
        <v>-6.9518716577540107E-2</v>
      </c>
      <c r="W4807" t="str">
        <f t="shared" si="379"/>
        <v>Low</v>
      </c>
    </row>
    <row r="4808" spans="1:23" hidden="1" x14ac:dyDescent="0.3">
      <c r="A4808">
        <v>100786</v>
      </c>
      <c r="B4808" s="1">
        <v>45886</v>
      </c>
      <c r="C4808" t="s">
        <v>922</v>
      </c>
      <c r="D4808" t="s">
        <v>158</v>
      </c>
      <c r="E4808" t="s">
        <v>20</v>
      </c>
      <c r="F4808" t="s">
        <v>21</v>
      </c>
      <c r="G4808" t="s">
        <v>22</v>
      </c>
      <c r="H4808" t="s">
        <v>33</v>
      </c>
      <c r="I4808" t="s">
        <v>39</v>
      </c>
      <c r="J4808" t="s">
        <v>40</v>
      </c>
      <c r="K4808">
        <v>2</v>
      </c>
      <c r="L4808">
        <v>556</v>
      </c>
      <c r="M4808">
        <v>0</v>
      </c>
      <c r="N4808">
        <v>1112</v>
      </c>
      <c r="O4808">
        <v>800</v>
      </c>
      <c r="P4808">
        <v>312</v>
      </c>
      <c r="Q4808" t="s">
        <v>66</v>
      </c>
      <c r="R4808" t="s">
        <v>27</v>
      </c>
      <c r="S4808" s="3" t="str">
        <f t="shared" si="375"/>
        <v>August</v>
      </c>
      <c r="T4808" t="str">
        <f t="shared" si="376"/>
        <v>Q3</v>
      </c>
      <c r="U4808">
        <f t="shared" si="377"/>
        <v>2025</v>
      </c>
      <c r="V4808" s="4">
        <f t="shared" si="378"/>
        <v>0.2805755395683453</v>
      </c>
      <c r="W4808" t="str">
        <f t="shared" si="379"/>
        <v>Low</v>
      </c>
    </row>
    <row r="4809" spans="1:23" hidden="1" x14ac:dyDescent="0.3">
      <c r="A4809">
        <v>103512</v>
      </c>
      <c r="B4809" s="1">
        <v>45735</v>
      </c>
      <c r="C4809" t="s">
        <v>3648</v>
      </c>
      <c r="D4809" t="s">
        <v>43</v>
      </c>
      <c r="E4809" t="s">
        <v>20</v>
      </c>
      <c r="F4809" t="s">
        <v>21</v>
      </c>
      <c r="G4809" t="s">
        <v>22</v>
      </c>
      <c r="H4809" t="s">
        <v>23</v>
      </c>
      <c r="I4809" t="s">
        <v>39</v>
      </c>
      <c r="J4809" t="s">
        <v>48</v>
      </c>
      <c r="K4809">
        <v>1</v>
      </c>
      <c r="L4809">
        <v>1108</v>
      </c>
      <c r="M4809">
        <v>0</v>
      </c>
      <c r="N4809">
        <v>1108</v>
      </c>
      <c r="O4809">
        <v>900</v>
      </c>
      <c r="P4809">
        <v>208</v>
      </c>
      <c r="Q4809" t="s">
        <v>49</v>
      </c>
      <c r="R4809" t="s">
        <v>56</v>
      </c>
      <c r="S4809" s="3" t="str">
        <f t="shared" si="375"/>
        <v>March</v>
      </c>
      <c r="T4809" t="str">
        <f t="shared" si="376"/>
        <v>Q1</v>
      </c>
      <c r="U4809">
        <f t="shared" si="377"/>
        <v>2025</v>
      </c>
      <c r="V4809" s="4">
        <f t="shared" si="378"/>
        <v>0.18772563176895307</v>
      </c>
      <c r="W4809" t="str">
        <f t="shared" si="379"/>
        <v>Low</v>
      </c>
    </row>
    <row r="4810" spans="1:23" hidden="1" x14ac:dyDescent="0.3">
      <c r="A4810">
        <v>103080</v>
      </c>
      <c r="B4810" s="1">
        <v>45709</v>
      </c>
      <c r="C4810" t="s">
        <v>3216</v>
      </c>
      <c r="D4810" t="s">
        <v>166</v>
      </c>
      <c r="E4810" t="s">
        <v>52</v>
      </c>
      <c r="F4810" t="s">
        <v>69</v>
      </c>
      <c r="G4810" t="s">
        <v>70</v>
      </c>
      <c r="H4810" t="s">
        <v>33</v>
      </c>
      <c r="I4810" t="s">
        <v>39</v>
      </c>
      <c r="J4810" t="s">
        <v>40</v>
      </c>
      <c r="K4810">
        <v>6</v>
      </c>
      <c r="L4810">
        <v>205</v>
      </c>
      <c r="M4810">
        <v>10</v>
      </c>
      <c r="N4810">
        <v>1107</v>
      </c>
      <c r="O4810">
        <v>2400</v>
      </c>
      <c r="P4810">
        <v>-1293</v>
      </c>
      <c r="Q4810" t="s">
        <v>66</v>
      </c>
      <c r="R4810" t="s">
        <v>73</v>
      </c>
      <c r="S4810" s="3" t="str">
        <f t="shared" si="375"/>
        <v>February</v>
      </c>
      <c r="T4810" t="str">
        <f t="shared" si="376"/>
        <v>Q1</v>
      </c>
      <c r="U4810">
        <f t="shared" si="377"/>
        <v>2025</v>
      </c>
      <c r="V4810" s="4">
        <f t="shared" si="378"/>
        <v>-1.1680216802168022</v>
      </c>
      <c r="W4810" t="str">
        <f t="shared" si="379"/>
        <v>Low</v>
      </c>
    </row>
    <row r="4811" spans="1:23" hidden="1" x14ac:dyDescent="0.3">
      <c r="A4811">
        <v>102315</v>
      </c>
      <c r="B4811" s="1">
        <v>45739</v>
      </c>
      <c r="C4811" t="s">
        <v>2451</v>
      </c>
      <c r="D4811" t="s">
        <v>116</v>
      </c>
      <c r="E4811" t="s">
        <v>44</v>
      </c>
      <c r="F4811" t="s">
        <v>45</v>
      </c>
      <c r="G4811" t="s">
        <v>46</v>
      </c>
      <c r="H4811" t="s">
        <v>71</v>
      </c>
      <c r="I4811" t="s">
        <v>39</v>
      </c>
      <c r="J4811" t="s">
        <v>48</v>
      </c>
      <c r="K4811">
        <v>1</v>
      </c>
      <c r="L4811">
        <v>1162</v>
      </c>
      <c r="M4811">
        <v>5</v>
      </c>
      <c r="N4811">
        <v>1103.9000000000001</v>
      </c>
      <c r="O4811">
        <v>900</v>
      </c>
      <c r="P4811">
        <v>203.9</v>
      </c>
      <c r="Q4811" t="s">
        <v>41</v>
      </c>
      <c r="R4811" t="s">
        <v>56</v>
      </c>
      <c r="S4811" s="3" t="str">
        <f t="shared" si="375"/>
        <v>March</v>
      </c>
      <c r="T4811" t="str">
        <f t="shared" si="376"/>
        <v>Q1</v>
      </c>
      <c r="U4811">
        <f t="shared" si="377"/>
        <v>2025</v>
      </c>
      <c r="V4811" s="4">
        <f t="shared" si="378"/>
        <v>0.18470875985143581</v>
      </c>
      <c r="W4811" t="str">
        <f t="shared" si="379"/>
        <v>Low</v>
      </c>
    </row>
    <row r="4812" spans="1:23" hidden="1" x14ac:dyDescent="0.3">
      <c r="A4812">
        <v>100204</v>
      </c>
      <c r="B4812" s="1">
        <v>46015</v>
      </c>
      <c r="C4812" t="s">
        <v>337</v>
      </c>
      <c r="D4812" t="s">
        <v>51</v>
      </c>
      <c r="E4812" t="s">
        <v>30</v>
      </c>
      <c r="F4812" t="s">
        <v>31</v>
      </c>
      <c r="G4812" t="s">
        <v>32</v>
      </c>
      <c r="H4812" t="s">
        <v>38</v>
      </c>
      <c r="I4812" t="s">
        <v>39</v>
      </c>
      <c r="J4812" t="s">
        <v>40</v>
      </c>
      <c r="K4812">
        <v>1</v>
      </c>
      <c r="L4812">
        <v>1154</v>
      </c>
      <c r="M4812">
        <v>5</v>
      </c>
      <c r="N4812">
        <v>1096.3</v>
      </c>
      <c r="O4812">
        <v>400</v>
      </c>
      <c r="P4812">
        <v>696.3</v>
      </c>
      <c r="Q4812" t="s">
        <v>41</v>
      </c>
      <c r="R4812" t="s">
        <v>27</v>
      </c>
      <c r="S4812" s="3" t="str">
        <f t="shared" si="375"/>
        <v>December</v>
      </c>
      <c r="T4812" t="str">
        <f t="shared" si="376"/>
        <v>Q4</v>
      </c>
      <c r="U4812">
        <f t="shared" si="377"/>
        <v>2025</v>
      </c>
      <c r="V4812" s="4">
        <f t="shared" si="378"/>
        <v>0.63513636778254123</v>
      </c>
      <c r="W4812" t="str">
        <f t="shared" si="379"/>
        <v>Low</v>
      </c>
    </row>
    <row r="4813" spans="1:23" hidden="1" x14ac:dyDescent="0.3">
      <c r="A4813">
        <v>101920</v>
      </c>
      <c r="B4813" s="1">
        <v>45887</v>
      </c>
      <c r="C4813" t="s">
        <v>2056</v>
      </c>
      <c r="D4813" t="s">
        <v>68</v>
      </c>
      <c r="E4813" t="s">
        <v>30</v>
      </c>
      <c r="F4813" t="s">
        <v>31</v>
      </c>
      <c r="G4813" t="s">
        <v>32</v>
      </c>
      <c r="H4813" t="s">
        <v>59</v>
      </c>
      <c r="I4813" t="s">
        <v>39</v>
      </c>
      <c r="J4813" t="s">
        <v>40</v>
      </c>
      <c r="K4813">
        <v>4</v>
      </c>
      <c r="L4813">
        <v>342</v>
      </c>
      <c r="M4813">
        <v>20</v>
      </c>
      <c r="N4813">
        <v>1094.4000000000001</v>
      </c>
      <c r="O4813">
        <v>1600</v>
      </c>
      <c r="P4813">
        <v>-505.6</v>
      </c>
      <c r="Q4813" t="s">
        <v>49</v>
      </c>
      <c r="R4813" t="s">
        <v>27</v>
      </c>
      <c r="S4813" s="3" t="str">
        <f t="shared" si="375"/>
        <v>August</v>
      </c>
      <c r="T4813" t="str">
        <f t="shared" si="376"/>
        <v>Q3</v>
      </c>
      <c r="U4813">
        <f t="shared" si="377"/>
        <v>2025</v>
      </c>
      <c r="V4813" s="4">
        <f t="shared" si="378"/>
        <v>-0.46198830409356723</v>
      </c>
      <c r="W4813" t="str">
        <f t="shared" si="379"/>
        <v>Low</v>
      </c>
    </row>
    <row r="4814" spans="1:23" hidden="1" x14ac:dyDescent="0.3">
      <c r="A4814">
        <v>104214</v>
      </c>
      <c r="B4814" s="1">
        <v>45924</v>
      </c>
      <c r="C4814" t="s">
        <v>4350</v>
      </c>
      <c r="D4814" t="s">
        <v>35</v>
      </c>
      <c r="E4814" t="s">
        <v>44</v>
      </c>
      <c r="F4814" t="s">
        <v>45</v>
      </c>
      <c r="G4814" t="s">
        <v>46</v>
      </c>
      <c r="H4814" t="s">
        <v>71</v>
      </c>
      <c r="I4814" t="s">
        <v>39</v>
      </c>
      <c r="J4814" t="s">
        <v>48</v>
      </c>
      <c r="K4814">
        <v>1</v>
      </c>
      <c r="L4814">
        <v>1149</v>
      </c>
      <c r="M4814">
        <v>5</v>
      </c>
      <c r="N4814">
        <v>1091.55</v>
      </c>
      <c r="O4814">
        <v>900</v>
      </c>
      <c r="P4814">
        <v>191.55</v>
      </c>
      <c r="Q4814" t="s">
        <v>55</v>
      </c>
      <c r="R4814" t="s">
        <v>27</v>
      </c>
      <c r="S4814" s="3" t="str">
        <f t="shared" si="375"/>
        <v>September</v>
      </c>
      <c r="T4814" t="str">
        <f t="shared" si="376"/>
        <v>Q3</v>
      </c>
      <c r="U4814">
        <f t="shared" si="377"/>
        <v>2025</v>
      </c>
      <c r="V4814" s="4">
        <f t="shared" si="378"/>
        <v>0.17548440291328846</v>
      </c>
      <c r="W4814" t="str">
        <f t="shared" si="379"/>
        <v>Low</v>
      </c>
    </row>
    <row r="4815" spans="1:23" hidden="1" x14ac:dyDescent="0.3">
      <c r="A4815">
        <v>103626</v>
      </c>
      <c r="B4815" s="1">
        <v>45835</v>
      </c>
      <c r="C4815" t="s">
        <v>3762</v>
      </c>
      <c r="D4815" t="s">
        <v>144</v>
      </c>
      <c r="E4815" t="s">
        <v>30</v>
      </c>
      <c r="F4815" t="s">
        <v>31</v>
      </c>
      <c r="G4815" t="s">
        <v>32</v>
      </c>
      <c r="H4815" t="s">
        <v>59</v>
      </c>
      <c r="I4815" t="s">
        <v>39</v>
      </c>
      <c r="J4815" t="s">
        <v>48</v>
      </c>
      <c r="K4815">
        <v>1</v>
      </c>
      <c r="L4815">
        <v>1362</v>
      </c>
      <c r="M4815">
        <v>20</v>
      </c>
      <c r="N4815">
        <v>1089.5999999999999</v>
      </c>
      <c r="O4815">
        <v>900</v>
      </c>
      <c r="P4815">
        <v>189.6</v>
      </c>
      <c r="Q4815" t="s">
        <v>49</v>
      </c>
      <c r="R4815" t="s">
        <v>56</v>
      </c>
      <c r="S4815" s="3" t="str">
        <f t="shared" si="375"/>
        <v>June</v>
      </c>
      <c r="T4815" t="str">
        <f t="shared" si="376"/>
        <v>Q2</v>
      </c>
      <c r="U4815">
        <f t="shared" si="377"/>
        <v>2025</v>
      </c>
      <c r="V4815" s="4">
        <f t="shared" si="378"/>
        <v>0.17400881057268724</v>
      </c>
      <c r="W4815" t="str">
        <f t="shared" si="379"/>
        <v>Low</v>
      </c>
    </row>
    <row r="4816" spans="1:23" hidden="1" x14ac:dyDescent="0.3">
      <c r="A4816">
        <v>101239</v>
      </c>
      <c r="B4816" s="1">
        <v>45912</v>
      </c>
      <c r="C4816" t="s">
        <v>1375</v>
      </c>
      <c r="D4816" t="s">
        <v>58</v>
      </c>
      <c r="E4816" t="s">
        <v>30</v>
      </c>
      <c r="F4816" t="s">
        <v>76</v>
      </c>
      <c r="G4816" t="s">
        <v>77</v>
      </c>
      <c r="H4816" t="s">
        <v>23</v>
      </c>
      <c r="I4816" t="s">
        <v>39</v>
      </c>
      <c r="J4816" t="s">
        <v>40</v>
      </c>
      <c r="K4816">
        <v>6</v>
      </c>
      <c r="L4816">
        <v>227</v>
      </c>
      <c r="M4816">
        <v>20</v>
      </c>
      <c r="N4816">
        <v>1089.5999999999999</v>
      </c>
      <c r="O4816">
        <v>2400</v>
      </c>
      <c r="P4816">
        <v>-1310.4000000000001</v>
      </c>
      <c r="Q4816" t="s">
        <v>26</v>
      </c>
      <c r="R4816" t="s">
        <v>73</v>
      </c>
      <c r="S4816" s="3" t="str">
        <f t="shared" si="375"/>
        <v>September</v>
      </c>
      <c r="T4816" t="str">
        <f t="shared" si="376"/>
        <v>Q3</v>
      </c>
      <c r="U4816">
        <f t="shared" si="377"/>
        <v>2025</v>
      </c>
      <c r="V4816" s="4">
        <f t="shared" si="378"/>
        <v>-1.2026431718061676</v>
      </c>
      <c r="W4816" t="str">
        <f t="shared" si="379"/>
        <v>Low</v>
      </c>
    </row>
    <row r="4817" spans="1:23" hidden="1" x14ac:dyDescent="0.3">
      <c r="A4817">
        <v>101533</v>
      </c>
      <c r="B4817" s="1">
        <v>45760</v>
      </c>
      <c r="C4817" t="s">
        <v>1669</v>
      </c>
      <c r="D4817" t="s">
        <v>114</v>
      </c>
      <c r="E4817" t="s">
        <v>30</v>
      </c>
      <c r="F4817" t="s">
        <v>31</v>
      </c>
      <c r="G4817" t="s">
        <v>32</v>
      </c>
      <c r="H4817" t="s">
        <v>71</v>
      </c>
      <c r="I4817" t="s">
        <v>39</v>
      </c>
      <c r="J4817" t="s">
        <v>40</v>
      </c>
      <c r="K4817">
        <v>1</v>
      </c>
      <c r="L4817">
        <v>1144</v>
      </c>
      <c r="M4817">
        <v>5</v>
      </c>
      <c r="N4817">
        <v>1086.8</v>
      </c>
      <c r="O4817">
        <v>400</v>
      </c>
      <c r="P4817">
        <v>686.8</v>
      </c>
      <c r="Q4817" t="s">
        <v>26</v>
      </c>
      <c r="R4817" t="s">
        <v>27</v>
      </c>
      <c r="S4817" s="3" t="str">
        <f t="shared" si="375"/>
        <v>April</v>
      </c>
      <c r="T4817" t="str">
        <f t="shared" si="376"/>
        <v>Q2</v>
      </c>
      <c r="U4817">
        <f t="shared" si="377"/>
        <v>2025</v>
      </c>
      <c r="V4817" s="4">
        <f t="shared" si="378"/>
        <v>0.63194700036805296</v>
      </c>
      <c r="W4817" t="str">
        <f t="shared" si="379"/>
        <v>Low</v>
      </c>
    </row>
    <row r="4818" spans="1:23" hidden="1" x14ac:dyDescent="0.3">
      <c r="A4818">
        <v>101723</v>
      </c>
      <c r="B4818" s="1">
        <v>45769</v>
      </c>
      <c r="C4818" t="s">
        <v>1859</v>
      </c>
      <c r="D4818" t="s">
        <v>80</v>
      </c>
      <c r="E4818" t="s">
        <v>44</v>
      </c>
      <c r="F4818" t="s">
        <v>45</v>
      </c>
      <c r="G4818" t="s">
        <v>46</v>
      </c>
      <c r="H4818" t="s">
        <v>33</v>
      </c>
      <c r="I4818" t="s">
        <v>39</v>
      </c>
      <c r="J4818" t="s">
        <v>40</v>
      </c>
      <c r="K4818">
        <v>2</v>
      </c>
      <c r="L4818">
        <v>639</v>
      </c>
      <c r="M4818">
        <v>15</v>
      </c>
      <c r="N4818">
        <v>1086.3</v>
      </c>
      <c r="O4818">
        <v>800</v>
      </c>
      <c r="P4818">
        <v>286.3</v>
      </c>
      <c r="Q4818" t="s">
        <v>49</v>
      </c>
      <c r="R4818" t="s">
        <v>27</v>
      </c>
      <c r="S4818" s="3" t="str">
        <f t="shared" si="375"/>
        <v>April</v>
      </c>
      <c r="T4818" t="str">
        <f t="shared" si="376"/>
        <v>Q2</v>
      </c>
      <c r="U4818">
        <f t="shared" si="377"/>
        <v>2025</v>
      </c>
      <c r="V4818" s="4">
        <f t="shared" si="378"/>
        <v>0.26355518733314925</v>
      </c>
      <c r="W4818" t="str">
        <f t="shared" si="379"/>
        <v>Low</v>
      </c>
    </row>
    <row r="4819" spans="1:23" hidden="1" x14ac:dyDescent="0.3">
      <c r="A4819">
        <v>102391</v>
      </c>
      <c r="B4819" s="1">
        <v>45852</v>
      </c>
      <c r="C4819" t="s">
        <v>2527</v>
      </c>
      <c r="D4819" t="s">
        <v>199</v>
      </c>
      <c r="E4819" t="s">
        <v>30</v>
      </c>
      <c r="F4819" t="s">
        <v>31</v>
      </c>
      <c r="G4819" t="s">
        <v>32</v>
      </c>
      <c r="H4819" t="s">
        <v>38</v>
      </c>
      <c r="I4819" t="s">
        <v>39</v>
      </c>
      <c r="J4819" t="s">
        <v>40</v>
      </c>
      <c r="K4819">
        <v>1</v>
      </c>
      <c r="L4819">
        <v>1143</v>
      </c>
      <c r="M4819">
        <v>5</v>
      </c>
      <c r="N4819">
        <v>1085.8499999999999</v>
      </c>
      <c r="O4819">
        <v>400</v>
      </c>
      <c r="P4819">
        <v>685.85</v>
      </c>
      <c r="Q4819" t="s">
        <v>49</v>
      </c>
      <c r="R4819" t="s">
        <v>27</v>
      </c>
      <c r="S4819" s="3" t="str">
        <f t="shared" si="375"/>
        <v>July</v>
      </c>
      <c r="T4819" t="str">
        <f t="shared" si="376"/>
        <v>Q3</v>
      </c>
      <c r="U4819">
        <f t="shared" si="377"/>
        <v>2025</v>
      </c>
      <c r="V4819" s="4">
        <f t="shared" si="378"/>
        <v>0.63162499424414065</v>
      </c>
      <c r="W4819" t="str">
        <f t="shared" si="379"/>
        <v>Low</v>
      </c>
    </row>
    <row r="4820" spans="1:23" hidden="1" x14ac:dyDescent="0.3">
      <c r="A4820">
        <v>100076</v>
      </c>
      <c r="B4820" s="1">
        <v>45908</v>
      </c>
      <c r="C4820" t="s">
        <v>188</v>
      </c>
      <c r="D4820" t="s">
        <v>189</v>
      </c>
      <c r="E4820" t="s">
        <v>20</v>
      </c>
      <c r="F4820" t="s">
        <v>21</v>
      </c>
      <c r="G4820" t="s">
        <v>22</v>
      </c>
      <c r="H4820" t="s">
        <v>47</v>
      </c>
      <c r="I4820" t="s">
        <v>39</v>
      </c>
      <c r="J4820" t="s">
        <v>40</v>
      </c>
      <c r="K4820">
        <v>1</v>
      </c>
      <c r="L4820">
        <v>1137</v>
      </c>
      <c r="M4820">
        <v>5</v>
      </c>
      <c r="N4820">
        <v>1080.1500000000001</v>
      </c>
      <c r="O4820">
        <v>400</v>
      </c>
      <c r="P4820">
        <v>680.15</v>
      </c>
      <c r="Q4820" t="s">
        <v>49</v>
      </c>
      <c r="R4820" t="s">
        <v>27</v>
      </c>
      <c r="S4820" s="3" t="str">
        <f t="shared" si="375"/>
        <v>September</v>
      </c>
      <c r="T4820" t="str">
        <f t="shared" si="376"/>
        <v>Q3</v>
      </c>
      <c r="U4820">
        <f t="shared" si="377"/>
        <v>2025</v>
      </c>
      <c r="V4820" s="4">
        <f t="shared" si="378"/>
        <v>0.62968106281534963</v>
      </c>
      <c r="W4820" t="str">
        <f t="shared" si="379"/>
        <v>Low</v>
      </c>
    </row>
    <row r="4821" spans="1:23" hidden="1" x14ac:dyDescent="0.3">
      <c r="A4821">
        <v>103932</v>
      </c>
      <c r="B4821" s="1">
        <v>45691</v>
      </c>
      <c r="C4821" t="s">
        <v>4068</v>
      </c>
      <c r="D4821" t="s">
        <v>98</v>
      </c>
      <c r="E4821" t="s">
        <v>52</v>
      </c>
      <c r="F4821" t="s">
        <v>69</v>
      </c>
      <c r="G4821" t="s">
        <v>70</v>
      </c>
      <c r="H4821" t="s">
        <v>71</v>
      </c>
      <c r="I4821" t="s">
        <v>39</v>
      </c>
      <c r="J4821" t="s">
        <v>40</v>
      </c>
      <c r="K4821">
        <v>3</v>
      </c>
      <c r="L4821">
        <v>399</v>
      </c>
      <c r="M4821">
        <v>10</v>
      </c>
      <c r="N4821">
        <v>1077.3</v>
      </c>
      <c r="O4821">
        <v>1200</v>
      </c>
      <c r="P4821">
        <v>-122.7</v>
      </c>
      <c r="Q4821" t="s">
        <v>26</v>
      </c>
      <c r="R4821" t="s">
        <v>27</v>
      </c>
      <c r="S4821" s="3" t="str">
        <f t="shared" si="375"/>
        <v>February</v>
      </c>
      <c r="T4821" t="str">
        <f t="shared" si="376"/>
        <v>Q1</v>
      </c>
      <c r="U4821">
        <f t="shared" si="377"/>
        <v>2025</v>
      </c>
      <c r="V4821" s="4">
        <f t="shared" si="378"/>
        <v>-0.11389585073795601</v>
      </c>
      <c r="W4821" t="str">
        <f t="shared" si="379"/>
        <v>Low</v>
      </c>
    </row>
    <row r="4822" spans="1:23" hidden="1" x14ac:dyDescent="0.3">
      <c r="A4822">
        <v>102235</v>
      </c>
      <c r="B4822" s="1">
        <v>45924</v>
      </c>
      <c r="C4822" t="s">
        <v>2371</v>
      </c>
      <c r="D4822" t="s">
        <v>132</v>
      </c>
      <c r="E4822" t="s">
        <v>20</v>
      </c>
      <c r="F4822" t="s">
        <v>36</v>
      </c>
      <c r="G4822" t="s">
        <v>37</v>
      </c>
      <c r="H4822" t="s">
        <v>38</v>
      </c>
      <c r="I4822" t="s">
        <v>39</v>
      </c>
      <c r="J4822" t="s">
        <v>40</v>
      </c>
      <c r="K4822">
        <v>3</v>
      </c>
      <c r="L4822">
        <v>358</v>
      </c>
      <c r="M4822">
        <v>0</v>
      </c>
      <c r="N4822">
        <v>1074</v>
      </c>
      <c r="O4822">
        <v>1200</v>
      </c>
      <c r="P4822">
        <v>-126</v>
      </c>
      <c r="Q4822" t="s">
        <v>66</v>
      </c>
      <c r="R4822" t="s">
        <v>27</v>
      </c>
      <c r="S4822" s="3" t="str">
        <f t="shared" si="375"/>
        <v>September</v>
      </c>
      <c r="T4822" t="str">
        <f t="shared" si="376"/>
        <v>Q3</v>
      </c>
      <c r="U4822">
        <f t="shared" si="377"/>
        <v>2025</v>
      </c>
      <c r="V4822" s="4">
        <f t="shared" si="378"/>
        <v>-0.11731843575418995</v>
      </c>
      <c r="W4822" t="str">
        <f t="shared" si="379"/>
        <v>Low</v>
      </c>
    </row>
    <row r="4823" spans="1:23" hidden="1" x14ac:dyDescent="0.3">
      <c r="A4823">
        <v>104460</v>
      </c>
      <c r="B4823" s="1">
        <v>45781</v>
      </c>
      <c r="C4823" t="s">
        <v>4596</v>
      </c>
      <c r="D4823" t="s">
        <v>160</v>
      </c>
      <c r="E4823" t="s">
        <v>20</v>
      </c>
      <c r="F4823" t="s">
        <v>36</v>
      </c>
      <c r="G4823" t="s">
        <v>37</v>
      </c>
      <c r="H4823" t="s">
        <v>33</v>
      </c>
      <c r="I4823" t="s">
        <v>39</v>
      </c>
      <c r="J4823" t="s">
        <v>48</v>
      </c>
      <c r="K4823">
        <v>1</v>
      </c>
      <c r="L4823">
        <v>1118</v>
      </c>
      <c r="M4823">
        <v>5</v>
      </c>
      <c r="N4823">
        <v>1062.0999999999999</v>
      </c>
      <c r="O4823">
        <v>900</v>
      </c>
      <c r="P4823">
        <v>162.1</v>
      </c>
      <c r="Q4823" t="s">
        <v>26</v>
      </c>
      <c r="R4823" t="s">
        <v>27</v>
      </c>
      <c r="S4823" s="3" t="str">
        <f t="shared" si="375"/>
        <v>May</v>
      </c>
      <c r="T4823" t="str">
        <f t="shared" si="376"/>
        <v>Q2</v>
      </c>
      <c r="U4823">
        <f t="shared" si="377"/>
        <v>2025</v>
      </c>
      <c r="V4823" s="4">
        <f t="shared" si="378"/>
        <v>0.15262216363807551</v>
      </c>
      <c r="W4823" t="str">
        <f t="shared" si="379"/>
        <v>Low</v>
      </c>
    </row>
    <row r="4824" spans="1:23" hidden="1" x14ac:dyDescent="0.3">
      <c r="A4824">
        <v>100278</v>
      </c>
      <c r="B4824" s="1">
        <v>45873</v>
      </c>
      <c r="C4824" t="s">
        <v>414</v>
      </c>
      <c r="D4824" t="s">
        <v>189</v>
      </c>
      <c r="E4824" t="s">
        <v>52</v>
      </c>
      <c r="F4824" t="s">
        <v>53</v>
      </c>
      <c r="G4824" t="s">
        <v>54</v>
      </c>
      <c r="H4824" t="s">
        <v>108</v>
      </c>
      <c r="I4824" t="s">
        <v>39</v>
      </c>
      <c r="J4824" t="s">
        <v>48</v>
      </c>
      <c r="K4824">
        <v>1</v>
      </c>
      <c r="L4824">
        <v>1178</v>
      </c>
      <c r="M4824">
        <v>10</v>
      </c>
      <c r="N4824">
        <v>1060.2</v>
      </c>
      <c r="O4824">
        <v>900</v>
      </c>
      <c r="P4824">
        <v>160.19999999999999</v>
      </c>
      <c r="Q4824" t="s">
        <v>49</v>
      </c>
      <c r="R4824" t="s">
        <v>73</v>
      </c>
      <c r="S4824" s="3" t="str">
        <f t="shared" si="375"/>
        <v>August</v>
      </c>
      <c r="T4824" t="str">
        <f t="shared" si="376"/>
        <v>Q3</v>
      </c>
      <c r="U4824">
        <f t="shared" si="377"/>
        <v>2025</v>
      </c>
      <c r="V4824" s="4">
        <f t="shared" si="378"/>
        <v>0.15110356536502545</v>
      </c>
      <c r="W4824" t="str">
        <f t="shared" si="379"/>
        <v>Low</v>
      </c>
    </row>
    <row r="4825" spans="1:23" hidden="1" x14ac:dyDescent="0.3">
      <c r="A4825">
        <v>102344</v>
      </c>
      <c r="B4825" s="1">
        <v>45756</v>
      </c>
      <c r="C4825" t="s">
        <v>2480</v>
      </c>
      <c r="D4825" t="s">
        <v>110</v>
      </c>
      <c r="E4825" t="s">
        <v>52</v>
      </c>
      <c r="F4825" t="s">
        <v>53</v>
      </c>
      <c r="G4825" t="s">
        <v>54</v>
      </c>
      <c r="H4825" t="s">
        <v>23</v>
      </c>
      <c r="I4825" t="s">
        <v>39</v>
      </c>
      <c r="J4825" t="s">
        <v>48</v>
      </c>
      <c r="K4825">
        <v>1</v>
      </c>
      <c r="L4825">
        <v>1178</v>
      </c>
      <c r="M4825">
        <v>10</v>
      </c>
      <c r="N4825">
        <v>1060.2</v>
      </c>
      <c r="O4825">
        <v>900</v>
      </c>
      <c r="P4825">
        <v>160.19999999999999</v>
      </c>
      <c r="Q4825" t="s">
        <v>49</v>
      </c>
      <c r="R4825" t="s">
        <v>73</v>
      </c>
      <c r="S4825" s="3" t="str">
        <f t="shared" si="375"/>
        <v>April</v>
      </c>
      <c r="T4825" t="str">
        <f t="shared" si="376"/>
        <v>Q2</v>
      </c>
      <c r="U4825">
        <f t="shared" si="377"/>
        <v>2025</v>
      </c>
      <c r="V4825" s="4">
        <f t="shared" si="378"/>
        <v>0.15110356536502545</v>
      </c>
      <c r="W4825" t="str">
        <f t="shared" si="379"/>
        <v>Low</v>
      </c>
    </row>
    <row r="4826" spans="1:23" hidden="1" x14ac:dyDescent="0.3">
      <c r="A4826">
        <v>102747</v>
      </c>
      <c r="B4826" s="1">
        <v>45829</v>
      </c>
      <c r="C4826" t="s">
        <v>2883</v>
      </c>
      <c r="D4826" t="s">
        <v>68</v>
      </c>
      <c r="E4826" t="s">
        <v>52</v>
      </c>
      <c r="F4826" t="s">
        <v>53</v>
      </c>
      <c r="G4826" t="s">
        <v>54</v>
      </c>
      <c r="H4826" t="s">
        <v>33</v>
      </c>
      <c r="I4826" t="s">
        <v>39</v>
      </c>
      <c r="J4826" t="s">
        <v>40</v>
      </c>
      <c r="K4826">
        <v>1</v>
      </c>
      <c r="L4826">
        <v>1060</v>
      </c>
      <c r="M4826">
        <v>0</v>
      </c>
      <c r="N4826">
        <v>1060</v>
      </c>
      <c r="O4826">
        <v>400</v>
      </c>
      <c r="P4826">
        <v>660</v>
      </c>
      <c r="Q4826" t="s">
        <v>55</v>
      </c>
      <c r="R4826" t="s">
        <v>56</v>
      </c>
      <c r="S4826" s="3" t="str">
        <f t="shared" si="375"/>
        <v>June</v>
      </c>
      <c r="T4826" t="str">
        <f t="shared" si="376"/>
        <v>Q2</v>
      </c>
      <c r="U4826">
        <f t="shared" si="377"/>
        <v>2025</v>
      </c>
      <c r="V4826" s="4">
        <f t="shared" si="378"/>
        <v>0.62264150943396224</v>
      </c>
      <c r="W4826" t="str">
        <f t="shared" si="379"/>
        <v>Low</v>
      </c>
    </row>
    <row r="4827" spans="1:23" hidden="1" x14ac:dyDescent="0.3">
      <c r="A4827">
        <v>101712</v>
      </c>
      <c r="B4827" s="1">
        <v>45691</v>
      </c>
      <c r="C4827" t="s">
        <v>1848</v>
      </c>
      <c r="D4827" t="s">
        <v>118</v>
      </c>
      <c r="E4827" t="s">
        <v>44</v>
      </c>
      <c r="F4827" t="s">
        <v>45</v>
      </c>
      <c r="G4827" t="s">
        <v>46</v>
      </c>
      <c r="H4827" t="s">
        <v>23</v>
      </c>
      <c r="I4827" t="s">
        <v>39</v>
      </c>
      <c r="J4827" t="s">
        <v>48</v>
      </c>
      <c r="K4827">
        <v>1</v>
      </c>
      <c r="L4827">
        <v>1055</v>
      </c>
      <c r="M4827">
        <v>0</v>
      </c>
      <c r="N4827">
        <v>1055</v>
      </c>
      <c r="O4827">
        <v>900</v>
      </c>
      <c r="P4827">
        <v>155</v>
      </c>
      <c r="Q4827" t="s">
        <v>41</v>
      </c>
      <c r="R4827" t="s">
        <v>56</v>
      </c>
      <c r="S4827" s="3" t="str">
        <f t="shared" si="375"/>
        <v>February</v>
      </c>
      <c r="T4827" t="str">
        <f t="shared" si="376"/>
        <v>Q1</v>
      </c>
      <c r="U4827">
        <f t="shared" si="377"/>
        <v>2025</v>
      </c>
      <c r="V4827" s="4">
        <f t="shared" si="378"/>
        <v>0.14691943127962084</v>
      </c>
      <c r="W4827" t="str">
        <f t="shared" si="379"/>
        <v>Low</v>
      </c>
    </row>
    <row r="4828" spans="1:23" hidden="1" x14ac:dyDescent="0.3">
      <c r="A4828">
        <v>100162</v>
      </c>
      <c r="B4828" s="1">
        <v>45722</v>
      </c>
      <c r="C4828" t="s">
        <v>293</v>
      </c>
      <c r="D4828" t="s">
        <v>177</v>
      </c>
      <c r="E4828" t="s">
        <v>44</v>
      </c>
      <c r="F4828" t="s">
        <v>64</v>
      </c>
      <c r="G4828" t="s">
        <v>65</v>
      </c>
      <c r="H4828" t="s">
        <v>71</v>
      </c>
      <c r="I4828" t="s">
        <v>39</v>
      </c>
      <c r="J4828" t="s">
        <v>48</v>
      </c>
      <c r="K4828">
        <v>1</v>
      </c>
      <c r="L4828">
        <v>1172</v>
      </c>
      <c r="M4828">
        <v>10</v>
      </c>
      <c r="N4828">
        <v>1054.8</v>
      </c>
      <c r="O4828">
        <v>900</v>
      </c>
      <c r="P4828">
        <v>154.80000000000001</v>
      </c>
      <c r="Q4828" t="s">
        <v>49</v>
      </c>
      <c r="R4828" t="s">
        <v>73</v>
      </c>
      <c r="S4828" s="3" t="str">
        <f t="shared" si="375"/>
        <v>March</v>
      </c>
      <c r="T4828" t="str">
        <f t="shared" si="376"/>
        <v>Q1</v>
      </c>
      <c r="U4828">
        <f t="shared" si="377"/>
        <v>2025</v>
      </c>
      <c r="V4828" s="4">
        <f t="shared" si="378"/>
        <v>0.14675767918088739</v>
      </c>
      <c r="W4828" t="str">
        <f t="shared" si="379"/>
        <v>Low</v>
      </c>
    </row>
    <row r="4829" spans="1:23" hidden="1" x14ac:dyDescent="0.3">
      <c r="A4829">
        <v>100755</v>
      </c>
      <c r="B4829" s="1">
        <v>45738</v>
      </c>
      <c r="C4829" t="s">
        <v>891</v>
      </c>
      <c r="D4829" t="s">
        <v>158</v>
      </c>
      <c r="E4829" t="s">
        <v>20</v>
      </c>
      <c r="F4829" t="s">
        <v>36</v>
      </c>
      <c r="G4829" t="s">
        <v>37</v>
      </c>
      <c r="H4829" t="s">
        <v>71</v>
      </c>
      <c r="I4829" t="s">
        <v>39</v>
      </c>
      <c r="J4829" t="s">
        <v>40</v>
      </c>
      <c r="K4829">
        <v>3</v>
      </c>
      <c r="L4829">
        <v>411</v>
      </c>
      <c r="M4829">
        <v>15</v>
      </c>
      <c r="N4829">
        <v>1048.05</v>
      </c>
      <c r="O4829">
        <v>1200</v>
      </c>
      <c r="P4829">
        <v>-151.94999999999999</v>
      </c>
      <c r="Q4829" t="s">
        <v>26</v>
      </c>
      <c r="R4829" t="s">
        <v>27</v>
      </c>
      <c r="S4829" s="3" t="str">
        <f t="shared" si="375"/>
        <v>March</v>
      </c>
      <c r="T4829" t="str">
        <f t="shared" si="376"/>
        <v>Q1</v>
      </c>
      <c r="U4829">
        <f t="shared" si="377"/>
        <v>2025</v>
      </c>
      <c r="V4829" s="4">
        <f t="shared" si="378"/>
        <v>-0.14498354086160012</v>
      </c>
      <c r="W4829" t="str">
        <f t="shared" si="379"/>
        <v>Low</v>
      </c>
    </row>
    <row r="4830" spans="1:23" hidden="1" x14ac:dyDescent="0.3">
      <c r="A4830">
        <v>103579</v>
      </c>
      <c r="B4830" s="1">
        <v>45707</v>
      </c>
      <c r="C4830" t="s">
        <v>3715</v>
      </c>
      <c r="D4830" t="s">
        <v>151</v>
      </c>
      <c r="E4830" t="s">
        <v>20</v>
      </c>
      <c r="F4830" t="s">
        <v>36</v>
      </c>
      <c r="G4830" t="s">
        <v>37</v>
      </c>
      <c r="H4830" t="s">
        <v>83</v>
      </c>
      <c r="I4830" t="s">
        <v>39</v>
      </c>
      <c r="J4830" t="s">
        <v>48</v>
      </c>
      <c r="K4830">
        <v>1</v>
      </c>
      <c r="L4830">
        <v>1304</v>
      </c>
      <c r="M4830">
        <v>20</v>
      </c>
      <c r="N4830">
        <v>1043.2</v>
      </c>
      <c r="O4830">
        <v>900</v>
      </c>
      <c r="P4830">
        <v>143.19999999999999</v>
      </c>
      <c r="Q4830" t="s">
        <v>49</v>
      </c>
      <c r="R4830" t="s">
        <v>27</v>
      </c>
      <c r="S4830" s="3" t="str">
        <f t="shared" si="375"/>
        <v>February</v>
      </c>
      <c r="T4830" t="str">
        <f t="shared" si="376"/>
        <v>Q1</v>
      </c>
      <c r="U4830">
        <f t="shared" si="377"/>
        <v>2025</v>
      </c>
      <c r="V4830" s="4">
        <f t="shared" si="378"/>
        <v>0.13726993865030673</v>
      </c>
      <c r="W4830" t="str">
        <f t="shared" si="379"/>
        <v>Low</v>
      </c>
    </row>
    <row r="4831" spans="1:23" hidden="1" x14ac:dyDescent="0.3">
      <c r="A4831">
        <v>102741</v>
      </c>
      <c r="B4831" s="1">
        <v>45998</v>
      </c>
      <c r="C4831" t="s">
        <v>2877</v>
      </c>
      <c r="D4831" t="s">
        <v>408</v>
      </c>
      <c r="E4831" t="s">
        <v>30</v>
      </c>
      <c r="F4831" t="s">
        <v>31</v>
      </c>
      <c r="G4831" t="s">
        <v>32</v>
      </c>
      <c r="H4831" t="s">
        <v>83</v>
      </c>
      <c r="I4831" t="s">
        <v>39</v>
      </c>
      <c r="J4831" t="s">
        <v>48</v>
      </c>
      <c r="K4831">
        <v>1</v>
      </c>
      <c r="L4831">
        <v>1042</v>
      </c>
      <c r="M4831">
        <v>0</v>
      </c>
      <c r="N4831">
        <v>1042</v>
      </c>
      <c r="O4831">
        <v>900</v>
      </c>
      <c r="P4831">
        <v>142</v>
      </c>
      <c r="Q4831" t="s">
        <v>26</v>
      </c>
      <c r="R4831" t="s">
        <v>27</v>
      </c>
      <c r="S4831" s="3" t="str">
        <f t="shared" si="375"/>
        <v>December</v>
      </c>
      <c r="T4831" t="str">
        <f t="shared" si="376"/>
        <v>Q4</v>
      </c>
      <c r="U4831">
        <f t="shared" si="377"/>
        <v>2025</v>
      </c>
      <c r="V4831" s="4">
        <f t="shared" si="378"/>
        <v>0.1362763915547025</v>
      </c>
      <c r="W4831" t="str">
        <f t="shared" si="379"/>
        <v>Low</v>
      </c>
    </row>
    <row r="4832" spans="1:23" hidden="1" x14ac:dyDescent="0.3">
      <c r="A4832">
        <v>103286</v>
      </c>
      <c r="B4832" s="1">
        <v>45666</v>
      </c>
      <c r="C4832" t="s">
        <v>3422</v>
      </c>
      <c r="D4832" t="s">
        <v>186</v>
      </c>
      <c r="E4832" t="s">
        <v>30</v>
      </c>
      <c r="F4832" t="s">
        <v>76</v>
      </c>
      <c r="G4832" t="s">
        <v>77</v>
      </c>
      <c r="H4832" t="s">
        <v>47</v>
      </c>
      <c r="I4832" t="s">
        <v>39</v>
      </c>
      <c r="J4832" t="s">
        <v>40</v>
      </c>
      <c r="K4832">
        <v>1</v>
      </c>
      <c r="L4832">
        <v>1042</v>
      </c>
      <c r="M4832">
        <v>0</v>
      </c>
      <c r="N4832">
        <v>1042</v>
      </c>
      <c r="O4832">
        <v>400</v>
      </c>
      <c r="P4832">
        <v>642</v>
      </c>
      <c r="Q4832" t="s">
        <v>66</v>
      </c>
      <c r="R4832" t="s">
        <v>27</v>
      </c>
      <c r="S4832" s="3" t="str">
        <f t="shared" si="375"/>
        <v>January</v>
      </c>
      <c r="T4832" t="str">
        <f t="shared" si="376"/>
        <v>Q1</v>
      </c>
      <c r="U4832">
        <f t="shared" si="377"/>
        <v>2025</v>
      </c>
      <c r="V4832" s="4">
        <f t="shared" si="378"/>
        <v>0.61612284069097889</v>
      </c>
      <c r="W4832" t="str">
        <f t="shared" si="379"/>
        <v>Low</v>
      </c>
    </row>
    <row r="4833" spans="1:23" hidden="1" x14ac:dyDescent="0.3">
      <c r="A4833">
        <v>104801</v>
      </c>
      <c r="B4833" s="1">
        <v>45709</v>
      </c>
      <c r="C4833" t="s">
        <v>4937</v>
      </c>
      <c r="D4833" t="s">
        <v>149</v>
      </c>
      <c r="E4833" t="s">
        <v>52</v>
      </c>
      <c r="F4833" t="s">
        <v>53</v>
      </c>
      <c r="G4833" t="s">
        <v>54</v>
      </c>
      <c r="H4833" t="s">
        <v>38</v>
      </c>
      <c r="I4833" t="s">
        <v>39</v>
      </c>
      <c r="J4833" t="s">
        <v>40</v>
      </c>
      <c r="K4833">
        <v>2</v>
      </c>
      <c r="L4833">
        <v>547</v>
      </c>
      <c r="M4833">
        <v>5</v>
      </c>
      <c r="N4833">
        <v>1039.3</v>
      </c>
      <c r="O4833">
        <v>800</v>
      </c>
      <c r="P4833">
        <v>239.3</v>
      </c>
      <c r="Q4833" t="s">
        <v>49</v>
      </c>
      <c r="R4833" t="s">
        <v>73</v>
      </c>
      <c r="S4833" s="3" t="str">
        <f t="shared" si="375"/>
        <v>February</v>
      </c>
      <c r="T4833" t="str">
        <f t="shared" si="376"/>
        <v>Q1</v>
      </c>
      <c r="U4833">
        <f t="shared" si="377"/>
        <v>2025</v>
      </c>
      <c r="V4833" s="4">
        <f t="shared" si="378"/>
        <v>0.23025113056865198</v>
      </c>
      <c r="W4833" t="str">
        <f t="shared" si="379"/>
        <v>Low</v>
      </c>
    </row>
    <row r="4834" spans="1:23" hidden="1" x14ac:dyDescent="0.3">
      <c r="A4834">
        <v>104709</v>
      </c>
      <c r="B4834" s="1">
        <v>45689</v>
      </c>
      <c r="C4834" t="s">
        <v>4845</v>
      </c>
      <c r="D4834" t="s">
        <v>125</v>
      </c>
      <c r="E4834" t="s">
        <v>20</v>
      </c>
      <c r="F4834" t="s">
        <v>21</v>
      </c>
      <c r="G4834" t="s">
        <v>22</v>
      </c>
      <c r="H4834" t="s">
        <v>59</v>
      </c>
      <c r="I4834" t="s">
        <v>39</v>
      </c>
      <c r="J4834" t="s">
        <v>40</v>
      </c>
      <c r="K4834">
        <v>2</v>
      </c>
      <c r="L4834">
        <v>572</v>
      </c>
      <c r="M4834">
        <v>10</v>
      </c>
      <c r="N4834">
        <v>1029.5999999999999</v>
      </c>
      <c r="O4834">
        <v>800</v>
      </c>
      <c r="P4834">
        <v>229.6</v>
      </c>
      <c r="Q4834" t="s">
        <v>26</v>
      </c>
      <c r="R4834" t="s">
        <v>73</v>
      </c>
      <c r="S4834" s="3" t="str">
        <f t="shared" si="375"/>
        <v>February</v>
      </c>
      <c r="T4834" t="str">
        <f t="shared" si="376"/>
        <v>Q1</v>
      </c>
      <c r="U4834">
        <f t="shared" si="377"/>
        <v>2025</v>
      </c>
      <c r="V4834" s="4">
        <f t="shared" si="378"/>
        <v>0.22299922299922301</v>
      </c>
      <c r="W4834" t="str">
        <f t="shared" si="379"/>
        <v>Low</v>
      </c>
    </row>
    <row r="4835" spans="1:23" hidden="1" x14ac:dyDescent="0.3">
      <c r="A4835">
        <v>101127</v>
      </c>
      <c r="B4835" s="1">
        <v>45664</v>
      </c>
      <c r="C4835" t="s">
        <v>1263</v>
      </c>
      <c r="D4835" t="s">
        <v>228</v>
      </c>
      <c r="E4835" t="s">
        <v>44</v>
      </c>
      <c r="F4835" t="s">
        <v>64</v>
      </c>
      <c r="G4835" t="s">
        <v>65</v>
      </c>
      <c r="H4835" t="s">
        <v>23</v>
      </c>
      <c r="I4835" t="s">
        <v>39</v>
      </c>
      <c r="J4835" t="s">
        <v>48</v>
      </c>
      <c r="K4835">
        <v>1</v>
      </c>
      <c r="L4835">
        <v>1285</v>
      </c>
      <c r="M4835">
        <v>20</v>
      </c>
      <c r="N4835">
        <v>1028</v>
      </c>
      <c r="O4835">
        <v>900</v>
      </c>
      <c r="P4835">
        <v>128</v>
      </c>
      <c r="Q4835" t="s">
        <v>55</v>
      </c>
      <c r="R4835" t="s">
        <v>27</v>
      </c>
      <c r="S4835" s="3" t="str">
        <f t="shared" si="375"/>
        <v>January</v>
      </c>
      <c r="T4835" t="str">
        <f t="shared" si="376"/>
        <v>Q1</v>
      </c>
      <c r="U4835">
        <f t="shared" si="377"/>
        <v>2025</v>
      </c>
      <c r="V4835" s="4">
        <f t="shared" si="378"/>
        <v>0.1245136186770428</v>
      </c>
      <c r="W4835" t="str">
        <f t="shared" si="379"/>
        <v>Low</v>
      </c>
    </row>
    <row r="4836" spans="1:23" hidden="1" x14ac:dyDescent="0.3">
      <c r="A4836">
        <v>100119</v>
      </c>
      <c r="B4836" s="1">
        <v>45720</v>
      </c>
      <c r="C4836" t="s">
        <v>247</v>
      </c>
      <c r="D4836" t="s">
        <v>102</v>
      </c>
      <c r="E4836" t="s">
        <v>30</v>
      </c>
      <c r="F4836" t="s">
        <v>31</v>
      </c>
      <c r="G4836" t="s">
        <v>32</v>
      </c>
      <c r="H4836" t="s">
        <v>23</v>
      </c>
      <c r="I4836" t="s">
        <v>39</v>
      </c>
      <c r="J4836" t="s">
        <v>48</v>
      </c>
      <c r="K4836">
        <v>1</v>
      </c>
      <c r="L4836">
        <v>1207</v>
      </c>
      <c r="M4836">
        <v>15</v>
      </c>
      <c r="N4836">
        <v>1025.95</v>
      </c>
      <c r="O4836">
        <v>900</v>
      </c>
      <c r="P4836">
        <v>125.95</v>
      </c>
      <c r="Q4836" t="s">
        <v>41</v>
      </c>
      <c r="R4836" t="s">
        <v>27</v>
      </c>
      <c r="S4836" s="3" t="str">
        <f t="shared" si="375"/>
        <v>March</v>
      </c>
      <c r="T4836" t="str">
        <f t="shared" si="376"/>
        <v>Q1</v>
      </c>
      <c r="U4836">
        <f t="shared" si="377"/>
        <v>2025</v>
      </c>
      <c r="V4836" s="4">
        <f t="shared" si="378"/>
        <v>0.12276426726448657</v>
      </c>
      <c r="W4836" t="str">
        <f t="shared" si="379"/>
        <v>Low</v>
      </c>
    </row>
    <row r="4837" spans="1:23" hidden="1" x14ac:dyDescent="0.3">
      <c r="A4837">
        <v>102283</v>
      </c>
      <c r="B4837" s="1">
        <v>45740</v>
      </c>
      <c r="C4837" t="s">
        <v>2419</v>
      </c>
      <c r="D4837" t="s">
        <v>80</v>
      </c>
      <c r="E4837" t="s">
        <v>20</v>
      </c>
      <c r="F4837" t="s">
        <v>36</v>
      </c>
      <c r="G4837" t="s">
        <v>37</v>
      </c>
      <c r="H4837" t="s">
        <v>47</v>
      </c>
      <c r="I4837" t="s">
        <v>39</v>
      </c>
      <c r="J4837" t="s">
        <v>48</v>
      </c>
      <c r="K4837">
        <v>1</v>
      </c>
      <c r="L4837">
        <v>1204</v>
      </c>
      <c r="M4837">
        <v>15</v>
      </c>
      <c r="N4837">
        <v>1023.4</v>
      </c>
      <c r="O4837">
        <v>900</v>
      </c>
      <c r="P4837">
        <v>123.4</v>
      </c>
      <c r="Q4837" t="s">
        <v>26</v>
      </c>
      <c r="R4837" t="s">
        <v>27</v>
      </c>
      <c r="S4837" s="3" t="str">
        <f t="shared" si="375"/>
        <v>March</v>
      </c>
      <c r="T4837" t="str">
        <f t="shared" si="376"/>
        <v>Q1</v>
      </c>
      <c r="U4837">
        <f t="shared" si="377"/>
        <v>2025</v>
      </c>
      <c r="V4837" s="4">
        <f t="shared" si="378"/>
        <v>0.12057846394371703</v>
      </c>
      <c r="W4837" t="str">
        <f t="shared" si="379"/>
        <v>Low</v>
      </c>
    </row>
    <row r="4838" spans="1:23" hidden="1" x14ac:dyDescent="0.3">
      <c r="A4838">
        <v>104999</v>
      </c>
      <c r="B4838" s="1">
        <v>45738</v>
      </c>
      <c r="C4838" t="s">
        <v>5135</v>
      </c>
      <c r="D4838" t="s">
        <v>29</v>
      </c>
      <c r="E4838" t="s">
        <v>44</v>
      </c>
      <c r="F4838" t="s">
        <v>64</v>
      </c>
      <c r="G4838" t="s">
        <v>65</v>
      </c>
      <c r="H4838" t="s">
        <v>71</v>
      </c>
      <c r="I4838" t="s">
        <v>39</v>
      </c>
      <c r="J4838" t="s">
        <v>48</v>
      </c>
      <c r="K4838">
        <v>1</v>
      </c>
      <c r="L4838">
        <v>1072</v>
      </c>
      <c r="M4838">
        <v>5</v>
      </c>
      <c r="N4838">
        <v>1018.4</v>
      </c>
      <c r="O4838">
        <v>900</v>
      </c>
      <c r="P4838">
        <v>118.4</v>
      </c>
      <c r="Q4838" t="s">
        <v>26</v>
      </c>
      <c r="R4838" t="s">
        <v>56</v>
      </c>
      <c r="S4838" s="3" t="str">
        <f t="shared" si="375"/>
        <v>March</v>
      </c>
      <c r="T4838" t="str">
        <f t="shared" si="376"/>
        <v>Q1</v>
      </c>
      <c r="U4838">
        <f t="shared" si="377"/>
        <v>2025</v>
      </c>
      <c r="V4838" s="4">
        <f t="shared" si="378"/>
        <v>0.11626080125687353</v>
      </c>
      <c r="W4838" t="str">
        <f t="shared" si="379"/>
        <v>Low</v>
      </c>
    </row>
    <row r="4839" spans="1:23" hidden="1" x14ac:dyDescent="0.3">
      <c r="A4839">
        <v>104589</v>
      </c>
      <c r="B4839" s="1">
        <v>45696</v>
      </c>
      <c r="C4839" t="s">
        <v>4725</v>
      </c>
      <c r="D4839" t="s">
        <v>102</v>
      </c>
      <c r="E4839" t="s">
        <v>52</v>
      </c>
      <c r="F4839" t="s">
        <v>69</v>
      </c>
      <c r="G4839" t="s">
        <v>70</v>
      </c>
      <c r="H4839" t="s">
        <v>83</v>
      </c>
      <c r="I4839" t="s">
        <v>39</v>
      </c>
      <c r="J4839" t="s">
        <v>40</v>
      </c>
      <c r="K4839">
        <v>5</v>
      </c>
      <c r="L4839">
        <v>213</v>
      </c>
      <c r="M4839">
        <v>5</v>
      </c>
      <c r="N4839">
        <v>1011.75</v>
      </c>
      <c r="O4839">
        <v>2000</v>
      </c>
      <c r="P4839">
        <v>-988.25</v>
      </c>
      <c r="Q4839" t="s">
        <v>26</v>
      </c>
      <c r="R4839" t="s">
        <v>73</v>
      </c>
      <c r="S4839" s="3" t="str">
        <f t="shared" si="375"/>
        <v>February</v>
      </c>
      <c r="T4839" t="str">
        <f t="shared" si="376"/>
        <v>Q1</v>
      </c>
      <c r="U4839">
        <f t="shared" si="377"/>
        <v>2025</v>
      </c>
      <c r="V4839" s="4">
        <f t="shared" si="378"/>
        <v>-0.97677291821102052</v>
      </c>
      <c r="W4839" t="str">
        <f t="shared" si="379"/>
        <v>Low</v>
      </c>
    </row>
    <row r="4840" spans="1:23" hidden="1" x14ac:dyDescent="0.3">
      <c r="A4840">
        <v>100914</v>
      </c>
      <c r="B4840" s="1">
        <v>45813</v>
      </c>
      <c r="C4840" t="s">
        <v>1050</v>
      </c>
      <c r="D4840" t="s">
        <v>125</v>
      </c>
      <c r="E4840" t="s">
        <v>30</v>
      </c>
      <c r="F4840" t="s">
        <v>76</v>
      </c>
      <c r="G4840" t="s">
        <v>77</v>
      </c>
      <c r="H4840" t="s">
        <v>23</v>
      </c>
      <c r="I4840" t="s">
        <v>39</v>
      </c>
      <c r="J4840" t="s">
        <v>40</v>
      </c>
      <c r="K4840">
        <v>1</v>
      </c>
      <c r="L4840">
        <v>1008</v>
      </c>
      <c r="M4840">
        <v>0</v>
      </c>
      <c r="N4840">
        <v>1008</v>
      </c>
      <c r="O4840">
        <v>400</v>
      </c>
      <c r="P4840">
        <v>608</v>
      </c>
      <c r="Q4840" t="s">
        <v>55</v>
      </c>
      <c r="R4840" t="s">
        <v>27</v>
      </c>
      <c r="S4840" s="3" t="str">
        <f t="shared" si="375"/>
        <v>June</v>
      </c>
      <c r="T4840" t="str">
        <f t="shared" si="376"/>
        <v>Q2</v>
      </c>
      <c r="U4840">
        <f t="shared" si="377"/>
        <v>2025</v>
      </c>
      <c r="V4840" s="4">
        <f t="shared" si="378"/>
        <v>0.60317460317460314</v>
      </c>
      <c r="W4840" t="str">
        <f t="shared" si="379"/>
        <v>Low</v>
      </c>
    </row>
    <row r="4841" spans="1:23" hidden="1" x14ac:dyDescent="0.3">
      <c r="A4841">
        <v>102364</v>
      </c>
      <c r="B4841" s="1">
        <v>45910</v>
      </c>
      <c r="C4841" t="s">
        <v>2500</v>
      </c>
      <c r="D4841" t="s">
        <v>210</v>
      </c>
      <c r="E4841" t="s">
        <v>44</v>
      </c>
      <c r="F4841" t="s">
        <v>45</v>
      </c>
      <c r="G4841" t="s">
        <v>46</v>
      </c>
      <c r="H4841" t="s">
        <v>108</v>
      </c>
      <c r="I4841" t="s">
        <v>39</v>
      </c>
      <c r="J4841" t="s">
        <v>40</v>
      </c>
      <c r="K4841">
        <v>5</v>
      </c>
      <c r="L4841">
        <v>200</v>
      </c>
      <c r="M4841">
        <v>0</v>
      </c>
      <c r="N4841">
        <v>1000</v>
      </c>
      <c r="O4841">
        <v>2000</v>
      </c>
      <c r="P4841">
        <v>-1000</v>
      </c>
      <c r="Q4841" t="s">
        <v>66</v>
      </c>
      <c r="R4841" t="s">
        <v>27</v>
      </c>
      <c r="S4841" s="3" t="str">
        <f t="shared" si="375"/>
        <v>September</v>
      </c>
      <c r="T4841" t="str">
        <f t="shared" si="376"/>
        <v>Q3</v>
      </c>
      <c r="U4841">
        <f t="shared" si="377"/>
        <v>2025</v>
      </c>
      <c r="V4841" s="4">
        <f t="shared" si="378"/>
        <v>-1</v>
      </c>
      <c r="W4841" t="str">
        <f t="shared" si="379"/>
        <v>Low</v>
      </c>
    </row>
    <row r="4842" spans="1:23" hidden="1" x14ac:dyDescent="0.3">
      <c r="A4842">
        <v>100384</v>
      </c>
      <c r="B4842" s="1">
        <v>45813</v>
      </c>
      <c r="C4842" t="s">
        <v>520</v>
      </c>
      <c r="D4842" t="s">
        <v>134</v>
      </c>
      <c r="E4842" t="s">
        <v>20</v>
      </c>
      <c r="F4842" t="s">
        <v>21</v>
      </c>
      <c r="G4842" t="s">
        <v>22</v>
      </c>
      <c r="H4842" t="s">
        <v>47</v>
      </c>
      <c r="I4842" t="s">
        <v>39</v>
      </c>
      <c r="J4842" t="s">
        <v>48</v>
      </c>
      <c r="K4842">
        <v>1</v>
      </c>
      <c r="L4842">
        <v>1048</v>
      </c>
      <c r="M4842">
        <v>5</v>
      </c>
      <c r="N4842">
        <v>995.6</v>
      </c>
      <c r="O4842">
        <v>900</v>
      </c>
      <c r="P4842">
        <v>95.6</v>
      </c>
      <c r="Q4842" t="s">
        <v>26</v>
      </c>
      <c r="R4842" t="s">
        <v>27</v>
      </c>
      <c r="S4842" s="3" t="str">
        <f t="shared" si="375"/>
        <v>June</v>
      </c>
      <c r="T4842" t="str">
        <f t="shared" si="376"/>
        <v>Q2</v>
      </c>
      <c r="U4842">
        <f t="shared" si="377"/>
        <v>2025</v>
      </c>
      <c r="V4842" s="4">
        <f t="shared" si="378"/>
        <v>9.6022498995580546E-2</v>
      </c>
      <c r="W4842" t="str">
        <f t="shared" si="379"/>
        <v>Low</v>
      </c>
    </row>
    <row r="4843" spans="1:23" hidden="1" x14ac:dyDescent="0.3">
      <c r="A4843">
        <v>100627</v>
      </c>
      <c r="B4843" s="1">
        <v>45994</v>
      </c>
      <c r="C4843" t="s">
        <v>763</v>
      </c>
      <c r="D4843" t="s">
        <v>58</v>
      </c>
      <c r="E4843" t="s">
        <v>52</v>
      </c>
      <c r="F4843" t="s">
        <v>69</v>
      </c>
      <c r="G4843" t="s">
        <v>70</v>
      </c>
      <c r="H4843" t="s">
        <v>33</v>
      </c>
      <c r="I4843" t="s">
        <v>39</v>
      </c>
      <c r="J4843" t="s">
        <v>40</v>
      </c>
      <c r="K4843">
        <v>5</v>
      </c>
      <c r="L4843">
        <v>234</v>
      </c>
      <c r="M4843">
        <v>15</v>
      </c>
      <c r="N4843">
        <v>994.5</v>
      </c>
      <c r="O4843">
        <v>2000</v>
      </c>
      <c r="P4843">
        <v>-1005.5</v>
      </c>
      <c r="Q4843" t="s">
        <v>26</v>
      </c>
      <c r="R4843" t="s">
        <v>27</v>
      </c>
      <c r="S4843" s="3" t="str">
        <f t="shared" si="375"/>
        <v>December</v>
      </c>
      <c r="T4843" t="str">
        <f t="shared" si="376"/>
        <v>Q4</v>
      </c>
      <c r="U4843">
        <f t="shared" si="377"/>
        <v>2025</v>
      </c>
      <c r="V4843" s="4">
        <f t="shared" si="378"/>
        <v>-1.0110608345902463</v>
      </c>
      <c r="W4843" t="str">
        <f t="shared" si="379"/>
        <v>Low</v>
      </c>
    </row>
    <row r="4844" spans="1:23" hidden="1" x14ac:dyDescent="0.3">
      <c r="A4844">
        <v>103717</v>
      </c>
      <c r="B4844" s="1">
        <v>45998</v>
      </c>
      <c r="C4844" t="s">
        <v>3853</v>
      </c>
      <c r="D4844" t="s">
        <v>158</v>
      </c>
      <c r="E4844" t="s">
        <v>20</v>
      </c>
      <c r="F4844" t="s">
        <v>21</v>
      </c>
      <c r="G4844" t="s">
        <v>22</v>
      </c>
      <c r="H4844" t="s">
        <v>38</v>
      </c>
      <c r="I4844" t="s">
        <v>39</v>
      </c>
      <c r="J4844" t="s">
        <v>40</v>
      </c>
      <c r="K4844">
        <v>2</v>
      </c>
      <c r="L4844">
        <v>520</v>
      </c>
      <c r="M4844">
        <v>5</v>
      </c>
      <c r="N4844">
        <v>988</v>
      </c>
      <c r="O4844">
        <v>800</v>
      </c>
      <c r="P4844">
        <v>188</v>
      </c>
      <c r="Q4844" t="s">
        <v>49</v>
      </c>
      <c r="R4844" t="s">
        <v>27</v>
      </c>
      <c r="S4844" s="3" t="str">
        <f t="shared" si="375"/>
        <v>December</v>
      </c>
      <c r="T4844" t="str">
        <f t="shared" si="376"/>
        <v>Q4</v>
      </c>
      <c r="U4844">
        <f t="shared" si="377"/>
        <v>2025</v>
      </c>
      <c r="V4844" s="4">
        <f t="shared" si="378"/>
        <v>0.19028340080971659</v>
      </c>
      <c r="W4844" t="str">
        <f t="shared" si="379"/>
        <v>Low</v>
      </c>
    </row>
    <row r="4845" spans="1:23" hidden="1" x14ac:dyDescent="0.3">
      <c r="A4845">
        <v>104154</v>
      </c>
      <c r="B4845" s="1">
        <v>45855</v>
      </c>
      <c r="C4845" t="s">
        <v>4290</v>
      </c>
      <c r="D4845" t="s">
        <v>149</v>
      </c>
      <c r="E4845" t="s">
        <v>20</v>
      </c>
      <c r="F4845" t="s">
        <v>21</v>
      </c>
      <c r="G4845" t="s">
        <v>22</v>
      </c>
      <c r="H4845" t="s">
        <v>33</v>
      </c>
      <c r="I4845" t="s">
        <v>39</v>
      </c>
      <c r="J4845" t="s">
        <v>48</v>
      </c>
      <c r="K4845">
        <v>1</v>
      </c>
      <c r="L4845">
        <v>1233</v>
      </c>
      <c r="M4845">
        <v>20</v>
      </c>
      <c r="N4845">
        <v>986.4</v>
      </c>
      <c r="O4845">
        <v>900</v>
      </c>
      <c r="P4845">
        <v>86.4</v>
      </c>
      <c r="Q4845" t="s">
        <v>55</v>
      </c>
      <c r="R4845" t="s">
        <v>73</v>
      </c>
      <c r="S4845" s="3" t="str">
        <f t="shared" si="375"/>
        <v>July</v>
      </c>
      <c r="T4845" t="str">
        <f t="shared" si="376"/>
        <v>Q3</v>
      </c>
      <c r="U4845">
        <f t="shared" si="377"/>
        <v>2025</v>
      </c>
      <c r="V4845" s="4">
        <f t="shared" si="378"/>
        <v>8.7591240875912413E-2</v>
      </c>
      <c r="W4845" t="str">
        <f t="shared" si="379"/>
        <v>Low</v>
      </c>
    </row>
    <row r="4846" spans="1:23" hidden="1" x14ac:dyDescent="0.3">
      <c r="A4846">
        <v>101887</v>
      </c>
      <c r="B4846" s="1">
        <v>45683</v>
      </c>
      <c r="C4846" t="s">
        <v>2023</v>
      </c>
      <c r="D4846" t="s">
        <v>110</v>
      </c>
      <c r="E4846" t="s">
        <v>52</v>
      </c>
      <c r="F4846" t="s">
        <v>53</v>
      </c>
      <c r="G4846" t="s">
        <v>54</v>
      </c>
      <c r="H4846" t="s">
        <v>23</v>
      </c>
      <c r="I4846" t="s">
        <v>39</v>
      </c>
      <c r="J4846" t="s">
        <v>48</v>
      </c>
      <c r="K4846">
        <v>1</v>
      </c>
      <c r="L4846">
        <v>1019</v>
      </c>
      <c r="M4846">
        <v>5</v>
      </c>
      <c r="N4846">
        <v>968.05</v>
      </c>
      <c r="O4846">
        <v>900</v>
      </c>
      <c r="P4846">
        <v>68.05</v>
      </c>
      <c r="Q4846" t="s">
        <v>49</v>
      </c>
      <c r="R4846" t="s">
        <v>27</v>
      </c>
      <c r="S4846" s="3" t="str">
        <f t="shared" si="375"/>
        <v>January</v>
      </c>
      <c r="T4846" t="str">
        <f t="shared" si="376"/>
        <v>Q1</v>
      </c>
      <c r="U4846">
        <f t="shared" si="377"/>
        <v>2025</v>
      </c>
      <c r="V4846" s="4">
        <f t="shared" si="378"/>
        <v>7.0295955787407674E-2</v>
      </c>
      <c r="W4846" t="str">
        <f t="shared" si="379"/>
        <v>Low</v>
      </c>
    </row>
    <row r="4847" spans="1:23" hidden="1" x14ac:dyDescent="0.3">
      <c r="A4847">
        <v>100745</v>
      </c>
      <c r="B4847" s="1">
        <v>45773</v>
      </c>
      <c r="C4847" t="s">
        <v>881</v>
      </c>
      <c r="D4847" t="s">
        <v>192</v>
      </c>
      <c r="E4847" t="s">
        <v>44</v>
      </c>
      <c r="F4847" t="s">
        <v>64</v>
      </c>
      <c r="G4847" t="s">
        <v>65</v>
      </c>
      <c r="H4847" t="s">
        <v>83</v>
      </c>
      <c r="I4847" t="s">
        <v>39</v>
      </c>
      <c r="J4847" t="s">
        <v>40</v>
      </c>
      <c r="K4847">
        <v>1</v>
      </c>
      <c r="L4847">
        <v>1075</v>
      </c>
      <c r="M4847">
        <v>10</v>
      </c>
      <c r="N4847">
        <v>967.5</v>
      </c>
      <c r="O4847">
        <v>400</v>
      </c>
      <c r="P4847">
        <v>567.5</v>
      </c>
      <c r="Q4847" t="s">
        <v>41</v>
      </c>
      <c r="R4847" t="s">
        <v>73</v>
      </c>
      <c r="S4847" s="3" t="str">
        <f t="shared" si="375"/>
        <v>April</v>
      </c>
      <c r="T4847" t="str">
        <f t="shared" si="376"/>
        <v>Q2</v>
      </c>
      <c r="U4847">
        <f t="shared" si="377"/>
        <v>2025</v>
      </c>
      <c r="V4847" s="4">
        <f t="shared" si="378"/>
        <v>0.58656330749354002</v>
      </c>
      <c r="W4847" t="str">
        <f t="shared" si="379"/>
        <v>Low</v>
      </c>
    </row>
    <row r="4848" spans="1:23" hidden="1" x14ac:dyDescent="0.3">
      <c r="A4848">
        <v>100806</v>
      </c>
      <c r="B4848" s="1">
        <v>45755</v>
      </c>
      <c r="C4848" t="s">
        <v>942</v>
      </c>
      <c r="D4848" t="s">
        <v>100</v>
      </c>
      <c r="E4848" t="s">
        <v>44</v>
      </c>
      <c r="F4848" t="s">
        <v>45</v>
      </c>
      <c r="G4848" t="s">
        <v>46</v>
      </c>
      <c r="H4848" t="s">
        <v>23</v>
      </c>
      <c r="I4848" t="s">
        <v>39</v>
      </c>
      <c r="J4848" t="s">
        <v>40</v>
      </c>
      <c r="K4848">
        <v>2</v>
      </c>
      <c r="L4848">
        <v>482</v>
      </c>
      <c r="M4848">
        <v>0</v>
      </c>
      <c r="N4848">
        <v>964</v>
      </c>
      <c r="O4848">
        <v>800</v>
      </c>
      <c r="P4848">
        <v>164</v>
      </c>
      <c r="Q4848" t="s">
        <v>49</v>
      </c>
      <c r="R4848" t="s">
        <v>56</v>
      </c>
      <c r="S4848" s="3" t="str">
        <f t="shared" si="375"/>
        <v>April</v>
      </c>
      <c r="T4848" t="str">
        <f t="shared" si="376"/>
        <v>Q2</v>
      </c>
      <c r="U4848">
        <f t="shared" si="377"/>
        <v>2025</v>
      </c>
      <c r="V4848" s="4">
        <f t="shared" si="378"/>
        <v>0.17012448132780084</v>
      </c>
      <c r="W4848" t="str">
        <f t="shared" si="379"/>
        <v>Low</v>
      </c>
    </row>
    <row r="4849" spans="1:23" hidden="1" x14ac:dyDescent="0.3">
      <c r="A4849">
        <v>103177</v>
      </c>
      <c r="B4849" s="1">
        <v>45690</v>
      </c>
      <c r="C4849" t="s">
        <v>3313</v>
      </c>
      <c r="D4849" t="s">
        <v>192</v>
      </c>
      <c r="E4849" t="s">
        <v>30</v>
      </c>
      <c r="F4849" t="s">
        <v>31</v>
      </c>
      <c r="G4849" t="s">
        <v>32</v>
      </c>
      <c r="H4849" t="s">
        <v>71</v>
      </c>
      <c r="I4849" t="s">
        <v>39</v>
      </c>
      <c r="J4849" t="s">
        <v>48</v>
      </c>
      <c r="K4849">
        <v>1</v>
      </c>
      <c r="L4849">
        <v>1068</v>
      </c>
      <c r="M4849">
        <v>10</v>
      </c>
      <c r="N4849">
        <v>961.2</v>
      </c>
      <c r="O4849">
        <v>900</v>
      </c>
      <c r="P4849">
        <v>61.2</v>
      </c>
      <c r="Q4849" t="s">
        <v>41</v>
      </c>
      <c r="R4849" t="s">
        <v>56</v>
      </c>
      <c r="S4849" s="3" t="str">
        <f t="shared" si="375"/>
        <v>February</v>
      </c>
      <c r="T4849" t="str">
        <f t="shared" si="376"/>
        <v>Q1</v>
      </c>
      <c r="U4849">
        <f t="shared" si="377"/>
        <v>2025</v>
      </c>
      <c r="V4849" s="4">
        <f t="shared" si="378"/>
        <v>6.3670411985018729E-2</v>
      </c>
      <c r="W4849" t="str">
        <f t="shared" si="379"/>
        <v>Low</v>
      </c>
    </row>
    <row r="4850" spans="1:23" hidden="1" x14ac:dyDescent="0.3">
      <c r="A4850">
        <v>101178</v>
      </c>
      <c r="B4850" s="1">
        <v>45805</v>
      </c>
      <c r="C4850" t="s">
        <v>1314</v>
      </c>
      <c r="D4850" t="s">
        <v>158</v>
      </c>
      <c r="E4850" t="s">
        <v>30</v>
      </c>
      <c r="F4850" t="s">
        <v>76</v>
      </c>
      <c r="G4850" t="s">
        <v>77</v>
      </c>
      <c r="H4850" t="s">
        <v>83</v>
      </c>
      <c r="I4850" t="s">
        <v>39</v>
      </c>
      <c r="J4850" t="s">
        <v>40</v>
      </c>
      <c r="K4850">
        <v>3</v>
      </c>
      <c r="L4850">
        <v>336</v>
      </c>
      <c r="M4850">
        <v>5</v>
      </c>
      <c r="N4850">
        <v>957.6</v>
      </c>
      <c r="O4850">
        <v>1200</v>
      </c>
      <c r="P4850">
        <v>-242.4</v>
      </c>
      <c r="Q4850" t="s">
        <v>26</v>
      </c>
      <c r="R4850" t="s">
        <v>73</v>
      </c>
      <c r="S4850" s="3" t="str">
        <f t="shared" si="375"/>
        <v>May</v>
      </c>
      <c r="T4850" t="str">
        <f t="shared" si="376"/>
        <v>Q2</v>
      </c>
      <c r="U4850">
        <f t="shared" si="377"/>
        <v>2025</v>
      </c>
      <c r="V4850" s="4">
        <f t="shared" si="378"/>
        <v>-0.25313283208020049</v>
      </c>
      <c r="W4850" t="str">
        <f t="shared" si="379"/>
        <v>Low</v>
      </c>
    </row>
    <row r="4851" spans="1:23" hidden="1" x14ac:dyDescent="0.3">
      <c r="A4851">
        <v>103003</v>
      </c>
      <c r="B4851" s="1">
        <v>45720</v>
      </c>
      <c r="C4851" t="s">
        <v>3139</v>
      </c>
      <c r="D4851" t="s">
        <v>112</v>
      </c>
      <c r="E4851" t="s">
        <v>20</v>
      </c>
      <c r="F4851" t="s">
        <v>36</v>
      </c>
      <c r="G4851" t="s">
        <v>37</v>
      </c>
      <c r="H4851" t="s">
        <v>71</v>
      </c>
      <c r="I4851" t="s">
        <v>39</v>
      </c>
      <c r="J4851" t="s">
        <v>48</v>
      </c>
      <c r="K4851">
        <v>1</v>
      </c>
      <c r="L4851">
        <v>1196</v>
      </c>
      <c r="M4851">
        <v>20</v>
      </c>
      <c r="N4851">
        <v>956.8</v>
      </c>
      <c r="O4851">
        <v>900</v>
      </c>
      <c r="P4851">
        <v>56.8</v>
      </c>
      <c r="Q4851" t="s">
        <v>26</v>
      </c>
      <c r="R4851" t="s">
        <v>27</v>
      </c>
      <c r="S4851" s="3" t="str">
        <f t="shared" si="375"/>
        <v>March</v>
      </c>
      <c r="T4851" t="str">
        <f t="shared" si="376"/>
        <v>Q1</v>
      </c>
      <c r="U4851">
        <f t="shared" si="377"/>
        <v>2025</v>
      </c>
      <c r="V4851" s="4">
        <f t="shared" si="378"/>
        <v>5.936454849498328E-2</v>
      </c>
      <c r="W4851" t="str">
        <f t="shared" si="379"/>
        <v>Low</v>
      </c>
    </row>
    <row r="4852" spans="1:23" hidden="1" x14ac:dyDescent="0.3">
      <c r="A4852">
        <v>103094</v>
      </c>
      <c r="B4852" s="1">
        <v>45781</v>
      </c>
      <c r="C4852" t="s">
        <v>3230</v>
      </c>
      <c r="D4852" t="s">
        <v>104</v>
      </c>
      <c r="E4852" t="s">
        <v>30</v>
      </c>
      <c r="F4852" t="s">
        <v>76</v>
      </c>
      <c r="G4852" t="s">
        <v>77</v>
      </c>
      <c r="H4852" t="s">
        <v>59</v>
      </c>
      <c r="I4852" t="s">
        <v>39</v>
      </c>
      <c r="J4852" t="s">
        <v>40</v>
      </c>
      <c r="K4852">
        <v>3</v>
      </c>
      <c r="L4852">
        <v>354</v>
      </c>
      <c r="M4852">
        <v>10</v>
      </c>
      <c r="N4852">
        <v>955.8</v>
      </c>
      <c r="O4852">
        <v>1200</v>
      </c>
      <c r="P4852">
        <v>-244.2</v>
      </c>
      <c r="Q4852" t="s">
        <v>41</v>
      </c>
      <c r="R4852" t="s">
        <v>27</v>
      </c>
      <c r="S4852" s="3" t="str">
        <f t="shared" si="375"/>
        <v>May</v>
      </c>
      <c r="T4852" t="str">
        <f t="shared" si="376"/>
        <v>Q2</v>
      </c>
      <c r="U4852">
        <f t="shared" si="377"/>
        <v>2025</v>
      </c>
      <c r="V4852" s="4">
        <f t="shared" si="378"/>
        <v>-0.25549278091650973</v>
      </c>
      <c r="W4852" t="str">
        <f t="shared" si="379"/>
        <v>Low</v>
      </c>
    </row>
    <row r="4853" spans="1:23" hidden="1" x14ac:dyDescent="0.3">
      <c r="A4853">
        <v>103874</v>
      </c>
      <c r="B4853" s="1">
        <v>45764</v>
      </c>
      <c r="C4853" t="s">
        <v>4010</v>
      </c>
      <c r="D4853" t="s">
        <v>125</v>
      </c>
      <c r="E4853" t="s">
        <v>52</v>
      </c>
      <c r="F4853" t="s">
        <v>53</v>
      </c>
      <c r="G4853" t="s">
        <v>54</v>
      </c>
      <c r="H4853" t="s">
        <v>59</v>
      </c>
      <c r="I4853" t="s">
        <v>39</v>
      </c>
      <c r="J4853" t="s">
        <v>40</v>
      </c>
      <c r="K4853">
        <v>1</v>
      </c>
      <c r="L4853">
        <v>1057</v>
      </c>
      <c r="M4853">
        <v>10</v>
      </c>
      <c r="N4853">
        <v>951.3</v>
      </c>
      <c r="O4853">
        <v>400</v>
      </c>
      <c r="P4853">
        <v>551.29999999999995</v>
      </c>
      <c r="Q4853" t="s">
        <v>55</v>
      </c>
      <c r="R4853" t="s">
        <v>27</v>
      </c>
      <c r="S4853" s="3" t="str">
        <f t="shared" si="375"/>
        <v>April</v>
      </c>
      <c r="T4853" t="str">
        <f t="shared" si="376"/>
        <v>Q2</v>
      </c>
      <c r="U4853">
        <f t="shared" si="377"/>
        <v>2025</v>
      </c>
      <c r="V4853" s="4">
        <f t="shared" si="378"/>
        <v>0.57952275833070532</v>
      </c>
      <c r="W4853" t="str">
        <f t="shared" si="379"/>
        <v>Low</v>
      </c>
    </row>
    <row r="4854" spans="1:23" hidden="1" x14ac:dyDescent="0.3">
      <c r="A4854">
        <v>102043</v>
      </c>
      <c r="B4854" s="1">
        <v>45871</v>
      </c>
      <c r="C4854" t="s">
        <v>2179</v>
      </c>
      <c r="D4854" t="s">
        <v>257</v>
      </c>
      <c r="E4854" t="s">
        <v>30</v>
      </c>
      <c r="F4854" t="s">
        <v>31</v>
      </c>
      <c r="G4854" t="s">
        <v>32</v>
      </c>
      <c r="H4854" t="s">
        <v>47</v>
      </c>
      <c r="I4854" t="s">
        <v>39</v>
      </c>
      <c r="J4854" t="s">
        <v>40</v>
      </c>
      <c r="K4854">
        <v>4</v>
      </c>
      <c r="L4854">
        <v>264</v>
      </c>
      <c r="M4854">
        <v>10</v>
      </c>
      <c r="N4854">
        <v>950.4</v>
      </c>
      <c r="O4854">
        <v>1600</v>
      </c>
      <c r="P4854">
        <v>-649.6</v>
      </c>
      <c r="Q4854" t="s">
        <v>41</v>
      </c>
      <c r="R4854" t="s">
        <v>27</v>
      </c>
      <c r="S4854" s="3" t="str">
        <f t="shared" si="375"/>
        <v>August</v>
      </c>
      <c r="T4854" t="str">
        <f t="shared" si="376"/>
        <v>Q3</v>
      </c>
      <c r="U4854">
        <f t="shared" si="377"/>
        <v>2025</v>
      </c>
      <c r="V4854" s="4">
        <f t="shared" si="378"/>
        <v>-0.6835016835016835</v>
      </c>
      <c r="W4854" t="str">
        <f t="shared" si="379"/>
        <v>Low</v>
      </c>
    </row>
    <row r="4855" spans="1:23" hidden="1" x14ac:dyDescent="0.3">
      <c r="A4855">
        <v>102352</v>
      </c>
      <c r="B4855" s="1">
        <v>45871</v>
      </c>
      <c r="C4855" t="s">
        <v>2488</v>
      </c>
      <c r="D4855" t="s">
        <v>242</v>
      </c>
      <c r="E4855" t="s">
        <v>44</v>
      </c>
      <c r="F4855" t="s">
        <v>64</v>
      </c>
      <c r="G4855" t="s">
        <v>65</v>
      </c>
      <c r="H4855" t="s">
        <v>71</v>
      </c>
      <c r="I4855" t="s">
        <v>39</v>
      </c>
      <c r="J4855" t="s">
        <v>40</v>
      </c>
      <c r="K4855">
        <v>1</v>
      </c>
      <c r="L4855">
        <v>999</v>
      </c>
      <c r="M4855">
        <v>5</v>
      </c>
      <c r="N4855">
        <v>949.05</v>
      </c>
      <c r="O4855">
        <v>400</v>
      </c>
      <c r="P4855">
        <v>549.04999999999995</v>
      </c>
      <c r="Q4855" t="s">
        <v>26</v>
      </c>
      <c r="R4855" t="s">
        <v>27</v>
      </c>
      <c r="S4855" s="3" t="str">
        <f t="shared" si="375"/>
        <v>August</v>
      </c>
      <c r="T4855" t="str">
        <f t="shared" si="376"/>
        <v>Q3</v>
      </c>
      <c r="U4855">
        <f t="shared" si="377"/>
        <v>2025</v>
      </c>
      <c r="V4855" s="4">
        <f t="shared" si="378"/>
        <v>0.57852589431536794</v>
      </c>
      <c r="W4855" t="str">
        <f t="shared" si="379"/>
        <v>Low</v>
      </c>
    </row>
    <row r="4856" spans="1:23" hidden="1" x14ac:dyDescent="0.3">
      <c r="A4856">
        <v>101315</v>
      </c>
      <c r="B4856" s="1">
        <v>45858</v>
      </c>
      <c r="C4856" t="s">
        <v>1451</v>
      </c>
      <c r="D4856" t="s">
        <v>104</v>
      </c>
      <c r="E4856" t="s">
        <v>30</v>
      </c>
      <c r="F4856" t="s">
        <v>31</v>
      </c>
      <c r="G4856" t="s">
        <v>32</v>
      </c>
      <c r="H4856" t="s">
        <v>59</v>
      </c>
      <c r="I4856" t="s">
        <v>39</v>
      </c>
      <c r="J4856" t="s">
        <v>40</v>
      </c>
      <c r="K4856">
        <v>4</v>
      </c>
      <c r="L4856">
        <v>237</v>
      </c>
      <c r="M4856">
        <v>0</v>
      </c>
      <c r="N4856">
        <v>948</v>
      </c>
      <c r="O4856">
        <v>1600</v>
      </c>
      <c r="P4856">
        <v>-652</v>
      </c>
      <c r="Q4856" t="s">
        <v>66</v>
      </c>
      <c r="R4856" t="s">
        <v>73</v>
      </c>
      <c r="S4856" s="3" t="str">
        <f t="shared" si="375"/>
        <v>July</v>
      </c>
      <c r="T4856" t="str">
        <f t="shared" si="376"/>
        <v>Q3</v>
      </c>
      <c r="U4856">
        <f t="shared" si="377"/>
        <v>2025</v>
      </c>
      <c r="V4856" s="4">
        <f t="shared" si="378"/>
        <v>-0.68776371308016881</v>
      </c>
      <c r="W4856" t="str">
        <f t="shared" si="379"/>
        <v>Low</v>
      </c>
    </row>
    <row r="4857" spans="1:23" hidden="1" x14ac:dyDescent="0.3">
      <c r="A4857">
        <v>100166</v>
      </c>
      <c r="B4857" s="1">
        <v>45802</v>
      </c>
      <c r="C4857" t="s">
        <v>297</v>
      </c>
      <c r="D4857" t="s">
        <v>199</v>
      </c>
      <c r="E4857" t="s">
        <v>20</v>
      </c>
      <c r="F4857" t="s">
        <v>36</v>
      </c>
      <c r="G4857" t="s">
        <v>37</v>
      </c>
      <c r="H4857" t="s">
        <v>108</v>
      </c>
      <c r="I4857" t="s">
        <v>39</v>
      </c>
      <c r="J4857" t="s">
        <v>48</v>
      </c>
      <c r="K4857">
        <v>1</v>
      </c>
      <c r="L4857">
        <v>1051</v>
      </c>
      <c r="M4857">
        <v>10</v>
      </c>
      <c r="N4857">
        <v>945.9</v>
      </c>
      <c r="O4857">
        <v>900</v>
      </c>
      <c r="P4857">
        <v>45.9</v>
      </c>
      <c r="Q4857" t="s">
        <v>55</v>
      </c>
      <c r="R4857" t="s">
        <v>56</v>
      </c>
      <c r="S4857" s="3" t="str">
        <f t="shared" si="375"/>
        <v>May</v>
      </c>
      <c r="T4857" t="str">
        <f t="shared" si="376"/>
        <v>Q2</v>
      </c>
      <c r="U4857">
        <f t="shared" si="377"/>
        <v>2025</v>
      </c>
      <c r="V4857" s="4">
        <f t="shared" si="378"/>
        <v>4.8525214081826834E-2</v>
      </c>
      <c r="W4857" t="str">
        <f t="shared" si="379"/>
        <v>Low</v>
      </c>
    </row>
    <row r="4858" spans="1:23" hidden="1" x14ac:dyDescent="0.3">
      <c r="A4858">
        <v>102530</v>
      </c>
      <c r="B4858" s="1">
        <v>45835</v>
      </c>
      <c r="C4858" t="s">
        <v>2666</v>
      </c>
      <c r="D4858" t="s">
        <v>217</v>
      </c>
      <c r="E4858" t="s">
        <v>52</v>
      </c>
      <c r="F4858" t="s">
        <v>69</v>
      </c>
      <c r="G4858" t="s">
        <v>70</v>
      </c>
      <c r="H4858" t="s">
        <v>71</v>
      </c>
      <c r="I4858" t="s">
        <v>39</v>
      </c>
      <c r="J4858" t="s">
        <v>40</v>
      </c>
      <c r="K4858">
        <v>1</v>
      </c>
      <c r="L4858">
        <v>1048</v>
      </c>
      <c r="M4858">
        <v>10</v>
      </c>
      <c r="N4858">
        <v>943.2</v>
      </c>
      <c r="O4858">
        <v>400</v>
      </c>
      <c r="P4858">
        <v>543.20000000000005</v>
      </c>
      <c r="Q4858" t="s">
        <v>41</v>
      </c>
      <c r="R4858" t="s">
        <v>27</v>
      </c>
      <c r="S4858" s="3" t="str">
        <f t="shared" si="375"/>
        <v>June</v>
      </c>
      <c r="T4858" t="str">
        <f t="shared" si="376"/>
        <v>Q2</v>
      </c>
      <c r="U4858">
        <f t="shared" si="377"/>
        <v>2025</v>
      </c>
      <c r="V4858" s="4">
        <f t="shared" si="378"/>
        <v>0.57591178965224765</v>
      </c>
      <c r="W4858" t="str">
        <f t="shared" si="379"/>
        <v>Low</v>
      </c>
    </row>
    <row r="4859" spans="1:23" hidden="1" x14ac:dyDescent="0.3">
      <c r="A4859">
        <v>104058</v>
      </c>
      <c r="B4859" s="1">
        <v>45913</v>
      </c>
      <c r="C4859" t="s">
        <v>4194</v>
      </c>
      <c r="D4859" t="s">
        <v>177</v>
      </c>
      <c r="E4859" t="s">
        <v>44</v>
      </c>
      <c r="F4859" t="s">
        <v>45</v>
      </c>
      <c r="G4859" t="s">
        <v>46</v>
      </c>
      <c r="H4859" t="s">
        <v>71</v>
      </c>
      <c r="I4859" t="s">
        <v>39</v>
      </c>
      <c r="J4859" t="s">
        <v>48</v>
      </c>
      <c r="K4859">
        <v>1</v>
      </c>
      <c r="L4859">
        <v>1048</v>
      </c>
      <c r="M4859">
        <v>10</v>
      </c>
      <c r="N4859">
        <v>943.2</v>
      </c>
      <c r="O4859">
        <v>900</v>
      </c>
      <c r="P4859">
        <v>43.2</v>
      </c>
      <c r="Q4859" t="s">
        <v>26</v>
      </c>
      <c r="R4859" t="s">
        <v>27</v>
      </c>
      <c r="S4859" s="3" t="str">
        <f t="shared" si="375"/>
        <v>September</v>
      </c>
      <c r="T4859" t="str">
        <f t="shared" si="376"/>
        <v>Q3</v>
      </c>
      <c r="U4859">
        <f t="shared" si="377"/>
        <v>2025</v>
      </c>
      <c r="V4859" s="4">
        <f t="shared" si="378"/>
        <v>4.5801526717557252E-2</v>
      </c>
      <c r="W4859" t="str">
        <f t="shared" si="379"/>
        <v>Low</v>
      </c>
    </row>
    <row r="4860" spans="1:23" hidden="1" x14ac:dyDescent="0.3">
      <c r="A4860">
        <v>101055</v>
      </c>
      <c r="B4860" s="1">
        <v>45835</v>
      </c>
      <c r="C4860" t="s">
        <v>1191</v>
      </c>
      <c r="D4860" t="s">
        <v>194</v>
      </c>
      <c r="E4860" t="s">
        <v>30</v>
      </c>
      <c r="F4860" t="s">
        <v>31</v>
      </c>
      <c r="G4860" t="s">
        <v>32</v>
      </c>
      <c r="H4860" t="s">
        <v>38</v>
      </c>
      <c r="I4860" t="s">
        <v>39</v>
      </c>
      <c r="J4860" t="s">
        <v>48</v>
      </c>
      <c r="K4860">
        <v>1</v>
      </c>
      <c r="L4860">
        <v>1109</v>
      </c>
      <c r="M4860">
        <v>15</v>
      </c>
      <c r="N4860">
        <v>942.65</v>
      </c>
      <c r="O4860">
        <v>900</v>
      </c>
      <c r="P4860">
        <v>42.65</v>
      </c>
      <c r="Q4860" t="s">
        <v>49</v>
      </c>
      <c r="R4860" t="s">
        <v>27</v>
      </c>
      <c r="S4860" s="3" t="str">
        <f t="shared" si="375"/>
        <v>June</v>
      </c>
      <c r="T4860" t="str">
        <f t="shared" si="376"/>
        <v>Q2</v>
      </c>
      <c r="U4860">
        <f t="shared" si="377"/>
        <v>2025</v>
      </c>
      <c r="V4860" s="4">
        <f t="shared" si="378"/>
        <v>4.5244788627804594E-2</v>
      </c>
      <c r="W4860" t="str">
        <f t="shared" si="379"/>
        <v>Low</v>
      </c>
    </row>
    <row r="4861" spans="1:23" hidden="1" x14ac:dyDescent="0.3">
      <c r="A4861">
        <v>101120</v>
      </c>
      <c r="B4861" s="1">
        <v>45802</v>
      </c>
      <c r="C4861" t="s">
        <v>1256</v>
      </c>
      <c r="D4861" t="s">
        <v>94</v>
      </c>
      <c r="E4861" t="s">
        <v>30</v>
      </c>
      <c r="F4861" t="s">
        <v>76</v>
      </c>
      <c r="G4861" t="s">
        <v>77</v>
      </c>
      <c r="H4861" t="s">
        <v>71</v>
      </c>
      <c r="I4861" t="s">
        <v>39</v>
      </c>
      <c r="J4861" t="s">
        <v>40</v>
      </c>
      <c r="K4861">
        <v>1</v>
      </c>
      <c r="L4861">
        <v>1105</v>
      </c>
      <c r="M4861">
        <v>15</v>
      </c>
      <c r="N4861">
        <v>939.25</v>
      </c>
      <c r="O4861">
        <v>400</v>
      </c>
      <c r="P4861">
        <v>539.25</v>
      </c>
      <c r="Q4861" t="s">
        <v>49</v>
      </c>
      <c r="R4861" t="s">
        <v>27</v>
      </c>
      <c r="S4861" s="3" t="str">
        <f t="shared" si="375"/>
        <v>May</v>
      </c>
      <c r="T4861" t="str">
        <f t="shared" si="376"/>
        <v>Q2</v>
      </c>
      <c r="U4861">
        <f t="shared" si="377"/>
        <v>2025</v>
      </c>
      <c r="V4861" s="4">
        <f t="shared" si="378"/>
        <v>0.57412829385147723</v>
      </c>
      <c r="W4861" t="str">
        <f t="shared" si="379"/>
        <v>Low</v>
      </c>
    </row>
    <row r="4862" spans="1:23" hidden="1" x14ac:dyDescent="0.3">
      <c r="A4862">
        <v>100285</v>
      </c>
      <c r="B4862" s="1">
        <v>46010</v>
      </c>
      <c r="C4862" t="s">
        <v>421</v>
      </c>
      <c r="D4862" t="s">
        <v>82</v>
      </c>
      <c r="E4862" t="s">
        <v>30</v>
      </c>
      <c r="F4862" t="s">
        <v>76</v>
      </c>
      <c r="G4862" t="s">
        <v>77</v>
      </c>
      <c r="H4862" t="s">
        <v>83</v>
      </c>
      <c r="I4862" t="s">
        <v>39</v>
      </c>
      <c r="J4862" t="s">
        <v>40</v>
      </c>
      <c r="K4862">
        <v>1</v>
      </c>
      <c r="L4862">
        <v>1171</v>
      </c>
      <c r="M4862">
        <v>20</v>
      </c>
      <c r="N4862">
        <v>936.8</v>
      </c>
      <c r="O4862">
        <v>400</v>
      </c>
      <c r="P4862">
        <v>536.79999999999995</v>
      </c>
      <c r="Q4862" t="s">
        <v>66</v>
      </c>
      <c r="R4862" t="s">
        <v>56</v>
      </c>
      <c r="S4862" s="3" t="str">
        <f t="shared" si="375"/>
        <v>December</v>
      </c>
      <c r="T4862" t="str">
        <f t="shared" si="376"/>
        <v>Q4</v>
      </c>
      <c r="U4862">
        <f t="shared" si="377"/>
        <v>2025</v>
      </c>
      <c r="V4862" s="4">
        <f t="shared" si="378"/>
        <v>0.57301451750640475</v>
      </c>
      <c r="W4862" t="str">
        <f t="shared" si="379"/>
        <v>Low</v>
      </c>
    </row>
    <row r="4863" spans="1:23" hidden="1" x14ac:dyDescent="0.3">
      <c r="A4863">
        <v>104800</v>
      </c>
      <c r="B4863" s="1">
        <v>45841</v>
      </c>
      <c r="C4863" t="s">
        <v>4936</v>
      </c>
      <c r="D4863" t="s">
        <v>184</v>
      </c>
      <c r="E4863" t="s">
        <v>30</v>
      </c>
      <c r="F4863" t="s">
        <v>76</v>
      </c>
      <c r="G4863" t="s">
        <v>77</v>
      </c>
      <c r="H4863" t="s">
        <v>83</v>
      </c>
      <c r="I4863" t="s">
        <v>39</v>
      </c>
      <c r="J4863" t="s">
        <v>48</v>
      </c>
      <c r="K4863">
        <v>1</v>
      </c>
      <c r="L4863">
        <v>1164</v>
      </c>
      <c r="M4863">
        <v>20</v>
      </c>
      <c r="N4863">
        <v>931.2</v>
      </c>
      <c r="O4863">
        <v>900</v>
      </c>
      <c r="P4863">
        <v>31.2</v>
      </c>
      <c r="Q4863" t="s">
        <v>26</v>
      </c>
      <c r="R4863" t="s">
        <v>56</v>
      </c>
      <c r="S4863" s="3" t="str">
        <f t="shared" si="375"/>
        <v>July</v>
      </c>
      <c r="T4863" t="str">
        <f t="shared" si="376"/>
        <v>Q3</v>
      </c>
      <c r="U4863">
        <f t="shared" si="377"/>
        <v>2025</v>
      </c>
      <c r="V4863" s="4">
        <f t="shared" si="378"/>
        <v>3.3505154639175257E-2</v>
      </c>
      <c r="W4863" t="str">
        <f t="shared" si="379"/>
        <v>Low</v>
      </c>
    </row>
    <row r="4864" spans="1:23" hidden="1" x14ac:dyDescent="0.3">
      <c r="A4864">
        <v>100991</v>
      </c>
      <c r="B4864" s="1">
        <v>45736</v>
      </c>
      <c r="C4864" t="s">
        <v>1127</v>
      </c>
      <c r="D4864" t="s">
        <v>125</v>
      </c>
      <c r="E4864" t="s">
        <v>30</v>
      </c>
      <c r="F4864" t="s">
        <v>31</v>
      </c>
      <c r="G4864" t="s">
        <v>32</v>
      </c>
      <c r="H4864" t="s">
        <v>38</v>
      </c>
      <c r="I4864" t="s">
        <v>39</v>
      </c>
      <c r="J4864" t="s">
        <v>40</v>
      </c>
      <c r="K4864">
        <v>2</v>
      </c>
      <c r="L4864">
        <v>517</v>
      </c>
      <c r="M4864">
        <v>10</v>
      </c>
      <c r="N4864">
        <v>930.6</v>
      </c>
      <c r="O4864">
        <v>800</v>
      </c>
      <c r="P4864">
        <v>130.6</v>
      </c>
      <c r="Q4864" t="s">
        <v>66</v>
      </c>
      <c r="R4864" t="s">
        <v>27</v>
      </c>
      <c r="S4864" s="3" t="str">
        <f t="shared" si="375"/>
        <v>March</v>
      </c>
      <c r="T4864" t="str">
        <f t="shared" si="376"/>
        <v>Q1</v>
      </c>
      <c r="U4864">
        <f t="shared" si="377"/>
        <v>2025</v>
      </c>
      <c r="V4864" s="4">
        <f t="shared" si="378"/>
        <v>0.14033956587148075</v>
      </c>
      <c r="W4864" t="str">
        <f t="shared" si="379"/>
        <v>Low</v>
      </c>
    </row>
    <row r="4865" spans="1:23" hidden="1" x14ac:dyDescent="0.3">
      <c r="A4865">
        <v>101482</v>
      </c>
      <c r="B4865" s="1">
        <v>45815</v>
      </c>
      <c r="C4865" t="s">
        <v>1618</v>
      </c>
      <c r="D4865" t="s">
        <v>144</v>
      </c>
      <c r="E4865" t="s">
        <v>44</v>
      </c>
      <c r="F4865" t="s">
        <v>64</v>
      </c>
      <c r="G4865" t="s">
        <v>65</v>
      </c>
      <c r="H4865" t="s">
        <v>59</v>
      </c>
      <c r="I4865" t="s">
        <v>39</v>
      </c>
      <c r="J4865" t="s">
        <v>40</v>
      </c>
      <c r="K4865">
        <v>1</v>
      </c>
      <c r="L4865">
        <v>977</v>
      </c>
      <c r="M4865">
        <v>5</v>
      </c>
      <c r="N4865">
        <v>928.15</v>
      </c>
      <c r="O4865">
        <v>400</v>
      </c>
      <c r="P4865">
        <v>528.15</v>
      </c>
      <c r="Q4865" t="s">
        <v>66</v>
      </c>
      <c r="R4865" t="s">
        <v>56</v>
      </c>
      <c r="S4865" s="3" t="str">
        <f t="shared" si="375"/>
        <v>June</v>
      </c>
      <c r="T4865" t="str">
        <f t="shared" si="376"/>
        <v>Q2</v>
      </c>
      <c r="U4865">
        <f t="shared" si="377"/>
        <v>2025</v>
      </c>
      <c r="V4865" s="4">
        <f t="shared" si="378"/>
        <v>0.5690351775036363</v>
      </c>
      <c r="W4865" t="str">
        <f t="shared" si="379"/>
        <v>Low</v>
      </c>
    </row>
    <row r="4866" spans="1:23" hidden="1" x14ac:dyDescent="0.3">
      <c r="A4866">
        <v>101167</v>
      </c>
      <c r="B4866" s="1">
        <v>45819</v>
      </c>
      <c r="C4866" t="s">
        <v>1303</v>
      </c>
      <c r="D4866" t="s">
        <v>207</v>
      </c>
      <c r="E4866" t="s">
        <v>30</v>
      </c>
      <c r="F4866" t="s">
        <v>31</v>
      </c>
      <c r="G4866" t="s">
        <v>32</v>
      </c>
      <c r="H4866" t="s">
        <v>33</v>
      </c>
      <c r="I4866" t="s">
        <v>39</v>
      </c>
      <c r="J4866" t="s">
        <v>40</v>
      </c>
      <c r="K4866">
        <v>4</v>
      </c>
      <c r="L4866">
        <v>272</v>
      </c>
      <c r="M4866">
        <v>15</v>
      </c>
      <c r="N4866">
        <v>924.8</v>
      </c>
      <c r="O4866">
        <v>1600</v>
      </c>
      <c r="P4866">
        <v>-675.2</v>
      </c>
      <c r="Q4866" t="s">
        <v>26</v>
      </c>
      <c r="R4866" t="s">
        <v>27</v>
      </c>
      <c r="S4866" s="3" t="str">
        <f t="shared" ref="S4866:S4929" si="380">TEXT(B4866,"mmmm")</f>
        <v>June</v>
      </c>
      <c r="T4866" t="str">
        <f t="shared" ref="T4866:T4929" si="381">"Q"&amp;ROUNDUP(MONTH(B4866)/3,0)</f>
        <v>Q2</v>
      </c>
      <c r="U4866">
        <f t="shared" ref="U4866:U4929" si="382">YEAR(B4866)</f>
        <v>2025</v>
      </c>
      <c r="V4866" s="4">
        <f t="shared" ref="V4866:V4929" si="383">P4866/N4866</f>
        <v>-0.73010380622837379</v>
      </c>
      <c r="W4866" t="str">
        <f t="shared" ref="W4866:W4929" si="384">IF(N4866&lt;10000,"Low",IF(N4866&lt;=50000,"Medium","High"))</f>
        <v>Low</v>
      </c>
    </row>
    <row r="4867" spans="1:23" hidden="1" x14ac:dyDescent="0.3">
      <c r="A4867">
        <v>103464</v>
      </c>
      <c r="B4867" s="1">
        <v>45775</v>
      </c>
      <c r="C4867" t="s">
        <v>3600</v>
      </c>
      <c r="D4867" t="s">
        <v>222</v>
      </c>
      <c r="E4867" t="s">
        <v>20</v>
      </c>
      <c r="F4867" t="s">
        <v>21</v>
      </c>
      <c r="G4867" t="s">
        <v>22</v>
      </c>
      <c r="H4867" t="s">
        <v>83</v>
      </c>
      <c r="I4867" t="s">
        <v>39</v>
      </c>
      <c r="J4867" t="s">
        <v>40</v>
      </c>
      <c r="K4867">
        <v>4</v>
      </c>
      <c r="L4867">
        <v>242</v>
      </c>
      <c r="M4867">
        <v>5</v>
      </c>
      <c r="N4867">
        <v>919.6</v>
      </c>
      <c r="O4867">
        <v>1600</v>
      </c>
      <c r="P4867">
        <v>-680.4</v>
      </c>
      <c r="Q4867" t="s">
        <v>49</v>
      </c>
      <c r="R4867" t="s">
        <v>27</v>
      </c>
      <c r="S4867" s="3" t="str">
        <f t="shared" si="380"/>
        <v>April</v>
      </c>
      <c r="T4867" t="str">
        <f t="shared" si="381"/>
        <v>Q2</v>
      </c>
      <c r="U4867">
        <f t="shared" si="382"/>
        <v>2025</v>
      </c>
      <c r="V4867" s="4">
        <f t="shared" si="383"/>
        <v>-0.73988690735102214</v>
      </c>
      <c r="W4867" t="str">
        <f t="shared" si="384"/>
        <v>Low</v>
      </c>
    </row>
    <row r="4868" spans="1:23" hidden="1" x14ac:dyDescent="0.3">
      <c r="A4868">
        <v>104538</v>
      </c>
      <c r="B4868" s="1">
        <v>45752</v>
      </c>
      <c r="C4868" t="s">
        <v>4674</v>
      </c>
      <c r="D4868" t="s">
        <v>219</v>
      </c>
      <c r="E4868" t="s">
        <v>20</v>
      </c>
      <c r="F4868" t="s">
        <v>36</v>
      </c>
      <c r="G4868" t="s">
        <v>37</v>
      </c>
      <c r="H4868" t="s">
        <v>38</v>
      </c>
      <c r="I4868" t="s">
        <v>39</v>
      </c>
      <c r="J4868" t="s">
        <v>40</v>
      </c>
      <c r="K4868">
        <v>2</v>
      </c>
      <c r="L4868">
        <v>574</v>
      </c>
      <c r="M4868">
        <v>20</v>
      </c>
      <c r="N4868">
        <v>918.4</v>
      </c>
      <c r="O4868">
        <v>800</v>
      </c>
      <c r="P4868">
        <v>118.4</v>
      </c>
      <c r="Q4868" t="s">
        <v>41</v>
      </c>
      <c r="R4868" t="s">
        <v>27</v>
      </c>
      <c r="S4868" s="3" t="str">
        <f t="shared" si="380"/>
        <v>April</v>
      </c>
      <c r="T4868" t="str">
        <f t="shared" si="381"/>
        <v>Q2</v>
      </c>
      <c r="U4868">
        <f t="shared" si="382"/>
        <v>2025</v>
      </c>
      <c r="V4868" s="4">
        <f t="shared" si="383"/>
        <v>0.1289198606271777</v>
      </c>
      <c r="W4868" t="str">
        <f t="shared" si="384"/>
        <v>Low</v>
      </c>
    </row>
    <row r="4869" spans="1:23" hidden="1" x14ac:dyDescent="0.3">
      <c r="A4869">
        <v>102319</v>
      </c>
      <c r="B4869" s="1">
        <v>45821</v>
      </c>
      <c r="C4869" t="s">
        <v>2455</v>
      </c>
      <c r="D4869" t="s">
        <v>192</v>
      </c>
      <c r="E4869" t="s">
        <v>44</v>
      </c>
      <c r="F4869" t="s">
        <v>45</v>
      </c>
      <c r="G4869" t="s">
        <v>46</v>
      </c>
      <c r="H4869" t="s">
        <v>83</v>
      </c>
      <c r="I4869" t="s">
        <v>39</v>
      </c>
      <c r="J4869" t="s">
        <v>40</v>
      </c>
      <c r="K4869">
        <v>1</v>
      </c>
      <c r="L4869">
        <v>918</v>
      </c>
      <c r="M4869">
        <v>0</v>
      </c>
      <c r="N4869">
        <v>918</v>
      </c>
      <c r="O4869">
        <v>400</v>
      </c>
      <c r="P4869">
        <v>518</v>
      </c>
      <c r="Q4869" t="s">
        <v>66</v>
      </c>
      <c r="R4869" t="s">
        <v>27</v>
      </c>
      <c r="S4869" s="3" t="str">
        <f t="shared" si="380"/>
        <v>June</v>
      </c>
      <c r="T4869" t="str">
        <f t="shared" si="381"/>
        <v>Q2</v>
      </c>
      <c r="U4869">
        <f t="shared" si="382"/>
        <v>2025</v>
      </c>
      <c r="V4869" s="4">
        <f t="shared" si="383"/>
        <v>0.56427015250544665</v>
      </c>
      <c r="W4869" t="str">
        <f t="shared" si="384"/>
        <v>Low</v>
      </c>
    </row>
    <row r="4870" spans="1:23" hidden="1" x14ac:dyDescent="0.3">
      <c r="A4870">
        <v>100807</v>
      </c>
      <c r="B4870" s="1">
        <v>45767</v>
      </c>
      <c r="C4870" t="s">
        <v>943</v>
      </c>
      <c r="D4870" t="s">
        <v>153</v>
      </c>
      <c r="E4870" t="s">
        <v>30</v>
      </c>
      <c r="F4870" t="s">
        <v>31</v>
      </c>
      <c r="G4870" t="s">
        <v>32</v>
      </c>
      <c r="H4870" t="s">
        <v>33</v>
      </c>
      <c r="I4870" t="s">
        <v>39</v>
      </c>
      <c r="J4870" t="s">
        <v>40</v>
      </c>
      <c r="K4870">
        <v>4</v>
      </c>
      <c r="L4870">
        <v>270</v>
      </c>
      <c r="M4870">
        <v>15</v>
      </c>
      <c r="N4870">
        <v>918</v>
      </c>
      <c r="O4870">
        <v>1600</v>
      </c>
      <c r="P4870">
        <v>-682</v>
      </c>
      <c r="Q4870" t="s">
        <v>41</v>
      </c>
      <c r="R4870" t="s">
        <v>27</v>
      </c>
      <c r="S4870" s="3" t="str">
        <f t="shared" si="380"/>
        <v>April</v>
      </c>
      <c r="T4870" t="str">
        <f t="shared" si="381"/>
        <v>Q2</v>
      </c>
      <c r="U4870">
        <f t="shared" si="382"/>
        <v>2025</v>
      </c>
      <c r="V4870" s="4">
        <f t="shared" si="383"/>
        <v>-0.7429193899782135</v>
      </c>
      <c r="W4870" t="str">
        <f t="shared" si="384"/>
        <v>Low</v>
      </c>
    </row>
    <row r="4871" spans="1:23" hidden="1" x14ac:dyDescent="0.3">
      <c r="A4871">
        <v>102687</v>
      </c>
      <c r="B4871" s="1">
        <v>45758</v>
      </c>
      <c r="C4871" t="s">
        <v>2823</v>
      </c>
      <c r="D4871" t="s">
        <v>112</v>
      </c>
      <c r="E4871" t="s">
        <v>20</v>
      </c>
      <c r="F4871" t="s">
        <v>36</v>
      </c>
      <c r="G4871" t="s">
        <v>37</v>
      </c>
      <c r="H4871" t="s">
        <v>47</v>
      </c>
      <c r="I4871" t="s">
        <v>39</v>
      </c>
      <c r="J4871" t="s">
        <v>48</v>
      </c>
      <c r="K4871">
        <v>1</v>
      </c>
      <c r="L4871">
        <v>1079</v>
      </c>
      <c r="M4871">
        <v>15</v>
      </c>
      <c r="N4871">
        <v>917.15</v>
      </c>
      <c r="O4871">
        <v>900</v>
      </c>
      <c r="P4871">
        <v>17.149999999999999</v>
      </c>
      <c r="Q4871" t="s">
        <v>66</v>
      </c>
      <c r="R4871" t="s">
        <v>73</v>
      </c>
      <c r="S4871" s="3" t="str">
        <f t="shared" si="380"/>
        <v>April</v>
      </c>
      <c r="T4871" t="str">
        <f t="shared" si="381"/>
        <v>Q2</v>
      </c>
      <c r="U4871">
        <f t="shared" si="382"/>
        <v>2025</v>
      </c>
      <c r="V4871" s="4">
        <f t="shared" si="383"/>
        <v>1.8699231314397862E-2</v>
      </c>
      <c r="W4871" t="str">
        <f t="shared" si="384"/>
        <v>Low</v>
      </c>
    </row>
    <row r="4872" spans="1:23" hidden="1" x14ac:dyDescent="0.3">
      <c r="A4872">
        <v>103093</v>
      </c>
      <c r="B4872" s="1">
        <v>45761</v>
      </c>
      <c r="C4872" t="s">
        <v>3229</v>
      </c>
      <c r="D4872" t="s">
        <v>144</v>
      </c>
      <c r="E4872" t="s">
        <v>30</v>
      </c>
      <c r="F4872" t="s">
        <v>31</v>
      </c>
      <c r="G4872" t="s">
        <v>32</v>
      </c>
      <c r="H4872" t="s">
        <v>83</v>
      </c>
      <c r="I4872" t="s">
        <v>39</v>
      </c>
      <c r="J4872" t="s">
        <v>40</v>
      </c>
      <c r="K4872">
        <v>1</v>
      </c>
      <c r="L4872">
        <v>1137</v>
      </c>
      <c r="M4872">
        <v>20</v>
      </c>
      <c r="N4872">
        <v>909.6</v>
      </c>
      <c r="O4872">
        <v>400</v>
      </c>
      <c r="P4872">
        <v>509.6</v>
      </c>
      <c r="Q4872" t="s">
        <v>26</v>
      </c>
      <c r="R4872" t="s">
        <v>27</v>
      </c>
      <c r="S4872" s="3" t="str">
        <f t="shared" si="380"/>
        <v>April</v>
      </c>
      <c r="T4872" t="str">
        <f t="shared" si="381"/>
        <v>Q2</v>
      </c>
      <c r="U4872">
        <f t="shared" si="382"/>
        <v>2025</v>
      </c>
      <c r="V4872" s="4">
        <f t="shared" si="383"/>
        <v>0.56024626209322781</v>
      </c>
      <c r="W4872" t="str">
        <f t="shared" si="384"/>
        <v>Low</v>
      </c>
    </row>
    <row r="4873" spans="1:23" hidden="1" x14ac:dyDescent="0.3">
      <c r="A4873">
        <v>102337</v>
      </c>
      <c r="B4873" s="1">
        <v>45888</v>
      </c>
      <c r="C4873" t="s">
        <v>2473</v>
      </c>
      <c r="D4873" t="s">
        <v>175</v>
      </c>
      <c r="E4873" t="s">
        <v>30</v>
      </c>
      <c r="F4873" t="s">
        <v>31</v>
      </c>
      <c r="G4873" t="s">
        <v>32</v>
      </c>
      <c r="H4873" t="s">
        <v>108</v>
      </c>
      <c r="I4873" t="s">
        <v>39</v>
      </c>
      <c r="J4873" t="s">
        <v>40</v>
      </c>
      <c r="K4873">
        <v>1</v>
      </c>
      <c r="L4873">
        <v>952</v>
      </c>
      <c r="M4873">
        <v>5</v>
      </c>
      <c r="N4873">
        <v>904.4</v>
      </c>
      <c r="O4873">
        <v>400</v>
      </c>
      <c r="P4873">
        <v>504.4</v>
      </c>
      <c r="Q4873" t="s">
        <v>49</v>
      </c>
      <c r="R4873" t="s">
        <v>56</v>
      </c>
      <c r="S4873" s="3" t="str">
        <f t="shared" si="380"/>
        <v>August</v>
      </c>
      <c r="T4873" t="str">
        <f t="shared" si="381"/>
        <v>Q3</v>
      </c>
      <c r="U4873">
        <f t="shared" si="382"/>
        <v>2025</v>
      </c>
      <c r="V4873" s="4">
        <f t="shared" si="383"/>
        <v>0.55771782397169389</v>
      </c>
      <c r="W4873" t="str">
        <f t="shared" si="384"/>
        <v>Low</v>
      </c>
    </row>
    <row r="4874" spans="1:23" hidden="1" x14ac:dyDescent="0.3">
      <c r="A4874">
        <v>104486</v>
      </c>
      <c r="B4874" s="1">
        <v>45781</v>
      </c>
      <c r="C4874" t="s">
        <v>4622</v>
      </c>
      <c r="D4874" t="s">
        <v>177</v>
      </c>
      <c r="E4874" t="s">
        <v>44</v>
      </c>
      <c r="F4874" t="s">
        <v>64</v>
      </c>
      <c r="G4874" t="s">
        <v>65</v>
      </c>
      <c r="H4874" t="s">
        <v>59</v>
      </c>
      <c r="I4874" t="s">
        <v>39</v>
      </c>
      <c r="J4874" t="s">
        <v>40</v>
      </c>
      <c r="K4874">
        <v>4</v>
      </c>
      <c r="L4874">
        <v>237</v>
      </c>
      <c r="M4874">
        <v>5</v>
      </c>
      <c r="N4874">
        <v>900.6</v>
      </c>
      <c r="O4874">
        <v>1600</v>
      </c>
      <c r="P4874">
        <v>-699.4</v>
      </c>
      <c r="Q4874" t="s">
        <v>49</v>
      </c>
      <c r="R4874" t="s">
        <v>27</v>
      </c>
      <c r="S4874" s="3" t="str">
        <f t="shared" si="380"/>
        <v>May</v>
      </c>
      <c r="T4874" t="str">
        <f t="shared" si="381"/>
        <v>Q2</v>
      </c>
      <c r="U4874">
        <f t="shared" si="382"/>
        <v>2025</v>
      </c>
      <c r="V4874" s="4">
        <f t="shared" si="383"/>
        <v>-0.77659338218965135</v>
      </c>
      <c r="W4874" t="str">
        <f t="shared" si="384"/>
        <v>Low</v>
      </c>
    </row>
    <row r="4875" spans="1:23" hidden="1" x14ac:dyDescent="0.3">
      <c r="A4875">
        <v>101157</v>
      </c>
      <c r="B4875" s="1">
        <v>45851</v>
      </c>
      <c r="C4875" t="s">
        <v>1293</v>
      </c>
      <c r="D4875" t="s">
        <v>134</v>
      </c>
      <c r="E4875" t="s">
        <v>44</v>
      </c>
      <c r="F4875" t="s">
        <v>45</v>
      </c>
      <c r="G4875" t="s">
        <v>46</v>
      </c>
      <c r="H4875" t="s">
        <v>23</v>
      </c>
      <c r="I4875" t="s">
        <v>39</v>
      </c>
      <c r="J4875" t="s">
        <v>48</v>
      </c>
      <c r="K4875">
        <v>1</v>
      </c>
      <c r="L4875">
        <v>1057</v>
      </c>
      <c r="M4875">
        <v>15</v>
      </c>
      <c r="N4875">
        <v>898.45</v>
      </c>
      <c r="O4875">
        <v>900</v>
      </c>
      <c r="P4875">
        <v>-1.55</v>
      </c>
      <c r="Q4875" t="s">
        <v>41</v>
      </c>
      <c r="R4875" t="s">
        <v>73</v>
      </c>
      <c r="S4875" s="3" t="str">
        <f t="shared" si="380"/>
        <v>July</v>
      </c>
      <c r="T4875" t="str">
        <f t="shared" si="381"/>
        <v>Q3</v>
      </c>
      <c r="U4875">
        <f t="shared" si="382"/>
        <v>2025</v>
      </c>
      <c r="V4875" s="4">
        <f t="shared" si="383"/>
        <v>-1.7251933886137235E-3</v>
      </c>
      <c r="W4875" t="str">
        <f t="shared" si="384"/>
        <v>Low</v>
      </c>
    </row>
    <row r="4876" spans="1:23" hidden="1" x14ac:dyDescent="0.3">
      <c r="A4876">
        <v>101764</v>
      </c>
      <c r="B4876" s="1">
        <v>45917</v>
      </c>
      <c r="C4876" t="s">
        <v>1900</v>
      </c>
      <c r="D4876" t="s">
        <v>166</v>
      </c>
      <c r="E4876" t="s">
        <v>44</v>
      </c>
      <c r="F4876" t="s">
        <v>45</v>
      </c>
      <c r="G4876" t="s">
        <v>46</v>
      </c>
      <c r="H4876" t="s">
        <v>83</v>
      </c>
      <c r="I4876" t="s">
        <v>39</v>
      </c>
      <c r="J4876" t="s">
        <v>40</v>
      </c>
      <c r="K4876">
        <v>3</v>
      </c>
      <c r="L4876">
        <v>331</v>
      </c>
      <c r="M4876">
        <v>10</v>
      </c>
      <c r="N4876">
        <v>893.7</v>
      </c>
      <c r="O4876">
        <v>1200</v>
      </c>
      <c r="P4876">
        <v>-306.3</v>
      </c>
      <c r="Q4876" t="s">
        <v>26</v>
      </c>
      <c r="R4876" t="s">
        <v>27</v>
      </c>
      <c r="S4876" s="3" t="str">
        <f t="shared" si="380"/>
        <v>September</v>
      </c>
      <c r="T4876" t="str">
        <f t="shared" si="381"/>
        <v>Q3</v>
      </c>
      <c r="U4876">
        <f t="shared" si="382"/>
        <v>2025</v>
      </c>
      <c r="V4876" s="4">
        <f t="shared" si="383"/>
        <v>-0.34273246055723394</v>
      </c>
      <c r="W4876" t="str">
        <f t="shared" si="384"/>
        <v>Low</v>
      </c>
    </row>
    <row r="4877" spans="1:23" hidden="1" x14ac:dyDescent="0.3">
      <c r="A4877">
        <v>100390</v>
      </c>
      <c r="B4877" s="1">
        <v>45890</v>
      </c>
      <c r="C4877" t="s">
        <v>526</v>
      </c>
      <c r="D4877" t="s">
        <v>134</v>
      </c>
      <c r="E4877" t="s">
        <v>44</v>
      </c>
      <c r="F4877" t="s">
        <v>64</v>
      </c>
      <c r="G4877" t="s">
        <v>65</v>
      </c>
      <c r="H4877" t="s">
        <v>38</v>
      </c>
      <c r="I4877" t="s">
        <v>39</v>
      </c>
      <c r="J4877" t="s">
        <v>48</v>
      </c>
      <c r="K4877">
        <v>1</v>
      </c>
      <c r="L4877">
        <v>1116</v>
      </c>
      <c r="M4877">
        <v>20</v>
      </c>
      <c r="N4877">
        <v>892.8</v>
      </c>
      <c r="O4877">
        <v>900</v>
      </c>
      <c r="P4877">
        <v>-7.2</v>
      </c>
      <c r="Q4877" t="s">
        <v>26</v>
      </c>
      <c r="R4877" t="s">
        <v>27</v>
      </c>
      <c r="S4877" s="3" t="str">
        <f t="shared" si="380"/>
        <v>August</v>
      </c>
      <c r="T4877" t="str">
        <f t="shared" si="381"/>
        <v>Q3</v>
      </c>
      <c r="U4877">
        <f t="shared" si="382"/>
        <v>2025</v>
      </c>
      <c r="V4877" s="4">
        <f t="shared" si="383"/>
        <v>-8.0645161290322578E-3</v>
      </c>
      <c r="W4877" t="str">
        <f t="shared" si="384"/>
        <v>Low</v>
      </c>
    </row>
    <row r="4878" spans="1:23" hidden="1" x14ac:dyDescent="0.3">
      <c r="A4878">
        <v>102762</v>
      </c>
      <c r="B4878" s="1">
        <v>45866</v>
      </c>
      <c r="C4878" t="s">
        <v>2898</v>
      </c>
      <c r="D4878" t="s">
        <v>151</v>
      </c>
      <c r="E4878" t="s">
        <v>30</v>
      </c>
      <c r="F4878" t="s">
        <v>31</v>
      </c>
      <c r="G4878" t="s">
        <v>32</v>
      </c>
      <c r="H4878" t="s">
        <v>23</v>
      </c>
      <c r="I4878" t="s">
        <v>39</v>
      </c>
      <c r="J4878" t="s">
        <v>48</v>
      </c>
      <c r="K4878">
        <v>1</v>
      </c>
      <c r="L4878">
        <v>1046</v>
      </c>
      <c r="M4878">
        <v>15</v>
      </c>
      <c r="N4878">
        <v>889.1</v>
      </c>
      <c r="O4878">
        <v>900</v>
      </c>
      <c r="P4878">
        <v>-10.9</v>
      </c>
      <c r="Q4878" t="s">
        <v>49</v>
      </c>
      <c r="R4878" t="s">
        <v>27</v>
      </c>
      <c r="S4878" s="3" t="str">
        <f t="shared" si="380"/>
        <v>July</v>
      </c>
      <c r="T4878" t="str">
        <f t="shared" si="381"/>
        <v>Q3</v>
      </c>
      <c r="U4878">
        <f t="shared" si="382"/>
        <v>2025</v>
      </c>
      <c r="V4878" s="4">
        <f t="shared" si="383"/>
        <v>-1.2259588347767405E-2</v>
      </c>
      <c r="W4878" t="str">
        <f t="shared" si="384"/>
        <v>Low</v>
      </c>
    </row>
    <row r="4879" spans="1:23" hidden="1" x14ac:dyDescent="0.3">
      <c r="A4879">
        <v>104195</v>
      </c>
      <c r="B4879" s="1">
        <v>46019</v>
      </c>
      <c r="C4879" t="s">
        <v>4331</v>
      </c>
      <c r="D4879" t="s">
        <v>210</v>
      </c>
      <c r="E4879" t="s">
        <v>20</v>
      </c>
      <c r="F4879" t="s">
        <v>36</v>
      </c>
      <c r="G4879" t="s">
        <v>37</v>
      </c>
      <c r="H4879" t="s">
        <v>83</v>
      </c>
      <c r="I4879" t="s">
        <v>39</v>
      </c>
      <c r="J4879" t="s">
        <v>48</v>
      </c>
      <c r="K4879">
        <v>1</v>
      </c>
      <c r="L4879">
        <v>1108</v>
      </c>
      <c r="M4879">
        <v>20</v>
      </c>
      <c r="N4879">
        <v>886.4</v>
      </c>
      <c r="O4879">
        <v>900</v>
      </c>
      <c r="P4879">
        <v>-13.6</v>
      </c>
      <c r="Q4879" t="s">
        <v>66</v>
      </c>
      <c r="R4879" t="s">
        <v>56</v>
      </c>
      <c r="S4879" s="3" t="str">
        <f t="shared" si="380"/>
        <v>December</v>
      </c>
      <c r="T4879" t="str">
        <f t="shared" si="381"/>
        <v>Q4</v>
      </c>
      <c r="U4879">
        <f t="shared" si="382"/>
        <v>2025</v>
      </c>
      <c r="V4879" s="4">
        <f t="shared" si="383"/>
        <v>-1.5342960288808664E-2</v>
      </c>
      <c r="W4879" t="str">
        <f t="shared" si="384"/>
        <v>Low</v>
      </c>
    </row>
    <row r="4880" spans="1:23" hidden="1" x14ac:dyDescent="0.3">
      <c r="A4880">
        <v>103995</v>
      </c>
      <c r="B4880" s="1">
        <v>45719</v>
      </c>
      <c r="C4880" t="s">
        <v>4131</v>
      </c>
      <c r="D4880" t="s">
        <v>19</v>
      </c>
      <c r="E4880" t="s">
        <v>44</v>
      </c>
      <c r="F4880" t="s">
        <v>45</v>
      </c>
      <c r="G4880" t="s">
        <v>46</v>
      </c>
      <c r="H4880" t="s">
        <v>23</v>
      </c>
      <c r="I4880" t="s">
        <v>39</v>
      </c>
      <c r="J4880" t="s">
        <v>40</v>
      </c>
      <c r="K4880">
        <v>1</v>
      </c>
      <c r="L4880">
        <v>924</v>
      </c>
      <c r="M4880">
        <v>5</v>
      </c>
      <c r="N4880">
        <v>877.8</v>
      </c>
      <c r="O4880">
        <v>400</v>
      </c>
      <c r="P4880">
        <v>477.8</v>
      </c>
      <c r="Q4880" t="s">
        <v>41</v>
      </c>
      <c r="R4880" t="s">
        <v>27</v>
      </c>
      <c r="S4880" s="3" t="str">
        <f t="shared" si="380"/>
        <v>March</v>
      </c>
      <c r="T4880" t="str">
        <f t="shared" si="381"/>
        <v>Q1</v>
      </c>
      <c r="U4880">
        <f t="shared" si="382"/>
        <v>2025</v>
      </c>
      <c r="V4880" s="4">
        <f t="shared" si="383"/>
        <v>0.54431533378901809</v>
      </c>
      <c r="W4880" t="str">
        <f t="shared" si="384"/>
        <v>Low</v>
      </c>
    </row>
    <row r="4881" spans="1:23" hidden="1" x14ac:dyDescent="0.3">
      <c r="A4881">
        <v>100454</v>
      </c>
      <c r="B4881" s="1">
        <v>46015</v>
      </c>
      <c r="C4881" t="s">
        <v>590</v>
      </c>
      <c r="D4881" t="s">
        <v>122</v>
      </c>
      <c r="E4881" t="s">
        <v>52</v>
      </c>
      <c r="F4881" t="s">
        <v>53</v>
      </c>
      <c r="G4881" t="s">
        <v>54</v>
      </c>
      <c r="H4881" t="s">
        <v>23</v>
      </c>
      <c r="I4881" t="s">
        <v>39</v>
      </c>
      <c r="J4881" t="s">
        <v>40</v>
      </c>
      <c r="K4881">
        <v>4</v>
      </c>
      <c r="L4881">
        <v>231</v>
      </c>
      <c r="M4881">
        <v>5</v>
      </c>
      <c r="N4881">
        <v>877.8</v>
      </c>
      <c r="O4881">
        <v>1600</v>
      </c>
      <c r="P4881">
        <v>-722.2</v>
      </c>
      <c r="Q4881" t="s">
        <v>66</v>
      </c>
      <c r="R4881" t="s">
        <v>27</v>
      </c>
      <c r="S4881" s="3" t="str">
        <f t="shared" si="380"/>
        <v>December</v>
      </c>
      <c r="T4881" t="str">
        <f t="shared" si="381"/>
        <v>Q4</v>
      </c>
      <c r="U4881">
        <f t="shared" si="382"/>
        <v>2025</v>
      </c>
      <c r="V4881" s="4">
        <f t="shared" si="383"/>
        <v>-0.8227386648439281</v>
      </c>
      <c r="W4881" t="str">
        <f t="shared" si="384"/>
        <v>Low</v>
      </c>
    </row>
    <row r="4882" spans="1:23" hidden="1" x14ac:dyDescent="0.3">
      <c r="A4882">
        <v>100672</v>
      </c>
      <c r="B4882" s="1">
        <v>45852</v>
      </c>
      <c r="C4882" t="s">
        <v>808</v>
      </c>
      <c r="D4882" t="s">
        <v>210</v>
      </c>
      <c r="E4882" t="s">
        <v>20</v>
      </c>
      <c r="F4882" t="s">
        <v>21</v>
      </c>
      <c r="G4882" t="s">
        <v>22</v>
      </c>
      <c r="H4882" t="s">
        <v>71</v>
      </c>
      <c r="I4882" t="s">
        <v>39</v>
      </c>
      <c r="J4882" t="s">
        <v>40</v>
      </c>
      <c r="K4882">
        <v>1</v>
      </c>
      <c r="L4882">
        <v>974</v>
      </c>
      <c r="M4882">
        <v>10</v>
      </c>
      <c r="N4882">
        <v>876.6</v>
      </c>
      <c r="O4882">
        <v>400</v>
      </c>
      <c r="P4882">
        <v>476.6</v>
      </c>
      <c r="Q4882" t="s">
        <v>26</v>
      </c>
      <c r="R4882" t="s">
        <v>27</v>
      </c>
      <c r="S4882" s="3" t="str">
        <f t="shared" si="380"/>
        <v>July</v>
      </c>
      <c r="T4882" t="str">
        <f t="shared" si="381"/>
        <v>Q3</v>
      </c>
      <c r="U4882">
        <f t="shared" si="382"/>
        <v>2025</v>
      </c>
      <c r="V4882" s="4">
        <f t="shared" si="383"/>
        <v>0.5436915354779831</v>
      </c>
      <c r="W4882" t="str">
        <f t="shared" si="384"/>
        <v>Low</v>
      </c>
    </row>
    <row r="4883" spans="1:23" hidden="1" x14ac:dyDescent="0.3">
      <c r="A4883">
        <v>103824</v>
      </c>
      <c r="B4883" s="1">
        <v>45748</v>
      </c>
      <c r="C4883" t="s">
        <v>3960</v>
      </c>
      <c r="D4883" t="s">
        <v>134</v>
      </c>
      <c r="E4883" t="s">
        <v>30</v>
      </c>
      <c r="F4883" t="s">
        <v>76</v>
      </c>
      <c r="G4883" t="s">
        <v>77</v>
      </c>
      <c r="H4883" t="s">
        <v>108</v>
      </c>
      <c r="I4883" t="s">
        <v>39</v>
      </c>
      <c r="J4883" t="s">
        <v>40</v>
      </c>
      <c r="K4883">
        <v>1</v>
      </c>
      <c r="L4883">
        <v>1031</v>
      </c>
      <c r="M4883">
        <v>15</v>
      </c>
      <c r="N4883">
        <v>876.35</v>
      </c>
      <c r="O4883">
        <v>400</v>
      </c>
      <c r="P4883">
        <v>476.35</v>
      </c>
      <c r="Q4883" t="s">
        <v>49</v>
      </c>
      <c r="R4883" t="s">
        <v>56</v>
      </c>
      <c r="S4883" s="3" t="str">
        <f t="shared" si="380"/>
        <v>April</v>
      </c>
      <c r="T4883" t="str">
        <f t="shared" si="381"/>
        <v>Q2</v>
      </c>
      <c r="U4883">
        <f t="shared" si="382"/>
        <v>2025</v>
      </c>
      <c r="V4883" s="4">
        <f t="shared" si="383"/>
        <v>0.54356136246933306</v>
      </c>
      <c r="W4883" t="str">
        <f t="shared" si="384"/>
        <v>Low</v>
      </c>
    </row>
    <row r="4884" spans="1:23" hidden="1" x14ac:dyDescent="0.3">
      <c r="A4884">
        <v>104054</v>
      </c>
      <c r="B4884" s="1">
        <v>45816</v>
      </c>
      <c r="C4884" t="s">
        <v>4190</v>
      </c>
      <c r="D4884" t="s">
        <v>202</v>
      </c>
      <c r="E4884" t="s">
        <v>30</v>
      </c>
      <c r="F4884" t="s">
        <v>76</v>
      </c>
      <c r="G4884" t="s">
        <v>77</v>
      </c>
      <c r="H4884" t="s">
        <v>59</v>
      </c>
      <c r="I4884" t="s">
        <v>39</v>
      </c>
      <c r="J4884" t="s">
        <v>40</v>
      </c>
      <c r="K4884">
        <v>2</v>
      </c>
      <c r="L4884">
        <v>437</v>
      </c>
      <c r="M4884">
        <v>0</v>
      </c>
      <c r="N4884">
        <v>874</v>
      </c>
      <c r="O4884">
        <v>800</v>
      </c>
      <c r="P4884">
        <v>74</v>
      </c>
      <c r="Q4884" t="s">
        <v>41</v>
      </c>
      <c r="R4884" t="s">
        <v>73</v>
      </c>
      <c r="S4884" s="3" t="str">
        <f t="shared" si="380"/>
        <v>June</v>
      </c>
      <c r="T4884" t="str">
        <f t="shared" si="381"/>
        <v>Q2</v>
      </c>
      <c r="U4884">
        <f t="shared" si="382"/>
        <v>2025</v>
      </c>
      <c r="V4884" s="4">
        <f t="shared" si="383"/>
        <v>8.4668192219679639E-2</v>
      </c>
      <c r="W4884" t="str">
        <f t="shared" si="384"/>
        <v>Low</v>
      </c>
    </row>
    <row r="4885" spans="1:23" hidden="1" x14ac:dyDescent="0.3">
      <c r="A4885">
        <v>103148</v>
      </c>
      <c r="B4885" s="1">
        <v>45818</v>
      </c>
      <c r="C4885" t="s">
        <v>3284</v>
      </c>
      <c r="D4885" t="s">
        <v>375</v>
      </c>
      <c r="E4885" t="s">
        <v>20</v>
      </c>
      <c r="F4885" t="s">
        <v>36</v>
      </c>
      <c r="G4885" t="s">
        <v>37</v>
      </c>
      <c r="H4885" t="s">
        <v>83</v>
      </c>
      <c r="I4885" t="s">
        <v>39</v>
      </c>
      <c r="J4885" t="s">
        <v>40</v>
      </c>
      <c r="K4885">
        <v>2</v>
      </c>
      <c r="L4885">
        <v>512</v>
      </c>
      <c r="M4885">
        <v>15</v>
      </c>
      <c r="N4885">
        <v>870.4</v>
      </c>
      <c r="O4885">
        <v>800</v>
      </c>
      <c r="P4885">
        <v>70.400000000000006</v>
      </c>
      <c r="Q4885" t="s">
        <v>49</v>
      </c>
      <c r="R4885" t="s">
        <v>27</v>
      </c>
      <c r="S4885" s="3" t="str">
        <f t="shared" si="380"/>
        <v>June</v>
      </c>
      <c r="T4885" t="str">
        <f t="shared" si="381"/>
        <v>Q2</v>
      </c>
      <c r="U4885">
        <f t="shared" si="382"/>
        <v>2025</v>
      </c>
      <c r="V4885" s="4">
        <f t="shared" si="383"/>
        <v>8.0882352941176475E-2</v>
      </c>
      <c r="W4885" t="str">
        <f t="shared" si="384"/>
        <v>Low</v>
      </c>
    </row>
    <row r="4886" spans="1:23" hidden="1" x14ac:dyDescent="0.3">
      <c r="A4886">
        <v>101148</v>
      </c>
      <c r="B4886" s="1">
        <v>45697</v>
      </c>
      <c r="C4886" t="s">
        <v>1284</v>
      </c>
      <c r="D4886" t="s">
        <v>210</v>
      </c>
      <c r="E4886" t="s">
        <v>52</v>
      </c>
      <c r="F4886" t="s">
        <v>53</v>
      </c>
      <c r="G4886" t="s">
        <v>54</v>
      </c>
      <c r="H4886" t="s">
        <v>59</v>
      </c>
      <c r="I4886" t="s">
        <v>39</v>
      </c>
      <c r="J4886" t="s">
        <v>40</v>
      </c>
      <c r="K4886">
        <v>2</v>
      </c>
      <c r="L4886">
        <v>433</v>
      </c>
      <c r="M4886">
        <v>0</v>
      </c>
      <c r="N4886">
        <v>866</v>
      </c>
      <c r="O4886">
        <v>800</v>
      </c>
      <c r="P4886">
        <v>66</v>
      </c>
      <c r="Q4886" t="s">
        <v>66</v>
      </c>
      <c r="R4886" t="s">
        <v>27</v>
      </c>
      <c r="S4886" s="3" t="str">
        <f t="shared" si="380"/>
        <v>February</v>
      </c>
      <c r="T4886" t="str">
        <f t="shared" si="381"/>
        <v>Q1</v>
      </c>
      <c r="U4886">
        <f t="shared" si="382"/>
        <v>2025</v>
      </c>
      <c r="V4886" s="4">
        <f t="shared" si="383"/>
        <v>7.6212471131639717E-2</v>
      </c>
      <c r="W4886" t="str">
        <f t="shared" si="384"/>
        <v>Low</v>
      </c>
    </row>
    <row r="4887" spans="1:23" hidden="1" x14ac:dyDescent="0.3">
      <c r="A4887">
        <v>104396</v>
      </c>
      <c r="B4887" s="1">
        <v>45728</v>
      </c>
      <c r="C4887" t="s">
        <v>4532</v>
      </c>
      <c r="D4887" t="s">
        <v>166</v>
      </c>
      <c r="E4887" t="s">
        <v>52</v>
      </c>
      <c r="F4887" t="s">
        <v>53</v>
      </c>
      <c r="G4887" t="s">
        <v>54</v>
      </c>
      <c r="H4887" t="s">
        <v>23</v>
      </c>
      <c r="I4887" t="s">
        <v>39</v>
      </c>
      <c r="J4887" t="s">
        <v>40</v>
      </c>
      <c r="K4887">
        <v>5</v>
      </c>
      <c r="L4887">
        <v>213</v>
      </c>
      <c r="M4887">
        <v>20</v>
      </c>
      <c r="N4887">
        <v>852</v>
      </c>
      <c r="O4887">
        <v>2000</v>
      </c>
      <c r="P4887">
        <v>-1148</v>
      </c>
      <c r="Q4887" t="s">
        <v>66</v>
      </c>
      <c r="R4887" t="s">
        <v>27</v>
      </c>
      <c r="S4887" s="3" t="str">
        <f t="shared" si="380"/>
        <v>March</v>
      </c>
      <c r="T4887" t="str">
        <f t="shared" si="381"/>
        <v>Q1</v>
      </c>
      <c r="U4887">
        <f t="shared" si="382"/>
        <v>2025</v>
      </c>
      <c r="V4887" s="4">
        <f t="shared" si="383"/>
        <v>-1.3474178403755868</v>
      </c>
      <c r="W4887" t="str">
        <f t="shared" si="384"/>
        <v>Low</v>
      </c>
    </row>
    <row r="4888" spans="1:23" hidden="1" x14ac:dyDescent="0.3">
      <c r="A4888">
        <v>104697</v>
      </c>
      <c r="B4888" s="1">
        <v>45908</v>
      </c>
      <c r="C4888" t="s">
        <v>4833</v>
      </c>
      <c r="D4888" t="s">
        <v>75</v>
      </c>
      <c r="E4888" t="s">
        <v>20</v>
      </c>
      <c r="F4888" t="s">
        <v>36</v>
      </c>
      <c r="G4888" t="s">
        <v>37</v>
      </c>
      <c r="H4888" t="s">
        <v>108</v>
      </c>
      <c r="I4888" t="s">
        <v>39</v>
      </c>
      <c r="J4888" t="s">
        <v>40</v>
      </c>
      <c r="K4888">
        <v>2</v>
      </c>
      <c r="L4888">
        <v>528</v>
      </c>
      <c r="M4888">
        <v>20</v>
      </c>
      <c r="N4888">
        <v>844.8</v>
      </c>
      <c r="O4888">
        <v>800</v>
      </c>
      <c r="P4888">
        <v>44.8</v>
      </c>
      <c r="Q4888" t="s">
        <v>55</v>
      </c>
      <c r="R4888" t="s">
        <v>27</v>
      </c>
      <c r="S4888" s="3" t="str">
        <f t="shared" si="380"/>
        <v>September</v>
      </c>
      <c r="T4888" t="str">
        <f t="shared" si="381"/>
        <v>Q3</v>
      </c>
      <c r="U4888">
        <f t="shared" si="382"/>
        <v>2025</v>
      </c>
      <c r="V4888" s="4">
        <f t="shared" si="383"/>
        <v>5.3030303030303032E-2</v>
      </c>
      <c r="W4888" t="str">
        <f t="shared" si="384"/>
        <v>Low</v>
      </c>
    </row>
    <row r="4889" spans="1:23" hidden="1" x14ac:dyDescent="0.3">
      <c r="A4889">
        <v>102445</v>
      </c>
      <c r="B4889" s="1">
        <v>45920</v>
      </c>
      <c r="C4889" t="s">
        <v>2581</v>
      </c>
      <c r="D4889" t="s">
        <v>210</v>
      </c>
      <c r="E4889" t="s">
        <v>20</v>
      </c>
      <c r="F4889" t="s">
        <v>21</v>
      </c>
      <c r="G4889" t="s">
        <v>22</v>
      </c>
      <c r="H4889" t="s">
        <v>108</v>
      </c>
      <c r="I4889" t="s">
        <v>39</v>
      </c>
      <c r="J4889" t="s">
        <v>40</v>
      </c>
      <c r="K4889">
        <v>3</v>
      </c>
      <c r="L4889">
        <v>347</v>
      </c>
      <c r="M4889">
        <v>20</v>
      </c>
      <c r="N4889">
        <v>832.8</v>
      </c>
      <c r="O4889">
        <v>1200</v>
      </c>
      <c r="P4889">
        <v>-367.2</v>
      </c>
      <c r="Q4889" t="s">
        <v>66</v>
      </c>
      <c r="R4889" t="s">
        <v>56</v>
      </c>
      <c r="S4889" s="3" t="str">
        <f t="shared" si="380"/>
        <v>September</v>
      </c>
      <c r="T4889" t="str">
        <f t="shared" si="381"/>
        <v>Q3</v>
      </c>
      <c r="U4889">
        <f t="shared" si="382"/>
        <v>2025</v>
      </c>
      <c r="V4889" s="4">
        <f t="shared" si="383"/>
        <v>-0.44092219020172913</v>
      </c>
      <c r="W4889" t="str">
        <f t="shared" si="384"/>
        <v>Low</v>
      </c>
    </row>
    <row r="4890" spans="1:23" hidden="1" x14ac:dyDescent="0.3">
      <c r="A4890">
        <v>104305</v>
      </c>
      <c r="B4890" s="1">
        <v>46017</v>
      </c>
      <c r="C4890" t="s">
        <v>4441</v>
      </c>
      <c r="D4890" t="s">
        <v>257</v>
      </c>
      <c r="E4890" t="s">
        <v>44</v>
      </c>
      <c r="F4890" t="s">
        <v>64</v>
      </c>
      <c r="G4890" t="s">
        <v>65</v>
      </c>
      <c r="H4890" t="s">
        <v>47</v>
      </c>
      <c r="I4890" t="s">
        <v>39</v>
      </c>
      <c r="J4890" t="s">
        <v>48</v>
      </c>
      <c r="K4890">
        <v>1</v>
      </c>
      <c r="L4890">
        <v>1025</v>
      </c>
      <c r="M4890">
        <v>20</v>
      </c>
      <c r="N4890">
        <v>820</v>
      </c>
      <c r="O4890">
        <v>900</v>
      </c>
      <c r="P4890">
        <v>-80</v>
      </c>
      <c r="Q4890" t="s">
        <v>26</v>
      </c>
      <c r="R4890" t="s">
        <v>27</v>
      </c>
      <c r="S4890" s="3" t="str">
        <f t="shared" si="380"/>
        <v>December</v>
      </c>
      <c r="T4890" t="str">
        <f t="shared" si="381"/>
        <v>Q4</v>
      </c>
      <c r="U4890">
        <f t="shared" si="382"/>
        <v>2025</v>
      </c>
      <c r="V4890" s="4">
        <f t="shared" si="383"/>
        <v>-9.7560975609756101E-2</v>
      </c>
      <c r="W4890" t="str">
        <f t="shared" si="384"/>
        <v>Low</v>
      </c>
    </row>
    <row r="4891" spans="1:23" hidden="1" x14ac:dyDescent="0.3">
      <c r="A4891">
        <v>103209</v>
      </c>
      <c r="B4891" s="1">
        <v>45752</v>
      </c>
      <c r="C4891" t="s">
        <v>3345</v>
      </c>
      <c r="D4891" t="s">
        <v>219</v>
      </c>
      <c r="E4891" t="s">
        <v>30</v>
      </c>
      <c r="F4891" t="s">
        <v>31</v>
      </c>
      <c r="G4891" t="s">
        <v>32</v>
      </c>
      <c r="H4891" t="s">
        <v>71</v>
      </c>
      <c r="I4891" t="s">
        <v>39</v>
      </c>
      <c r="J4891" t="s">
        <v>40</v>
      </c>
      <c r="K4891">
        <v>1</v>
      </c>
      <c r="L4891">
        <v>1023</v>
      </c>
      <c r="M4891">
        <v>20</v>
      </c>
      <c r="N4891">
        <v>818.4</v>
      </c>
      <c r="O4891">
        <v>400</v>
      </c>
      <c r="P4891">
        <v>418.4</v>
      </c>
      <c r="Q4891" t="s">
        <v>55</v>
      </c>
      <c r="R4891" t="s">
        <v>56</v>
      </c>
      <c r="S4891" s="3" t="str">
        <f t="shared" si="380"/>
        <v>April</v>
      </c>
      <c r="T4891" t="str">
        <f t="shared" si="381"/>
        <v>Q2</v>
      </c>
      <c r="U4891">
        <f t="shared" si="382"/>
        <v>2025</v>
      </c>
      <c r="V4891" s="4">
        <f t="shared" si="383"/>
        <v>0.51124144672531768</v>
      </c>
      <c r="W4891" t="str">
        <f t="shared" si="384"/>
        <v>Low</v>
      </c>
    </row>
    <row r="4892" spans="1:23" hidden="1" x14ac:dyDescent="0.3">
      <c r="A4892">
        <v>100445</v>
      </c>
      <c r="B4892" s="1">
        <v>45669</v>
      </c>
      <c r="C4892" t="s">
        <v>581</v>
      </c>
      <c r="D4892" t="s">
        <v>87</v>
      </c>
      <c r="E4892" t="s">
        <v>44</v>
      </c>
      <c r="F4892" t="s">
        <v>45</v>
      </c>
      <c r="G4892" t="s">
        <v>46</v>
      </c>
      <c r="H4892" t="s">
        <v>23</v>
      </c>
      <c r="I4892" t="s">
        <v>39</v>
      </c>
      <c r="J4892" t="s">
        <v>40</v>
      </c>
      <c r="K4892">
        <v>1</v>
      </c>
      <c r="L4892">
        <v>958</v>
      </c>
      <c r="M4892">
        <v>15</v>
      </c>
      <c r="N4892">
        <v>814.3</v>
      </c>
      <c r="O4892">
        <v>400</v>
      </c>
      <c r="P4892">
        <v>414.3</v>
      </c>
      <c r="Q4892" t="s">
        <v>41</v>
      </c>
      <c r="R4892" t="s">
        <v>56</v>
      </c>
      <c r="S4892" s="3" t="str">
        <f t="shared" si="380"/>
        <v>January</v>
      </c>
      <c r="T4892" t="str">
        <f t="shared" si="381"/>
        <v>Q1</v>
      </c>
      <c r="U4892">
        <f t="shared" si="382"/>
        <v>2025</v>
      </c>
      <c r="V4892" s="4">
        <f t="shared" si="383"/>
        <v>0.50878054770968939</v>
      </c>
      <c r="W4892" t="str">
        <f t="shared" si="384"/>
        <v>Low</v>
      </c>
    </row>
    <row r="4893" spans="1:23" hidden="1" x14ac:dyDescent="0.3">
      <c r="A4893">
        <v>100569</v>
      </c>
      <c r="B4893" s="1">
        <v>45909</v>
      </c>
      <c r="C4893" t="s">
        <v>705</v>
      </c>
      <c r="D4893" t="s">
        <v>205</v>
      </c>
      <c r="E4893" t="s">
        <v>52</v>
      </c>
      <c r="F4893" t="s">
        <v>53</v>
      </c>
      <c r="G4893" t="s">
        <v>54</v>
      </c>
      <c r="H4893" t="s">
        <v>33</v>
      </c>
      <c r="I4893" t="s">
        <v>39</v>
      </c>
      <c r="J4893" t="s">
        <v>40</v>
      </c>
      <c r="K4893">
        <v>2</v>
      </c>
      <c r="L4893">
        <v>506</v>
      </c>
      <c r="M4893">
        <v>20</v>
      </c>
      <c r="N4893">
        <v>809.6</v>
      </c>
      <c r="O4893">
        <v>800</v>
      </c>
      <c r="P4893">
        <v>9.6</v>
      </c>
      <c r="Q4893" t="s">
        <v>66</v>
      </c>
      <c r="R4893" t="s">
        <v>27</v>
      </c>
      <c r="S4893" s="3" t="str">
        <f t="shared" si="380"/>
        <v>September</v>
      </c>
      <c r="T4893" t="str">
        <f t="shared" si="381"/>
        <v>Q3</v>
      </c>
      <c r="U4893">
        <f t="shared" si="382"/>
        <v>2025</v>
      </c>
      <c r="V4893" s="4">
        <f t="shared" si="383"/>
        <v>1.1857707509881422E-2</v>
      </c>
      <c r="W4893" t="str">
        <f t="shared" si="384"/>
        <v>Low</v>
      </c>
    </row>
    <row r="4894" spans="1:23" hidden="1" x14ac:dyDescent="0.3">
      <c r="A4894">
        <v>103128</v>
      </c>
      <c r="B4894" s="1">
        <v>45664</v>
      </c>
      <c r="C4894" t="s">
        <v>3264</v>
      </c>
      <c r="D4894" t="s">
        <v>192</v>
      </c>
      <c r="E4894" t="s">
        <v>52</v>
      </c>
      <c r="F4894" t="s">
        <v>69</v>
      </c>
      <c r="G4894" t="s">
        <v>70</v>
      </c>
      <c r="H4894" t="s">
        <v>83</v>
      </c>
      <c r="I4894" t="s">
        <v>39</v>
      </c>
      <c r="J4894" t="s">
        <v>40</v>
      </c>
      <c r="K4894">
        <v>1</v>
      </c>
      <c r="L4894">
        <v>806</v>
      </c>
      <c r="M4894">
        <v>0</v>
      </c>
      <c r="N4894">
        <v>806</v>
      </c>
      <c r="O4894">
        <v>400</v>
      </c>
      <c r="P4894">
        <v>406</v>
      </c>
      <c r="Q4894" t="s">
        <v>26</v>
      </c>
      <c r="R4894" t="s">
        <v>27</v>
      </c>
      <c r="S4894" s="3" t="str">
        <f t="shared" si="380"/>
        <v>January</v>
      </c>
      <c r="T4894" t="str">
        <f t="shared" si="381"/>
        <v>Q1</v>
      </c>
      <c r="U4894">
        <f t="shared" si="382"/>
        <v>2025</v>
      </c>
      <c r="V4894" s="4">
        <f t="shared" si="383"/>
        <v>0.50372208436724564</v>
      </c>
      <c r="W4894" t="str">
        <f t="shared" si="384"/>
        <v>Low</v>
      </c>
    </row>
    <row r="4895" spans="1:23" hidden="1" x14ac:dyDescent="0.3">
      <c r="A4895">
        <v>102805</v>
      </c>
      <c r="B4895" s="1">
        <v>45799</v>
      </c>
      <c r="C4895" t="s">
        <v>2941</v>
      </c>
      <c r="D4895" t="s">
        <v>80</v>
      </c>
      <c r="E4895" t="s">
        <v>44</v>
      </c>
      <c r="F4895" t="s">
        <v>45</v>
      </c>
      <c r="G4895" t="s">
        <v>46</v>
      </c>
      <c r="H4895" t="s">
        <v>33</v>
      </c>
      <c r="I4895" t="s">
        <v>39</v>
      </c>
      <c r="J4895" t="s">
        <v>40</v>
      </c>
      <c r="K4895">
        <v>3</v>
      </c>
      <c r="L4895">
        <v>297</v>
      </c>
      <c r="M4895">
        <v>10</v>
      </c>
      <c r="N4895">
        <v>801.9</v>
      </c>
      <c r="O4895">
        <v>1200</v>
      </c>
      <c r="P4895">
        <v>-398.1</v>
      </c>
      <c r="Q4895" t="s">
        <v>26</v>
      </c>
      <c r="R4895" t="s">
        <v>27</v>
      </c>
      <c r="S4895" s="3" t="str">
        <f t="shared" si="380"/>
        <v>May</v>
      </c>
      <c r="T4895" t="str">
        <f t="shared" si="381"/>
        <v>Q2</v>
      </c>
      <c r="U4895">
        <f t="shared" si="382"/>
        <v>2025</v>
      </c>
      <c r="V4895" s="4">
        <f t="shared" si="383"/>
        <v>-0.49644594089038535</v>
      </c>
      <c r="W4895" t="str">
        <f t="shared" si="384"/>
        <v>Low</v>
      </c>
    </row>
    <row r="4896" spans="1:23" hidden="1" x14ac:dyDescent="0.3">
      <c r="A4896">
        <v>101170</v>
      </c>
      <c r="B4896" s="1">
        <v>45682</v>
      </c>
      <c r="C4896" t="s">
        <v>1306</v>
      </c>
      <c r="D4896" t="s">
        <v>228</v>
      </c>
      <c r="E4896" t="s">
        <v>20</v>
      </c>
      <c r="F4896" t="s">
        <v>21</v>
      </c>
      <c r="G4896" t="s">
        <v>22</v>
      </c>
      <c r="H4896" t="s">
        <v>71</v>
      </c>
      <c r="I4896" t="s">
        <v>39</v>
      </c>
      <c r="J4896" t="s">
        <v>40</v>
      </c>
      <c r="K4896">
        <v>1</v>
      </c>
      <c r="L4896">
        <v>828</v>
      </c>
      <c r="M4896">
        <v>5</v>
      </c>
      <c r="N4896">
        <v>786.6</v>
      </c>
      <c r="O4896">
        <v>400</v>
      </c>
      <c r="P4896">
        <v>386.6</v>
      </c>
      <c r="Q4896" t="s">
        <v>41</v>
      </c>
      <c r="R4896" t="s">
        <v>27</v>
      </c>
      <c r="S4896" s="3" t="str">
        <f t="shared" si="380"/>
        <v>January</v>
      </c>
      <c r="T4896" t="str">
        <f t="shared" si="381"/>
        <v>Q1</v>
      </c>
      <c r="U4896">
        <f t="shared" si="382"/>
        <v>2025</v>
      </c>
      <c r="V4896" s="4">
        <f t="shared" si="383"/>
        <v>0.49148232901093314</v>
      </c>
      <c r="W4896" t="str">
        <f t="shared" si="384"/>
        <v>Low</v>
      </c>
    </row>
    <row r="4897" spans="1:23" hidden="1" x14ac:dyDescent="0.3">
      <c r="A4897">
        <v>101211</v>
      </c>
      <c r="B4897" s="1">
        <v>45729</v>
      </c>
      <c r="C4897" t="s">
        <v>1347</v>
      </c>
      <c r="D4897" t="s">
        <v>153</v>
      </c>
      <c r="E4897" t="s">
        <v>20</v>
      </c>
      <c r="F4897" t="s">
        <v>21</v>
      </c>
      <c r="G4897" t="s">
        <v>22</v>
      </c>
      <c r="H4897" t="s">
        <v>108</v>
      </c>
      <c r="I4897" t="s">
        <v>39</v>
      </c>
      <c r="J4897" t="s">
        <v>40</v>
      </c>
      <c r="K4897">
        <v>4</v>
      </c>
      <c r="L4897">
        <v>218</v>
      </c>
      <c r="M4897">
        <v>10</v>
      </c>
      <c r="N4897">
        <v>784.8</v>
      </c>
      <c r="O4897">
        <v>1600</v>
      </c>
      <c r="P4897">
        <v>-815.2</v>
      </c>
      <c r="Q4897" t="s">
        <v>26</v>
      </c>
      <c r="R4897" t="s">
        <v>27</v>
      </c>
      <c r="S4897" s="3" t="str">
        <f t="shared" si="380"/>
        <v>March</v>
      </c>
      <c r="T4897" t="str">
        <f t="shared" si="381"/>
        <v>Q1</v>
      </c>
      <c r="U4897">
        <f t="shared" si="382"/>
        <v>2025</v>
      </c>
      <c r="V4897" s="4">
        <f t="shared" si="383"/>
        <v>-1.0387359836901122</v>
      </c>
      <c r="W4897" t="str">
        <f t="shared" si="384"/>
        <v>Low</v>
      </c>
    </row>
    <row r="4898" spans="1:23" hidden="1" x14ac:dyDescent="0.3">
      <c r="A4898">
        <v>104099</v>
      </c>
      <c r="B4898" s="1">
        <v>45734</v>
      </c>
      <c r="C4898" t="s">
        <v>4235</v>
      </c>
      <c r="D4898" t="s">
        <v>102</v>
      </c>
      <c r="E4898" t="s">
        <v>44</v>
      </c>
      <c r="F4898" t="s">
        <v>45</v>
      </c>
      <c r="G4898" t="s">
        <v>46</v>
      </c>
      <c r="H4898" t="s">
        <v>38</v>
      </c>
      <c r="I4898" t="s">
        <v>39</v>
      </c>
      <c r="J4898" t="s">
        <v>40</v>
      </c>
      <c r="K4898">
        <v>2</v>
      </c>
      <c r="L4898">
        <v>486</v>
      </c>
      <c r="M4898">
        <v>20</v>
      </c>
      <c r="N4898">
        <v>777.6</v>
      </c>
      <c r="O4898">
        <v>800</v>
      </c>
      <c r="P4898">
        <v>-22.4</v>
      </c>
      <c r="Q4898" t="s">
        <v>41</v>
      </c>
      <c r="R4898" t="s">
        <v>27</v>
      </c>
      <c r="S4898" s="3" t="str">
        <f t="shared" si="380"/>
        <v>March</v>
      </c>
      <c r="T4898" t="str">
        <f t="shared" si="381"/>
        <v>Q1</v>
      </c>
      <c r="U4898">
        <f t="shared" si="382"/>
        <v>2025</v>
      </c>
      <c r="V4898" s="4">
        <f t="shared" si="383"/>
        <v>-2.8806584362139915E-2</v>
      </c>
      <c r="W4898" t="str">
        <f t="shared" si="384"/>
        <v>Low</v>
      </c>
    </row>
    <row r="4899" spans="1:23" hidden="1" x14ac:dyDescent="0.3">
      <c r="A4899">
        <v>101358</v>
      </c>
      <c r="B4899" s="1">
        <v>45872</v>
      </c>
      <c r="C4899" t="s">
        <v>1494</v>
      </c>
      <c r="D4899" t="s">
        <v>144</v>
      </c>
      <c r="E4899" t="s">
        <v>52</v>
      </c>
      <c r="F4899" t="s">
        <v>53</v>
      </c>
      <c r="G4899" t="s">
        <v>54</v>
      </c>
      <c r="H4899" t="s">
        <v>33</v>
      </c>
      <c r="I4899" t="s">
        <v>39</v>
      </c>
      <c r="J4899" t="s">
        <v>40</v>
      </c>
      <c r="K4899">
        <v>1</v>
      </c>
      <c r="L4899">
        <v>815</v>
      </c>
      <c r="M4899">
        <v>5</v>
      </c>
      <c r="N4899">
        <v>774.25</v>
      </c>
      <c r="O4899">
        <v>400</v>
      </c>
      <c r="P4899">
        <v>374.25</v>
      </c>
      <c r="Q4899" t="s">
        <v>66</v>
      </c>
      <c r="R4899" t="s">
        <v>27</v>
      </c>
      <c r="S4899" s="3" t="str">
        <f t="shared" si="380"/>
        <v>August</v>
      </c>
      <c r="T4899" t="str">
        <f t="shared" si="381"/>
        <v>Q3</v>
      </c>
      <c r="U4899">
        <f t="shared" si="382"/>
        <v>2025</v>
      </c>
      <c r="V4899" s="4">
        <f t="shared" si="383"/>
        <v>0.48337100419761059</v>
      </c>
      <c r="W4899" t="str">
        <f t="shared" si="384"/>
        <v>Low</v>
      </c>
    </row>
    <row r="4900" spans="1:23" hidden="1" x14ac:dyDescent="0.3">
      <c r="A4900">
        <v>101866</v>
      </c>
      <c r="B4900" s="1">
        <v>45856</v>
      </c>
      <c r="C4900" t="s">
        <v>2002</v>
      </c>
      <c r="D4900" t="s">
        <v>158</v>
      </c>
      <c r="E4900" t="s">
        <v>44</v>
      </c>
      <c r="F4900" t="s">
        <v>45</v>
      </c>
      <c r="G4900" t="s">
        <v>46</v>
      </c>
      <c r="H4900" t="s">
        <v>47</v>
      </c>
      <c r="I4900" t="s">
        <v>39</v>
      </c>
      <c r="J4900" t="s">
        <v>40</v>
      </c>
      <c r="K4900">
        <v>1</v>
      </c>
      <c r="L4900">
        <v>811</v>
      </c>
      <c r="M4900">
        <v>5</v>
      </c>
      <c r="N4900">
        <v>770.45</v>
      </c>
      <c r="O4900">
        <v>400</v>
      </c>
      <c r="P4900">
        <v>370.45</v>
      </c>
      <c r="Q4900" t="s">
        <v>55</v>
      </c>
      <c r="R4900" t="s">
        <v>27</v>
      </c>
      <c r="S4900" s="3" t="str">
        <f t="shared" si="380"/>
        <v>July</v>
      </c>
      <c r="T4900" t="str">
        <f t="shared" si="381"/>
        <v>Q3</v>
      </c>
      <c r="U4900">
        <f t="shared" si="382"/>
        <v>2025</v>
      </c>
      <c r="V4900" s="4">
        <f t="shared" si="383"/>
        <v>0.48082289571029913</v>
      </c>
      <c r="W4900" t="str">
        <f t="shared" si="384"/>
        <v>Low</v>
      </c>
    </row>
    <row r="4901" spans="1:23" hidden="1" x14ac:dyDescent="0.3">
      <c r="A4901">
        <v>101992</v>
      </c>
      <c r="B4901" s="1">
        <v>46006</v>
      </c>
      <c r="C4901" t="s">
        <v>2128</v>
      </c>
      <c r="D4901" t="s">
        <v>104</v>
      </c>
      <c r="E4901" t="s">
        <v>52</v>
      </c>
      <c r="F4901" t="s">
        <v>69</v>
      </c>
      <c r="G4901" t="s">
        <v>70</v>
      </c>
      <c r="H4901" t="s">
        <v>38</v>
      </c>
      <c r="I4901" t="s">
        <v>39</v>
      </c>
      <c r="J4901" t="s">
        <v>40</v>
      </c>
      <c r="K4901">
        <v>3</v>
      </c>
      <c r="L4901">
        <v>302</v>
      </c>
      <c r="M4901">
        <v>15</v>
      </c>
      <c r="N4901">
        <v>770.1</v>
      </c>
      <c r="O4901">
        <v>1200</v>
      </c>
      <c r="P4901">
        <v>-429.9</v>
      </c>
      <c r="Q4901" t="s">
        <v>41</v>
      </c>
      <c r="R4901" t="s">
        <v>56</v>
      </c>
      <c r="S4901" s="3" t="str">
        <f t="shared" si="380"/>
        <v>December</v>
      </c>
      <c r="T4901" t="str">
        <f t="shared" si="381"/>
        <v>Q4</v>
      </c>
      <c r="U4901">
        <f t="shared" si="382"/>
        <v>2025</v>
      </c>
      <c r="V4901" s="4">
        <f t="shared" si="383"/>
        <v>-0.55823918971562125</v>
      </c>
      <c r="W4901" t="str">
        <f t="shared" si="384"/>
        <v>Low</v>
      </c>
    </row>
    <row r="4902" spans="1:23" hidden="1" x14ac:dyDescent="0.3">
      <c r="A4902">
        <v>101195</v>
      </c>
      <c r="B4902" s="1">
        <v>45881</v>
      </c>
      <c r="C4902" t="s">
        <v>1331</v>
      </c>
      <c r="D4902" t="s">
        <v>151</v>
      </c>
      <c r="E4902" t="s">
        <v>20</v>
      </c>
      <c r="F4902" t="s">
        <v>36</v>
      </c>
      <c r="G4902" t="s">
        <v>37</v>
      </c>
      <c r="H4902" t="s">
        <v>33</v>
      </c>
      <c r="I4902" t="s">
        <v>39</v>
      </c>
      <c r="J4902" t="s">
        <v>40</v>
      </c>
      <c r="K4902">
        <v>1</v>
      </c>
      <c r="L4902">
        <v>807</v>
      </c>
      <c r="M4902">
        <v>5</v>
      </c>
      <c r="N4902">
        <v>766.65</v>
      </c>
      <c r="O4902">
        <v>400</v>
      </c>
      <c r="P4902">
        <v>366.65</v>
      </c>
      <c r="Q4902" t="s">
        <v>49</v>
      </c>
      <c r="R4902" t="s">
        <v>27</v>
      </c>
      <c r="S4902" s="3" t="str">
        <f t="shared" si="380"/>
        <v>August</v>
      </c>
      <c r="T4902" t="str">
        <f t="shared" si="381"/>
        <v>Q3</v>
      </c>
      <c r="U4902">
        <f t="shared" si="382"/>
        <v>2025</v>
      </c>
      <c r="V4902" s="4">
        <f t="shared" si="383"/>
        <v>0.478249527163634</v>
      </c>
      <c r="W4902" t="str">
        <f t="shared" si="384"/>
        <v>Low</v>
      </c>
    </row>
    <row r="4903" spans="1:23" hidden="1" x14ac:dyDescent="0.3">
      <c r="A4903">
        <v>104441</v>
      </c>
      <c r="B4903" s="1">
        <v>45682</v>
      </c>
      <c r="C4903" t="s">
        <v>4577</v>
      </c>
      <c r="D4903" t="s">
        <v>140</v>
      </c>
      <c r="E4903" t="s">
        <v>44</v>
      </c>
      <c r="F4903" t="s">
        <v>64</v>
      </c>
      <c r="G4903" t="s">
        <v>65</v>
      </c>
      <c r="H4903" t="s">
        <v>71</v>
      </c>
      <c r="I4903" t="s">
        <v>39</v>
      </c>
      <c r="J4903" t="s">
        <v>40</v>
      </c>
      <c r="K4903">
        <v>1</v>
      </c>
      <c r="L4903">
        <v>953</v>
      </c>
      <c r="M4903">
        <v>20</v>
      </c>
      <c r="N4903">
        <v>762.4</v>
      </c>
      <c r="O4903">
        <v>400</v>
      </c>
      <c r="P4903">
        <v>362.4</v>
      </c>
      <c r="Q4903" t="s">
        <v>55</v>
      </c>
      <c r="R4903" t="s">
        <v>27</v>
      </c>
      <c r="S4903" s="3" t="str">
        <f t="shared" si="380"/>
        <v>January</v>
      </c>
      <c r="T4903" t="str">
        <f t="shared" si="381"/>
        <v>Q1</v>
      </c>
      <c r="U4903">
        <f t="shared" si="382"/>
        <v>2025</v>
      </c>
      <c r="V4903" s="4">
        <f t="shared" si="383"/>
        <v>0.47534102833158448</v>
      </c>
      <c r="W4903" t="str">
        <f t="shared" si="384"/>
        <v>Low</v>
      </c>
    </row>
    <row r="4904" spans="1:23" hidden="1" x14ac:dyDescent="0.3">
      <c r="A4904">
        <v>101487</v>
      </c>
      <c r="B4904" s="1">
        <v>45800</v>
      </c>
      <c r="C4904" t="s">
        <v>1623</v>
      </c>
      <c r="D4904" t="s">
        <v>63</v>
      </c>
      <c r="E4904" t="s">
        <v>30</v>
      </c>
      <c r="F4904" t="s">
        <v>76</v>
      </c>
      <c r="G4904" t="s">
        <v>77</v>
      </c>
      <c r="H4904" t="s">
        <v>71</v>
      </c>
      <c r="I4904" t="s">
        <v>39</v>
      </c>
      <c r="J4904" t="s">
        <v>40</v>
      </c>
      <c r="K4904">
        <v>4</v>
      </c>
      <c r="L4904">
        <v>237</v>
      </c>
      <c r="M4904">
        <v>20</v>
      </c>
      <c r="N4904">
        <v>758.4</v>
      </c>
      <c r="O4904">
        <v>1600</v>
      </c>
      <c r="P4904">
        <v>-841.6</v>
      </c>
      <c r="Q4904" t="s">
        <v>49</v>
      </c>
      <c r="R4904" t="s">
        <v>73</v>
      </c>
      <c r="S4904" s="3" t="str">
        <f t="shared" si="380"/>
        <v>May</v>
      </c>
      <c r="T4904" t="str">
        <f t="shared" si="381"/>
        <v>Q2</v>
      </c>
      <c r="U4904">
        <f t="shared" si="382"/>
        <v>2025</v>
      </c>
      <c r="V4904" s="4">
        <f t="shared" si="383"/>
        <v>-1.109704641350211</v>
      </c>
      <c r="W4904" t="str">
        <f t="shared" si="384"/>
        <v>Low</v>
      </c>
    </row>
    <row r="4905" spans="1:23" hidden="1" x14ac:dyDescent="0.3">
      <c r="A4905">
        <v>102803</v>
      </c>
      <c r="B4905" s="1">
        <v>45757</v>
      </c>
      <c r="C4905" t="s">
        <v>2939</v>
      </c>
      <c r="D4905" t="s">
        <v>96</v>
      </c>
      <c r="E4905" t="s">
        <v>30</v>
      </c>
      <c r="F4905" t="s">
        <v>76</v>
      </c>
      <c r="G4905" t="s">
        <v>77</v>
      </c>
      <c r="H4905" t="s">
        <v>33</v>
      </c>
      <c r="I4905" t="s">
        <v>39</v>
      </c>
      <c r="J4905" t="s">
        <v>40</v>
      </c>
      <c r="K4905">
        <v>3</v>
      </c>
      <c r="L4905">
        <v>315</v>
      </c>
      <c r="M4905">
        <v>20</v>
      </c>
      <c r="N4905">
        <v>756</v>
      </c>
      <c r="O4905">
        <v>1200</v>
      </c>
      <c r="P4905">
        <v>-444</v>
      </c>
      <c r="Q4905" t="s">
        <v>49</v>
      </c>
      <c r="R4905" t="s">
        <v>27</v>
      </c>
      <c r="S4905" s="3" t="str">
        <f t="shared" si="380"/>
        <v>April</v>
      </c>
      <c r="T4905" t="str">
        <f t="shared" si="381"/>
        <v>Q2</v>
      </c>
      <c r="U4905">
        <f t="shared" si="382"/>
        <v>2025</v>
      </c>
      <c r="V4905" s="4">
        <f t="shared" si="383"/>
        <v>-0.58730158730158732</v>
      </c>
      <c r="W4905" t="str">
        <f t="shared" si="384"/>
        <v>Low</v>
      </c>
    </row>
    <row r="4906" spans="1:23" hidden="1" x14ac:dyDescent="0.3">
      <c r="A4906">
        <v>103922</v>
      </c>
      <c r="B4906" s="1">
        <v>45799</v>
      </c>
      <c r="C4906" t="s">
        <v>4058</v>
      </c>
      <c r="D4906" t="s">
        <v>239</v>
      </c>
      <c r="E4906" t="s">
        <v>44</v>
      </c>
      <c r="F4906" t="s">
        <v>45</v>
      </c>
      <c r="G4906" t="s">
        <v>46</v>
      </c>
      <c r="H4906" t="s">
        <v>108</v>
      </c>
      <c r="I4906" t="s">
        <v>39</v>
      </c>
      <c r="J4906" t="s">
        <v>40</v>
      </c>
      <c r="K4906">
        <v>4</v>
      </c>
      <c r="L4906">
        <v>236</v>
      </c>
      <c r="M4906">
        <v>20</v>
      </c>
      <c r="N4906">
        <v>755.2</v>
      </c>
      <c r="O4906">
        <v>1600</v>
      </c>
      <c r="P4906">
        <v>-844.8</v>
      </c>
      <c r="Q4906" t="s">
        <v>26</v>
      </c>
      <c r="R4906" t="s">
        <v>27</v>
      </c>
      <c r="S4906" s="3" t="str">
        <f t="shared" si="380"/>
        <v>May</v>
      </c>
      <c r="T4906" t="str">
        <f t="shared" si="381"/>
        <v>Q2</v>
      </c>
      <c r="U4906">
        <f t="shared" si="382"/>
        <v>2025</v>
      </c>
      <c r="V4906" s="4">
        <f t="shared" si="383"/>
        <v>-1.1186440677966101</v>
      </c>
      <c r="W4906" t="str">
        <f t="shared" si="384"/>
        <v>Low</v>
      </c>
    </row>
    <row r="4907" spans="1:23" hidden="1" x14ac:dyDescent="0.3">
      <c r="A4907">
        <v>103105</v>
      </c>
      <c r="B4907" s="1">
        <v>45771</v>
      </c>
      <c r="C4907" t="s">
        <v>3241</v>
      </c>
      <c r="D4907" t="s">
        <v>147</v>
      </c>
      <c r="E4907" t="s">
        <v>30</v>
      </c>
      <c r="F4907" t="s">
        <v>76</v>
      </c>
      <c r="G4907" t="s">
        <v>77</v>
      </c>
      <c r="H4907" t="s">
        <v>47</v>
      </c>
      <c r="I4907" t="s">
        <v>39</v>
      </c>
      <c r="J4907" t="s">
        <v>40</v>
      </c>
      <c r="K4907">
        <v>2</v>
      </c>
      <c r="L4907">
        <v>396</v>
      </c>
      <c r="M4907">
        <v>5</v>
      </c>
      <c r="N4907">
        <v>752.4</v>
      </c>
      <c r="O4907">
        <v>800</v>
      </c>
      <c r="P4907">
        <v>-47.6</v>
      </c>
      <c r="Q4907" t="s">
        <v>41</v>
      </c>
      <c r="R4907" t="s">
        <v>56</v>
      </c>
      <c r="S4907" s="3" t="str">
        <f t="shared" si="380"/>
        <v>April</v>
      </c>
      <c r="T4907" t="str">
        <f t="shared" si="381"/>
        <v>Q2</v>
      </c>
      <c r="U4907">
        <f t="shared" si="382"/>
        <v>2025</v>
      </c>
      <c r="V4907" s="4">
        <f t="shared" si="383"/>
        <v>-6.3264221158958009E-2</v>
      </c>
      <c r="W4907" t="str">
        <f t="shared" si="384"/>
        <v>Low</v>
      </c>
    </row>
    <row r="4908" spans="1:23" hidden="1" x14ac:dyDescent="0.3">
      <c r="A4908">
        <v>101819</v>
      </c>
      <c r="B4908" s="1">
        <v>46010</v>
      </c>
      <c r="C4908" t="s">
        <v>1955</v>
      </c>
      <c r="D4908" t="s">
        <v>116</v>
      </c>
      <c r="E4908" t="s">
        <v>52</v>
      </c>
      <c r="F4908" t="s">
        <v>53</v>
      </c>
      <c r="G4908" t="s">
        <v>54</v>
      </c>
      <c r="H4908" t="s">
        <v>38</v>
      </c>
      <c r="I4908" t="s">
        <v>39</v>
      </c>
      <c r="J4908" t="s">
        <v>40</v>
      </c>
      <c r="K4908">
        <v>2</v>
      </c>
      <c r="L4908">
        <v>437</v>
      </c>
      <c r="M4908">
        <v>15</v>
      </c>
      <c r="N4908">
        <v>742.9</v>
      </c>
      <c r="O4908">
        <v>800</v>
      </c>
      <c r="P4908">
        <v>-57.1</v>
      </c>
      <c r="Q4908" t="s">
        <v>55</v>
      </c>
      <c r="R4908" t="s">
        <v>73</v>
      </c>
      <c r="S4908" s="3" t="str">
        <f t="shared" si="380"/>
        <v>December</v>
      </c>
      <c r="T4908" t="str">
        <f t="shared" si="381"/>
        <v>Q4</v>
      </c>
      <c r="U4908">
        <f t="shared" si="382"/>
        <v>2025</v>
      </c>
      <c r="V4908" s="4">
        <f t="shared" si="383"/>
        <v>-7.6860950329788666E-2</v>
      </c>
      <c r="W4908" t="str">
        <f t="shared" si="384"/>
        <v>Low</v>
      </c>
    </row>
    <row r="4909" spans="1:23" hidden="1" x14ac:dyDescent="0.3">
      <c r="A4909">
        <v>100861</v>
      </c>
      <c r="B4909" s="1">
        <v>45713</v>
      </c>
      <c r="C4909" t="s">
        <v>997</v>
      </c>
      <c r="D4909" t="s">
        <v>106</v>
      </c>
      <c r="E4909" t="s">
        <v>44</v>
      </c>
      <c r="F4909" t="s">
        <v>45</v>
      </c>
      <c r="G4909" t="s">
        <v>46</v>
      </c>
      <c r="H4909" t="s">
        <v>108</v>
      </c>
      <c r="I4909" t="s">
        <v>39</v>
      </c>
      <c r="J4909" t="s">
        <v>40</v>
      </c>
      <c r="K4909">
        <v>2</v>
      </c>
      <c r="L4909">
        <v>411</v>
      </c>
      <c r="M4909">
        <v>10</v>
      </c>
      <c r="N4909">
        <v>739.8</v>
      </c>
      <c r="O4909">
        <v>800</v>
      </c>
      <c r="P4909">
        <v>-60.2</v>
      </c>
      <c r="Q4909" t="s">
        <v>49</v>
      </c>
      <c r="R4909" t="s">
        <v>56</v>
      </c>
      <c r="S4909" s="3" t="str">
        <f t="shared" si="380"/>
        <v>February</v>
      </c>
      <c r="T4909" t="str">
        <f t="shared" si="381"/>
        <v>Q1</v>
      </c>
      <c r="U4909">
        <f t="shared" si="382"/>
        <v>2025</v>
      </c>
      <c r="V4909" s="4">
        <f t="shared" si="383"/>
        <v>-8.137334414706679E-2</v>
      </c>
      <c r="W4909" t="str">
        <f t="shared" si="384"/>
        <v>Low</v>
      </c>
    </row>
    <row r="4910" spans="1:23" hidden="1" x14ac:dyDescent="0.3">
      <c r="A4910">
        <v>100260</v>
      </c>
      <c r="B4910" s="1">
        <v>45732</v>
      </c>
      <c r="C4910" t="s">
        <v>395</v>
      </c>
      <c r="D4910" t="s">
        <v>179</v>
      </c>
      <c r="E4910" t="s">
        <v>44</v>
      </c>
      <c r="F4910" t="s">
        <v>45</v>
      </c>
      <c r="G4910" t="s">
        <v>46</v>
      </c>
      <c r="H4910" t="s">
        <v>59</v>
      </c>
      <c r="I4910" t="s">
        <v>39</v>
      </c>
      <c r="J4910" t="s">
        <v>40</v>
      </c>
      <c r="K4910">
        <v>1</v>
      </c>
      <c r="L4910">
        <v>774</v>
      </c>
      <c r="M4910">
        <v>5</v>
      </c>
      <c r="N4910">
        <v>735.3</v>
      </c>
      <c r="O4910">
        <v>400</v>
      </c>
      <c r="P4910">
        <v>335.3</v>
      </c>
      <c r="Q4910" t="s">
        <v>41</v>
      </c>
      <c r="R4910" t="s">
        <v>27</v>
      </c>
      <c r="S4910" s="3" t="str">
        <f t="shared" si="380"/>
        <v>March</v>
      </c>
      <c r="T4910" t="str">
        <f t="shared" si="381"/>
        <v>Q1</v>
      </c>
      <c r="U4910">
        <f t="shared" si="382"/>
        <v>2025</v>
      </c>
      <c r="V4910" s="4">
        <f t="shared" si="383"/>
        <v>0.4560043519651843</v>
      </c>
      <c r="W4910" t="str">
        <f t="shared" si="384"/>
        <v>Low</v>
      </c>
    </row>
    <row r="4911" spans="1:23" hidden="1" x14ac:dyDescent="0.3">
      <c r="A4911">
        <v>100528</v>
      </c>
      <c r="B4911" s="1">
        <v>45889</v>
      </c>
      <c r="C4911" t="s">
        <v>664</v>
      </c>
      <c r="D4911" t="s">
        <v>250</v>
      </c>
      <c r="E4911" t="s">
        <v>20</v>
      </c>
      <c r="F4911" t="s">
        <v>36</v>
      </c>
      <c r="G4911" t="s">
        <v>37</v>
      </c>
      <c r="H4911" t="s">
        <v>108</v>
      </c>
      <c r="I4911" t="s">
        <v>39</v>
      </c>
      <c r="J4911" t="s">
        <v>40</v>
      </c>
      <c r="K4911">
        <v>1</v>
      </c>
      <c r="L4911">
        <v>864</v>
      </c>
      <c r="M4911">
        <v>15</v>
      </c>
      <c r="N4911">
        <v>734.4</v>
      </c>
      <c r="O4911">
        <v>400</v>
      </c>
      <c r="P4911">
        <v>334.4</v>
      </c>
      <c r="Q4911" t="s">
        <v>26</v>
      </c>
      <c r="R4911" t="s">
        <v>27</v>
      </c>
      <c r="S4911" s="3" t="str">
        <f t="shared" si="380"/>
        <v>August</v>
      </c>
      <c r="T4911" t="str">
        <f t="shared" si="381"/>
        <v>Q3</v>
      </c>
      <c r="U4911">
        <f t="shared" si="382"/>
        <v>2025</v>
      </c>
      <c r="V4911" s="4">
        <f t="shared" si="383"/>
        <v>0.45533769063180829</v>
      </c>
      <c r="W4911" t="str">
        <f t="shared" si="384"/>
        <v>Low</v>
      </c>
    </row>
    <row r="4912" spans="1:23" hidden="1" x14ac:dyDescent="0.3">
      <c r="A4912">
        <v>103036</v>
      </c>
      <c r="B4912" s="1">
        <v>46008</v>
      </c>
      <c r="C4912" t="s">
        <v>3172</v>
      </c>
      <c r="D4912" t="s">
        <v>281</v>
      </c>
      <c r="E4912" t="s">
        <v>44</v>
      </c>
      <c r="F4912" t="s">
        <v>45</v>
      </c>
      <c r="G4912" t="s">
        <v>46</v>
      </c>
      <c r="H4912" t="s">
        <v>108</v>
      </c>
      <c r="I4912" t="s">
        <v>39</v>
      </c>
      <c r="J4912" t="s">
        <v>40</v>
      </c>
      <c r="K4912">
        <v>2</v>
      </c>
      <c r="L4912">
        <v>458</v>
      </c>
      <c r="M4912">
        <v>20</v>
      </c>
      <c r="N4912">
        <v>732.8</v>
      </c>
      <c r="O4912">
        <v>800</v>
      </c>
      <c r="P4912">
        <v>-67.2</v>
      </c>
      <c r="Q4912" t="s">
        <v>41</v>
      </c>
      <c r="R4912" t="s">
        <v>27</v>
      </c>
      <c r="S4912" s="3" t="str">
        <f t="shared" si="380"/>
        <v>December</v>
      </c>
      <c r="T4912" t="str">
        <f t="shared" si="381"/>
        <v>Q4</v>
      </c>
      <c r="U4912">
        <f t="shared" si="382"/>
        <v>2025</v>
      </c>
      <c r="V4912" s="4">
        <f t="shared" si="383"/>
        <v>-9.1703056768558958E-2</v>
      </c>
      <c r="W4912" t="str">
        <f t="shared" si="384"/>
        <v>Low</v>
      </c>
    </row>
    <row r="4913" spans="1:23" hidden="1" x14ac:dyDescent="0.3">
      <c r="A4913">
        <v>102915</v>
      </c>
      <c r="B4913" s="1">
        <v>45831</v>
      </c>
      <c r="C4913" t="s">
        <v>3051</v>
      </c>
      <c r="D4913" t="s">
        <v>158</v>
      </c>
      <c r="E4913" t="s">
        <v>44</v>
      </c>
      <c r="F4913" t="s">
        <v>45</v>
      </c>
      <c r="G4913" t="s">
        <v>46</v>
      </c>
      <c r="H4913" t="s">
        <v>71</v>
      </c>
      <c r="I4913" t="s">
        <v>39</v>
      </c>
      <c r="J4913" t="s">
        <v>40</v>
      </c>
      <c r="K4913">
        <v>3</v>
      </c>
      <c r="L4913">
        <v>271</v>
      </c>
      <c r="M4913">
        <v>10</v>
      </c>
      <c r="N4913">
        <v>731.7</v>
      </c>
      <c r="O4913">
        <v>1200</v>
      </c>
      <c r="P4913">
        <v>-468.3</v>
      </c>
      <c r="Q4913" t="s">
        <v>49</v>
      </c>
      <c r="R4913" t="s">
        <v>73</v>
      </c>
      <c r="S4913" s="3" t="str">
        <f t="shared" si="380"/>
        <v>June</v>
      </c>
      <c r="T4913" t="str">
        <f t="shared" si="381"/>
        <v>Q2</v>
      </c>
      <c r="U4913">
        <f t="shared" si="382"/>
        <v>2025</v>
      </c>
      <c r="V4913" s="4">
        <f t="shared" si="383"/>
        <v>-0.64001640016400163</v>
      </c>
      <c r="W4913" t="str">
        <f t="shared" si="384"/>
        <v>Low</v>
      </c>
    </row>
    <row r="4914" spans="1:23" hidden="1" x14ac:dyDescent="0.3">
      <c r="A4914">
        <v>100751</v>
      </c>
      <c r="B4914" s="1">
        <v>45905</v>
      </c>
      <c r="C4914" t="s">
        <v>887</v>
      </c>
      <c r="D4914" t="s">
        <v>58</v>
      </c>
      <c r="E4914" t="s">
        <v>44</v>
      </c>
      <c r="F4914" t="s">
        <v>45</v>
      </c>
      <c r="G4914" t="s">
        <v>46</v>
      </c>
      <c r="H4914" t="s">
        <v>59</v>
      </c>
      <c r="I4914" t="s">
        <v>39</v>
      </c>
      <c r="J4914" t="s">
        <v>40</v>
      </c>
      <c r="K4914">
        <v>1</v>
      </c>
      <c r="L4914">
        <v>859</v>
      </c>
      <c r="M4914">
        <v>15</v>
      </c>
      <c r="N4914">
        <v>730.15</v>
      </c>
      <c r="O4914">
        <v>400</v>
      </c>
      <c r="P4914">
        <v>330.15</v>
      </c>
      <c r="Q4914" t="s">
        <v>49</v>
      </c>
      <c r="R4914" t="s">
        <v>73</v>
      </c>
      <c r="S4914" s="3" t="str">
        <f t="shared" si="380"/>
        <v>September</v>
      </c>
      <c r="T4914" t="str">
        <f t="shared" si="381"/>
        <v>Q3</v>
      </c>
      <c r="U4914">
        <f t="shared" si="382"/>
        <v>2025</v>
      </c>
      <c r="V4914" s="4">
        <f t="shared" si="383"/>
        <v>0.45216736287064302</v>
      </c>
      <c r="W4914" t="str">
        <f t="shared" si="384"/>
        <v>Low</v>
      </c>
    </row>
    <row r="4915" spans="1:23" hidden="1" x14ac:dyDescent="0.3">
      <c r="A4915">
        <v>100770</v>
      </c>
      <c r="B4915" s="1">
        <v>45780</v>
      </c>
      <c r="C4915" t="s">
        <v>906</v>
      </c>
      <c r="D4915" t="s">
        <v>210</v>
      </c>
      <c r="E4915" t="s">
        <v>20</v>
      </c>
      <c r="F4915" t="s">
        <v>21</v>
      </c>
      <c r="G4915" t="s">
        <v>22</v>
      </c>
      <c r="H4915" t="s">
        <v>23</v>
      </c>
      <c r="I4915" t="s">
        <v>39</v>
      </c>
      <c r="J4915" t="s">
        <v>40</v>
      </c>
      <c r="K4915">
        <v>2</v>
      </c>
      <c r="L4915">
        <v>380</v>
      </c>
      <c r="M4915">
        <v>5</v>
      </c>
      <c r="N4915">
        <v>722</v>
      </c>
      <c r="O4915">
        <v>800</v>
      </c>
      <c r="P4915">
        <v>-78</v>
      </c>
      <c r="Q4915" t="s">
        <v>66</v>
      </c>
      <c r="R4915" t="s">
        <v>27</v>
      </c>
      <c r="S4915" s="3" t="str">
        <f t="shared" si="380"/>
        <v>May</v>
      </c>
      <c r="T4915" t="str">
        <f t="shared" si="381"/>
        <v>Q2</v>
      </c>
      <c r="U4915">
        <f t="shared" si="382"/>
        <v>2025</v>
      </c>
      <c r="V4915" s="4">
        <f t="shared" si="383"/>
        <v>-0.10803324099722991</v>
      </c>
      <c r="W4915" t="str">
        <f t="shared" si="384"/>
        <v>Low</v>
      </c>
    </row>
    <row r="4916" spans="1:23" hidden="1" x14ac:dyDescent="0.3">
      <c r="A4916">
        <v>100020</v>
      </c>
      <c r="B4916" s="1">
        <v>45819</v>
      </c>
      <c r="C4916" t="s">
        <v>101</v>
      </c>
      <c r="D4916" t="s">
        <v>102</v>
      </c>
      <c r="E4916" t="s">
        <v>52</v>
      </c>
      <c r="F4916" t="s">
        <v>53</v>
      </c>
      <c r="G4916" t="s">
        <v>54</v>
      </c>
      <c r="H4916" t="s">
        <v>71</v>
      </c>
      <c r="I4916" t="s">
        <v>39</v>
      </c>
      <c r="J4916" t="s">
        <v>40</v>
      </c>
      <c r="K4916">
        <v>2</v>
      </c>
      <c r="L4916">
        <v>451</v>
      </c>
      <c r="M4916">
        <v>20</v>
      </c>
      <c r="N4916">
        <v>721.6</v>
      </c>
      <c r="O4916">
        <v>800</v>
      </c>
      <c r="P4916">
        <v>-78.400000000000006</v>
      </c>
      <c r="Q4916" t="s">
        <v>49</v>
      </c>
      <c r="R4916" t="s">
        <v>73</v>
      </c>
      <c r="S4916" s="3" t="str">
        <f t="shared" si="380"/>
        <v>June</v>
      </c>
      <c r="T4916" t="str">
        <f t="shared" si="381"/>
        <v>Q2</v>
      </c>
      <c r="U4916">
        <f t="shared" si="382"/>
        <v>2025</v>
      </c>
      <c r="V4916" s="4">
        <f t="shared" si="383"/>
        <v>-0.10864745011086475</v>
      </c>
      <c r="W4916" t="str">
        <f t="shared" si="384"/>
        <v>Low</v>
      </c>
    </row>
    <row r="4917" spans="1:23" hidden="1" x14ac:dyDescent="0.3">
      <c r="A4917">
        <v>101028</v>
      </c>
      <c r="B4917" s="1">
        <v>45694</v>
      </c>
      <c r="C4917" t="s">
        <v>1164</v>
      </c>
      <c r="D4917" t="s">
        <v>205</v>
      </c>
      <c r="E4917" t="s">
        <v>44</v>
      </c>
      <c r="F4917" t="s">
        <v>64</v>
      </c>
      <c r="G4917" t="s">
        <v>65</v>
      </c>
      <c r="H4917" t="s">
        <v>47</v>
      </c>
      <c r="I4917" t="s">
        <v>39</v>
      </c>
      <c r="J4917" t="s">
        <v>40</v>
      </c>
      <c r="K4917">
        <v>1</v>
      </c>
      <c r="L4917">
        <v>710</v>
      </c>
      <c r="M4917">
        <v>0</v>
      </c>
      <c r="N4917">
        <v>710</v>
      </c>
      <c r="O4917">
        <v>400</v>
      </c>
      <c r="P4917">
        <v>310</v>
      </c>
      <c r="Q4917" t="s">
        <v>55</v>
      </c>
      <c r="R4917" t="s">
        <v>27</v>
      </c>
      <c r="S4917" s="3" t="str">
        <f t="shared" si="380"/>
        <v>February</v>
      </c>
      <c r="T4917" t="str">
        <f t="shared" si="381"/>
        <v>Q1</v>
      </c>
      <c r="U4917">
        <f t="shared" si="382"/>
        <v>2025</v>
      </c>
      <c r="V4917" s="4">
        <f t="shared" si="383"/>
        <v>0.43661971830985913</v>
      </c>
      <c r="W4917" t="str">
        <f t="shared" si="384"/>
        <v>Low</v>
      </c>
    </row>
    <row r="4918" spans="1:23" hidden="1" x14ac:dyDescent="0.3">
      <c r="A4918">
        <v>102382</v>
      </c>
      <c r="B4918" s="1">
        <v>45757</v>
      </c>
      <c r="C4918" t="s">
        <v>2518</v>
      </c>
      <c r="D4918" t="s">
        <v>82</v>
      </c>
      <c r="E4918" t="s">
        <v>52</v>
      </c>
      <c r="F4918" t="s">
        <v>53</v>
      </c>
      <c r="G4918" t="s">
        <v>54</v>
      </c>
      <c r="H4918" t="s">
        <v>71</v>
      </c>
      <c r="I4918" t="s">
        <v>39</v>
      </c>
      <c r="J4918" t="s">
        <v>40</v>
      </c>
      <c r="K4918">
        <v>4</v>
      </c>
      <c r="L4918">
        <v>221</v>
      </c>
      <c r="M4918">
        <v>20</v>
      </c>
      <c r="N4918">
        <v>707.2</v>
      </c>
      <c r="O4918">
        <v>1600</v>
      </c>
      <c r="P4918">
        <v>-892.8</v>
      </c>
      <c r="Q4918" t="s">
        <v>49</v>
      </c>
      <c r="R4918" t="s">
        <v>56</v>
      </c>
      <c r="S4918" s="3" t="str">
        <f t="shared" si="380"/>
        <v>April</v>
      </c>
      <c r="T4918" t="str">
        <f t="shared" si="381"/>
        <v>Q2</v>
      </c>
      <c r="U4918">
        <f t="shared" si="382"/>
        <v>2025</v>
      </c>
      <c r="V4918" s="4">
        <f t="shared" si="383"/>
        <v>-1.2624434389140271</v>
      </c>
      <c r="W4918" t="str">
        <f t="shared" si="384"/>
        <v>Low</v>
      </c>
    </row>
    <row r="4919" spans="1:23" hidden="1" x14ac:dyDescent="0.3">
      <c r="A4919">
        <v>103171</v>
      </c>
      <c r="B4919" s="1">
        <v>45667</v>
      </c>
      <c r="C4919" t="s">
        <v>3307</v>
      </c>
      <c r="D4919" t="s">
        <v>342</v>
      </c>
      <c r="E4919" t="s">
        <v>30</v>
      </c>
      <c r="F4919" t="s">
        <v>76</v>
      </c>
      <c r="G4919" t="s">
        <v>77</v>
      </c>
      <c r="H4919" t="s">
        <v>23</v>
      </c>
      <c r="I4919" t="s">
        <v>39</v>
      </c>
      <c r="J4919" t="s">
        <v>40</v>
      </c>
      <c r="K4919">
        <v>3</v>
      </c>
      <c r="L4919">
        <v>292</v>
      </c>
      <c r="M4919">
        <v>20</v>
      </c>
      <c r="N4919">
        <v>700.8</v>
      </c>
      <c r="O4919">
        <v>1200</v>
      </c>
      <c r="P4919">
        <v>-499.2</v>
      </c>
      <c r="Q4919" t="s">
        <v>49</v>
      </c>
      <c r="R4919" t="s">
        <v>27</v>
      </c>
      <c r="S4919" s="3" t="str">
        <f t="shared" si="380"/>
        <v>January</v>
      </c>
      <c r="T4919" t="str">
        <f t="shared" si="381"/>
        <v>Q1</v>
      </c>
      <c r="U4919">
        <f t="shared" si="382"/>
        <v>2025</v>
      </c>
      <c r="V4919" s="4">
        <f t="shared" si="383"/>
        <v>-0.71232876712328774</v>
      </c>
      <c r="W4919" t="str">
        <f t="shared" si="384"/>
        <v>Low</v>
      </c>
    </row>
    <row r="4920" spans="1:23" hidden="1" x14ac:dyDescent="0.3">
      <c r="A4920">
        <v>101073</v>
      </c>
      <c r="B4920" s="1">
        <v>45754</v>
      </c>
      <c r="C4920" t="s">
        <v>1209</v>
      </c>
      <c r="D4920" t="s">
        <v>192</v>
      </c>
      <c r="E4920" t="s">
        <v>52</v>
      </c>
      <c r="F4920" t="s">
        <v>53</v>
      </c>
      <c r="G4920" t="s">
        <v>54</v>
      </c>
      <c r="H4920" t="s">
        <v>38</v>
      </c>
      <c r="I4920" t="s">
        <v>39</v>
      </c>
      <c r="J4920" t="s">
        <v>40</v>
      </c>
      <c r="K4920">
        <v>2</v>
      </c>
      <c r="L4920">
        <v>412</v>
      </c>
      <c r="M4920">
        <v>15</v>
      </c>
      <c r="N4920">
        <v>700.4</v>
      </c>
      <c r="O4920">
        <v>800</v>
      </c>
      <c r="P4920">
        <v>-99.6</v>
      </c>
      <c r="Q4920" t="s">
        <v>49</v>
      </c>
      <c r="R4920" t="s">
        <v>27</v>
      </c>
      <c r="S4920" s="3" t="str">
        <f t="shared" si="380"/>
        <v>April</v>
      </c>
      <c r="T4920" t="str">
        <f t="shared" si="381"/>
        <v>Q2</v>
      </c>
      <c r="U4920">
        <f t="shared" si="382"/>
        <v>2025</v>
      </c>
      <c r="V4920" s="4">
        <f t="shared" si="383"/>
        <v>-0.14220445459737294</v>
      </c>
      <c r="W4920" t="str">
        <f t="shared" si="384"/>
        <v>Low</v>
      </c>
    </row>
    <row r="4921" spans="1:23" hidden="1" x14ac:dyDescent="0.3">
      <c r="A4921">
        <v>104977</v>
      </c>
      <c r="B4921" s="1">
        <v>45733</v>
      </c>
      <c r="C4921" t="s">
        <v>5113</v>
      </c>
      <c r="D4921" t="s">
        <v>94</v>
      </c>
      <c r="E4921" t="s">
        <v>20</v>
      </c>
      <c r="F4921" t="s">
        <v>21</v>
      </c>
      <c r="G4921" t="s">
        <v>22</v>
      </c>
      <c r="H4921" t="s">
        <v>23</v>
      </c>
      <c r="I4921" t="s">
        <v>39</v>
      </c>
      <c r="J4921" t="s">
        <v>40</v>
      </c>
      <c r="K4921">
        <v>1</v>
      </c>
      <c r="L4921">
        <v>872</v>
      </c>
      <c r="M4921">
        <v>20</v>
      </c>
      <c r="N4921">
        <v>697.6</v>
      </c>
      <c r="O4921">
        <v>400</v>
      </c>
      <c r="P4921">
        <v>297.60000000000002</v>
      </c>
      <c r="Q4921" t="s">
        <v>26</v>
      </c>
      <c r="R4921" t="s">
        <v>27</v>
      </c>
      <c r="S4921" s="3" t="str">
        <f t="shared" si="380"/>
        <v>March</v>
      </c>
      <c r="T4921" t="str">
        <f t="shared" si="381"/>
        <v>Q1</v>
      </c>
      <c r="U4921">
        <f t="shared" si="382"/>
        <v>2025</v>
      </c>
      <c r="V4921" s="4">
        <f t="shared" si="383"/>
        <v>0.42660550458715596</v>
      </c>
      <c r="W4921" t="str">
        <f t="shared" si="384"/>
        <v>Low</v>
      </c>
    </row>
    <row r="4922" spans="1:23" hidden="1" x14ac:dyDescent="0.3">
      <c r="A4922">
        <v>101515</v>
      </c>
      <c r="B4922" s="1">
        <v>45958</v>
      </c>
      <c r="C4922" t="s">
        <v>1651</v>
      </c>
      <c r="D4922" t="s">
        <v>202</v>
      </c>
      <c r="E4922" t="s">
        <v>20</v>
      </c>
      <c r="F4922" t="s">
        <v>36</v>
      </c>
      <c r="G4922" t="s">
        <v>37</v>
      </c>
      <c r="H4922" t="s">
        <v>108</v>
      </c>
      <c r="I4922" t="s">
        <v>39</v>
      </c>
      <c r="J4922" t="s">
        <v>40</v>
      </c>
      <c r="K4922">
        <v>3</v>
      </c>
      <c r="L4922">
        <v>273</v>
      </c>
      <c r="M4922">
        <v>15</v>
      </c>
      <c r="N4922">
        <v>696.15</v>
      </c>
      <c r="O4922">
        <v>1200</v>
      </c>
      <c r="P4922">
        <v>-503.85</v>
      </c>
      <c r="Q4922" t="s">
        <v>66</v>
      </c>
      <c r="R4922" t="s">
        <v>27</v>
      </c>
      <c r="S4922" s="3" t="str">
        <f t="shared" si="380"/>
        <v>October</v>
      </c>
      <c r="T4922" t="str">
        <f t="shared" si="381"/>
        <v>Q4</v>
      </c>
      <c r="U4922">
        <f t="shared" si="382"/>
        <v>2025</v>
      </c>
      <c r="V4922" s="4">
        <f t="shared" si="383"/>
        <v>-0.72376642964878268</v>
      </c>
      <c r="W4922" t="str">
        <f t="shared" si="384"/>
        <v>Low</v>
      </c>
    </row>
    <row r="4923" spans="1:23" hidden="1" x14ac:dyDescent="0.3">
      <c r="A4923">
        <v>104039</v>
      </c>
      <c r="B4923" s="1">
        <v>45757</v>
      </c>
      <c r="C4923" t="s">
        <v>4175</v>
      </c>
      <c r="D4923" t="s">
        <v>199</v>
      </c>
      <c r="E4923" t="s">
        <v>52</v>
      </c>
      <c r="F4923" t="s">
        <v>69</v>
      </c>
      <c r="G4923" t="s">
        <v>70</v>
      </c>
      <c r="H4923" t="s">
        <v>71</v>
      </c>
      <c r="I4923" t="s">
        <v>39</v>
      </c>
      <c r="J4923" t="s">
        <v>40</v>
      </c>
      <c r="K4923">
        <v>1</v>
      </c>
      <c r="L4923">
        <v>808</v>
      </c>
      <c r="M4923">
        <v>15</v>
      </c>
      <c r="N4923">
        <v>686.8</v>
      </c>
      <c r="O4923">
        <v>400</v>
      </c>
      <c r="P4923">
        <v>286.8</v>
      </c>
      <c r="Q4923" t="s">
        <v>66</v>
      </c>
      <c r="R4923" t="s">
        <v>56</v>
      </c>
      <c r="S4923" s="3" t="str">
        <f t="shared" si="380"/>
        <v>April</v>
      </c>
      <c r="T4923" t="str">
        <f t="shared" si="381"/>
        <v>Q2</v>
      </c>
      <c r="U4923">
        <f t="shared" si="382"/>
        <v>2025</v>
      </c>
      <c r="V4923" s="4">
        <f t="shared" si="383"/>
        <v>0.41758881770529999</v>
      </c>
      <c r="W4923" t="str">
        <f t="shared" si="384"/>
        <v>Low</v>
      </c>
    </row>
    <row r="4924" spans="1:23" hidden="1" x14ac:dyDescent="0.3">
      <c r="A4924">
        <v>101414</v>
      </c>
      <c r="B4924" s="1">
        <v>45788</v>
      </c>
      <c r="C4924" t="s">
        <v>1550</v>
      </c>
      <c r="D4924" t="s">
        <v>75</v>
      </c>
      <c r="E4924" t="s">
        <v>30</v>
      </c>
      <c r="F4924" t="s">
        <v>76</v>
      </c>
      <c r="G4924" t="s">
        <v>77</v>
      </c>
      <c r="H4924" t="s">
        <v>33</v>
      </c>
      <c r="I4924" t="s">
        <v>39</v>
      </c>
      <c r="J4924" t="s">
        <v>40</v>
      </c>
      <c r="K4924">
        <v>1</v>
      </c>
      <c r="L4924">
        <v>755</v>
      </c>
      <c r="M4924">
        <v>10</v>
      </c>
      <c r="N4924">
        <v>679.5</v>
      </c>
      <c r="O4924">
        <v>400</v>
      </c>
      <c r="P4924">
        <v>279.5</v>
      </c>
      <c r="Q4924" t="s">
        <v>49</v>
      </c>
      <c r="R4924" t="s">
        <v>27</v>
      </c>
      <c r="S4924" s="3" t="str">
        <f t="shared" si="380"/>
        <v>May</v>
      </c>
      <c r="T4924" t="str">
        <f t="shared" si="381"/>
        <v>Q2</v>
      </c>
      <c r="U4924">
        <f t="shared" si="382"/>
        <v>2025</v>
      </c>
      <c r="V4924" s="4">
        <f t="shared" si="383"/>
        <v>0.41133186166298746</v>
      </c>
      <c r="W4924" t="str">
        <f t="shared" si="384"/>
        <v>Low</v>
      </c>
    </row>
    <row r="4925" spans="1:23" hidden="1" x14ac:dyDescent="0.3">
      <c r="A4925">
        <v>102306</v>
      </c>
      <c r="B4925" s="1">
        <v>45742</v>
      </c>
      <c r="C4925" t="s">
        <v>2442</v>
      </c>
      <c r="D4925" t="s">
        <v>68</v>
      </c>
      <c r="E4925" t="s">
        <v>30</v>
      </c>
      <c r="F4925" t="s">
        <v>31</v>
      </c>
      <c r="G4925" t="s">
        <v>32</v>
      </c>
      <c r="H4925" t="s">
        <v>23</v>
      </c>
      <c r="I4925" t="s">
        <v>39</v>
      </c>
      <c r="J4925" t="s">
        <v>40</v>
      </c>
      <c r="K4925">
        <v>2</v>
      </c>
      <c r="L4925">
        <v>423</v>
      </c>
      <c r="M4925">
        <v>20</v>
      </c>
      <c r="N4925">
        <v>676.8</v>
      </c>
      <c r="O4925">
        <v>800</v>
      </c>
      <c r="P4925">
        <v>-123.2</v>
      </c>
      <c r="Q4925" t="s">
        <v>66</v>
      </c>
      <c r="R4925" t="s">
        <v>27</v>
      </c>
      <c r="S4925" s="3" t="str">
        <f t="shared" si="380"/>
        <v>March</v>
      </c>
      <c r="T4925" t="str">
        <f t="shared" si="381"/>
        <v>Q1</v>
      </c>
      <c r="U4925">
        <f t="shared" si="382"/>
        <v>2025</v>
      </c>
      <c r="V4925" s="4">
        <f t="shared" si="383"/>
        <v>-0.18203309692671396</v>
      </c>
      <c r="W4925" t="str">
        <f t="shared" si="384"/>
        <v>Low</v>
      </c>
    </row>
    <row r="4926" spans="1:23" hidden="1" x14ac:dyDescent="0.3">
      <c r="A4926">
        <v>101455</v>
      </c>
      <c r="B4926" s="1">
        <v>45761</v>
      </c>
      <c r="C4926" t="s">
        <v>1591</v>
      </c>
      <c r="D4926" t="s">
        <v>210</v>
      </c>
      <c r="E4926" t="s">
        <v>30</v>
      </c>
      <c r="F4926" t="s">
        <v>31</v>
      </c>
      <c r="G4926" t="s">
        <v>32</v>
      </c>
      <c r="H4926" t="s">
        <v>23</v>
      </c>
      <c r="I4926" t="s">
        <v>39</v>
      </c>
      <c r="J4926" t="s">
        <v>40</v>
      </c>
      <c r="K4926">
        <v>3</v>
      </c>
      <c r="L4926">
        <v>280</v>
      </c>
      <c r="M4926">
        <v>20</v>
      </c>
      <c r="N4926">
        <v>672</v>
      </c>
      <c r="O4926">
        <v>1200</v>
      </c>
      <c r="P4926">
        <v>-528</v>
      </c>
      <c r="Q4926" t="s">
        <v>66</v>
      </c>
      <c r="R4926" t="s">
        <v>27</v>
      </c>
      <c r="S4926" s="3" t="str">
        <f t="shared" si="380"/>
        <v>April</v>
      </c>
      <c r="T4926" t="str">
        <f t="shared" si="381"/>
        <v>Q2</v>
      </c>
      <c r="U4926">
        <f t="shared" si="382"/>
        <v>2025</v>
      </c>
      <c r="V4926" s="4">
        <f t="shared" si="383"/>
        <v>-0.7857142857142857</v>
      </c>
      <c r="W4926" t="str">
        <f t="shared" si="384"/>
        <v>Low</v>
      </c>
    </row>
    <row r="4927" spans="1:23" hidden="1" x14ac:dyDescent="0.3">
      <c r="A4927">
        <v>100036</v>
      </c>
      <c r="B4927" s="1">
        <v>45752</v>
      </c>
      <c r="C4927" t="s">
        <v>130</v>
      </c>
      <c r="D4927" t="s">
        <v>87</v>
      </c>
      <c r="E4927" t="s">
        <v>44</v>
      </c>
      <c r="F4927" t="s">
        <v>64</v>
      </c>
      <c r="G4927" t="s">
        <v>65</v>
      </c>
      <c r="H4927" t="s">
        <v>83</v>
      </c>
      <c r="I4927" t="s">
        <v>39</v>
      </c>
      <c r="J4927" t="s">
        <v>40</v>
      </c>
      <c r="K4927">
        <v>4</v>
      </c>
      <c r="L4927">
        <v>210</v>
      </c>
      <c r="M4927">
        <v>20</v>
      </c>
      <c r="N4927">
        <v>672</v>
      </c>
      <c r="O4927">
        <v>1600</v>
      </c>
      <c r="P4927">
        <v>-928</v>
      </c>
      <c r="Q4927" t="s">
        <v>49</v>
      </c>
      <c r="R4927" t="s">
        <v>73</v>
      </c>
      <c r="S4927" s="3" t="str">
        <f t="shared" si="380"/>
        <v>April</v>
      </c>
      <c r="T4927" t="str">
        <f t="shared" si="381"/>
        <v>Q2</v>
      </c>
      <c r="U4927">
        <f t="shared" si="382"/>
        <v>2025</v>
      </c>
      <c r="V4927" s="4">
        <f t="shared" si="383"/>
        <v>-1.3809523809523809</v>
      </c>
      <c r="W4927" t="str">
        <f t="shared" si="384"/>
        <v>Low</v>
      </c>
    </row>
    <row r="4928" spans="1:23" hidden="1" x14ac:dyDescent="0.3">
      <c r="A4928">
        <v>103387</v>
      </c>
      <c r="B4928" s="1">
        <v>45713</v>
      </c>
      <c r="C4928" t="s">
        <v>3523</v>
      </c>
      <c r="D4928" t="s">
        <v>80</v>
      </c>
      <c r="E4928" t="s">
        <v>30</v>
      </c>
      <c r="F4928" t="s">
        <v>31</v>
      </c>
      <c r="G4928" t="s">
        <v>32</v>
      </c>
      <c r="H4928" t="s">
        <v>47</v>
      </c>
      <c r="I4928" t="s">
        <v>39</v>
      </c>
      <c r="J4928" t="s">
        <v>40</v>
      </c>
      <c r="K4928">
        <v>2</v>
      </c>
      <c r="L4928">
        <v>335</v>
      </c>
      <c r="M4928">
        <v>0</v>
      </c>
      <c r="N4928">
        <v>670</v>
      </c>
      <c r="O4928">
        <v>800</v>
      </c>
      <c r="P4928">
        <v>-130</v>
      </c>
      <c r="Q4928" t="s">
        <v>55</v>
      </c>
      <c r="R4928" t="s">
        <v>27</v>
      </c>
      <c r="S4928" s="3" t="str">
        <f t="shared" si="380"/>
        <v>February</v>
      </c>
      <c r="T4928" t="str">
        <f t="shared" si="381"/>
        <v>Q1</v>
      </c>
      <c r="U4928">
        <f t="shared" si="382"/>
        <v>2025</v>
      </c>
      <c r="V4928" s="4">
        <f t="shared" si="383"/>
        <v>-0.19402985074626866</v>
      </c>
      <c r="W4928" t="str">
        <f t="shared" si="384"/>
        <v>Low</v>
      </c>
    </row>
    <row r="4929" spans="1:23" hidden="1" x14ac:dyDescent="0.3">
      <c r="A4929">
        <v>102894</v>
      </c>
      <c r="B4929" s="1">
        <v>46006</v>
      </c>
      <c r="C4929" t="s">
        <v>3030</v>
      </c>
      <c r="D4929" t="s">
        <v>186</v>
      </c>
      <c r="E4929" t="s">
        <v>30</v>
      </c>
      <c r="F4929" t="s">
        <v>31</v>
      </c>
      <c r="G4929" t="s">
        <v>32</v>
      </c>
      <c r="H4929" t="s">
        <v>47</v>
      </c>
      <c r="I4929" t="s">
        <v>39</v>
      </c>
      <c r="J4929" t="s">
        <v>40</v>
      </c>
      <c r="K4929">
        <v>1</v>
      </c>
      <c r="L4929">
        <v>668</v>
      </c>
      <c r="M4929">
        <v>0</v>
      </c>
      <c r="N4929">
        <v>668</v>
      </c>
      <c r="O4929">
        <v>400</v>
      </c>
      <c r="P4929">
        <v>268</v>
      </c>
      <c r="Q4929" t="s">
        <v>41</v>
      </c>
      <c r="R4929" t="s">
        <v>27</v>
      </c>
      <c r="S4929" s="3" t="str">
        <f t="shared" si="380"/>
        <v>December</v>
      </c>
      <c r="T4929" t="str">
        <f t="shared" si="381"/>
        <v>Q4</v>
      </c>
      <c r="U4929">
        <f t="shared" si="382"/>
        <v>2025</v>
      </c>
      <c r="V4929" s="4">
        <f t="shared" si="383"/>
        <v>0.40119760479041916</v>
      </c>
      <c r="W4929" t="str">
        <f t="shared" si="384"/>
        <v>Low</v>
      </c>
    </row>
    <row r="4930" spans="1:23" hidden="1" x14ac:dyDescent="0.3">
      <c r="A4930">
        <v>100163</v>
      </c>
      <c r="B4930" s="1">
        <v>45842</v>
      </c>
      <c r="C4930" t="s">
        <v>294</v>
      </c>
      <c r="D4930" t="s">
        <v>219</v>
      </c>
      <c r="E4930" t="s">
        <v>44</v>
      </c>
      <c r="F4930" t="s">
        <v>45</v>
      </c>
      <c r="G4930" t="s">
        <v>46</v>
      </c>
      <c r="H4930" t="s">
        <v>33</v>
      </c>
      <c r="I4930" t="s">
        <v>39</v>
      </c>
      <c r="J4930" t="s">
        <v>40</v>
      </c>
      <c r="K4930">
        <v>1</v>
      </c>
      <c r="L4930">
        <v>662</v>
      </c>
      <c r="M4930">
        <v>0</v>
      </c>
      <c r="N4930">
        <v>662</v>
      </c>
      <c r="O4930">
        <v>400</v>
      </c>
      <c r="P4930">
        <v>262</v>
      </c>
      <c r="Q4930" t="s">
        <v>41</v>
      </c>
      <c r="R4930" t="s">
        <v>27</v>
      </c>
      <c r="S4930" s="3" t="str">
        <f t="shared" ref="S4930:S4993" si="385">TEXT(B4930,"mmmm")</f>
        <v>July</v>
      </c>
      <c r="T4930" t="str">
        <f t="shared" ref="T4930:T4993" si="386">"Q"&amp;ROUNDUP(MONTH(B4930)/3,0)</f>
        <v>Q3</v>
      </c>
      <c r="U4930">
        <f t="shared" ref="U4930:U4993" si="387">YEAR(B4930)</f>
        <v>2025</v>
      </c>
      <c r="V4930" s="4">
        <f t="shared" ref="V4930:V4993" si="388">P4930/N4930</f>
        <v>0.39577039274924469</v>
      </c>
      <c r="W4930" t="str">
        <f t="shared" ref="W4930:W4993" si="389">IF(N4930&lt;10000,"Low",IF(N4930&lt;=50000,"Medium","High"))</f>
        <v>Low</v>
      </c>
    </row>
    <row r="4931" spans="1:23" hidden="1" x14ac:dyDescent="0.3">
      <c r="A4931">
        <v>102728</v>
      </c>
      <c r="B4931" s="1">
        <v>45864</v>
      </c>
      <c r="C4931" t="s">
        <v>2864</v>
      </c>
      <c r="D4931" t="s">
        <v>322</v>
      </c>
      <c r="E4931" t="s">
        <v>52</v>
      </c>
      <c r="F4931" t="s">
        <v>69</v>
      </c>
      <c r="G4931" t="s">
        <v>70</v>
      </c>
      <c r="H4931" t="s">
        <v>33</v>
      </c>
      <c r="I4931" t="s">
        <v>39</v>
      </c>
      <c r="J4931" t="s">
        <v>40</v>
      </c>
      <c r="K4931">
        <v>2</v>
      </c>
      <c r="L4931">
        <v>348</v>
      </c>
      <c r="M4931">
        <v>5</v>
      </c>
      <c r="N4931">
        <v>661.2</v>
      </c>
      <c r="O4931">
        <v>800</v>
      </c>
      <c r="P4931">
        <v>-138.80000000000001</v>
      </c>
      <c r="Q4931" t="s">
        <v>66</v>
      </c>
      <c r="R4931" t="s">
        <v>56</v>
      </c>
      <c r="S4931" s="3" t="str">
        <f t="shared" si="385"/>
        <v>July</v>
      </c>
      <c r="T4931" t="str">
        <f t="shared" si="386"/>
        <v>Q3</v>
      </c>
      <c r="U4931">
        <f t="shared" si="387"/>
        <v>2025</v>
      </c>
      <c r="V4931" s="4">
        <f t="shared" si="388"/>
        <v>-0.20992135511191773</v>
      </c>
      <c r="W4931" t="str">
        <f t="shared" si="389"/>
        <v>Low</v>
      </c>
    </row>
    <row r="4932" spans="1:23" hidden="1" x14ac:dyDescent="0.3">
      <c r="A4932">
        <v>100758</v>
      </c>
      <c r="B4932" s="1">
        <v>45994</v>
      </c>
      <c r="C4932" t="s">
        <v>894</v>
      </c>
      <c r="D4932" t="s">
        <v>408</v>
      </c>
      <c r="E4932" t="s">
        <v>44</v>
      </c>
      <c r="F4932" t="s">
        <v>45</v>
      </c>
      <c r="G4932" t="s">
        <v>46</v>
      </c>
      <c r="H4932" t="s">
        <v>108</v>
      </c>
      <c r="I4932" t="s">
        <v>39</v>
      </c>
      <c r="J4932" t="s">
        <v>40</v>
      </c>
      <c r="K4932">
        <v>3</v>
      </c>
      <c r="L4932">
        <v>244</v>
      </c>
      <c r="M4932">
        <v>10</v>
      </c>
      <c r="N4932">
        <v>658.8</v>
      </c>
      <c r="O4932">
        <v>1200</v>
      </c>
      <c r="P4932">
        <v>-541.20000000000005</v>
      </c>
      <c r="Q4932" t="s">
        <v>26</v>
      </c>
      <c r="R4932" t="s">
        <v>56</v>
      </c>
      <c r="S4932" s="3" t="str">
        <f t="shared" si="385"/>
        <v>December</v>
      </c>
      <c r="T4932" t="str">
        <f t="shared" si="386"/>
        <v>Q4</v>
      </c>
      <c r="U4932">
        <f t="shared" si="387"/>
        <v>2025</v>
      </c>
      <c r="V4932" s="4">
        <f t="shared" si="388"/>
        <v>-0.82149362477231347</v>
      </c>
      <c r="W4932" t="str">
        <f t="shared" si="389"/>
        <v>Low</v>
      </c>
    </row>
    <row r="4933" spans="1:23" hidden="1" x14ac:dyDescent="0.3">
      <c r="A4933">
        <v>100961</v>
      </c>
      <c r="B4933" s="1">
        <v>45883</v>
      </c>
      <c r="C4933" t="s">
        <v>1097</v>
      </c>
      <c r="D4933" t="s">
        <v>226</v>
      </c>
      <c r="E4933" t="s">
        <v>44</v>
      </c>
      <c r="F4933" t="s">
        <v>64</v>
      </c>
      <c r="G4933" t="s">
        <v>65</v>
      </c>
      <c r="H4933" t="s">
        <v>108</v>
      </c>
      <c r="I4933" t="s">
        <v>39</v>
      </c>
      <c r="J4933" t="s">
        <v>40</v>
      </c>
      <c r="K4933">
        <v>1</v>
      </c>
      <c r="L4933">
        <v>654</v>
      </c>
      <c r="M4933">
        <v>0</v>
      </c>
      <c r="N4933">
        <v>654</v>
      </c>
      <c r="O4933">
        <v>400</v>
      </c>
      <c r="P4933">
        <v>254</v>
      </c>
      <c r="Q4933" t="s">
        <v>55</v>
      </c>
      <c r="R4933" t="s">
        <v>56</v>
      </c>
      <c r="S4933" s="3" t="str">
        <f t="shared" si="385"/>
        <v>August</v>
      </c>
      <c r="T4933" t="str">
        <f t="shared" si="386"/>
        <v>Q3</v>
      </c>
      <c r="U4933">
        <f t="shared" si="387"/>
        <v>2025</v>
      </c>
      <c r="V4933" s="4">
        <f t="shared" si="388"/>
        <v>0.38837920489296635</v>
      </c>
      <c r="W4933" t="str">
        <f t="shared" si="389"/>
        <v>Low</v>
      </c>
    </row>
    <row r="4934" spans="1:23" hidden="1" x14ac:dyDescent="0.3">
      <c r="A4934">
        <v>100499</v>
      </c>
      <c r="B4934" s="1">
        <v>45763</v>
      </c>
      <c r="C4934" t="s">
        <v>635</v>
      </c>
      <c r="D4934" t="s">
        <v>322</v>
      </c>
      <c r="E4934" t="s">
        <v>30</v>
      </c>
      <c r="F4934" t="s">
        <v>31</v>
      </c>
      <c r="G4934" t="s">
        <v>32</v>
      </c>
      <c r="H4934" t="s">
        <v>59</v>
      </c>
      <c r="I4934" t="s">
        <v>39</v>
      </c>
      <c r="J4934" t="s">
        <v>40</v>
      </c>
      <c r="K4934">
        <v>1</v>
      </c>
      <c r="L4934">
        <v>769</v>
      </c>
      <c r="M4934">
        <v>15</v>
      </c>
      <c r="N4934">
        <v>653.65</v>
      </c>
      <c r="O4934">
        <v>400</v>
      </c>
      <c r="P4934">
        <v>253.65</v>
      </c>
      <c r="Q4934" t="s">
        <v>66</v>
      </c>
      <c r="R4934" t="s">
        <v>27</v>
      </c>
      <c r="S4934" s="3" t="str">
        <f t="shared" si="385"/>
        <v>April</v>
      </c>
      <c r="T4934" t="str">
        <f t="shared" si="386"/>
        <v>Q2</v>
      </c>
      <c r="U4934">
        <f t="shared" si="387"/>
        <v>2025</v>
      </c>
      <c r="V4934" s="4">
        <f t="shared" si="388"/>
        <v>0.38805170963053626</v>
      </c>
      <c r="W4934" t="str">
        <f t="shared" si="389"/>
        <v>Low</v>
      </c>
    </row>
    <row r="4935" spans="1:23" hidden="1" x14ac:dyDescent="0.3">
      <c r="A4935">
        <v>103583</v>
      </c>
      <c r="B4935" s="1">
        <v>46005</v>
      </c>
      <c r="C4935" t="s">
        <v>3719</v>
      </c>
      <c r="D4935" t="s">
        <v>151</v>
      </c>
      <c r="E4935" t="s">
        <v>52</v>
      </c>
      <c r="F4935" t="s">
        <v>69</v>
      </c>
      <c r="G4935" t="s">
        <v>70</v>
      </c>
      <c r="H4935" t="s">
        <v>59</v>
      </c>
      <c r="I4935" t="s">
        <v>39</v>
      </c>
      <c r="J4935" t="s">
        <v>40</v>
      </c>
      <c r="K4935">
        <v>2</v>
      </c>
      <c r="L4935">
        <v>363</v>
      </c>
      <c r="M4935">
        <v>10</v>
      </c>
      <c r="N4935">
        <v>653.4</v>
      </c>
      <c r="O4935">
        <v>800</v>
      </c>
      <c r="P4935">
        <v>-146.6</v>
      </c>
      <c r="Q4935" t="s">
        <v>26</v>
      </c>
      <c r="R4935" t="s">
        <v>56</v>
      </c>
      <c r="S4935" s="3" t="str">
        <f t="shared" si="385"/>
        <v>December</v>
      </c>
      <c r="T4935" t="str">
        <f t="shared" si="386"/>
        <v>Q4</v>
      </c>
      <c r="U4935">
        <f t="shared" si="387"/>
        <v>2025</v>
      </c>
      <c r="V4935" s="4">
        <f t="shared" si="388"/>
        <v>-0.2243648607284971</v>
      </c>
      <c r="W4935" t="str">
        <f t="shared" si="389"/>
        <v>Low</v>
      </c>
    </row>
    <row r="4936" spans="1:23" hidden="1" x14ac:dyDescent="0.3">
      <c r="A4936">
        <v>101454</v>
      </c>
      <c r="B4936" s="1">
        <v>45673</v>
      </c>
      <c r="C4936" t="s">
        <v>1590</v>
      </c>
      <c r="D4936" t="s">
        <v>122</v>
      </c>
      <c r="E4936" t="s">
        <v>44</v>
      </c>
      <c r="F4936" t="s">
        <v>64</v>
      </c>
      <c r="G4936" t="s">
        <v>65</v>
      </c>
      <c r="H4936" t="s">
        <v>47</v>
      </c>
      <c r="I4936" t="s">
        <v>39</v>
      </c>
      <c r="J4936" t="s">
        <v>40</v>
      </c>
      <c r="K4936">
        <v>2</v>
      </c>
      <c r="L4936">
        <v>326</v>
      </c>
      <c r="M4936">
        <v>0</v>
      </c>
      <c r="N4936">
        <v>652</v>
      </c>
      <c r="O4936">
        <v>800</v>
      </c>
      <c r="P4936">
        <v>-148</v>
      </c>
      <c r="Q4936" t="s">
        <v>55</v>
      </c>
      <c r="R4936" t="s">
        <v>27</v>
      </c>
      <c r="S4936" s="3" t="str">
        <f t="shared" si="385"/>
        <v>January</v>
      </c>
      <c r="T4936" t="str">
        <f t="shared" si="386"/>
        <v>Q1</v>
      </c>
      <c r="U4936">
        <f t="shared" si="387"/>
        <v>2025</v>
      </c>
      <c r="V4936" s="4">
        <f t="shared" si="388"/>
        <v>-0.22699386503067484</v>
      </c>
      <c r="W4936" t="str">
        <f t="shared" si="389"/>
        <v>Low</v>
      </c>
    </row>
    <row r="4937" spans="1:23" hidden="1" x14ac:dyDescent="0.3">
      <c r="A4937">
        <v>103878</v>
      </c>
      <c r="B4937" s="1">
        <v>45707</v>
      </c>
      <c r="C4937" t="s">
        <v>4014</v>
      </c>
      <c r="D4937" t="s">
        <v>342</v>
      </c>
      <c r="E4937" t="s">
        <v>44</v>
      </c>
      <c r="F4937" t="s">
        <v>45</v>
      </c>
      <c r="G4937" t="s">
        <v>46</v>
      </c>
      <c r="H4937" t="s">
        <v>47</v>
      </c>
      <c r="I4937" t="s">
        <v>39</v>
      </c>
      <c r="J4937" t="s">
        <v>40</v>
      </c>
      <c r="K4937">
        <v>1</v>
      </c>
      <c r="L4937">
        <v>650</v>
      </c>
      <c r="M4937">
        <v>0</v>
      </c>
      <c r="N4937">
        <v>650</v>
      </c>
      <c r="O4937">
        <v>400</v>
      </c>
      <c r="P4937">
        <v>250</v>
      </c>
      <c r="Q4937" t="s">
        <v>66</v>
      </c>
      <c r="R4937" t="s">
        <v>27</v>
      </c>
      <c r="S4937" s="3" t="str">
        <f t="shared" si="385"/>
        <v>February</v>
      </c>
      <c r="T4937" t="str">
        <f t="shared" si="386"/>
        <v>Q1</v>
      </c>
      <c r="U4937">
        <f t="shared" si="387"/>
        <v>2025</v>
      </c>
      <c r="V4937" s="4">
        <f t="shared" si="388"/>
        <v>0.38461538461538464</v>
      </c>
      <c r="W4937" t="str">
        <f t="shared" si="389"/>
        <v>Low</v>
      </c>
    </row>
    <row r="4938" spans="1:23" hidden="1" x14ac:dyDescent="0.3">
      <c r="A4938">
        <v>100825</v>
      </c>
      <c r="B4938" s="1">
        <v>45787</v>
      </c>
      <c r="C4938" t="s">
        <v>961</v>
      </c>
      <c r="D4938" t="s">
        <v>239</v>
      </c>
      <c r="E4938" t="s">
        <v>30</v>
      </c>
      <c r="F4938" t="s">
        <v>76</v>
      </c>
      <c r="G4938" t="s">
        <v>77</v>
      </c>
      <c r="H4938" t="s">
        <v>71</v>
      </c>
      <c r="I4938" t="s">
        <v>39</v>
      </c>
      <c r="J4938" t="s">
        <v>40</v>
      </c>
      <c r="K4938">
        <v>1</v>
      </c>
      <c r="L4938">
        <v>679</v>
      </c>
      <c r="M4938">
        <v>5</v>
      </c>
      <c r="N4938">
        <v>645.04999999999995</v>
      </c>
      <c r="O4938">
        <v>400</v>
      </c>
      <c r="P4938">
        <v>245.05</v>
      </c>
      <c r="Q4938" t="s">
        <v>66</v>
      </c>
      <c r="R4938" t="s">
        <v>27</v>
      </c>
      <c r="S4938" s="3" t="str">
        <f t="shared" si="385"/>
        <v>May</v>
      </c>
      <c r="T4938" t="str">
        <f t="shared" si="386"/>
        <v>Q2</v>
      </c>
      <c r="U4938">
        <f t="shared" si="387"/>
        <v>2025</v>
      </c>
      <c r="V4938" s="4">
        <f t="shared" si="388"/>
        <v>0.37989303154794207</v>
      </c>
      <c r="W4938" t="str">
        <f t="shared" si="389"/>
        <v>Low</v>
      </c>
    </row>
    <row r="4939" spans="1:23" hidden="1" x14ac:dyDescent="0.3">
      <c r="A4939">
        <v>102622</v>
      </c>
      <c r="B4939" s="1">
        <v>45922</v>
      </c>
      <c r="C4939" t="s">
        <v>2758</v>
      </c>
      <c r="D4939" t="s">
        <v>94</v>
      </c>
      <c r="E4939" t="s">
        <v>52</v>
      </c>
      <c r="F4939" t="s">
        <v>53</v>
      </c>
      <c r="G4939" t="s">
        <v>54</v>
      </c>
      <c r="H4939" t="s">
        <v>23</v>
      </c>
      <c r="I4939" t="s">
        <v>39</v>
      </c>
      <c r="J4939" t="s">
        <v>40</v>
      </c>
      <c r="K4939">
        <v>2</v>
      </c>
      <c r="L4939">
        <v>379</v>
      </c>
      <c r="M4939">
        <v>15</v>
      </c>
      <c r="N4939">
        <v>644.29999999999995</v>
      </c>
      <c r="O4939">
        <v>800</v>
      </c>
      <c r="P4939">
        <v>-155.69999999999999</v>
      </c>
      <c r="Q4939" t="s">
        <v>41</v>
      </c>
      <c r="R4939" t="s">
        <v>73</v>
      </c>
      <c r="S4939" s="3" t="str">
        <f t="shared" si="385"/>
        <v>September</v>
      </c>
      <c r="T4939" t="str">
        <f t="shared" si="386"/>
        <v>Q3</v>
      </c>
      <c r="U4939">
        <f t="shared" si="387"/>
        <v>2025</v>
      </c>
      <c r="V4939" s="4">
        <f t="shared" si="388"/>
        <v>-0.24165761291323917</v>
      </c>
      <c r="W4939" t="str">
        <f t="shared" si="389"/>
        <v>Low</v>
      </c>
    </row>
    <row r="4940" spans="1:23" hidden="1" x14ac:dyDescent="0.3">
      <c r="A4940">
        <v>104641</v>
      </c>
      <c r="B4940" s="1">
        <v>45740</v>
      </c>
      <c r="C4940" t="s">
        <v>4777</v>
      </c>
      <c r="D4940" t="s">
        <v>408</v>
      </c>
      <c r="E4940" t="s">
        <v>44</v>
      </c>
      <c r="F4940" t="s">
        <v>64</v>
      </c>
      <c r="G4940" t="s">
        <v>65</v>
      </c>
      <c r="H4940" t="s">
        <v>59</v>
      </c>
      <c r="I4940" t="s">
        <v>39</v>
      </c>
      <c r="J4940" t="s">
        <v>40</v>
      </c>
      <c r="K4940">
        <v>1</v>
      </c>
      <c r="L4940">
        <v>710</v>
      </c>
      <c r="M4940">
        <v>10</v>
      </c>
      <c r="N4940">
        <v>639</v>
      </c>
      <c r="O4940">
        <v>400</v>
      </c>
      <c r="P4940">
        <v>239</v>
      </c>
      <c r="Q4940" t="s">
        <v>49</v>
      </c>
      <c r="R4940" t="s">
        <v>56</v>
      </c>
      <c r="S4940" s="3" t="str">
        <f t="shared" si="385"/>
        <v>March</v>
      </c>
      <c r="T4940" t="str">
        <f t="shared" si="386"/>
        <v>Q1</v>
      </c>
      <c r="U4940">
        <f t="shared" si="387"/>
        <v>2025</v>
      </c>
      <c r="V4940" s="4">
        <f t="shared" si="388"/>
        <v>0.37402190923317685</v>
      </c>
      <c r="W4940" t="str">
        <f t="shared" si="389"/>
        <v>Low</v>
      </c>
    </row>
    <row r="4941" spans="1:23" hidden="1" x14ac:dyDescent="0.3">
      <c r="A4941">
        <v>100514</v>
      </c>
      <c r="B4941" s="1">
        <v>45825</v>
      </c>
      <c r="C4941" t="s">
        <v>650</v>
      </c>
      <c r="D4941" t="s">
        <v>29</v>
      </c>
      <c r="E4941" t="s">
        <v>44</v>
      </c>
      <c r="F4941" t="s">
        <v>64</v>
      </c>
      <c r="G4941" t="s">
        <v>65</v>
      </c>
      <c r="H4941" t="s">
        <v>59</v>
      </c>
      <c r="I4941" t="s">
        <v>39</v>
      </c>
      <c r="J4941" t="s">
        <v>40</v>
      </c>
      <c r="K4941">
        <v>2</v>
      </c>
      <c r="L4941">
        <v>395</v>
      </c>
      <c r="M4941">
        <v>20</v>
      </c>
      <c r="N4941">
        <v>632</v>
      </c>
      <c r="O4941">
        <v>800</v>
      </c>
      <c r="P4941">
        <v>-168</v>
      </c>
      <c r="Q4941" t="s">
        <v>26</v>
      </c>
      <c r="R4941" t="s">
        <v>27</v>
      </c>
      <c r="S4941" s="3" t="str">
        <f t="shared" si="385"/>
        <v>June</v>
      </c>
      <c r="T4941" t="str">
        <f t="shared" si="386"/>
        <v>Q2</v>
      </c>
      <c r="U4941">
        <f t="shared" si="387"/>
        <v>2025</v>
      </c>
      <c r="V4941" s="4">
        <f t="shared" si="388"/>
        <v>-0.26582278481012656</v>
      </c>
      <c r="W4941" t="str">
        <f t="shared" si="389"/>
        <v>Low</v>
      </c>
    </row>
    <row r="4942" spans="1:23" hidden="1" x14ac:dyDescent="0.3">
      <c r="A4942">
        <v>103474</v>
      </c>
      <c r="B4942" s="1">
        <v>45843</v>
      </c>
      <c r="C4942" t="s">
        <v>3610</v>
      </c>
      <c r="D4942" t="s">
        <v>219</v>
      </c>
      <c r="E4942" t="s">
        <v>44</v>
      </c>
      <c r="F4942" t="s">
        <v>45</v>
      </c>
      <c r="G4942" t="s">
        <v>46</v>
      </c>
      <c r="H4942" t="s">
        <v>83</v>
      </c>
      <c r="I4942" t="s">
        <v>39</v>
      </c>
      <c r="J4942" t="s">
        <v>40</v>
      </c>
      <c r="K4942">
        <v>1</v>
      </c>
      <c r="L4942">
        <v>663</v>
      </c>
      <c r="M4942">
        <v>5</v>
      </c>
      <c r="N4942">
        <v>629.85</v>
      </c>
      <c r="O4942">
        <v>400</v>
      </c>
      <c r="P4942">
        <v>229.85</v>
      </c>
      <c r="Q4942" t="s">
        <v>55</v>
      </c>
      <c r="R4942" t="s">
        <v>27</v>
      </c>
      <c r="S4942" s="3" t="str">
        <f t="shared" si="385"/>
        <v>July</v>
      </c>
      <c r="T4942" t="str">
        <f t="shared" si="386"/>
        <v>Q3</v>
      </c>
      <c r="U4942">
        <f t="shared" si="387"/>
        <v>2025</v>
      </c>
      <c r="V4942" s="4">
        <f t="shared" si="388"/>
        <v>0.36492815749781693</v>
      </c>
      <c r="W4942" t="str">
        <f t="shared" si="389"/>
        <v>Low</v>
      </c>
    </row>
    <row r="4943" spans="1:23" hidden="1" x14ac:dyDescent="0.3">
      <c r="A4943">
        <v>101264</v>
      </c>
      <c r="B4943" s="1">
        <v>46018</v>
      </c>
      <c r="C4943" t="s">
        <v>1400</v>
      </c>
      <c r="D4943" t="s">
        <v>177</v>
      </c>
      <c r="E4943" t="s">
        <v>52</v>
      </c>
      <c r="F4943" t="s">
        <v>53</v>
      </c>
      <c r="G4943" t="s">
        <v>54</v>
      </c>
      <c r="H4943" t="s">
        <v>47</v>
      </c>
      <c r="I4943" t="s">
        <v>39</v>
      </c>
      <c r="J4943" t="s">
        <v>40</v>
      </c>
      <c r="K4943">
        <v>1</v>
      </c>
      <c r="L4943">
        <v>635</v>
      </c>
      <c r="M4943">
        <v>5</v>
      </c>
      <c r="N4943">
        <v>603.25</v>
      </c>
      <c r="O4943">
        <v>400</v>
      </c>
      <c r="P4943">
        <v>203.25</v>
      </c>
      <c r="Q4943" t="s">
        <v>55</v>
      </c>
      <c r="R4943" t="s">
        <v>73</v>
      </c>
      <c r="S4943" s="3" t="str">
        <f t="shared" si="385"/>
        <v>December</v>
      </c>
      <c r="T4943" t="str">
        <f t="shared" si="386"/>
        <v>Q4</v>
      </c>
      <c r="U4943">
        <f t="shared" si="387"/>
        <v>2025</v>
      </c>
      <c r="V4943" s="4">
        <f t="shared" si="388"/>
        <v>0.33692498963945294</v>
      </c>
      <c r="W4943" t="str">
        <f t="shared" si="389"/>
        <v>Low</v>
      </c>
    </row>
    <row r="4944" spans="1:23" hidden="1" x14ac:dyDescent="0.3">
      <c r="A4944">
        <v>104001</v>
      </c>
      <c r="B4944" s="1">
        <v>45957</v>
      </c>
      <c r="C4944" t="s">
        <v>4137</v>
      </c>
      <c r="D4944" t="s">
        <v>257</v>
      </c>
      <c r="E4944" t="s">
        <v>20</v>
      </c>
      <c r="F4944" t="s">
        <v>36</v>
      </c>
      <c r="G4944" t="s">
        <v>37</v>
      </c>
      <c r="H4944" t="s">
        <v>71</v>
      </c>
      <c r="I4944" t="s">
        <v>39</v>
      </c>
      <c r="J4944" t="s">
        <v>40</v>
      </c>
      <c r="K4944">
        <v>3</v>
      </c>
      <c r="L4944">
        <v>221</v>
      </c>
      <c r="M4944">
        <v>10</v>
      </c>
      <c r="N4944">
        <v>596.70000000000005</v>
      </c>
      <c r="O4944">
        <v>1200</v>
      </c>
      <c r="P4944">
        <v>-603.29999999999995</v>
      </c>
      <c r="Q4944" t="s">
        <v>41</v>
      </c>
      <c r="R4944" t="s">
        <v>27</v>
      </c>
      <c r="S4944" s="3" t="str">
        <f t="shared" si="385"/>
        <v>October</v>
      </c>
      <c r="T4944" t="str">
        <f t="shared" si="386"/>
        <v>Q4</v>
      </c>
      <c r="U4944">
        <f t="shared" si="387"/>
        <v>2025</v>
      </c>
      <c r="V4944" s="4">
        <f t="shared" si="388"/>
        <v>-1.0110608345902461</v>
      </c>
      <c r="W4944" t="str">
        <f t="shared" si="389"/>
        <v>Low</v>
      </c>
    </row>
    <row r="4945" spans="1:23" hidden="1" x14ac:dyDescent="0.3">
      <c r="A4945">
        <v>104428</v>
      </c>
      <c r="B4945" s="1">
        <v>45980</v>
      </c>
      <c r="C4945" t="s">
        <v>4564</v>
      </c>
      <c r="D4945" t="s">
        <v>142</v>
      </c>
      <c r="E4945" t="s">
        <v>30</v>
      </c>
      <c r="F4945" t="s">
        <v>76</v>
      </c>
      <c r="G4945" t="s">
        <v>77</v>
      </c>
      <c r="H4945" t="s">
        <v>83</v>
      </c>
      <c r="I4945" t="s">
        <v>39</v>
      </c>
      <c r="J4945" t="s">
        <v>40</v>
      </c>
      <c r="K4945">
        <v>3</v>
      </c>
      <c r="L4945">
        <v>209</v>
      </c>
      <c r="M4945">
        <v>5</v>
      </c>
      <c r="N4945">
        <v>595.65</v>
      </c>
      <c r="O4945">
        <v>1200</v>
      </c>
      <c r="P4945">
        <v>-604.35</v>
      </c>
      <c r="Q4945" t="s">
        <v>49</v>
      </c>
      <c r="R4945" t="s">
        <v>27</v>
      </c>
      <c r="S4945" s="3" t="str">
        <f t="shared" si="385"/>
        <v>November</v>
      </c>
      <c r="T4945" t="str">
        <f t="shared" si="386"/>
        <v>Q4</v>
      </c>
      <c r="U4945">
        <f t="shared" si="387"/>
        <v>2025</v>
      </c>
      <c r="V4945" s="4">
        <f t="shared" si="388"/>
        <v>-1.0146058927222363</v>
      </c>
      <c r="W4945" t="str">
        <f t="shared" si="389"/>
        <v>Low</v>
      </c>
    </row>
    <row r="4946" spans="1:23" hidden="1" x14ac:dyDescent="0.3">
      <c r="A4946">
        <v>103336</v>
      </c>
      <c r="B4946" s="1">
        <v>45667</v>
      </c>
      <c r="C4946" t="s">
        <v>3472</v>
      </c>
      <c r="D4946" t="s">
        <v>58</v>
      </c>
      <c r="E4946" t="s">
        <v>52</v>
      </c>
      <c r="F4946" t="s">
        <v>53</v>
      </c>
      <c r="G4946" t="s">
        <v>54</v>
      </c>
      <c r="H4946" t="s">
        <v>33</v>
      </c>
      <c r="I4946" t="s">
        <v>39</v>
      </c>
      <c r="J4946" t="s">
        <v>40</v>
      </c>
      <c r="K4946">
        <v>1</v>
      </c>
      <c r="L4946">
        <v>654</v>
      </c>
      <c r="M4946">
        <v>10</v>
      </c>
      <c r="N4946">
        <v>588.6</v>
      </c>
      <c r="O4946">
        <v>400</v>
      </c>
      <c r="P4946">
        <v>188.6</v>
      </c>
      <c r="Q4946" t="s">
        <v>26</v>
      </c>
      <c r="R4946" t="s">
        <v>27</v>
      </c>
      <c r="S4946" s="3" t="str">
        <f t="shared" si="385"/>
        <v>January</v>
      </c>
      <c r="T4946" t="str">
        <f t="shared" si="386"/>
        <v>Q1</v>
      </c>
      <c r="U4946">
        <f t="shared" si="387"/>
        <v>2025</v>
      </c>
      <c r="V4946" s="4">
        <f t="shared" si="388"/>
        <v>0.32042133876996259</v>
      </c>
      <c r="W4946" t="str">
        <f t="shared" si="389"/>
        <v>Low</v>
      </c>
    </row>
    <row r="4947" spans="1:23" hidden="1" x14ac:dyDescent="0.3">
      <c r="A4947">
        <v>100266</v>
      </c>
      <c r="B4947" s="1">
        <v>45993</v>
      </c>
      <c r="C4947" t="s">
        <v>401</v>
      </c>
      <c r="D4947" t="s">
        <v>158</v>
      </c>
      <c r="E4947" t="s">
        <v>30</v>
      </c>
      <c r="F4947" t="s">
        <v>76</v>
      </c>
      <c r="G4947" t="s">
        <v>77</v>
      </c>
      <c r="H4947" t="s">
        <v>33</v>
      </c>
      <c r="I4947" t="s">
        <v>39</v>
      </c>
      <c r="J4947" t="s">
        <v>40</v>
      </c>
      <c r="K4947">
        <v>2</v>
      </c>
      <c r="L4947">
        <v>340</v>
      </c>
      <c r="M4947">
        <v>15</v>
      </c>
      <c r="N4947">
        <v>578</v>
      </c>
      <c r="O4947">
        <v>800</v>
      </c>
      <c r="P4947">
        <v>-222</v>
      </c>
      <c r="Q4947" t="s">
        <v>41</v>
      </c>
      <c r="R4947" t="s">
        <v>27</v>
      </c>
      <c r="S4947" s="3" t="str">
        <f t="shared" si="385"/>
        <v>December</v>
      </c>
      <c r="T4947" t="str">
        <f t="shared" si="386"/>
        <v>Q4</v>
      </c>
      <c r="U4947">
        <f t="shared" si="387"/>
        <v>2025</v>
      </c>
      <c r="V4947" s="4">
        <f t="shared" si="388"/>
        <v>-0.38408304498269896</v>
      </c>
      <c r="W4947" t="str">
        <f t="shared" si="389"/>
        <v>Low</v>
      </c>
    </row>
    <row r="4948" spans="1:23" hidden="1" x14ac:dyDescent="0.3">
      <c r="A4948">
        <v>102665</v>
      </c>
      <c r="B4948" s="1">
        <v>45992</v>
      </c>
      <c r="C4948" t="s">
        <v>2801</v>
      </c>
      <c r="D4948" t="s">
        <v>160</v>
      </c>
      <c r="E4948" t="s">
        <v>52</v>
      </c>
      <c r="F4948" t="s">
        <v>69</v>
      </c>
      <c r="G4948" t="s">
        <v>70</v>
      </c>
      <c r="H4948" t="s">
        <v>38</v>
      </c>
      <c r="I4948" t="s">
        <v>39</v>
      </c>
      <c r="J4948" t="s">
        <v>40</v>
      </c>
      <c r="K4948">
        <v>1</v>
      </c>
      <c r="L4948">
        <v>642</v>
      </c>
      <c r="M4948">
        <v>10</v>
      </c>
      <c r="N4948">
        <v>577.79999999999995</v>
      </c>
      <c r="O4948">
        <v>400</v>
      </c>
      <c r="P4948">
        <v>177.8</v>
      </c>
      <c r="Q4948" t="s">
        <v>49</v>
      </c>
      <c r="R4948" t="s">
        <v>73</v>
      </c>
      <c r="S4948" s="3" t="str">
        <f t="shared" si="385"/>
        <v>December</v>
      </c>
      <c r="T4948" t="str">
        <f t="shared" si="386"/>
        <v>Q4</v>
      </c>
      <c r="U4948">
        <f t="shared" si="387"/>
        <v>2025</v>
      </c>
      <c r="V4948" s="4">
        <f t="shared" si="388"/>
        <v>0.30771893388715821</v>
      </c>
      <c r="W4948" t="str">
        <f t="shared" si="389"/>
        <v>Low</v>
      </c>
    </row>
    <row r="4949" spans="1:23" hidden="1" x14ac:dyDescent="0.3">
      <c r="A4949">
        <v>102538</v>
      </c>
      <c r="B4949" s="1">
        <v>45786</v>
      </c>
      <c r="C4949" t="s">
        <v>2674</v>
      </c>
      <c r="D4949" t="s">
        <v>85</v>
      </c>
      <c r="E4949" t="s">
        <v>52</v>
      </c>
      <c r="F4949" t="s">
        <v>53</v>
      </c>
      <c r="G4949" t="s">
        <v>54</v>
      </c>
      <c r="H4949" t="s">
        <v>83</v>
      </c>
      <c r="I4949" t="s">
        <v>39</v>
      </c>
      <c r="J4949" t="s">
        <v>40</v>
      </c>
      <c r="K4949">
        <v>2</v>
      </c>
      <c r="L4949">
        <v>309</v>
      </c>
      <c r="M4949">
        <v>10</v>
      </c>
      <c r="N4949">
        <v>556.20000000000005</v>
      </c>
      <c r="O4949">
        <v>800</v>
      </c>
      <c r="P4949">
        <v>-243.8</v>
      </c>
      <c r="Q4949" t="s">
        <v>49</v>
      </c>
      <c r="R4949" t="s">
        <v>27</v>
      </c>
      <c r="S4949" s="3" t="str">
        <f t="shared" si="385"/>
        <v>May</v>
      </c>
      <c r="T4949" t="str">
        <f t="shared" si="386"/>
        <v>Q2</v>
      </c>
      <c r="U4949">
        <f t="shared" si="387"/>
        <v>2025</v>
      </c>
      <c r="V4949" s="4">
        <f t="shared" si="388"/>
        <v>-0.43833153541891406</v>
      </c>
      <c r="W4949" t="str">
        <f t="shared" si="389"/>
        <v>Low</v>
      </c>
    </row>
    <row r="4950" spans="1:23" hidden="1" x14ac:dyDescent="0.3">
      <c r="A4950">
        <v>104778</v>
      </c>
      <c r="B4950" s="1">
        <v>45901</v>
      </c>
      <c r="C4950" t="s">
        <v>4914</v>
      </c>
      <c r="D4950" t="s">
        <v>219</v>
      </c>
      <c r="E4950" t="s">
        <v>52</v>
      </c>
      <c r="F4950" t="s">
        <v>53</v>
      </c>
      <c r="G4950" t="s">
        <v>54</v>
      </c>
      <c r="H4950" t="s">
        <v>83</v>
      </c>
      <c r="I4950" t="s">
        <v>39</v>
      </c>
      <c r="J4950" t="s">
        <v>40</v>
      </c>
      <c r="K4950">
        <v>1</v>
      </c>
      <c r="L4950">
        <v>654</v>
      </c>
      <c r="M4950">
        <v>15</v>
      </c>
      <c r="N4950">
        <v>555.9</v>
      </c>
      <c r="O4950">
        <v>400</v>
      </c>
      <c r="P4950">
        <v>155.9</v>
      </c>
      <c r="Q4950" t="s">
        <v>55</v>
      </c>
      <c r="R4950" t="s">
        <v>27</v>
      </c>
      <c r="S4950" s="3" t="str">
        <f t="shared" si="385"/>
        <v>September</v>
      </c>
      <c r="T4950" t="str">
        <f t="shared" si="386"/>
        <v>Q3</v>
      </c>
      <c r="U4950">
        <f t="shared" si="387"/>
        <v>2025</v>
      </c>
      <c r="V4950" s="4">
        <f t="shared" si="388"/>
        <v>0.28044612340348984</v>
      </c>
      <c r="W4950" t="str">
        <f t="shared" si="389"/>
        <v>Low</v>
      </c>
    </row>
    <row r="4951" spans="1:23" hidden="1" x14ac:dyDescent="0.3">
      <c r="A4951">
        <v>101150</v>
      </c>
      <c r="B4951" s="1">
        <v>45751</v>
      </c>
      <c r="C4951" t="s">
        <v>1286</v>
      </c>
      <c r="D4951" t="s">
        <v>35</v>
      </c>
      <c r="E4951" t="s">
        <v>44</v>
      </c>
      <c r="F4951" t="s">
        <v>64</v>
      </c>
      <c r="G4951" t="s">
        <v>65</v>
      </c>
      <c r="H4951" t="s">
        <v>33</v>
      </c>
      <c r="I4951" t="s">
        <v>39</v>
      </c>
      <c r="J4951" t="s">
        <v>40</v>
      </c>
      <c r="K4951">
        <v>2</v>
      </c>
      <c r="L4951">
        <v>319</v>
      </c>
      <c r="M4951">
        <v>15</v>
      </c>
      <c r="N4951">
        <v>542.29999999999995</v>
      </c>
      <c r="O4951">
        <v>800</v>
      </c>
      <c r="P4951">
        <v>-257.7</v>
      </c>
      <c r="Q4951" t="s">
        <v>41</v>
      </c>
      <c r="R4951" t="s">
        <v>56</v>
      </c>
      <c r="S4951" s="3" t="str">
        <f t="shared" si="385"/>
        <v>April</v>
      </c>
      <c r="T4951" t="str">
        <f t="shared" si="386"/>
        <v>Q2</v>
      </c>
      <c r="U4951">
        <f t="shared" si="387"/>
        <v>2025</v>
      </c>
      <c r="V4951" s="4">
        <f t="shared" si="388"/>
        <v>-0.47519822976212428</v>
      </c>
      <c r="W4951" t="str">
        <f t="shared" si="389"/>
        <v>Low</v>
      </c>
    </row>
    <row r="4952" spans="1:23" hidden="1" x14ac:dyDescent="0.3">
      <c r="A4952">
        <v>101317</v>
      </c>
      <c r="B4952" s="1">
        <v>45797</v>
      </c>
      <c r="C4952" t="s">
        <v>1453</v>
      </c>
      <c r="D4952" t="s">
        <v>151</v>
      </c>
      <c r="E4952" t="s">
        <v>44</v>
      </c>
      <c r="F4952" t="s">
        <v>45</v>
      </c>
      <c r="G4952" t="s">
        <v>46</v>
      </c>
      <c r="H4952" t="s">
        <v>108</v>
      </c>
      <c r="I4952" t="s">
        <v>39</v>
      </c>
      <c r="J4952" t="s">
        <v>40</v>
      </c>
      <c r="K4952">
        <v>1</v>
      </c>
      <c r="L4952">
        <v>541</v>
      </c>
      <c r="M4952">
        <v>0</v>
      </c>
      <c r="N4952">
        <v>541</v>
      </c>
      <c r="O4952">
        <v>400</v>
      </c>
      <c r="P4952">
        <v>141</v>
      </c>
      <c r="Q4952" t="s">
        <v>55</v>
      </c>
      <c r="R4952" t="s">
        <v>56</v>
      </c>
      <c r="S4952" s="3" t="str">
        <f t="shared" si="385"/>
        <v>May</v>
      </c>
      <c r="T4952" t="str">
        <f t="shared" si="386"/>
        <v>Q2</v>
      </c>
      <c r="U4952">
        <f t="shared" si="387"/>
        <v>2025</v>
      </c>
      <c r="V4952" s="4">
        <f t="shared" si="388"/>
        <v>0.26062846580406657</v>
      </c>
      <c r="W4952" t="str">
        <f t="shared" si="389"/>
        <v>Low</v>
      </c>
    </row>
    <row r="4953" spans="1:23" hidden="1" x14ac:dyDescent="0.3">
      <c r="A4953">
        <v>100651</v>
      </c>
      <c r="B4953" s="1">
        <v>45671</v>
      </c>
      <c r="C4953" t="s">
        <v>787</v>
      </c>
      <c r="D4953" t="s">
        <v>199</v>
      </c>
      <c r="E4953" t="s">
        <v>44</v>
      </c>
      <c r="F4953" t="s">
        <v>64</v>
      </c>
      <c r="G4953" t="s">
        <v>65</v>
      </c>
      <c r="H4953" t="s">
        <v>33</v>
      </c>
      <c r="I4953" t="s">
        <v>39</v>
      </c>
      <c r="J4953" t="s">
        <v>40</v>
      </c>
      <c r="K4953">
        <v>1</v>
      </c>
      <c r="L4953">
        <v>636</v>
      </c>
      <c r="M4953">
        <v>15</v>
      </c>
      <c r="N4953">
        <v>540.6</v>
      </c>
      <c r="O4953">
        <v>400</v>
      </c>
      <c r="P4953">
        <v>140.6</v>
      </c>
      <c r="Q4953" t="s">
        <v>41</v>
      </c>
      <c r="R4953" t="s">
        <v>56</v>
      </c>
      <c r="S4953" s="3" t="str">
        <f t="shared" si="385"/>
        <v>January</v>
      </c>
      <c r="T4953" t="str">
        <f t="shared" si="386"/>
        <v>Q1</v>
      </c>
      <c r="U4953">
        <f t="shared" si="387"/>
        <v>2025</v>
      </c>
      <c r="V4953" s="4">
        <f t="shared" si="388"/>
        <v>0.2600813910469848</v>
      </c>
      <c r="W4953" t="str">
        <f t="shared" si="389"/>
        <v>Low</v>
      </c>
    </row>
    <row r="4954" spans="1:23" hidden="1" x14ac:dyDescent="0.3">
      <c r="A4954">
        <v>102571</v>
      </c>
      <c r="B4954" s="1">
        <v>46016</v>
      </c>
      <c r="C4954" t="s">
        <v>2707</v>
      </c>
      <c r="D4954" t="s">
        <v>138</v>
      </c>
      <c r="E4954" t="s">
        <v>20</v>
      </c>
      <c r="F4954" t="s">
        <v>21</v>
      </c>
      <c r="G4954" t="s">
        <v>22</v>
      </c>
      <c r="H4954" t="s">
        <v>23</v>
      </c>
      <c r="I4954" t="s">
        <v>39</v>
      </c>
      <c r="J4954" t="s">
        <v>40</v>
      </c>
      <c r="K4954">
        <v>1</v>
      </c>
      <c r="L4954">
        <v>648</v>
      </c>
      <c r="M4954">
        <v>20</v>
      </c>
      <c r="N4954">
        <v>518.4</v>
      </c>
      <c r="O4954">
        <v>400</v>
      </c>
      <c r="P4954">
        <v>118.4</v>
      </c>
      <c r="Q4954" t="s">
        <v>49</v>
      </c>
      <c r="R4954" t="s">
        <v>27</v>
      </c>
      <c r="S4954" s="3" t="str">
        <f t="shared" si="385"/>
        <v>December</v>
      </c>
      <c r="T4954" t="str">
        <f t="shared" si="386"/>
        <v>Q4</v>
      </c>
      <c r="U4954">
        <f t="shared" si="387"/>
        <v>2025</v>
      </c>
      <c r="V4954" s="4">
        <f t="shared" si="388"/>
        <v>0.22839506172839508</v>
      </c>
      <c r="W4954" t="str">
        <f t="shared" si="389"/>
        <v>Low</v>
      </c>
    </row>
    <row r="4955" spans="1:23" hidden="1" x14ac:dyDescent="0.3">
      <c r="A4955">
        <v>104604</v>
      </c>
      <c r="B4955" s="1">
        <v>45712</v>
      </c>
      <c r="C4955" t="s">
        <v>4740</v>
      </c>
      <c r="D4955" t="s">
        <v>129</v>
      </c>
      <c r="E4955" t="s">
        <v>30</v>
      </c>
      <c r="F4955" t="s">
        <v>76</v>
      </c>
      <c r="G4955" t="s">
        <v>77</v>
      </c>
      <c r="H4955" t="s">
        <v>108</v>
      </c>
      <c r="I4955" t="s">
        <v>39</v>
      </c>
      <c r="J4955" t="s">
        <v>40</v>
      </c>
      <c r="K4955">
        <v>2</v>
      </c>
      <c r="L4955">
        <v>268</v>
      </c>
      <c r="M4955">
        <v>5</v>
      </c>
      <c r="N4955">
        <v>509.2</v>
      </c>
      <c r="O4955">
        <v>800</v>
      </c>
      <c r="P4955">
        <v>-290.8</v>
      </c>
      <c r="Q4955" t="s">
        <v>26</v>
      </c>
      <c r="R4955" t="s">
        <v>27</v>
      </c>
      <c r="S4955" s="3" t="str">
        <f t="shared" si="385"/>
        <v>February</v>
      </c>
      <c r="T4955" t="str">
        <f t="shared" si="386"/>
        <v>Q1</v>
      </c>
      <c r="U4955">
        <f t="shared" si="387"/>
        <v>2025</v>
      </c>
      <c r="V4955" s="4">
        <f t="shared" si="388"/>
        <v>-0.57109190887666927</v>
      </c>
      <c r="W4955" t="str">
        <f t="shared" si="389"/>
        <v>Low</v>
      </c>
    </row>
    <row r="4956" spans="1:23" hidden="1" x14ac:dyDescent="0.3">
      <c r="A4956">
        <v>103385</v>
      </c>
      <c r="B4956" s="1">
        <v>45821</v>
      </c>
      <c r="C4956" t="s">
        <v>3521</v>
      </c>
      <c r="D4956" t="s">
        <v>342</v>
      </c>
      <c r="E4956" t="s">
        <v>20</v>
      </c>
      <c r="F4956" t="s">
        <v>21</v>
      </c>
      <c r="G4956" t="s">
        <v>22</v>
      </c>
      <c r="H4956" t="s">
        <v>33</v>
      </c>
      <c r="I4956" t="s">
        <v>39</v>
      </c>
      <c r="J4956" t="s">
        <v>40</v>
      </c>
      <c r="K4956">
        <v>2</v>
      </c>
      <c r="L4956">
        <v>248</v>
      </c>
      <c r="M4956">
        <v>0</v>
      </c>
      <c r="N4956">
        <v>496</v>
      </c>
      <c r="O4956">
        <v>800</v>
      </c>
      <c r="P4956">
        <v>-304</v>
      </c>
      <c r="Q4956" t="s">
        <v>26</v>
      </c>
      <c r="R4956" t="s">
        <v>56</v>
      </c>
      <c r="S4956" s="3" t="str">
        <f t="shared" si="385"/>
        <v>June</v>
      </c>
      <c r="T4956" t="str">
        <f t="shared" si="386"/>
        <v>Q2</v>
      </c>
      <c r="U4956">
        <f t="shared" si="387"/>
        <v>2025</v>
      </c>
      <c r="V4956" s="4">
        <f t="shared" si="388"/>
        <v>-0.61290322580645162</v>
      </c>
      <c r="W4956" t="str">
        <f t="shared" si="389"/>
        <v>Low</v>
      </c>
    </row>
    <row r="4957" spans="1:23" hidden="1" x14ac:dyDescent="0.3">
      <c r="A4957">
        <v>101411</v>
      </c>
      <c r="B4957" s="1">
        <v>46005</v>
      </c>
      <c r="C4957" t="s">
        <v>1547</v>
      </c>
      <c r="D4957" t="s">
        <v>138</v>
      </c>
      <c r="E4957" t="s">
        <v>44</v>
      </c>
      <c r="F4957" t="s">
        <v>45</v>
      </c>
      <c r="G4957" t="s">
        <v>46</v>
      </c>
      <c r="H4957" t="s">
        <v>23</v>
      </c>
      <c r="I4957" t="s">
        <v>39</v>
      </c>
      <c r="J4957" t="s">
        <v>40</v>
      </c>
      <c r="K4957">
        <v>1</v>
      </c>
      <c r="L4957">
        <v>609</v>
      </c>
      <c r="M4957">
        <v>20</v>
      </c>
      <c r="N4957">
        <v>487.2</v>
      </c>
      <c r="O4957">
        <v>400</v>
      </c>
      <c r="P4957">
        <v>87.2</v>
      </c>
      <c r="Q4957" t="s">
        <v>26</v>
      </c>
      <c r="R4957" t="s">
        <v>27</v>
      </c>
      <c r="S4957" s="3" t="str">
        <f t="shared" si="385"/>
        <v>December</v>
      </c>
      <c r="T4957" t="str">
        <f t="shared" si="386"/>
        <v>Q4</v>
      </c>
      <c r="U4957">
        <f t="shared" si="387"/>
        <v>2025</v>
      </c>
      <c r="V4957" s="4">
        <f t="shared" si="388"/>
        <v>0.17898193760262726</v>
      </c>
      <c r="W4957" t="str">
        <f t="shared" si="389"/>
        <v>Low</v>
      </c>
    </row>
    <row r="4958" spans="1:23" hidden="1" x14ac:dyDescent="0.3">
      <c r="A4958">
        <v>101789</v>
      </c>
      <c r="B4958" s="1">
        <v>45849</v>
      </c>
      <c r="C4958" t="s">
        <v>1925</v>
      </c>
      <c r="D4958" t="s">
        <v>98</v>
      </c>
      <c r="E4958" t="s">
        <v>20</v>
      </c>
      <c r="F4958" t="s">
        <v>21</v>
      </c>
      <c r="G4958" t="s">
        <v>22</v>
      </c>
      <c r="H4958" t="s">
        <v>59</v>
      </c>
      <c r="I4958" t="s">
        <v>39</v>
      </c>
      <c r="J4958" t="s">
        <v>40</v>
      </c>
      <c r="K4958">
        <v>2</v>
      </c>
      <c r="L4958">
        <v>304</v>
      </c>
      <c r="M4958">
        <v>20</v>
      </c>
      <c r="N4958">
        <v>486.4</v>
      </c>
      <c r="O4958">
        <v>800</v>
      </c>
      <c r="P4958">
        <v>-313.60000000000002</v>
      </c>
      <c r="Q4958" t="s">
        <v>26</v>
      </c>
      <c r="R4958" t="s">
        <v>27</v>
      </c>
      <c r="S4958" s="3" t="str">
        <f t="shared" si="385"/>
        <v>July</v>
      </c>
      <c r="T4958" t="str">
        <f t="shared" si="386"/>
        <v>Q3</v>
      </c>
      <c r="U4958">
        <f t="shared" si="387"/>
        <v>2025</v>
      </c>
      <c r="V4958" s="4">
        <f t="shared" si="388"/>
        <v>-0.64473684210526327</v>
      </c>
      <c r="W4958" t="str">
        <f t="shared" si="389"/>
        <v>Low</v>
      </c>
    </row>
    <row r="4959" spans="1:23" hidden="1" x14ac:dyDescent="0.3">
      <c r="A4959">
        <v>104471</v>
      </c>
      <c r="B4959" s="1">
        <v>45941</v>
      </c>
      <c r="C4959" t="s">
        <v>4607</v>
      </c>
      <c r="D4959" t="s">
        <v>85</v>
      </c>
      <c r="E4959" t="s">
        <v>44</v>
      </c>
      <c r="F4959" t="s">
        <v>45</v>
      </c>
      <c r="G4959" t="s">
        <v>46</v>
      </c>
      <c r="H4959" t="s">
        <v>71</v>
      </c>
      <c r="I4959" t="s">
        <v>39</v>
      </c>
      <c r="J4959" t="s">
        <v>40</v>
      </c>
      <c r="K4959">
        <v>3</v>
      </c>
      <c r="L4959">
        <v>202</v>
      </c>
      <c r="M4959">
        <v>20</v>
      </c>
      <c r="N4959">
        <v>484.8</v>
      </c>
      <c r="O4959">
        <v>1200</v>
      </c>
      <c r="P4959">
        <v>-715.2</v>
      </c>
      <c r="Q4959" t="s">
        <v>66</v>
      </c>
      <c r="R4959" t="s">
        <v>27</v>
      </c>
      <c r="S4959" s="3" t="str">
        <f t="shared" si="385"/>
        <v>October</v>
      </c>
      <c r="T4959" t="str">
        <f t="shared" si="386"/>
        <v>Q4</v>
      </c>
      <c r="U4959">
        <f t="shared" si="387"/>
        <v>2025</v>
      </c>
      <c r="V4959" s="4">
        <f t="shared" si="388"/>
        <v>-1.4752475247524752</v>
      </c>
      <c r="W4959" t="str">
        <f t="shared" si="389"/>
        <v>Low</v>
      </c>
    </row>
    <row r="4960" spans="1:23" hidden="1" x14ac:dyDescent="0.3">
      <c r="A4960">
        <v>101445</v>
      </c>
      <c r="B4960" s="1">
        <v>46000</v>
      </c>
      <c r="C4960" t="s">
        <v>1581</v>
      </c>
      <c r="D4960" t="s">
        <v>75</v>
      </c>
      <c r="E4960" t="s">
        <v>20</v>
      </c>
      <c r="F4960" t="s">
        <v>21</v>
      </c>
      <c r="G4960" t="s">
        <v>22</v>
      </c>
      <c r="H4960" t="s">
        <v>59</v>
      </c>
      <c r="I4960" t="s">
        <v>39</v>
      </c>
      <c r="J4960" t="s">
        <v>40</v>
      </c>
      <c r="K4960">
        <v>2</v>
      </c>
      <c r="L4960">
        <v>277</v>
      </c>
      <c r="M4960">
        <v>15</v>
      </c>
      <c r="N4960">
        <v>470.9</v>
      </c>
      <c r="O4960">
        <v>800</v>
      </c>
      <c r="P4960">
        <v>-329.1</v>
      </c>
      <c r="Q4960" t="s">
        <v>66</v>
      </c>
      <c r="R4960" t="s">
        <v>73</v>
      </c>
      <c r="S4960" s="3" t="str">
        <f t="shared" si="385"/>
        <v>December</v>
      </c>
      <c r="T4960" t="str">
        <f t="shared" si="386"/>
        <v>Q4</v>
      </c>
      <c r="U4960">
        <f t="shared" si="387"/>
        <v>2025</v>
      </c>
      <c r="V4960" s="4">
        <f t="shared" si="388"/>
        <v>-0.69887449564663418</v>
      </c>
      <c r="W4960" t="str">
        <f t="shared" si="389"/>
        <v>Low</v>
      </c>
    </row>
    <row r="4961" spans="1:23" hidden="1" x14ac:dyDescent="0.3">
      <c r="A4961">
        <v>102537</v>
      </c>
      <c r="B4961" s="1">
        <v>45890</v>
      </c>
      <c r="C4961" t="s">
        <v>2673</v>
      </c>
      <c r="D4961" t="s">
        <v>118</v>
      </c>
      <c r="E4961" t="s">
        <v>52</v>
      </c>
      <c r="F4961" t="s">
        <v>69</v>
      </c>
      <c r="G4961" t="s">
        <v>70</v>
      </c>
      <c r="H4961" t="s">
        <v>38</v>
      </c>
      <c r="I4961" t="s">
        <v>39</v>
      </c>
      <c r="J4961" t="s">
        <v>40</v>
      </c>
      <c r="K4961">
        <v>1</v>
      </c>
      <c r="L4961">
        <v>587</v>
      </c>
      <c r="M4961">
        <v>20</v>
      </c>
      <c r="N4961">
        <v>469.6</v>
      </c>
      <c r="O4961">
        <v>400</v>
      </c>
      <c r="P4961">
        <v>69.599999999999994</v>
      </c>
      <c r="Q4961" t="s">
        <v>41</v>
      </c>
      <c r="R4961" t="s">
        <v>73</v>
      </c>
      <c r="S4961" s="3" t="str">
        <f t="shared" si="385"/>
        <v>August</v>
      </c>
      <c r="T4961" t="str">
        <f t="shared" si="386"/>
        <v>Q3</v>
      </c>
      <c r="U4961">
        <f t="shared" si="387"/>
        <v>2025</v>
      </c>
      <c r="V4961" s="4">
        <f t="shared" si="388"/>
        <v>0.1482112436115843</v>
      </c>
      <c r="W4961" t="str">
        <f t="shared" si="389"/>
        <v>Low</v>
      </c>
    </row>
    <row r="4962" spans="1:23" hidden="1" x14ac:dyDescent="0.3">
      <c r="A4962">
        <v>102693</v>
      </c>
      <c r="B4962" s="1">
        <v>45735</v>
      </c>
      <c r="C4962" t="s">
        <v>2829</v>
      </c>
      <c r="D4962" t="s">
        <v>114</v>
      </c>
      <c r="E4962" t="s">
        <v>44</v>
      </c>
      <c r="F4962" t="s">
        <v>45</v>
      </c>
      <c r="G4962" t="s">
        <v>46</v>
      </c>
      <c r="H4962" t="s">
        <v>38</v>
      </c>
      <c r="I4962" t="s">
        <v>39</v>
      </c>
      <c r="J4962" t="s">
        <v>40</v>
      </c>
      <c r="K4962">
        <v>1</v>
      </c>
      <c r="L4962">
        <v>493</v>
      </c>
      <c r="M4962">
        <v>5</v>
      </c>
      <c r="N4962">
        <v>468.35</v>
      </c>
      <c r="O4962">
        <v>400</v>
      </c>
      <c r="P4962">
        <v>68.349999999999994</v>
      </c>
      <c r="Q4962" t="s">
        <v>66</v>
      </c>
      <c r="R4962" t="s">
        <v>56</v>
      </c>
      <c r="S4962" s="3" t="str">
        <f t="shared" si="385"/>
        <v>March</v>
      </c>
      <c r="T4962" t="str">
        <f t="shared" si="386"/>
        <v>Q1</v>
      </c>
      <c r="U4962">
        <f t="shared" si="387"/>
        <v>2025</v>
      </c>
      <c r="V4962" s="4">
        <f t="shared" si="388"/>
        <v>0.14593786697982275</v>
      </c>
      <c r="W4962" t="str">
        <f t="shared" si="389"/>
        <v>Low</v>
      </c>
    </row>
    <row r="4963" spans="1:23" hidden="1" x14ac:dyDescent="0.3">
      <c r="A4963">
        <v>104053</v>
      </c>
      <c r="B4963" s="1">
        <v>45797</v>
      </c>
      <c r="C4963" t="s">
        <v>4189</v>
      </c>
      <c r="D4963" t="s">
        <v>217</v>
      </c>
      <c r="E4963" t="s">
        <v>20</v>
      </c>
      <c r="F4963" t="s">
        <v>21</v>
      </c>
      <c r="G4963" t="s">
        <v>22</v>
      </c>
      <c r="H4963" t="s">
        <v>38</v>
      </c>
      <c r="I4963" t="s">
        <v>39</v>
      </c>
      <c r="J4963" t="s">
        <v>40</v>
      </c>
      <c r="K4963">
        <v>1</v>
      </c>
      <c r="L4963">
        <v>519</v>
      </c>
      <c r="M4963">
        <v>10</v>
      </c>
      <c r="N4963">
        <v>467.1</v>
      </c>
      <c r="O4963">
        <v>400</v>
      </c>
      <c r="P4963">
        <v>67.099999999999994</v>
      </c>
      <c r="Q4963" t="s">
        <v>41</v>
      </c>
      <c r="R4963" t="s">
        <v>27</v>
      </c>
      <c r="S4963" s="3" t="str">
        <f t="shared" si="385"/>
        <v>May</v>
      </c>
      <c r="T4963" t="str">
        <f t="shared" si="386"/>
        <v>Q2</v>
      </c>
      <c r="U4963">
        <f t="shared" si="387"/>
        <v>2025</v>
      </c>
      <c r="V4963" s="4">
        <f t="shared" si="388"/>
        <v>0.14365232284307428</v>
      </c>
      <c r="W4963" t="str">
        <f t="shared" si="389"/>
        <v>Low</v>
      </c>
    </row>
    <row r="4964" spans="1:23" hidden="1" x14ac:dyDescent="0.3">
      <c r="A4964">
        <v>102383</v>
      </c>
      <c r="B4964" s="1">
        <v>45658</v>
      </c>
      <c r="C4964" t="s">
        <v>2519</v>
      </c>
      <c r="D4964" t="s">
        <v>207</v>
      </c>
      <c r="E4964" t="s">
        <v>30</v>
      </c>
      <c r="F4964" t="s">
        <v>76</v>
      </c>
      <c r="G4964" t="s">
        <v>77</v>
      </c>
      <c r="H4964" t="s">
        <v>33</v>
      </c>
      <c r="I4964" t="s">
        <v>39</v>
      </c>
      <c r="J4964" t="s">
        <v>40</v>
      </c>
      <c r="K4964">
        <v>2</v>
      </c>
      <c r="L4964">
        <v>291</v>
      </c>
      <c r="M4964">
        <v>20</v>
      </c>
      <c r="N4964">
        <v>465.6</v>
      </c>
      <c r="O4964">
        <v>800</v>
      </c>
      <c r="P4964">
        <v>-334.4</v>
      </c>
      <c r="Q4964" t="s">
        <v>49</v>
      </c>
      <c r="R4964" t="s">
        <v>27</v>
      </c>
      <c r="S4964" s="3" t="str">
        <f t="shared" si="385"/>
        <v>January</v>
      </c>
      <c r="T4964" t="str">
        <f t="shared" si="386"/>
        <v>Q1</v>
      </c>
      <c r="U4964">
        <f t="shared" si="387"/>
        <v>2025</v>
      </c>
      <c r="V4964" s="4">
        <f t="shared" si="388"/>
        <v>-0.71821305841924388</v>
      </c>
      <c r="W4964" t="str">
        <f t="shared" si="389"/>
        <v>Low</v>
      </c>
    </row>
    <row r="4965" spans="1:23" hidden="1" x14ac:dyDescent="0.3">
      <c r="A4965">
        <v>104903</v>
      </c>
      <c r="B4965" s="1">
        <v>45694</v>
      </c>
      <c r="C4965" t="s">
        <v>5039</v>
      </c>
      <c r="D4965" t="s">
        <v>189</v>
      </c>
      <c r="E4965" t="s">
        <v>30</v>
      </c>
      <c r="F4965" t="s">
        <v>31</v>
      </c>
      <c r="G4965" t="s">
        <v>32</v>
      </c>
      <c r="H4965" t="s">
        <v>23</v>
      </c>
      <c r="I4965" t="s">
        <v>39</v>
      </c>
      <c r="J4965" t="s">
        <v>40</v>
      </c>
      <c r="K4965">
        <v>1</v>
      </c>
      <c r="L4965">
        <v>512</v>
      </c>
      <c r="M4965">
        <v>10</v>
      </c>
      <c r="N4965">
        <v>460.8</v>
      </c>
      <c r="O4965">
        <v>400</v>
      </c>
      <c r="P4965">
        <v>60.8</v>
      </c>
      <c r="Q4965" t="s">
        <v>66</v>
      </c>
      <c r="R4965" t="s">
        <v>27</v>
      </c>
      <c r="S4965" s="3" t="str">
        <f t="shared" si="385"/>
        <v>February</v>
      </c>
      <c r="T4965" t="str">
        <f t="shared" si="386"/>
        <v>Q1</v>
      </c>
      <c r="U4965">
        <f t="shared" si="387"/>
        <v>2025</v>
      </c>
      <c r="V4965" s="4">
        <f t="shared" si="388"/>
        <v>0.13194444444444445</v>
      </c>
      <c r="W4965" t="str">
        <f t="shared" si="389"/>
        <v>Low</v>
      </c>
    </row>
    <row r="4966" spans="1:23" hidden="1" x14ac:dyDescent="0.3">
      <c r="A4966">
        <v>100811</v>
      </c>
      <c r="B4966" s="1">
        <v>45893</v>
      </c>
      <c r="C4966" t="s">
        <v>947</v>
      </c>
      <c r="D4966" t="s">
        <v>125</v>
      </c>
      <c r="E4966" t="s">
        <v>30</v>
      </c>
      <c r="F4966" t="s">
        <v>31</v>
      </c>
      <c r="G4966" t="s">
        <v>32</v>
      </c>
      <c r="H4966" t="s">
        <v>108</v>
      </c>
      <c r="I4966" t="s">
        <v>39</v>
      </c>
      <c r="J4966" t="s">
        <v>40</v>
      </c>
      <c r="K4966">
        <v>1</v>
      </c>
      <c r="L4966">
        <v>460</v>
      </c>
      <c r="M4966">
        <v>0</v>
      </c>
      <c r="N4966">
        <v>460</v>
      </c>
      <c r="O4966">
        <v>400</v>
      </c>
      <c r="P4966">
        <v>60</v>
      </c>
      <c r="Q4966" t="s">
        <v>26</v>
      </c>
      <c r="R4966" t="s">
        <v>27</v>
      </c>
      <c r="S4966" s="3" t="str">
        <f t="shared" si="385"/>
        <v>August</v>
      </c>
      <c r="T4966" t="str">
        <f t="shared" si="386"/>
        <v>Q3</v>
      </c>
      <c r="U4966">
        <f t="shared" si="387"/>
        <v>2025</v>
      </c>
      <c r="V4966" s="4">
        <f t="shared" si="388"/>
        <v>0.13043478260869565</v>
      </c>
      <c r="W4966" t="str">
        <f t="shared" si="389"/>
        <v>Low</v>
      </c>
    </row>
    <row r="4967" spans="1:23" hidden="1" x14ac:dyDescent="0.3">
      <c r="A4967">
        <v>104818</v>
      </c>
      <c r="B4967" s="1">
        <v>45886</v>
      </c>
      <c r="C4967" t="s">
        <v>4954</v>
      </c>
      <c r="D4967" t="s">
        <v>226</v>
      </c>
      <c r="E4967" t="s">
        <v>52</v>
      </c>
      <c r="F4967" t="s">
        <v>69</v>
      </c>
      <c r="G4967" t="s">
        <v>70</v>
      </c>
      <c r="H4967" t="s">
        <v>59</v>
      </c>
      <c r="I4967" t="s">
        <v>39</v>
      </c>
      <c r="J4967" t="s">
        <v>40</v>
      </c>
      <c r="K4967">
        <v>1</v>
      </c>
      <c r="L4967">
        <v>431</v>
      </c>
      <c r="M4967">
        <v>0</v>
      </c>
      <c r="N4967">
        <v>431</v>
      </c>
      <c r="O4967">
        <v>400</v>
      </c>
      <c r="P4967">
        <v>31</v>
      </c>
      <c r="Q4967" t="s">
        <v>66</v>
      </c>
      <c r="R4967" t="s">
        <v>27</v>
      </c>
      <c r="S4967" s="3" t="str">
        <f t="shared" si="385"/>
        <v>August</v>
      </c>
      <c r="T4967" t="str">
        <f t="shared" si="386"/>
        <v>Q3</v>
      </c>
      <c r="U4967">
        <f t="shared" si="387"/>
        <v>2025</v>
      </c>
      <c r="V4967" s="4">
        <f t="shared" si="388"/>
        <v>7.1925754060324823E-2</v>
      </c>
      <c r="W4967" t="str">
        <f t="shared" si="389"/>
        <v>Low</v>
      </c>
    </row>
    <row r="4968" spans="1:23" hidden="1" x14ac:dyDescent="0.3">
      <c r="A4968">
        <v>102839</v>
      </c>
      <c r="B4968" s="1">
        <v>45916</v>
      </c>
      <c r="C4968" t="s">
        <v>2975</v>
      </c>
      <c r="D4968" t="s">
        <v>112</v>
      </c>
      <c r="E4968" t="s">
        <v>52</v>
      </c>
      <c r="F4968" t="s">
        <v>53</v>
      </c>
      <c r="G4968" t="s">
        <v>54</v>
      </c>
      <c r="H4968" t="s">
        <v>33</v>
      </c>
      <c r="I4968" t="s">
        <v>39</v>
      </c>
      <c r="J4968" t="s">
        <v>40</v>
      </c>
      <c r="K4968">
        <v>2</v>
      </c>
      <c r="L4968">
        <v>211</v>
      </c>
      <c r="M4968">
        <v>0</v>
      </c>
      <c r="N4968">
        <v>422</v>
      </c>
      <c r="O4968">
        <v>800</v>
      </c>
      <c r="P4968">
        <v>-378</v>
      </c>
      <c r="Q4968" t="s">
        <v>66</v>
      </c>
      <c r="R4968" t="s">
        <v>27</v>
      </c>
      <c r="S4968" s="3" t="str">
        <f t="shared" si="385"/>
        <v>September</v>
      </c>
      <c r="T4968" t="str">
        <f t="shared" si="386"/>
        <v>Q3</v>
      </c>
      <c r="U4968">
        <f t="shared" si="387"/>
        <v>2025</v>
      </c>
      <c r="V4968" s="4">
        <f t="shared" si="388"/>
        <v>-0.89573459715639814</v>
      </c>
      <c r="W4968" t="str">
        <f t="shared" si="389"/>
        <v>Low</v>
      </c>
    </row>
    <row r="4969" spans="1:23" hidden="1" x14ac:dyDescent="0.3">
      <c r="A4969">
        <v>103272</v>
      </c>
      <c r="B4969" s="1">
        <v>45814</v>
      </c>
      <c r="C4969" t="s">
        <v>3408</v>
      </c>
      <c r="D4969" t="s">
        <v>160</v>
      </c>
      <c r="E4969" t="s">
        <v>44</v>
      </c>
      <c r="F4969" t="s">
        <v>45</v>
      </c>
      <c r="G4969" t="s">
        <v>46</v>
      </c>
      <c r="H4969" t="s">
        <v>71</v>
      </c>
      <c r="I4969" t="s">
        <v>39</v>
      </c>
      <c r="J4969" t="s">
        <v>40</v>
      </c>
      <c r="K4969">
        <v>1</v>
      </c>
      <c r="L4969">
        <v>495</v>
      </c>
      <c r="M4969">
        <v>15</v>
      </c>
      <c r="N4969">
        <v>420.75</v>
      </c>
      <c r="O4969">
        <v>400</v>
      </c>
      <c r="P4969">
        <v>20.75</v>
      </c>
      <c r="Q4969" t="s">
        <v>55</v>
      </c>
      <c r="R4969" t="s">
        <v>56</v>
      </c>
      <c r="S4969" s="3" t="str">
        <f t="shared" si="385"/>
        <v>June</v>
      </c>
      <c r="T4969" t="str">
        <f t="shared" si="386"/>
        <v>Q2</v>
      </c>
      <c r="U4969">
        <f t="shared" si="387"/>
        <v>2025</v>
      </c>
      <c r="V4969" s="4">
        <f t="shared" si="388"/>
        <v>4.9316696375519907E-2</v>
      </c>
      <c r="W4969" t="str">
        <f t="shared" si="389"/>
        <v>Low</v>
      </c>
    </row>
    <row r="4970" spans="1:23" hidden="1" x14ac:dyDescent="0.3">
      <c r="A4970">
        <v>103917</v>
      </c>
      <c r="B4970" s="1">
        <v>45843</v>
      </c>
      <c r="C4970" t="s">
        <v>4053</v>
      </c>
      <c r="D4970" t="s">
        <v>202</v>
      </c>
      <c r="E4970" t="s">
        <v>52</v>
      </c>
      <c r="F4970" t="s">
        <v>53</v>
      </c>
      <c r="G4970" t="s">
        <v>54</v>
      </c>
      <c r="H4970" t="s">
        <v>33</v>
      </c>
      <c r="I4970" t="s">
        <v>39</v>
      </c>
      <c r="J4970" t="s">
        <v>40</v>
      </c>
      <c r="K4970">
        <v>1</v>
      </c>
      <c r="L4970">
        <v>477</v>
      </c>
      <c r="M4970">
        <v>15</v>
      </c>
      <c r="N4970">
        <v>405.45</v>
      </c>
      <c r="O4970">
        <v>400</v>
      </c>
      <c r="P4970">
        <v>5.45</v>
      </c>
      <c r="Q4970" t="s">
        <v>49</v>
      </c>
      <c r="R4970" t="s">
        <v>73</v>
      </c>
      <c r="S4970" s="3" t="str">
        <f t="shared" si="385"/>
        <v>July</v>
      </c>
      <c r="T4970" t="str">
        <f t="shared" si="386"/>
        <v>Q3</v>
      </c>
      <c r="U4970">
        <f t="shared" si="387"/>
        <v>2025</v>
      </c>
      <c r="V4970" s="4">
        <f t="shared" si="388"/>
        <v>1.344185472931311E-2</v>
      </c>
      <c r="W4970" t="str">
        <f t="shared" si="389"/>
        <v>Low</v>
      </c>
    </row>
    <row r="4971" spans="1:23" hidden="1" x14ac:dyDescent="0.3">
      <c r="A4971">
        <v>103732</v>
      </c>
      <c r="B4971" s="1">
        <v>45915</v>
      </c>
      <c r="C4971" t="s">
        <v>3868</v>
      </c>
      <c r="D4971" t="s">
        <v>134</v>
      </c>
      <c r="E4971" t="s">
        <v>30</v>
      </c>
      <c r="F4971" t="s">
        <v>76</v>
      </c>
      <c r="G4971" t="s">
        <v>77</v>
      </c>
      <c r="H4971" t="s">
        <v>47</v>
      </c>
      <c r="I4971" t="s">
        <v>39</v>
      </c>
      <c r="J4971" t="s">
        <v>40</v>
      </c>
      <c r="K4971">
        <v>1</v>
      </c>
      <c r="L4971">
        <v>402</v>
      </c>
      <c r="M4971">
        <v>0</v>
      </c>
      <c r="N4971">
        <v>402</v>
      </c>
      <c r="O4971">
        <v>400</v>
      </c>
      <c r="P4971">
        <v>2</v>
      </c>
      <c r="Q4971" t="s">
        <v>49</v>
      </c>
      <c r="R4971" t="s">
        <v>27</v>
      </c>
      <c r="S4971" s="3" t="str">
        <f t="shared" si="385"/>
        <v>September</v>
      </c>
      <c r="T4971" t="str">
        <f t="shared" si="386"/>
        <v>Q3</v>
      </c>
      <c r="U4971">
        <f t="shared" si="387"/>
        <v>2025</v>
      </c>
      <c r="V4971" s="4">
        <f t="shared" si="388"/>
        <v>4.9751243781094526E-3</v>
      </c>
      <c r="W4971" t="str">
        <f t="shared" si="389"/>
        <v>Low</v>
      </c>
    </row>
    <row r="4972" spans="1:23" hidden="1" x14ac:dyDescent="0.3">
      <c r="A4972">
        <v>100315</v>
      </c>
      <c r="B4972" s="1">
        <v>45925</v>
      </c>
      <c r="C4972" t="s">
        <v>451</v>
      </c>
      <c r="D4972" t="s">
        <v>250</v>
      </c>
      <c r="E4972" t="s">
        <v>20</v>
      </c>
      <c r="F4972" t="s">
        <v>21</v>
      </c>
      <c r="G4972" t="s">
        <v>22</v>
      </c>
      <c r="H4972" t="s">
        <v>23</v>
      </c>
      <c r="I4972" t="s">
        <v>39</v>
      </c>
      <c r="J4972" t="s">
        <v>40</v>
      </c>
      <c r="K4972">
        <v>2</v>
      </c>
      <c r="L4972">
        <v>221</v>
      </c>
      <c r="M4972">
        <v>10</v>
      </c>
      <c r="N4972">
        <v>397.8</v>
      </c>
      <c r="O4972">
        <v>800</v>
      </c>
      <c r="P4972">
        <v>-402.2</v>
      </c>
      <c r="Q4972" t="s">
        <v>26</v>
      </c>
      <c r="R4972" t="s">
        <v>73</v>
      </c>
      <c r="S4972" s="3" t="str">
        <f t="shared" si="385"/>
        <v>September</v>
      </c>
      <c r="T4972" t="str">
        <f t="shared" si="386"/>
        <v>Q3</v>
      </c>
      <c r="U4972">
        <f t="shared" si="387"/>
        <v>2025</v>
      </c>
      <c r="V4972" s="4">
        <f t="shared" si="388"/>
        <v>-1.0110608345902463</v>
      </c>
      <c r="W4972" t="str">
        <f t="shared" si="389"/>
        <v>Low</v>
      </c>
    </row>
    <row r="4973" spans="1:23" hidden="1" x14ac:dyDescent="0.3">
      <c r="A4973">
        <v>102524</v>
      </c>
      <c r="B4973" s="1">
        <v>45741</v>
      </c>
      <c r="C4973" t="s">
        <v>2660</v>
      </c>
      <c r="D4973" t="s">
        <v>102</v>
      </c>
      <c r="E4973" t="s">
        <v>30</v>
      </c>
      <c r="F4973" t="s">
        <v>76</v>
      </c>
      <c r="G4973" t="s">
        <v>77</v>
      </c>
      <c r="H4973" t="s">
        <v>23</v>
      </c>
      <c r="I4973" t="s">
        <v>39</v>
      </c>
      <c r="J4973" t="s">
        <v>40</v>
      </c>
      <c r="K4973">
        <v>1</v>
      </c>
      <c r="L4973">
        <v>497</v>
      </c>
      <c r="M4973">
        <v>20</v>
      </c>
      <c r="N4973">
        <v>397.6</v>
      </c>
      <c r="O4973">
        <v>400</v>
      </c>
      <c r="P4973">
        <v>-2.4</v>
      </c>
      <c r="Q4973" t="s">
        <v>26</v>
      </c>
      <c r="R4973" t="s">
        <v>56</v>
      </c>
      <c r="S4973" s="3" t="str">
        <f t="shared" si="385"/>
        <v>March</v>
      </c>
      <c r="T4973" t="str">
        <f t="shared" si="386"/>
        <v>Q1</v>
      </c>
      <c r="U4973">
        <f t="shared" si="387"/>
        <v>2025</v>
      </c>
      <c r="V4973" s="4">
        <f t="shared" si="388"/>
        <v>-6.0362173038229373E-3</v>
      </c>
      <c r="W4973" t="str">
        <f t="shared" si="389"/>
        <v>Low</v>
      </c>
    </row>
    <row r="4974" spans="1:23" hidden="1" x14ac:dyDescent="0.3">
      <c r="A4974">
        <v>103191</v>
      </c>
      <c r="B4974" s="1">
        <v>45712</v>
      </c>
      <c r="C4974" t="s">
        <v>3327</v>
      </c>
      <c r="D4974" t="s">
        <v>342</v>
      </c>
      <c r="E4974" t="s">
        <v>52</v>
      </c>
      <c r="F4974" t="s">
        <v>53</v>
      </c>
      <c r="G4974" t="s">
        <v>54</v>
      </c>
      <c r="H4974" t="s">
        <v>33</v>
      </c>
      <c r="I4974" t="s">
        <v>39</v>
      </c>
      <c r="J4974" t="s">
        <v>40</v>
      </c>
      <c r="K4974">
        <v>1</v>
      </c>
      <c r="L4974">
        <v>411</v>
      </c>
      <c r="M4974">
        <v>5</v>
      </c>
      <c r="N4974">
        <v>390.45</v>
      </c>
      <c r="O4974">
        <v>400</v>
      </c>
      <c r="P4974">
        <v>-9.5500000000000007</v>
      </c>
      <c r="Q4974" t="s">
        <v>26</v>
      </c>
      <c r="R4974" t="s">
        <v>27</v>
      </c>
      <c r="S4974" s="3" t="str">
        <f t="shared" si="385"/>
        <v>February</v>
      </c>
      <c r="T4974" t="str">
        <f t="shared" si="386"/>
        <v>Q1</v>
      </c>
      <c r="U4974">
        <f t="shared" si="387"/>
        <v>2025</v>
      </c>
      <c r="V4974" s="4">
        <f t="shared" si="388"/>
        <v>-2.4458957613010632E-2</v>
      </c>
      <c r="W4974" t="str">
        <f t="shared" si="389"/>
        <v>Low</v>
      </c>
    </row>
    <row r="4975" spans="1:23" hidden="1" x14ac:dyDescent="0.3">
      <c r="A4975">
        <v>103821</v>
      </c>
      <c r="B4975" s="1">
        <v>45873</v>
      </c>
      <c r="C4975" t="s">
        <v>3957</v>
      </c>
      <c r="D4975" t="s">
        <v>228</v>
      </c>
      <c r="E4975" t="s">
        <v>44</v>
      </c>
      <c r="F4975" t="s">
        <v>45</v>
      </c>
      <c r="G4975" t="s">
        <v>46</v>
      </c>
      <c r="H4975" t="s">
        <v>71</v>
      </c>
      <c r="I4975" t="s">
        <v>39</v>
      </c>
      <c r="J4975" t="s">
        <v>40</v>
      </c>
      <c r="K4975">
        <v>2</v>
      </c>
      <c r="L4975">
        <v>215</v>
      </c>
      <c r="M4975">
        <v>10</v>
      </c>
      <c r="N4975">
        <v>387</v>
      </c>
      <c r="O4975">
        <v>800</v>
      </c>
      <c r="P4975">
        <v>-413</v>
      </c>
      <c r="Q4975" t="s">
        <v>55</v>
      </c>
      <c r="R4975" t="s">
        <v>27</v>
      </c>
      <c r="S4975" s="3" t="str">
        <f t="shared" si="385"/>
        <v>August</v>
      </c>
      <c r="T4975" t="str">
        <f t="shared" si="386"/>
        <v>Q3</v>
      </c>
      <c r="U4975">
        <f t="shared" si="387"/>
        <v>2025</v>
      </c>
      <c r="V4975" s="4">
        <f t="shared" si="388"/>
        <v>-1.0671834625322998</v>
      </c>
      <c r="W4975" t="str">
        <f t="shared" si="389"/>
        <v>Low</v>
      </c>
    </row>
    <row r="4976" spans="1:23" hidden="1" x14ac:dyDescent="0.3">
      <c r="A4976">
        <v>100630</v>
      </c>
      <c r="B4976" s="1">
        <v>45926</v>
      </c>
      <c r="C4976" t="s">
        <v>766</v>
      </c>
      <c r="D4976" t="s">
        <v>213</v>
      </c>
      <c r="E4976" t="s">
        <v>20</v>
      </c>
      <c r="F4976" t="s">
        <v>36</v>
      </c>
      <c r="G4976" t="s">
        <v>37</v>
      </c>
      <c r="H4976" t="s">
        <v>23</v>
      </c>
      <c r="I4976" t="s">
        <v>39</v>
      </c>
      <c r="J4976" t="s">
        <v>40</v>
      </c>
      <c r="K4976">
        <v>1</v>
      </c>
      <c r="L4976">
        <v>470</v>
      </c>
      <c r="M4976">
        <v>20</v>
      </c>
      <c r="N4976">
        <v>376</v>
      </c>
      <c r="O4976">
        <v>400</v>
      </c>
      <c r="P4976">
        <v>-24</v>
      </c>
      <c r="Q4976" t="s">
        <v>49</v>
      </c>
      <c r="R4976" t="s">
        <v>27</v>
      </c>
      <c r="S4976" s="3" t="str">
        <f t="shared" si="385"/>
        <v>September</v>
      </c>
      <c r="T4976" t="str">
        <f t="shared" si="386"/>
        <v>Q3</v>
      </c>
      <c r="U4976">
        <f t="shared" si="387"/>
        <v>2025</v>
      </c>
      <c r="V4976" s="4">
        <f t="shared" si="388"/>
        <v>-6.3829787234042548E-2</v>
      </c>
      <c r="W4976" t="str">
        <f t="shared" si="389"/>
        <v>Low</v>
      </c>
    </row>
    <row r="4977" spans="1:23" hidden="1" x14ac:dyDescent="0.3">
      <c r="A4977">
        <v>101403</v>
      </c>
      <c r="B4977" s="1">
        <v>45698</v>
      </c>
      <c r="C4977" t="s">
        <v>1539</v>
      </c>
      <c r="D4977" t="s">
        <v>127</v>
      </c>
      <c r="E4977" t="s">
        <v>20</v>
      </c>
      <c r="F4977" t="s">
        <v>36</v>
      </c>
      <c r="G4977" t="s">
        <v>37</v>
      </c>
      <c r="H4977" t="s">
        <v>83</v>
      </c>
      <c r="I4977" t="s">
        <v>39</v>
      </c>
      <c r="J4977" t="s">
        <v>40</v>
      </c>
      <c r="K4977">
        <v>1</v>
      </c>
      <c r="L4977">
        <v>381</v>
      </c>
      <c r="M4977">
        <v>5</v>
      </c>
      <c r="N4977">
        <v>361.95</v>
      </c>
      <c r="O4977">
        <v>400</v>
      </c>
      <c r="P4977">
        <v>-38.049999999999997</v>
      </c>
      <c r="Q4977" t="s">
        <v>26</v>
      </c>
      <c r="R4977" t="s">
        <v>73</v>
      </c>
      <c r="S4977" s="3" t="str">
        <f t="shared" si="385"/>
        <v>February</v>
      </c>
      <c r="T4977" t="str">
        <f t="shared" si="386"/>
        <v>Q1</v>
      </c>
      <c r="U4977">
        <f t="shared" si="387"/>
        <v>2025</v>
      </c>
      <c r="V4977" s="4">
        <f t="shared" si="388"/>
        <v>-0.10512501726757839</v>
      </c>
      <c r="W4977" t="str">
        <f t="shared" si="389"/>
        <v>Low</v>
      </c>
    </row>
    <row r="4978" spans="1:23" hidden="1" x14ac:dyDescent="0.3">
      <c r="A4978">
        <v>100666</v>
      </c>
      <c r="B4978" s="1">
        <v>45710</v>
      </c>
      <c r="C4978" t="s">
        <v>802</v>
      </c>
      <c r="D4978" t="s">
        <v>147</v>
      </c>
      <c r="E4978" t="s">
        <v>30</v>
      </c>
      <c r="F4978" t="s">
        <v>76</v>
      </c>
      <c r="G4978" t="s">
        <v>77</v>
      </c>
      <c r="H4978" t="s">
        <v>108</v>
      </c>
      <c r="I4978" t="s">
        <v>39</v>
      </c>
      <c r="J4978" t="s">
        <v>40</v>
      </c>
      <c r="K4978">
        <v>2</v>
      </c>
      <c r="L4978">
        <v>208</v>
      </c>
      <c r="M4978">
        <v>15</v>
      </c>
      <c r="N4978">
        <v>353.6</v>
      </c>
      <c r="O4978">
        <v>800</v>
      </c>
      <c r="P4978">
        <v>-446.4</v>
      </c>
      <c r="Q4978" t="s">
        <v>49</v>
      </c>
      <c r="R4978" t="s">
        <v>56</v>
      </c>
      <c r="S4978" s="3" t="str">
        <f t="shared" si="385"/>
        <v>February</v>
      </c>
      <c r="T4978" t="str">
        <f t="shared" si="386"/>
        <v>Q1</v>
      </c>
      <c r="U4978">
        <f t="shared" si="387"/>
        <v>2025</v>
      </c>
      <c r="V4978" s="4">
        <f t="shared" si="388"/>
        <v>-1.2624434389140271</v>
      </c>
      <c r="W4978" t="str">
        <f t="shared" si="389"/>
        <v>Low</v>
      </c>
    </row>
    <row r="4979" spans="1:23" hidden="1" x14ac:dyDescent="0.3">
      <c r="A4979">
        <v>102065</v>
      </c>
      <c r="B4979" s="1">
        <v>45749</v>
      </c>
      <c r="C4979" t="s">
        <v>2201</v>
      </c>
      <c r="D4979" t="s">
        <v>192</v>
      </c>
      <c r="E4979" t="s">
        <v>30</v>
      </c>
      <c r="F4979" t="s">
        <v>76</v>
      </c>
      <c r="G4979" t="s">
        <v>77</v>
      </c>
      <c r="H4979" t="s">
        <v>23</v>
      </c>
      <c r="I4979" t="s">
        <v>39</v>
      </c>
      <c r="J4979" t="s">
        <v>40</v>
      </c>
      <c r="K4979">
        <v>1</v>
      </c>
      <c r="L4979">
        <v>390</v>
      </c>
      <c r="M4979">
        <v>10</v>
      </c>
      <c r="N4979">
        <v>351</v>
      </c>
      <c r="O4979">
        <v>400</v>
      </c>
      <c r="P4979">
        <v>-49</v>
      </c>
      <c r="Q4979" t="s">
        <v>55</v>
      </c>
      <c r="R4979" t="s">
        <v>56</v>
      </c>
      <c r="S4979" s="3" t="str">
        <f t="shared" si="385"/>
        <v>April</v>
      </c>
      <c r="T4979" t="str">
        <f t="shared" si="386"/>
        <v>Q2</v>
      </c>
      <c r="U4979">
        <f t="shared" si="387"/>
        <v>2025</v>
      </c>
      <c r="V4979" s="4">
        <f t="shared" si="388"/>
        <v>-0.1396011396011396</v>
      </c>
      <c r="W4979" t="str">
        <f t="shared" si="389"/>
        <v>Low</v>
      </c>
    </row>
    <row r="4980" spans="1:23" hidden="1" x14ac:dyDescent="0.3">
      <c r="A4980">
        <v>104248</v>
      </c>
      <c r="B4980" s="1">
        <v>45813</v>
      </c>
      <c r="C4980" t="s">
        <v>4384</v>
      </c>
      <c r="D4980" t="s">
        <v>184</v>
      </c>
      <c r="E4980" t="s">
        <v>20</v>
      </c>
      <c r="F4980" t="s">
        <v>36</v>
      </c>
      <c r="G4980" t="s">
        <v>37</v>
      </c>
      <c r="H4980" t="s">
        <v>38</v>
      </c>
      <c r="I4980" t="s">
        <v>39</v>
      </c>
      <c r="J4980" t="s">
        <v>40</v>
      </c>
      <c r="K4980">
        <v>1</v>
      </c>
      <c r="L4980">
        <v>388</v>
      </c>
      <c r="M4980">
        <v>10</v>
      </c>
      <c r="N4980">
        <v>349.2</v>
      </c>
      <c r="O4980">
        <v>400</v>
      </c>
      <c r="P4980">
        <v>-50.8</v>
      </c>
      <c r="Q4980" t="s">
        <v>66</v>
      </c>
      <c r="R4980" t="s">
        <v>73</v>
      </c>
      <c r="S4980" s="3" t="str">
        <f t="shared" si="385"/>
        <v>June</v>
      </c>
      <c r="T4980" t="str">
        <f t="shared" si="386"/>
        <v>Q2</v>
      </c>
      <c r="U4980">
        <f t="shared" si="387"/>
        <v>2025</v>
      </c>
      <c r="V4980" s="4">
        <f t="shared" si="388"/>
        <v>-0.14547537227949597</v>
      </c>
      <c r="W4980" t="str">
        <f t="shared" si="389"/>
        <v>Low</v>
      </c>
    </row>
    <row r="4981" spans="1:23" hidden="1" x14ac:dyDescent="0.3">
      <c r="A4981">
        <v>102897</v>
      </c>
      <c r="B4981" s="1">
        <v>45791</v>
      </c>
      <c r="C4981" t="s">
        <v>3033</v>
      </c>
      <c r="D4981" t="s">
        <v>90</v>
      </c>
      <c r="E4981" t="s">
        <v>44</v>
      </c>
      <c r="F4981" t="s">
        <v>45</v>
      </c>
      <c r="G4981" t="s">
        <v>46</v>
      </c>
      <c r="H4981" t="s">
        <v>59</v>
      </c>
      <c r="I4981" t="s">
        <v>39</v>
      </c>
      <c r="J4981" t="s">
        <v>40</v>
      </c>
      <c r="K4981">
        <v>1</v>
      </c>
      <c r="L4981">
        <v>408</v>
      </c>
      <c r="M4981">
        <v>15</v>
      </c>
      <c r="N4981">
        <v>346.8</v>
      </c>
      <c r="O4981">
        <v>400</v>
      </c>
      <c r="P4981">
        <v>-53.2</v>
      </c>
      <c r="Q4981" t="s">
        <v>49</v>
      </c>
      <c r="R4981" t="s">
        <v>27</v>
      </c>
      <c r="S4981" s="3" t="str">
        <f t="shared" si="385"/>
        <v>May</v>
      </c>
      <c r="T4981" t="str">
        <f t="shared" si="386"/>
        <v>Q2</v>
      </c>
      <c r="U4981">
        <f t="shared" si="387"/>
        <v>2025</v>
      </c>
      <c r="V4981" s="4">
        <f t="shared" si="388"/>
        <v>-0.15340253748558247</v>
      </c>
      <c r="W4981" t="str">
        <f t="shared" si="389"/>
        <v>Low</v>
      </c>
    </row>
    <row r="4982" spans="1:23" hidden="1" x14ac:dyDescent="0.3">
      <c r="A4982">
        <v>103728</v>
      </c>
      <c r="B4982" s="1">
        <v>45891</v>
      </c>
      <c r="C4982" t="s">
        <v>3864</v>
      </c>
      <c r="D4982" t="s">
        <v>166</v>
      </c>
      <c r="E4982" t="s">
        <v>44</v>
      </c>
      <c r="F4982" t="s">
        <v>45</v>
      </c>
      <c r="G4982" t="s">
        <v>46</v>
      </c>
      <c r="H4982" t="s">
        <v>71</v>
      </c>
      <c r="I4982" t="s">
        <v>39</v>
      </c>
      <c r="J4982" t="s">
        <v>40</v>
      </c>
      <c r="K4982">
        <v>1</v>
      </c>
      <c r="L4982">
        <v>350</v>
      </c>
      <c r="M4982">
        <v>5</v>
      </c>
      <c r="N4982">
        <v>332.5</v>
      </c>
      <c r="O4982">
        <v>400</v>
      </c>
      <c r="P4982">
        <v>-67.5</v>
      </c>
      <c r="Q4982" t="s">
        <v>55</v>
      </c>
      <c r="R4982" t="s">
        <v>27</v>
      </c>
      <c r="S4982" s="3" t="str">
        <f t="shared" si="385"/>
        <v>August</v>
      </c>
      <c r="T4982" t="str">
        <f t="shared" si="386"/>
        <v>Q3</v>
      </c>
      <c r="U4982">
        <f t="shared" si="387"/>
        <v>2025</v>
      </c>
      <c r="V4982" s="4">
        <f t="shared" si="388"/>
        <v>-0.20300751879699247</v>
      </c>
      <c r="W4982" t="str">
        <f t="shared" si="389"/>
        <v>Low</v>
      </c>
    </row>
    <row r="4983" spans="1:23" hidden="1" x14ac:dyDescent="0.3">
      <c r="A4983">
        <v>100525</v>
      </c>
      <c r="B4983" s="1">
        <v>45906</v>
      </c>
      <c r="C4983" t="s">
        <v>661</v>
      </c>
      <c r="D4983" t="s">
        <v>375</v>
      </c>
      <c r="E4983" t="s">
        <v>44</v>
      </c>
      <c r="F4983" t="s">
        <v>64</v>
      </c>
      <c r="G4983" t="s">
        <v>65</v>
      </c>
      <c r="H4983" t="s">
        <v>83</v>
      </c>
      <c r="I4983" t="s">
        <v>39</v>
      </c>
      <c r="J4983" t="s">
        <v>40</v>
      </c>
      <c r="K4983">
        <v>1</v>
      </c>
      <c r="L4983">
        <v>406</v>
      </c>
      <c r="M4983">
        <v>20</v>
      </c>
      <c r="N4983">
        <v>324.8</v>
      </c>
      <c r="O4983">
        <v>400</v>
      </c>
      <c r="P4983">
        <v>-75.2</v>
      </c>
      <c r="Q4983" t="s">
        <v>66</v>
      </c>
      <c r="R4983" t="s">
        <v>27</v>
      </c>
      <c r="S4983" s="3" t="str">
        <f t="shared" si="385"/>
        <v>September</v>
      </c>
      <c r="T4983" t="str">
        <f t="shared" si="386"/>
        <v>Q3</v>
      </c>
      <c r="U4983">
        <f t="shared" si="387"/>
        <v>2025</v>
      </c>
      <c r="V4983" s="4">
        <f t="shared" si="388"/>
        <v>-0.23152709359605911</v>
      </c>
      <c r="W4983" t="str">
        <f t="shared" si="389"/>
        <v>Low</v>
      </c>
    </row>
    <row r="4984" spans="1:23" hidden="1" x14ac:dyDescent="0.3">
      <c r="A4984">
        <v>103572</v>
      </c>
      <c r="B4984" s="1">
        <v>45731</v>
      </c>
      <c r="C4984" t="s">
        <v>3708</v>
      </c>
      <c r="D4984" t="s">
        <v>242</v>
      </c>
      <c r="E4984" t="s">
        <v>52</v>
      </c>
      <c r="F4984" t="s">
        <v>69</v>
      </c>
      <c r="G4984" t="s">
        <v>70</v>
      </c>
      <c r="H4984" t="s">
        <v>38</v>
      </c>
      <c r="I4984" t="s">
        <v>39</v>
      </c>
      <c r="J4984" t="s">
        <v>40</v>
      </c>
      <c r="K4984">
        <v>1</v>
      </c>
      <c r="L4984">
        <v>404</v>
      </c>
      <c r="M4984">
        <v>20</v>
      </c>
      <c r="N4984">
        <v>323.2</v>
      </c>
      <c r="O4984">
        <v>400</v>
      </c>
      <c r="P4984">
        <v>-76.8</v>
      </c>
      <c r="Q4984" t="s">
        <v>41</v>
      </c>
      <c r="R4984" t="s">
        <v>56</v>
      </c>
      <c r="S4984" s="3" t="str">
        <f t="shared" si="385"/>
        <v>March</v>
      </c>
      <c r="T4984" t="str">
        <f t="shared" si="386"/>
        <v>Q1</v>
      </c>
      <c r="U4984">
        <f t="shared" si="387"/>
        <v>2025</v>
      </c>
      <c r="V4984" s="4">
        <f t="shared" si="388"/>
        <v>-0.23762376237623761</v>
      </c>
      <c r="W4984" t="str">
        <f t="shared" si="389"/>
        <v>Low</v>
      </c>
    </row>
    <row r="4985" spans="1:23" hidden="1" x14ac:dyDescent="0.3">
      <c r="A4985">
        <v>103606</v>
      </c>
      <c r="B4985" s="1">
        <v>45678</v>
      </c>
      <c r="C4985" t="s">
        <v>3742</v>
      </c>
      <c r="D4985" t="s">
        <v>199</v>
      </c>
      <c r="E4985" t="s">
        <v>20</v>
      </c>
      <c r="F4985" t="s">
        <v>21</v>
      </c>
      <c r="G4985" t="s">
        <v>22</v>
      </c>
      <c r="H4985" t="s">
        <v>59</v>
      </c>
      <c r="I4985" t="s">
        <v>39</v>
      </c>
      <c r="J4985" t="s">
        <v>40</v>
      </c>
      <c r="K4985">
        <v>2</v>
      </c>
      <c r="L4985">
        <v>201</v>
      </c>
      <c r="M4985">
        <v>20</v>
      </c>
      <c r="N4985">
        <v>321.60000000000002</v>
      </c>
      <c r="O4985">
        <v>800</v>
      </c>
      <c r="P4985">
        <v>-478.4</v>
      </c>
      <c r="Q4985" t="s">
        <v>26</v>
      </c>
      <c r="R4985" t="s">
        <v>73</v>
      </c>
      <c r="S4985" s="3" t="str">
        <f t="shared" si="385"/>
        <v>January</v>
      </c>
      <c r="T4985" t="str">
        <f t="shared" si="386"/>
        <v>Q1</v>
      </c>
      <c r="U4985">
        <f t="shared" si="387"/>
        <v>2025</v>
      </c>
      <c r="V4985" s="4">
        <f t="shared" si="388"/>
        <v>-1.4875621890547261</v>
      </c>
      <c r="W4985" t="str">
        <f t="shared" si="389"/>
        <v>Low</v>
      </c>
    </row>
    <row r="4986" spans="1:23" hidden="1" x14ac:dyDescent="0.3">
      <c r="A4986">
        <v>104969</v>
      </c>
      <c r="B4986" s="1">
        <v>45824</v>
      </c>
      <c r="C4986" t="s">
        <v>5105</v>
      </c>
      <c r="D4986" t="s">
        <v>242</v>
      </c>
      <c r="E4986" t="s">
        <v>20</v>
      </c>
      <c r="F4986" t="s">
        <v>36</v>
      </c>
      <c r="G4986" t="s">
        <v>37</v>
      </c>
      <c r="H4986" t="s">
        <v>33</v>
      </c>
      <c r="I4986" t="s">
        <v>39</v>
      </c>
      <c r="J4986" t="s">
        <v>40</v>
      </c>
      <c r="K4986">
        <v>1</v>
      </c>
      <c r="L4986">
        <v>316</v>
      </c>
      <c r="M4986">
        <v>5</v>
      </c>
      <c r="N4986">
        <v>300.2</v>
      </c>
      <c r="O4986">
        <v>400</v>
      </c>
      <c r="P4986">
        <v>-99.8</v>
      </c>
      <c r="Q4986" t="s">
        <v>41</v>
      </c>
      <c r="R4986" t="s">
        <v>27</v>
      </c>
      <c r="S4986" s="3" t="str">
        <f t="shared" si="385"/>
        <v>June</v>
      </c>
      <c r="T4986" t="str">
        <f t="shared" si="386"/>
        <v>Q2</v>
      </c>
      <c r="U4986">
        <f t="shared" si="387"/>
        <v>2025</v>
      </c>
      <c r="V4986" s="4">
        <f t="shared" si="388"/>
        <v>-0.33244503664223851</v>
      </c>
      <c r="W4986" t="str">
        <f t="shared" si="389"/>
        <v>Low</v>
      </c>
    </row>
    <row r="4987" spans="1:23" hidden="1" x14ac:dyDescent="0.3">
      <c r="A4987">
        <v>101014</v>
      </c>
      <c r="B4987" s="1">
        <v>45712</v>
      </c>
      <c r="C4987" t="s">
        <v>1150</v>
      </c>
      <c r="D4987" t="s">
        <v>175</v>
      </c>
      <c r="E4987" t="s">
        <v>44</v>
      </c>
      <c r="F4987" t="s">
        <v>45</v>
      </c>
      <c r="G4987" t="s">
        <v>46</v>
      </c>
      <c r="H4987" t="s">
        <v>71</v>
      </c>
      <c r="I4987" t="s">
        <v>39</v>
      </c>
      <c r="J4987" t="s">
        <v>40</v>
      </c>
      <c r="K4987">
        <v>1</v>
      </c>
      <c r="L4987">
        <v>346</v>
      </c>
      <c r="M4987">
        <v>15</v>
      </c>
      <c r="N4987">
        <v>294.10000000000002</v>
      </c>
      <c r="O4987">
        <v>400</v>
      </c>
      <c r="P4987">
        <v>-105.9</v>
      </c>
      <c r="Q4987" t="s">
        <v>41</v>
      </c>
      <c r="R4987" t="s">
        <v>27</v>
      </c>
      <c r="S4987" s="3" t="str">
        <f t="shared" si="385"/>
        <v>February</v>
      </c>
      <c r="T4987" t="str">
        <f t="shared" si="386"/>
        <v>Q1</v>
      </c>
      <c r="U4987">
        <f t="shared" si="387"/>
        <v>2025</v>
      </c>
      <c r="V4987" s="4">
        <f t="shared" si="388"/>
        <v>-0.36008160489629376</v>
      </c>
      <c r="W4987" t="str">
        <f t="shared" si="389"/>
        <v>Low</v>
      </c>
    </row>
    <row r="4988" spans="1:23" hidden="1" x14ac:dyDescent="0.3">
      <c r="A4988">
        <v>103580</v>
      </c>
      <c r="B4988" s="1">
        <v>45726</v>
      </c>
      <c r="C4988" t="s">
        <v>3716</v>
      </c>
      <c r="D4988" t="s">
        <v>94</v>
      </c>
      <c r="E4988" t="s">
        <v>20</v>
      </c>
      <c r="F4988" t="s">
        <v>36</v>
      </c>
      <c r="G4988" t="s">
        <v>37</v>
      </c>
      <c r="H4988" t="s">
        <v>83</v>
      </c>
      <c r="I4988" t="s">
        <v>39</v>
      </c>
      <c r="J4988" t="s">
        <v>40</v>
      </c>
      <c r="K4988">
        <v>1</v>
      </c>
      <c r="L4988">
        <v>343</v>
      </c>
      <c r="M4988">
        <v>15</v>
      </c>
      <c r="N4988">
        <v>291.55</v>
      </c>
      <c r="O4988">
        <v>400</v>
      </c>
      <c r="P4988">
        <v>-108.45</v>
      </c>
      <c r="Q4988" t="s">
        <v>41</v>
      </c>
      <c r="R4988" t="s">
        <v>27</v>
      </c>
      <c r="S4988" s="3" t="str">
        <f t="shared" si="385"/>
        <v>March</v>
      </c>
      <c r="T4988" t="str">
        <f t="shared" si="386"/>
        <v>Q1</v>
      </c>
      <c r="U4988">
        <f t="shared" si="387"/>
        <v>2025</v>
      </c>
      <c r="V4988" s="4">
        <f t="shared" si="388"/>
        <v>-0.37197736237352086</v>
      </c>
      <c r="W4988" t="str">
        <f t="shared" si="389"/>
        <v>Low</v>
      </c>
    </row>
    <row r="4989" spans="1:23" hidden="1" x14ac:dyDescent="0.3">
      <c r="A4989">
        <v>103850</v>
      </c>
      <c r="B4989" s="1">
        <v>45789</v>
      </c>
      <c r="C4989" t="s">
        <v>3986</v>
      </c>
      <c r="D4989" t="s">
        <v>98</v>
      </c>
      <c r="E4989" t="s">
        <v>52</v>
      </c>
      <c r="F4989" t="s">
        <v>69</v>
      </c>
      <c r="G4989" t="s">
        <v>70</v>
      </c>
      <c r="H4989" t="s">
        <v>23</v>
      </c>
      <c r="I4989" t="s">
        <v>39</v>
      </c>
      <c r="J4989" t="s">
        <v>40</v>
      </c>
      <c r="K4989">
        <v>1</v>
      </c>
      <c r="L4989">
        <v>342</v>
      </c>
      <c r="M4989">
        <v>15</v>
      </c>
      <c r="N4989">
        <v>290.7</v>
      </c>
      <c r="O4989">
        <v>400</v>
      </c>
      <c r="P4989">
        <v>-109.3</v>
      </c>
      <c r="Q4989" t="s">
        <v>55</v>
      </c>
      <c r="R4989" t="s">
        <v>27</v>
      </c>
      <c r="S4989" s="3" t="str">
        <f t="shared" si="385"/>
        <v>May</v>
      </c>
      <c r="T4989" t="str">
        <f t="shared" si="386"/>
        <v>Q2</v>
      </c>
      <c r="U4989">
        <f t="shared" si="387"/>
        <v>2025</v>
      </c>
      <c r="V4989" s="4">
        <f t="shared" si="388"/>
        <v>-0.3759889920880633</v>
      </c>
      <c r="W4989" t="str">
        <f t="shared" si="389"/>
        <v>Low</v>
      </c>
    </row>
    <row r="4990" spans="1:23" hidden="1" x14ac:dyDescent="0.3">
      <c r="A4990">
        <v>101272</v>
      </c>
      <c r="B4990" s="1">
        <v>45697</v>
      </c>
      <c r="C4990" t="s">
        <v>1408</v>
      </c>
      <c r="D4990" t="s">
        <v>142</v>
      </c>
      <c r="E4990" t="s">
        <v>30</v>
      </c>
      <c r="F4990" t="s">
        <v>31</v>
      </c>
      <c r="G4990" t="s">
        <v>32</v>
      </c>
      <c r="H4990" t="s">
        <v>47</v>
      </c>
      <c r="I4990" t="s">
        <v>39</v>
      </c>
      <c r="J4990" t="s">
        <v>40</v>
      </c>
      <c r="K4990">
        <v>1</v>
      </c>
      <c r="L4990">
        <v>352</v>
      </c>
      <c r="M4990">
        <v>20</v>
      </c>
      <c r="N4990">
        <v>281.60000000000002</v>
      </c>
      <c r="O4990">
        <v>400</v>
      </c>
      <c r="P4990">
        <v>-118.4</v>
      </c>
      <c r="Q4990" t="s">
        <v>41</v>
      </c>
      <c r="R4990" t="s">
        <v>27</v>
      </c>
      <c r="S4990" s="3" t="str">
        <f t="shared" si="385"/>
        <v>February</v>
      </c>
      <c r="T4990" t="str">
        <f t="shared" si="386"/>
        <v>Q1</v>
      </c>
      <c r="U4990">
        <f t="shared" si="387"/>
        <v>2025</v>
      </c>
      <c r="V4990" s="4">
        <f t="shared" si="388"/>
        <v>-0.42045454545454541</v>
      </c>
      <c r="W4990" t="str">
        <f t="shared" si="389"/>
        <v>Low</v>
      </c>
    </row>
    <row r="4991" spans="1:23" hidden="1" x14ac:dyDescent="0.3">
      <c r="A4991">
        <v>101253</v>
      </c>
      <c r="B4991" s="1">
        <v>45908</v>
      </c>
      <c r="C4991" t="s">
        <v>1389</v>
      </c>
      <c r="D4991" t="s">
        <v>149</v>
      </c>
      <c r="E4991" t="s">
        <v>52</v>
      </c>
      <c r="F4991" t="s">
        <v>69</v>
      </c>
      <c r="G4991" t="s">
        <v>70</v>
      </c>
      <c r="H4991" t="s">
        <v>38</v>
      </c>
      <c r="I4991" t="s">
        <v>39</v>
      </c>
      <c r="J4991" t="s">
        <v>40</v>
      </c>
      <c r="K4991">
        <v>1</v>
      </c>
      <c r="L4991">
        <v>290</v>
      </c>
      <c r="M4991">
        <v>5</v>
      </c>
      <c r="N4991">
        <v>275.5</v>
      </c>
      <c r="O4991">
        <v>400</v>
      </c>
      <c r="P4991">
        <v>-124.5</v>
      </c>
      <c r="Q4991" t="s">
        <v>55</v>
      </c>
      <c r="R4991" t="s">
        <v>56</v>
      </c>
      <c r="S4991" s="3" t="str">
        <f t="shared" si="385"/>
        <v>September</v>
      </c>
      <c r="T4991" t="str">
        <f t="shared" si="386"/>
        <v>Q3</v>
      </c>
      <c r="U4991">
        <f t="shared" si="387"/>
        <v>2025</v>
      </c>
      <c r="V4991" s="4">
        <f t="shared" si="388"/>
        <v>-0.4519056261343013</v>
      </c>
      <c r="W4991" t="str">
        <f t="shared" si="389"/>
        <v>Low</v>
      </c>
    </row>
    <row r="4992" spans="1:23" hidden="1" x14ac:dyDescent="0.3">
      <c r="A4992">
        <v>100292</v>
      </c>
      <c r="B4992" s="1">
        <v>45812</v>
      </c>
      <c r="C4992" t="s">
        <v>428</v>
      </c>
      <c r="D4992" t="s">
        <v>58</v>
      </c>
      <c r="E4992" t="s">
        <v>52</v>
      </c>
      <c r="F4992" t="s">
        <v>69</v>
      </c>
      <c r="G4992" t="s">
        <v>70</v>
      </c>
      <c r="H4992" t="s">
        <v>71</v>
      </c>
      <c r="I4992" t="s">
        <v>39</v>
      </c>
      <c r="J4992" t="s">
        <v>40</v>
      </c>
      <c r="K4992">
        <v>1</v>
      </c>
      <c r="L4992">
        <v>274</v>
      </c>
      <c r="M4992">
        <v>0</v>
      </c>
      <c r="N4992">
        <v>274</v>
      </c>
      <c r="O4992">
        <v>400</v>
      </c>
      <c r="P4992">
        <v>-126</v>
      </c>
      <c r="Q4992" t="s">
        <v>49</v>
      </c>
      <c r="R4992" t="s">
        <v>27</v>
      </c>
      <c r="S4992" s="3" t="str">
        <f t="shared" si="385"/>
        <v>June</v>
      </c>
      <c r="T4992" t="str">
        <f t="shared" si="386"/>
        <v>Q2</v>
      </c>
      <c r="U4992">
        <f t="shared" si="387"/>
        <v>2025</v>
      </c>
      <c r="V4992" s="4">
        <f t="shared" si="388"/>
        <v>-0.45985401459854014</v>
      </c>
      <c r="W4992" t="str">
        <f t="shared" si="389"/>
        <v>Low</v>
      </c>
    </row>
    <row r="4993" spans="1:23" hidden="1" x14ac:dyDescent="0.3">
      <c r="A4993">
        <v>103072</v>
      </c>
      <c r="B4993" s="1">
        <v>45802</v>
      </c>
      <c r="C4993" t="s">
        <v>3208</v>
      </c>
      <c r="D4993" t="s">
        <v>186</v>
      </c>
      <c r="E4993" t="s">
        <v>20</v>
      </c>
      <c r="F4993" t="s">
        <v>21</v>
      </c>
      <c r="G4993" t="s">
        <v>22</v>
      </c>
      <c r="H4993" t="s">
        <v>47</v>
      </c>
      <c r="I4993" t="s">
        <v>39</v>
      </c>
      <c r="J4993" t="s">
        <v>40</v>
      </c>
      <c r="K4993">
        <v>1</v>
      </c>
      <c r="L4993">
        <v>269</v>
      </c>
      <c r="M4993">
        <v>0</v>
      </c>
      <c r="N4993">
        <v>269</v>
      </c>
      <c r="O4993">
        <v>400</v>
      </c>
      <c r="P4993">
        <v>-131</v>
      </c>
      <c r="Q4993" t="s">
        <v>66</v>
      </c>
      <c r="R4993" t="s">
        <v>27</v>
      </c>
      <c r="S4993" s="3" t="str">
        <f t="shared" si="385"/>
        <v>May</v>
      </c>
      <c r="T4993" t="str">
        <f t="shared" si="386"/>
        <v>Q2</v>
      </c>
      <c r="U4993">
        <f t="shared" si="387"/>
        <v>2025</v>
      </c>
      <c r="V4993" s="4">
        <f t="shared" si="388"/>
        <v>-0.48698884758364314</v>
      </c>
      <c r="W4993" t="str">
        <f t="shared" si="389"/>
        <v>Low</v>
      </c>
    </row>
    <row r="4994" spans="1:23" hidden="1" x14ac:dyDescent="0.3">
      <c r="A4994">
        <v>100308</v>
      </c>
      <c r="B4994" s="1">
        <v>45859</v>
      </c>
      <c r="C4994" t="s">
        <v>444</v>
      </c>
      <c r="D4994" t="s">
        <v>219</v>
      </c>
      <c r="E4994" t="s">
        <v>44</v>
      </c>
      <c r="F4994" t="s">
        <v>64</v>
      </c>
      <c r="G4994" t="s">
        <v>65</v>
      </c>
      <c r="H4994" t="s">
        <v>83</v>
      </c>
      <c r="I4994" t="s">
        <v>39</v>
      </c>
      <c r="J4994" t="s">
        <v>40</v>
      </c>
      <c r="K4994">
        <v>1</v>
      </c>
      <c r="L4994">
        <v>283</v>
      </c>
      <c r="M4994">
        <v>5</v>
      </c>
      <c r="N4994">
        <v>268.85000000000002</v>
      </c>
      <c r="O4994">
        <v>400</v>
      </c>
      <c r="P4994">
        <v>-131.15</v>
      </c>
      <c r="Q4994" t="s">
        <v>41</v>
      </c>
      <c r="R4994" t="s">
        <v>27</v>
      </c>
      <c r="S4994" s="3" t="str">
        <f t="shared" ref="S4994:S5001" si="390">TEXT(B4994,"mmmm")</f>
        <v>July</v>
      </c>
      <c r="T4994" t="str">
        <f t="shared" ref="T4994:T5001" si="391">"Q"&amp;ROUNDUP(MONTH(B4994)/3,0)</f>
        <v>Q3</v>
      </c>
      <c r="U4994">
        <f t="shared" ref="U4994:U5001" si="392">YEAR(B4994)</f>
        <v>2025</v>
      </c>
      <c r="V4994" s="4">
        <f t="shared" ref="V4994:V5001" si="393">P4994/N4994</f>
        <v>-0.48781848614469031</v>
      </c>
      <c r="W4994" t="str">
        <f t="shared" ref="W4994:W5001" si="394">IF(N4994&lt;10000,"Low",IF(N4994&lt;=50000,"Medium","High"))</f>
        <v>Low</v>
      </c>
    </row>
    <row r="4995" spans="1:23" hidden="1" x14ac:dyDescent="0.3">
      <c r="A4995">
        <v>101364</v>
      </c>
      <c r="B4995" s="1">
        <v>45800</v>
      </c>
      <c r="C4995" t="s">
        <v>1500</v>
      </c>
      <c r="D4995" t="s">
        <v>29</v>
      </c>
      <c r="E4995" t="s">
        <v>52</v>
      </c>
      <c r="F4995" t="s">
        <v>69</v>
      </c>
      <c r="G4995" t="s">
        <v>70</v>
      </c>
      <c r="H4995" t="s">
        <v>108</v>
      </c>
      <c r="I4995" t="s">
        <v>39</v>
      </c>
      <c r="J4995" t="s">
        <v>40</v>
      </c>
      <c r="K4995">
        <v>1</v>
      </c>
      <c r="L4995">
        <v>258</v>
      </c>
      <c r="M4995">
        <v>0</v>
      </c>
      <c r="N4995">
        <v>258</v>
      </c>
      <c r="O4995">
        <v>400</v>
      </c>
      <c r="P4995">
        <v>-142</v>
      </c>
      <c r="Q4995" t="s">
        <v>26</v>
      </c>
      <c r="R4995" t="s">
        <v>27</v>
      </c>
      <c r="S4995" s="3" t="str">
        <f t="shared" si="390"/>
        <v>May</v>
      </c>
      <c r="T4995" t="str">
        <f t="shared" si="391"/>
        <v>Q2</v>
      </c>
      <c r="U4995">
        <f t="shared" si="392"/>
        <v>2025</v>
      </c>
      <c r="V4995" s="4">
        <f t="shared" si="393"/>
        <v>-0.55038759689922478</v>
      </c>
      <c r="W4995" t="str">
        <f t="shared" si="394"/>
        <v>Low</v>
      </c>
    </row>
    <row r="4996" spans="1:23" hidden="1" x14ac:dyDescent="0.3">
      <c r="A4996">
        <v>101748</v>
      </c>
      <c r="B4996" s="1">
        <v>45839</v>
      </c>
      <c r="C4996" t="s">
        <v>1884</v>
      </c>
      <c r="D4996" t="s">
        <v>228</v>
      </c>
      <c r="E4996" t="s">
        <v>44</v>
      </c>
      <c r="F4996" t="s">
        <v>64</v>
      </c>
      <c r="G4996" t="s">
        <v>65</v>
      </c>
      <c r="H4996" t="s">
        <v>38</v>
      </c>
      <c r="I4996" t="s">
        <v>39</v>
      </c>
      <c r="J4996" t="s">
        <v>40</v>
      </c>
      <c r="K4996">
        <v>1</v>
      </c>
      <c r="L4996">
        <v>238</v>
      </c>
      <c r="M4996">
        <v>5</v>
      </c>
      <c r="N4996">
        <v>226.1</v>
      </c>
      <c r="O4996">
        <v>400</v>
      </c>
      <c r="P4996">
        <v>-173.9</v>
      </c>
      <c r="Q4996" t="s">
        <v>55</v>
      </c>
      <c r="R4996" t="s">
        <v>56</v>
      </c>
      <c r="S4996" s="3" t="str">
        <f t="shared" si="390"/>
        <v>July</v>
      </c>
      <c r="T4996" t="str">
        <f t="shared" si="391"/>
        <v>Q3</v>
      </c>
      <c r="U4996">
        <f t="shared" si="392"/>
        <v>2025</v>
      </c>
      <c r="V4996" s="4">
        <f t="shared" si="393"/>
        <v>-0.76912870411322432</v>
      </c>
      <c r="W4996" t="str">
        <f t="shared" si="394"/>
        <v>Low</v>
      </c>
    </row>
    <row r="4997" spans="1:23" hidden="1" x14ac:dyDescent="0.3">
      <c r="A4997">
        <v>101186</v>
      </c>
      <c r="B4997" s="1">
        <v>45860</v>
      </c>
      <c r="C4997" t="s">
        <v>1322</v>
      </c>
      <c r="D4997" t="s">
        <v>186</v>
      </c>
      <c r="E4997" t="s">
        <v>30</v>
      </c>
      <c r="F4997" t="s">
        <v>76</v>
      </c>
      <c r="G4997" t="s">
        <v>77</v>
      </c>
      <c r="H4997" t="s">
        <v>83</v>
      </c>
      <c r="I4997" t="s">
        <v>39</v>
      </c>
      <c r="J4997" t="s">
        <v>40</v>
      </c>
      <c r="K4997">
        <v>1</v>
      </c>
      <c r="L4997">
        <v>253</v>
      </c>
      <c r="M4997">
        <v>20</v>
      </c>
      <c r="N4997">
        <v>202.4</v>
      </c>
      <c r="O4997">
        <v>400</v>
      </c>
      <c r="P4997">
        <v>-197.6</v>
      </c>
      <c r="Q4997" t="s">
        <v>41</v>
      </c>
      <c r="R4997" t="s">
        <v>27</v>
      </c>
      <c r="S4997" s="3" t="str">
        <f t="shared" si="390"/>
        <v>July</v>
      </c>
      <c r="T4997" t="str">
        <f t="shared" si="391"/>
        <v>Q3</v>
      </c>
      <c r="U4997">
        <f t="shared" si="392"/>
        <v>2025</v>
      </c>
      <c r="V4997" s="4">
        <f t="shared" si="393"/>
        <v>-0.97628458498023707</v>
      </c>
      <c r="W4997" t="str">
        <f t="shared" si="394"/>
        <v>Low</v>
      </c>
    </row>
    <row r="4998" spans="1:23" hidden="1" x14ac:dyDescent="0.3">
      <c r="A4998">
        <v>102268</v>
      </c>
      <c r="B4998" s="1">
        <v>45726</v>
      </c>
      <c r="C4998" t="s">
        <v>2404</v>
      </c>
      <c r="D4998" t="s">
        <v>222</v>
      </c>
      <c r="E4998" t="s">
        <v>44</v>
      </c>
      <c r="F4998" t="s">
        <v>64</v>
      </c>
      <c r="G4998" t="s">
        <v>65</v>
      </c>
      <c r="H4998" t="s">
        <v>38</v>
      </c>
      <c r="I4998" t="s">
        <v>39</v>
      </c>
      <c r="J4998" t="s">
        <v>40</v>
      </c>
      <c r="K4998">
        <v>1</v>
      </c>
      <c r="L4998">
        <v>206</v>
      </c>
      <c r="M4998">
        <v>5</v>
      </c>
      <c r="N4998">
        <v>195.7</v>
      </c>
      <c r="O4998">
        <v>400</v>
      </c>
      <c r="P4998">
        <v>-204.3</v>
      </c>
      <c r="Q4998" t="s">
        <v>66</v>
      </c>
      <c r="R4998" t="s">
        <v>73</v>
      </c>
      <c r="S4998" s="3" t="str">
        <f t="shared" si="390"/>
        <v>March</v>
      </c>
      <c r="T4998" t="str">
        <f t="shared" si="391"/>
        <v>Q1</v>
      </c>
      <c r="U4998">
        <f t="shared" si="392"/>
        <v>2025</v>
      </c>
      <c r="V4998" s="4">
        <f t="shared" si="393"/>
        <v>-1.043944813490036</v>
      </c>
      <c r="W4998" t="str">
        <f t="shared" si="394"/>
        <v>Low</v>
      </c>
    </row>
    <row r="4999" spans="1:23" hidden="1" x14ac:dyDescent="0.3">
      <c r="A4999">
        <v>102639</v>
      </c>
      <c r="B4999" s="1">
        <v>45723</v>
      </c>
      <c r="C4999" t="s">
        <v>2775</v>
      </c>
      <c r="D4999" t="s">
        <v>213</v>
      </c>
      <c r="E4999" t="s">
        <v>52</v>
      </c>
      <c r="F4999" t="s">
        <v>53</v>
      </c>
      <c r="G4999" t="s">
        <v>54</v>
      </c>
      <c r="H4999" t="s">
        <v>71</v>
      </c>
      <c r="I4999" t="s">
        <v>39</v>
      </c>
      <c r="J4999" t="s">
        <v>40</v>
      </c>
      <c r="K4999">
        <v>1</v>
      </c>
      <c r="L4999">
        <v>214</v>
      </c>
      <c r="M4999">
        <v>10</v>
      </c>
      <c r="N4999">
        <v>192.6</v>
      </c>
      <c r="O4999">
        <v>400</v>
      </c>
      <c r="P4999">
        <v>-207.4</v>
      </c>
      <c r="Q4999" t="s">
        <v>26</v>
      </c>
      <c r="R4999" t="s">
        <v>56</v>
      </c>
      <c r="S4999" s="3" t="str">
        <f t="shared" si="390"/>
        <v>March</v>
      </c>
      <c r="T4999" t="str">
        <f t="shared" si="391"/>
        <v>Q1</v>
      </c>
      <c r="U4999">
        <f t="shared" si="392"/>
        <v>2025</v>
      </c>
      <c r="V4999" s="4">
        <f t="shared" si="393"/>
        <v>-1.0768431983385256</v>
      </c>
      <c r="W4999" t="str">
        <f t="shared" si="394"/>
        <v>Low</v>
      </c>
    </row>
    <row r="5000" spans="1:23" hidden="1" x14ac:dyDescent="0.3">
      <c r="A5000">
        <v>101169</v>
      </c>
      <c r="B5000" s="1">
        <v>45730</v>
      </c>
      <c r="C5000" t="s">
        <v>1305</v>
      </c>
      <c r="D5000" t="s">
        <v>104</v>
      </c>
      <c r="E5000" t="s">
        <v>52</v>
      </c>
      <c r="F5000" t="s">
        <v>53</v>
      </c>
      <c r="G5000" t="s">
        <v>54</v>
      </c>
      <c r="H5000" t="s">
        <v>38</v>
      </c>
      <c r="I5000" t="s">
        <v>39</v>
      </c>
      <c r="J5000" t="s">
        <v>40</v>
      </c>
      <c r="K5000">
        <v>1</v>
      </c>
      <c r="L5000">
        <v>232</v>
      </c>
      <c r="M5000">
        <v>20</v>
      </c>
      <c r="N5000">
        <v>185.6</v>
      </c>
      <c r="O5000">
        <v>400</v>
      </c>
      <c r="P5000">
        <v>-214.4</v>
      </c>
      <c r="Q5000" t="s">
        <v>66</v>
      </c>
      <c r="R5000" t="s">
        <v>27</v>
      </c>
      <c r="S5000" s="3" t="str">
        <f t="shared" si="390"/>
        <v>March</v>
      </c>
      <c r="T5000" t="str">
        <f t="shared" si="391"/>
        <v>Q1</v>
      </c>
      <c r="U5000">
        <f t="shared" si="392"/>
        <v>2025</v>
      </c>
      <c r="V5000" s="4">
        <f t="shared" si="393"/>
        <v>-1.1551724137931034</v>
      </c>
      <c r="W5000" t="str">
        <f t="shared" si="394"/>
        <v>Low</v>
      </c>
    </row>
    <row r="5001" spans="1:23" hidden="1" x14ac:dyDescent="0.3">
      <c r="A5001">
        <v>102797</v>
      </c>
      <c r="B5001" s="1">
        <v>45758</v>
      </c>
      <c r="C5001" t="s">
        <v>2933</v>
      </c>
      <c r="D5001" t="s">
        <v>202</v>
      </c>
      <c r="E5001" t="s">
        <v>52</v>
      </c>
      <c r="F5001" t="s">
        <v>69</v>
      </c>
      <c r="G5001" t="s">
        <v>70</v>
      </c>
      <c r="H5001" t="s">
        <v>23</v>
      </c>
      <c r="I5001" t="s">
        <v>39</v>
      </c>
      <c r="J5001" t="s">
        <v>40</v>
      </c>
      <c r="K5001">
        <v>1</v>
      </c>
      <c r="L5001">
        <v>213</v>
      </c>
      <c r="M5001">
        <v>20</v>
      </c>
      <c r="N5001">
        <v>170.4</v>
      </c>
      <c r="O5001">
        <v>400</v>
      </c>
      <c r="P5001">
        <v>-229.6</v>
      </c>
      <c r="Q5001" t="s">
        <v>49</v>
      </c>
      <c r="R5001" t="s">
        <v>56</v>
      </c>
      <c r="S5001" s="3" t="str">
        <f t="shared" si="390"/>
        <v>April</v>
      </c>
      <c r="T5001" t="str">
        <f t="shared" si="391"/>
        <v>Q2</v>
      </c>
      <c r="U5001">
        <f t="shared" si="392"/>
        <v>2025</v>
      </c>
      <c r="V5001" s="4">
        <f t="shared" si="393"/>
        <v>-1.3474178403755868</v>
      </c>
      <c r="W5001" t="str">
        <f t="shared" si="394"/>
        <v>Low</v>
      </c>
    </row>
    <row r="5002" spans="1:23" x14ac:dyDescent="0.3">
      <c r="B500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BCAE-EF4D-44A5-9C7A-0B38B6ADAF1E}">
  <dimension ref="A1:B19"/>
  <sheetViews>
    <sheetView workbookViewId="0">
      <selection activeCell="D23" sqref="D23"/>
    </sheetView>
  </sheetViews>
  <sheetFormatPr defaultRowHeight="14.4" x14ac:dyDescent="0.3"/>
  <cols>
    <col min="1" max="1" width="18.5546875" customWidth="1"/>
    <col min="2" max="2" width="20.88671875" customWidth="1"/>
  </cols>
  <sheetData>
    <row r="1" spans="1:2" x14ac:dyDescent="0.3">
      <c r="A1" t="s">
        <v>5137</v>
      </c>
      <c r="B1" t="s">
        <v>5138</v>
      </c>
    </row>
    <row r="2" spans="1:2" x14ac:dyDescent="0.3">
      <c r="A2" s="2" t="s">
        <v>0</v>
      </c>
      <c r="B2" s="2">
        <f>COUNTBLANK(Raw_Data[Order_ID])</f>
        <v>0</v>
      </c>
    </row>
    <row r="3" spans="1:2" x14ac:dyDescent="0.3">
      <c r="A3" s="2" t="s">
        <v>1</v>
      </c>
      <c r="B3" s="2">
        <f>COUNTBLANK(Raw_Data[Order_Date])</f>
        <v>0</v>
      </c>
    </row>
    <row r="4" spans="1:2" x14ac:dyDescent="0.3">
      <c r="A4" s="2" t="s">
        <v>2</v>
      </c>
      <c r="B4" s="2">
        <f>COUNTBLANK(Raw_Data[Customer_ID])</f>
        <v>0</v>
      </c>
    </row>
    <row r="5" spans="1:2" x14ac:dyDescent="0.3">
      <c r="A5" s="2" t="s">
        <v>3</v>
      </c>
      <c r="B5" s="2">
        <f>COUNTBLANK(Raw_Data[Customer_Name])</f>
        <v>0</v>
      </c>
    </row>
    <row r="6" spans="1:2" x14ac:dyDescent="0.3">
      <c r="A6" s="2" t="s">
        <v>4</v>
      </c>
      <c r="B6" s="2">
        <f>COUNTBLANK(Raw_Data[Region])</f>
        <v>0</v>
      </c>
    </row>
    <row r="7" spans="1:2" x14ac:dyDescent="0.3">
      <c r="A7" s="2" t="s">
        <v>5</v>
      </c>
      <c r="B7" s="2">
        <f>COUNTBLANK(Raw_Data[State])</f>
        <v>0</v>
      </c>
    </row>
    <row r="8" spans="1:2" x14ac:dyDescent="0.3">
      <c r="A8" s="2" t="s">
        <v>6</v>
      </c>
      <c r="B8" s="2">
        <f>COUNTBLANK(Raw_Data[City])</f>
        <v>0</v>
      </c>
    </row>
    <row r="9" spans="1:2" x14ac:dyDescent="0.3">
      <c r="A9" s="2" t="s">
        <v>7</v>
      </c>
      <c r="B9">
        <f>COUNTBLANK(Raw_Data[Salesperson])</f>
        <v>0</v>
      </c>
    </row>
    <row r="10" spans="1:2" x14ac:dyDescent="0.3">
      <c r="A10" s="2" t="s">
        <v>8</v>
      </c>
      <c r="B10" s="2">
        <f>COUNTBLANK(Raw_Data[Category])</f>
        <v>0</v>
      </c>
    </row>
    <row r="11" spans="1:2" x14ac:dyDescent="0.3">
      <c r="A11" s="2" t="s">
        <v>9</v>
      </c>
      <c r="B11" s="2">
        <f>COUNTBLANK(Raw_Data[Product])</f>
        <v>0</v>
      </c>
    </row>
    <row r="12" spans="1:2" x14ac:dyDescent="0.3">
      <c r="A12" s="2" t="s">
        <v>10</v>
      </c>
      <c r="B12" s="2">
        <f>COUNTBLANK(Raw_Data[Quantity])</f>
        <v>0</v>
      </c>
    </row>
    <row r="13" spans="1:2" x14ac:dyDescent="0.3">
      <c r="A13" s="2" t="s">
        <v>11</v>
      </c>
      <c r="B13" s="2">
        <f>COUNTBLANK(Raw_Data[Unit_Price])</f>
        <v>0</v>
      </c>
    </row>
    <row r="14" spans="1:2" x14ac:dyDescent="0.3">
      <c r="A14" s="2" t="s">
        <v>12</v>
      </c>
      <c r="B14" s="2">
        <f>COUNTBLANK(Raw_Data[Discount_%])</f>
        <v>0</v>
      </c>
    </row>
    <row r="15" spans="1:2" x14ac:dyDescent="0.3">
      <c r="A15" s="2" t="s">
        <v>13</v>
      </c>
      <c r="B15" s="2">
        <f>COUNTBLANK(Raw_Data[Total_Sales])</f>
        <v>0</v>
      </c>
    </row>
    <row r="16" spans="1:2" x14ac:dyDescent="0.3">
      <c r="A16" s="2" t="s">
        <v>14</v>
      </c>
      <c r="B16" s="2">
        <f>COUNTBLANK(Raw_Data[Cost])</f>
        <v>0</v>
      </c>
    </row>
    <row r="17" spans="1:2" x14ac:dyDescent="0.3">
      <c r="A17" s="2" t="s">
        <v>15</v>
      </c>
      <c r="B17" s="2">
        <f>COUNTBLANK(Raw_Data[Profit])</f>
        <v>0</v>
      </c>
    </row>
    <row r="18" spans="1:2" x14ac:dyDescent="0.3">
      <c r="A18" s="2" t="s">
        <v>16</v>
      </c>
      <c r="B18" s="2">
        <f>COUNTBLANK(Raw_Data[Payment_Mode])</f>
        <v>0</v>
      </c>
    </row>
    <row r="19" spans="1:2" x14ac:dyDescent="0.3">
      <c r="A19" s="2" t="s">
        <v>17</v>
      </c>
      <c r="B19">
        <f>COUNTBLANK(Raw_Data[Order_Status])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EF8A-B790-412F-9C98-DE06E38468E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B518-04E5-4B4F-B2E1-395EA1C28A65}">
  <dimension ref="A1:H27"/>
  <sheetViews>
    <sheetView topLeftCell="A17" workbookViewId="0">
      <selection activeCell="E13" sqref="E13"/>
    </sheetView>
  </sheetViews>
  <sheetFormatPr defaultRowHeight="14.4" x14ac:dyDescent="0.3"/>
  <cols>
    <col min="1" max="1" width="12.5546875" bestFit="1" customWidth="1"/>
    <col min="2" max="2" width="17" bestFit="1" customWidth="1"/>
    <col min="4" max="4" width="12.5546875" bestFit="1" customWidth="1"/>
    <col min="5" max="5" width="16.44140625" bestFit="1" customWidth="1"/>
    <col min="7" max="7" width="12.5546875" bestFit="1" customWidth="1"/>
    <col min="8" max="8" width="17" bestFit="1" customWidth="1"/>
  </cols>
  <sheetData>
    <row r="1" spans="1:8" x14ac:dyDescent="0.3">
      <c r="A1" s="5" t="s">
        <v>4</v>
      </c>
      <c r="B1" t="s">
        <v>5158</v>
      </c>
      <c r="D1" s="5" t="s">
        <v>8</v>
      </c>
      <c r="E1" t="s">
        <v>5158</v>
      </c>
      <c r="G1" s="5" t="s">
        <v>5139</v>
      </c>
      <c r="H1" t="s">
        <v>5158</v>
      </c>
    </row>
    <row r="2" spans="1:8" x14ac:dyDescent="0.3">
      <c r="A2" s="6" t="s">
        <v>20</v>
      </c>
      <c r="B2">
        <v>65261573.149999961</v>
      </c>
      <c r="D2" s="6" t="s">
        <v>39</v>
      </c>
      <c r="E2">
        <v>10391200.45000001</v>
      </c>
      <c r="G2" s="6" t="s">
        <v>5145</v>
      </c>
      <c r="H2">
        <v>17254531.699999999</v>
      </c>
    </row>
    <row r="3" spans="1:8" x14ac:dyDescent="0.3">
      <c r="A3" s="6" t="s">
        <v>44</v>
      </c>
      <c r="B3">
        <v>71871675.549999937</v>
      </c>
      <c r="D3" s="6" t="s">
        <v>60</v>
      </c>
      <c r="E3">
        <v>202816442.6500001</v>
      </c>
      <c r="G3" s="6" t="s">
        <v>5146</v>
      </c>
      <c r="H3">
        <v>19766598.250000019</v>
      </c>
    </row>
    <row r="4" spans="1:8" x14ac:dyDescent="0.3">
      <c r="A4" s="6" t="s">
        <v>52</v>
      </c>
      <c r="B4">
        <v>64127803.150000051</v>
      </c>
      <c r="D4" s="6" t="s">
        <v>24</v>
      </c>
      <c r="E4">
        <v>52233315.750000007</v>
      </c>
      <c r="G4" s="6" t="s">
        <v>5147</v>
      </c>
      <c r="H4">
        <v>20375130.800000008</v>
      </c>
    </row>
    <row r="5" spans="1:8" x14ac:dyDescent="0.3">
      <c r="A5" s="6" t="s">
        <v>30</v>
      </c>
      <c r="B5">
        <v>64179906.999999978</v>
      </c>
      <c r="D5" s="6" t="s">
        <v>5144</v>
      </c>
      <c r="E5">
        <v>265440958.85000011</v>
      </c>
      <c r="G5" s="6" t="s">
        <v>5148</v>
      </c>
      <c r="H5">
        <v>21097857.399999991</v>
      </c>
    </row>
    <row r="6" spans="1:8" x14ac:dyDescent="0.3">
      <c r="A6" s="6" t="s">
        <v>5144</v>
      </c>
      <c r="B6">
        <v>265440958.84999993</v>
      </c>
      <c r="G6" s="6" t="s">
        <v>5149</v>
      </c>
      <c r="H6">
        <v>16764520.500000019</v>
      </c>
    </row>
    <row r="7" spans="1:8" x14ac:dyDescent="0.3">
      <c r="G7" s="6" t="s">
        <v>5150</v>
      </c>
      <c r="H7">
        <v>20517957.699999996</v>
      </c>
    </row>
    <row r="8" spans="1:8" x14ac:dyDescent="0.3">
      <c r="G8" s="6" t="s">
        <v>5151</v>
      </c>
      <c r="H8">
        <v>21571577.800000012</v>
      </c>
    </row>
    <row r="9" spans="1:8" x14ac:dyDescent="0.3">
      <c r="G9" s="6" t="s">
        <v>5152</v>
      </c>
      <c r="H9">
        <v>21212103.149999969</v>
      </c>
    </row>
    <row r="10" spans="1:8" x14ac:dyDescent="0.3">
      <c r="A10" s="5" t="s">
        <v>8</v>
      </c>
      <c r="B10" t="s">
        <v>5159</v>
      </c>
      <c r="D10" s="5" t="s">
        <v>7</v>
      </c>
      <c r="E10" t="s">
        <v>5158</v>
      </c>
      <c r="G10" s="6" t="s">
        <v>5153</v>
      </c>
      <c r="H10">
        <v>19329002.149999987</v>
      </c>
    </row>
    <row r="11" spans="1:8" x14ac:dyDescent="0.3">
      <c r="A11" s="6" t="s">
        <v>39</v>
      </c>
      <c r="B11">
        <v>3265200.4499999946</v>
      </c>
      <c r="D11" s="6" t="s">
        <v>47</v>
      </c>
      <c r="E11">
        <v>32345631.299999967</v>
      </c>
      <c r="G11" s="6" t="s">
        <v>5154</v>
      </c>
      <c r="H11">
        <v>35128010.900000021</v>
      </c>
    </row>
    <row r="12" spans="1:8" x14ac:dyDescent="0.3">
      <c r="A12" s="6" t="s">
        <v>60</v>
      </c>
      <c r="B12">
        <v>30055442.650000013</v>
      </c>
      <c r="D12" s="6" t="s">
        <v>59</v>
      </c>
      <c r="E12">
        <v>34811806.749999955</v>
      </c>
      <c r="G12" s="6" t="s">
        <v>5155</v>
      </c>
      <c r="H12">
        <v>32978620</v>
      </c>
    </row>
    <row r="13" spans="1:8" x14ac:dyDescent="0.3">
      <c r="A13" s="6" t="s">
        <v>24</v>
      </c>
      <c r="B13">
        <v>10265315.750000002</v>
      </c>
      <c r="D13" s="6" t="s">
        <v>71</v>
      </c>
      <c r="E13">
        <v>34326798.900000013</v>
      </c>
      <c r="G13" s="6" t="s">
        <v>5156</v>
      </c>
      <c r="H13">
        <v>19445048.499999978</v>
      </c>
    </row>
    <row r="14" spans="1:8" x14ac:dyDescent="0.3">
      <c r="A14" s="6" t="s">
        <v>5144</v>
      </c>
      <c r="B14">
        <v>43585958.850000009</v>
      </c>
      <c r="D14" s="6" t="s">
        <v>108</v>
      </c>
      <c r="E14">
        <v>32861258.750000019</v>
      </c>
      <c r="G14" s="6" t="s">
        <v>5144</v>
      </c>
      <c r="H14">
        <v>265440958.84999999</v>
      </c>
    </row>
    <row r="15" spans="1:8" x14ac:dyDescent="0.3">
      <c r="D15" s="6" t="s">
        <v>83</v>
      </c>
      <c r="E15">
        <v>30662729.300000016</v>
      </c>
    </row>
    <row r="16" spans="1:8" x14ac:dyDescent="0.3">
      <c r="D16" s="6" t="s">
        <v>23</v>
      </c>
      <c r="E16">
        <v>29964205.750000015</v>
      </c>
    </row>
    <row r="17" spans="1:8" x14ac:dyDescent="0.3">
      <c r="D17" s="6" t="s">
        <v>33</v>
      </c>
      <c r="E17">
        <v>35349938.249999993</v>
      </c>
      <c r="G17" s="5" t="s">
        <v>9</v>
      </c>
      <c r="H17" t="s">
        <v>5158</v>
      </c>
    </row>
    <row r="18" spans="1:8" x14ac:dyDescent="0.3">
      <c r="D18" s="6" t="s">
        <v>38</v>
      </c>
      <c r="E18">
        <v>35118589.849999994</v>
      </c>
      <c r="G18" s="6" t="s">
        <v>88</v>
      </c>
      <c r="H18">
        <v>125704771.49999985</v>
      </c>
    </row>
    <row r="19" spans="1:8" x14ac:dyDescent="0.3">
      <c r="D19" s="6" t="s">
        <v>5144</v>
      </c>
      <c r="E19">
        <v>265440958.84999999</v>
      </c>
      <c r="G19" s="6" t="s">
        <v>78</v>
      </c>
      <c r="H19">
        <v>49147009.900000051</v>
      </c>
    </row>
    <row r="20" spans="1:8" x14ac:dyDescent="0.3">
      <c r="G20" s="6" t="s">
        <v>72</v>
      </c>
      <c r="H20">
        <v>34149479.650000028</v>
      </c>
    </row>
    <row r="21" spans="1:8" x14ac:dyDescent="0.3">
      <c r="A21" s="5" t="s">
        <v>16</v>
      </c>
      <c r="B21" t="s">
        <v>5158</v>
      </c>
      <c r="G21" s="6" t="s">
        <v>61</v>
      </c>
      <c r="H21">
        <v>27964661.249999978</v>
      </c>
    </row>
    <row r="22" spans="1:8" x14ac:dyDescent="0.3">
      <c r="A22" s="6" t="s">
        <v>26</v>
      </c>
      <c r="B22">
        <v>53033540.45000001</v>
      </c>
      <c r="G22" s="6" t="s">
        <v>25</v>
      </c>
      <c r="H22">
        <v>18083836.099999998</v>
      </c>
    </row>
    <row r="23" spans="1:8" x14ac:dyDescent="0.3">
      <c r="A23" s="6" t="s">
        <v>49</v>
      </c>
      <c r="B23">
        <v>49409213.999999978</v>
      </c>
      <c r="D23" s="5" t="s">
        <v>5157</v>
      </c>
      <c r="E23" t="s">
        <v>5160</v>
      </c>
      <c r="G23" s="6" t="s">
        <v>92</v>
      </c>
      <c r="H23">
        <v>5670263.4500000067</v>
      </c>
    </row>
    <row r="24" spans="1:8" x14ac:dyDescent="0.3">
      <c r="A24" s="6" t="s">
        <v>66</v>
      </c>
      <c r="B24">
        <v>54908467.249999866</v>
      </c>
      <c r="D24" s="6" t="s">
        <v>56</v>
      </c>
      <c r="E24">
        <v>991</v>
      </c>
      <c r="G24" s="6" t="s">
        <v>48</v>
      </c>
      <c r="H24">
        <v>3346425.7499999977</v>
      </c>
    </row>
    <row r="25" spans="1:8" x14ac:dyDescent="0.3">
      <c r="A25" s="6" t="s">
        <v>55</v>
      </c>
      <c r="B25">
        <v>57799179.700000033</v>
      </c>
      <c r="D25" s="6" t="s">
        <v>27</v>
      </c>
      <c r="E25">
        <v>3000</v>
      </c>
      <c r="G25" s="6" t="s">
        <v>40</v>
      </c>
      <c r="H25">
        <v>1374511.2500000007</v>
      </c>
    </row>
    <row r="26" spans="1:8" x14ac:dyDescent="0.3">
      <c r="A26" s="6" t="s">
        <v>41</v>
      </c>
      <c r="B26">
        <v>50290557.449999996</v>
      </c>
      <c r="D26" s="6" t="s">
        <v>73</v>
      </c>
      <c r="E26">
        <v>1009</v>
      </c>
      <c r="G26" s="6" t="s">
        <v>5144</v>
      </c>
      <c r="H26">
        <v>265440958.8499999</v>
      </c>
    </row>
    <row r="27" spans="1:8" x14ac:dyDescent="0.3">
      <c r="A27" s="6" t="s">
        <v>5144</v>
      </c>
      <c r="B27">
        <v>265440958.8499999</v>
      </c>
      <c r="D27" s="6" t="s">
        <v>5144</v>
      </c>
      <c r="E27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CCDD-662E-49DF-9B7B-3062A4918840}">
  <dimension ref="A1:M5001"/>
  <sheetViews>
    <sheetView showGridLines="0" tabSelected="1" zoomScale="66" workbookViewId="0">
      <selection activeCell="J74" sqref="J74"/>
    </sheetView>
  </sheetViews>
  <sheetFormatPr defaultRowHeight="14.4" x14ac:dyDescent="0.3"/>
  <cols>
    <col min="1" max="1" width="32" customWidth="1"/>
    <col min="2" max="2" width="12.88671875" bestFit="1" customWidth="1"/>
    <col min="3" max="3" width="11.88671875" customWidth="1"/>
    <col min="4" max="4" width="32.21875" customWidth="1"/>
    <col min="5" max="5" width="11.44140625" customWidth="1"/>
    <col min="6" max="6" width="13.6640625" customWidth="1"/>
    <col min="7" max="7" width="32.21875" customWidth="1"/>
    <col min="8" max="8" width="13.21875" bestFit="1" customWidth="1"/>
    <col min="9" max="9" width="10.77734375" bestFit="1" customWidth="1"/>
    <col min="10" max="10" width="32.21875" customWidth="1"/>
    <col min="11" max="11" width="10.5546875" bestFit="1" customWidth="1"/>
    <col min="12" max="12" width="11.88671875" bestFit="1" customWidth="1"/>
    <col min="13" max="13" width="32.109375" customWidth="1"/>
    <col min="14" max="14" width="12.6640625" bestFit="1" customWidth="1"/>
    <col min="15" max="15" width="7" bestFit="1" customWidth="1"/>
    <col min="16" max="16" width="9" bestFit="1" customWidth="1"/>
    <col min="17" max="17" width="16.88671875" bestFit="1" customWidth="1"/>
    <col min="18" max="18" width="14.21875" bestFit="1" customWidth="1"/>
  </cols>
  <sheetData>
    <row r="1" spans="1:13" ht="31.2" x14ac:dyDescent="0.6">
      <c r="A1" s="7" t="s">
        <v>5166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B2" s="1"/>
    </row>
    <row r="3" spans="1:13" ht="15.6" x14ac:dyDescent="0.3">
      <c r="A3" s="8" t="s">
        <v>5161</v>
      </c>
      <c r="B3" s="1"/>
      <c r="D3" s="8" t="s">
        <v>5162</v>
      </c>
      <c r="G3" s="8" t="s">
        <v>5163</v>
      </c>
      <c r="J3" s="8" t="s">
        <v>5164</v>
      </c>
      <c r="M3" s="8" t="s">
        <v>5165</v>
      </c>
    </row>
    <row r="4" spans="1:13" ht="23.4" x14ac:dyDescent="0.45">
      <c r="A4" s="9">
        <f>SUM(Raw_Data[Total_Sales])</f>
        <v>265440958.85000041</v>
      </c>
      <c r="B4" s="1"/>
      <c r="D4" s="10">
        <f>SUM(Raw_Data[Profit])</f>
        <v>43585958.849999927</v>
      </c>
      <c r="G4" s="11">
        <f>COUNT(Raw_Data[Order_ID])</f>
        <v>5000</v>
      </c>
      <c r="J4" s="10">
        <f>A4/G4</f>
        <v>53088.191770000085</v>
      </c>
      <c r="M4" s="12">
        <f>D4/A4</f>
        <v>0.16420208485846441</v>
      </c>
    </row>
    <row r="5" spans="1:13" x14ac:dyDescent="0.3">
      <c r="B5" s="1"/>
    </row>
    <row r="6" spans="1:13" x14ac:dyDescent="0.3">
      <c r="B6" s="1"/>
    </row>
    <row r="7" spans="1:13" x14ac:dyDescent="0.3">
      <c r="B7" s="1"/>
    </row>
    <row r="8" spans="1:13" x14ac:dyDescent="0.3">
      <c r="B8" s="1"/>
    </row>
    <row r="9" spans="1:13" x14ac:dyDescent="0.3">
      <c r="B9" s="1"/>
    </row>
    <row r="10" spans="1:13" x14ac:dyDescent="0.3">
      <c r="B10" s="1"/>
    </row>
    <row r="11" spans="1:13" x14ac:dyDescent="0.3">
      <c r="B11" s="1"/>
    </row>
    <row r="12" spans="1:13" x14ac:dyDescent="0.3">
      <c r="B12" s="1"/>
    </row>
    <row r="13" spans="1:13" x14ac:dyDescent="0.3">
      <c r="B13" s="1"/>
    </row>
    <row r="14" spans="1:13" x14ac:dyDescent="0.3">
      <c r="B14" s="1"/>
    </row>
    <row r="15" spans="1:13" x14ac:dyDescent="0.3">
      <c r="B15" s="1"/>
    </row>
    <row r="16" spans="1:13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  <row r="32" spans="2:2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  <row r="1306" spans="2:2" x14ac:dyDescent="0.3">
      <c r="B1306" s="1"/>
    </row>
    <row r="1307" spans="2:2" x14ac:dyDescent="0.3">
      <c r="B1307" s="1"/>
    </row>
    <row r="1308" spans="2:2" x14ac:dyDescent="0.3">
      <c r="B1308" s="1"/>
    </row>
    <row r="1309" spans="2:2" x14ac:dyDescent="0.3">
      <c r="B1309" s="1"/>
    </row>
    <row r="1310" spans="2:2" x14ac:dyDescent="0.3">
      <c r="B1310" s="1"/>
    </row>
    <row r="1311" spans="2:2" x14ac:dyDescent="0.3">
      <c r="B1311" s="1"/>
    </row>
    <row r="1312" spans="2:2" x14ac:dyDescent="0.3">
      <c r="B1312" s="1"/>
    </row>
    <row r="1313" spans="2:2" x14ac:dyDescent="0.3">
      <c r="B1313" s="1"/>
    </row>
    <row r="1314" spans="2:2" x14ac:dyDescent="0.3">
      <c r="B1314" s="1"/>
    </row>
    <row r="1315" spans="2:2" x14ac:dyDescent="0.3">
      <c r="B1315" s="1"/>
    </row>
    <row r="1316" spans="2:2" x14ac:dyDescent="0.3">
      <c r="B1316" s="1"/>
    </row>
    <row r="1317" spans="2:2" x14ac:dyDescent="0.3">
      <c r="B1317" s="1"/>
    </row>
    <row r="1318" spans="2:2" x14ac:dyDescent="0.3">
      <c r="B1318" s="1"/>
    </row>
    <row r="1319" spans="2:2" x14ac:dyDescent="0.3">
      <c r="B1319" s="1"/>
    </row>
    <row r="1320" spans="2:2" x14ac:dyDescent="0.3">
      <c r="B1320" s="1"/>
    </row>
    <row r="1321" spans="2:2" x14ac:dyDescent="0.3">
      <c r="B1321" s="1"/>
    </row>
    <row r="1322" spans="2:2" x14ac:dyDescent="0.3">
      <c r="B1322" s="1"/>
    </row>
    <row r="1323" spans="2:2" x14ac:dyDescent="0.3">
      <c r="B1323" s="1"/>
    </row>
    <row r="1324" spans="2:2" x14ac:dyDescent="0.3">
      <c r="B1324" s="1"/>
    </row>
    <row r="1325" spans="2:2" x14ac:dyDescent="0.3">
      <c r="B1325" s="1"/>
    </row>
    <row r="1326" spans="2:2" x14ac:dyDescent="0.3">
      <c r="B1326" s="1"/>
    </row>
    <row r="1327" spans="2:2" x14ac:dyDescent="0.3">
      <c r="B1327" s="1"/>
    </row>
    <row r="1328" spans="2:2" x14ac:dyDescent="0.3">
      <c r="B1328" s="1"/>
    </row>
    <row r="1329" spans="2:2" x14ac:dyDescent="0.3">
      <c r="B1329" s="1"/>
    </row>
    <row r="1330" spans="2:2" x14ac:dyDescent="0.3">
      <c r="B1330" s="1"/>
    </row>
    <row r="1331" spans="2:2" x14ac:dyDescent="0.3">
      <c r="B1331" s="1"/>
    </row>
    <row r="1332" spans="2:2" x14ac:dyDescent="0.3">
      <c r="B1332" s="1"/>
    </row>
    <row r="1333" spans="2:2" x14ac:dyDescent="0.3">
      <c r="B1333" s="1"/>
    </row>
    <row r="1334" spans="2:2" x14ac:dyDescent="0.3">
      <c r="B1334" s="1"/>
    </row>
    <row r="1335" spans="2:2" x14ac:dyDescent="0.3">
      <c r="B1335" s="1"/>
    </row>
    <row r="1336" spans="2:2" x14ac:dyDescent="0.3">
      <c r="B1336" s="1"/>
    </row>
    <row r="1337" spans="2:2" x14ac:dyDescent="0.3">
      <c r="B1337" s="1"/>
    </row>
    <row r="1338" spans="2:2" x14ac:dyDescent="0.3">
      <c r="B1338" s="1"/>
    </row>
    <row r="1339" spans="2:2" x14ac:dyDescent="0.3">
      <c r="B1339" s="1"/>
    </row>
    <row r="1340" spans="2:2" x14ac:dyDescent="0.3">
      <c r="B1340" s="1"/>
    </row>
    <row r="1341" spans="2:2" x14ac:dyDescent="0.3">
      <c r="B1341" s="1"/>
    </row>
    <row r="1342" spans="2:2" x14ac:dyDescent="0.3">
      <c r="B1342" s="1"/>
    </row>
    <row r="1343" spans="2:2" x14ac:dyDescent="0.3">
      <c r="B1343" s="1"/>
    </row>
    <row r="1344" spans="2:2" x14ac:dyDescent="0.3">
      <c r="B1344" s="1"/>
    </row>
    <row r="1345" spans="2:2" x14ac:dyDescent="0.3">
      <c r="B1345" s="1"/>
    </row>
    <row r="1346" spans="2:2" x14ac:dyDescent="0.3">
      <c r="B1346" s="1"/>
    </row>
    <row r="1347" spans="2:2" x14ac:dyDescent="0.3">
      <c r="B1347" s="1"/>
    </row>
    <row r="1348" spans="2:2" x14ac:dyDescent="0.3">
      <c r="B1348" s="1"/>
    </row>
    <row r="1349" spans="2:2" x14ac:dyDescent="0.3">
      <c r="B1349" s="1"/>
    </row>
    <row r="1350" spans="2:2" x14ac:dyDescent="0.3">
      <c r="B1350" s="1"/>
    </row>
    <row r="1351" spans="2:2" x14ac:dyDescent="0.3">
      <c r="B1351" s="1"/>
    </row>
    <row r="1352" spans="2:2" x14ac:dyDescent="0.3">
      <c r="B1352" s="1"/>
    </row>
    <row r="1353" spans="2:2" x14ac:dyDescent="0.3">
      <c r="B1353" s="1"/>
    </row>
    <row r="1354" spans="2:2" x14ac:dyDescent="0.3">
      <c r="B1354" s="1"/>
    </row>
    <row r="1355" spans="2:2" x14ac:dyDescent="0.3">
      <c r="B1355" s="1"/>
    </row>
    <row r="1356" spans="2:2" x14ac:dyDescent="0.3">
      <c r="B1356" s="1"/>
    </row>
    <row r="1357" spans="2:2" x14ac:dyDescent="0.3">
      <c r="B1357" s="1"/>
    </row>
    <row r="1358" spans="2:2" x14ac:dyDescent="0.3">
      <c r="B1358" s="1"/>
    </row>
    <row r="1359" spans="2:2" x14ac:dyDescent="0.3">
      <c r="B1359" s="1"/>
    </row>
    <row r="1360" spans="2:2" x14ac:dyDescent="0.3">
      <c r="B1360" s="1"/>
    </row>
    <row r="1361" spans="2:2" x14ac:dyDescent="0.3">
      <c r="B1361" s="1"/>
    </row>
    <row r="1362" spans="2:2" x14ac:dyDescent="0.3">
      <c r="B1362" s="1"/>
    </row>
    <row r="1363" spans="2:2" x14ac:dyDescent="0.3">
      <c r="B1363" s="1"/>
    </row>
    <row r="1364" spans="2:2" x14ac:dyDescent="0.3">
      <c r="B1364" s="1"/>
    </row>
    <row r="1365" spans="2:2" x14ac:dyDescent="0.3">
      <c r="B1365" s="1"/>
    </row>
    <row r="1366" spans="2:2" x14ac:dyDescent="0.3">
      <c r="B1366" s="1"/>
    </row>
    <row r="1367" spans="2:2" x14ac:dyDescent="0.3">
      <c r="B1367" s="1"/>
    </row>
    <row r="1368" spans="2:2" x14ac:dyDescent="0.3">
      <c r="B1368" s="1"/>
    </row>
    <row r="1369" spans="2:2" x14ac:dyDescent="0.3">
      <c r="B1369" s="1"/>
    </row>
    <row r="1370" spans="2:2" x14ac:dyDescent="0.3">
      <c r="B1370" s="1"/>
    </row>
    <row r="1371" spans="2:2" x14ac:dyDescent="0.3">
      <c r="B1371" s="1"/>
    </row>
    <row r="1372" spans="2:2" x14ac:dyDescent="0.3">
      <c r="B1372" s="1"/>
    </row>
    <row r="1373" spans="2:2" x14ac:dyDescent="0.3">
      <c r="B1373" s="1"/>
    </row>
    <row r="1374" spans="2:2" x14ac:dyDescent="0.3">
      <c r="B1374" s="1"/>
    </row>
    <row r="1375" spans="2:2" x14ac:dyDescent="0.3">
      <c r="B1375" s="1"/>
    </row>
    <row r="1376" spans="2:2" x14ac:dyDescent="0.3">
      <c r="B1376" s="1"/>
    </row>
    <row r="1377" spans="2:2" x14ac:dyDescent="0.3">
      <c r="B1377" s="1"/>
    </row>
    <row r="1378" spans="2:2" x14ac:dyDescent="0.3">
      <c r="B1378" s="1"/>
    </row>
    <row r="1379" spans="2:2" x14ac:dyDescent="0.3">
      <c r="B1379" s="1"/>
    </row>
    <row r="1380" spans="2:2" x14ac:dyDescent="0.3">
      <c r="B1380" s="1"/>
    </row>
    <row r="1381" spans="2:2" x14ac:dyDescent="0.3">
      <c r="B1381" s="1"/>
    </row>
    <row r="1382" spans="2:2" x14ac:dyDescent="0.3">
      <c r="B1382" s="1"/>
    </row>
    <row r="1383" spans="2:2" x14ac:dyDescent="0.3">
      <c r="B1383" s="1"/>
    </row>
    <row r="1384" spans="2:2" x14ac:dyDescent="0.3">
      <c r="B1384" s="1"/>
    </row>
    <row r="1385" spans="2:2" x14ac:dyDescent="0.3">
      <c r="B1385" s="1"/>
    </row>
    <row r="1386" spans="2:2" x14ac:dyDescent="0.3">
      <c r="B1386" s="1"/>
    </row>
    <row r="1387" spans="2:2" x14ac:dyDescent="0.3">
      <c r="B1387" s="1"/>
    </row>
    <row r="1388" spans="2:2" x14ac:dyDescent="0.3">
      <c r="B1388" s="1"/>
    </row>
    <row r="1389" spans="2:2" x14ac:dyDescent="0.3">
      <c r="B1389" s="1"/>
    </row>
    <row r="1390" spans="2:2" x14ac:dyDescent="0.3">
      <c r="B1390" s="1"/>
    </row>
    <row r="1391" spans="2:2" x14ac:dyDescent="0.3">
      <c r="B1391" s="1"/>
    </row>
    <row r="1392" spans="2:2" x14ac:dyDescent="0.3">
      <c r="B1392" s="1"/>
    </row>
    <row r="1393" spans="2:2" x14ac:dyDescent="0.3">
      <c r="B1393" s="1"/>
    </row>
    <row r="1394" spans="2:2" x14ac:dyDescent="0.3">
      <c r="B1394" s="1"/>
    </row>
    <row r="1395" spans="2:2" x14ac:dyDescent="0.3">
      <c r="B1395" s="1"/>
    </row>
    <row r="1396" spans="2:2" x14ac:dyDescent="0.3">
      <c r="B1396" s="1"/>
    </row>
    <row r="1397" spans="2:2" x14ac:dyDescent="0.3">
      <c r="B1397" s="1"/>
    </row>
    <row r="1398" spans="2:2" x14ac:dyDescent="0.3">
      <c r="B1398" s="1"/>
    </row>
    <row r="1399" spans="2:2" x14ac:dyDescent="0.3">
      <c r="B1399" s="1"/>
    </row>
    <row r="1400" spans="2:2" x14ac:dyDescent="0.3">
      <c r="B1400" s="1"/>
    </row>
    <row r="1401" spans="2:2" x14ac:dyDescent="0.3">
      <c r="B1401" s="1"/>
    </row>
    <row r="1402" spans="2:2" x14ac:dyDescent="0.3">
      <c r="B1402" s="1"/>
    </row>
    <row r="1403" spans="2:2" x14ac:dyDescent="0.3">
      <c r="B1403" s="1"/>
    </row>
    <row r="1404" spans="2:2" x14ac:dyDescent="0.3">
      <c r="B1404" s="1"/>
    </row>
    <row r="1405" spans="2:2" x14ac:dyDescent="0.3">
      <c r="B1405" s="1"/>
    </row>
    <row r="1406" spans="2:2" x14ac:dyDescent="0.3">
      <c r="B1406" s="1"/>
    </row>
    <row r="1407" spans="2:2" x14ac:dyDescent="0.3">
      <c r="B1407" s="1"/>
    </row>
    <row r="1408" spans="2:2" x14ac:dyDescent="0.3">
      <c r="B1408" s="1"/>
    </row>
    <row r="1409" spans="2:2" x14ac:dyDescent="0.3">
      <c r="B1409" s="1"/>
    </row>
    <row r="1410" spans="2:2" x14ac:dyDescent="0.3">
      <c r="B1410" s="1"/>
    </row>
    <row r="1411" spans="2:2" x14ac:dyDescent="0.3">
      <c r="B1411" s="1"/>
    </row>
    <row r="1412" spans="2:2" x14ac:dyDescent="0.3">
      <c r="B1412" s="1"/>
    </row>
    <row r="1413" spans="2:2" x14ac:dyDescent="0.3">
      <c r="B1413" s="1"/>
    </row>
    <row r="1414" spans="2:2" x14ac:dyDescent="0.3">
      <c r="B1414" s="1"/>
    </row>
    <row r="1415" spans="2:2" x14ac:dyDescent="0.3">
      <c r="B1415" s="1"/>
    </row>
    <row r="1416" spans="2:2" x14ac:dyDescent="0.3">
      <c r="B1416" s="1"/>
    </row>
    <row r="1417" spans="2:2" x14ac:dyDescent="0.3">
      <c r="B1417" s="1"/>
    </row>
    <row r="1418" spans="2:2" x14ac:dyDescent="0.3">
      <c r="B1418" s="1"/>
    </row>
    <row r="1419" spans="2:2" x14ac:dyDescent="0.3">
      <c r="B1419" s="1"/>
    </row>
    <row r="1420" spans="2:2" x14ac:dyDescent="0.3">
      <c r="B1420" s="1"/>
    </row>
    <row r="1421" spans="2:2" x14ac:dyDescent="0.3">
      <c r="B1421" s="1"/>
    </row>
    <row r="1422" spans="2:2" x14ac:dyDescent="0.3">
      <c r="B1422" s="1"/>
    </row>
    <row r="1423" spans="2:2" x14ac:dyDescent="0.3">
      <c r="B1423" s="1"/>
    </row>
    <row r="1424" spans="2:2" x14ac:dyDescent="0.3">
      <c r="B1424" s="1"/>
    </row>
    <row r="1425" spans="2:2" x14ac:dyDescent="0.3">
      <c r="B1425" s="1"/>
    </row>
    <row r="1426" spans="2:2" x14ac:dyDescent="0.3">
      <c r="B1426" s="1"/>
    </row>
    <row r="1427" spans="2:2" x14ac:dyDescent="0.3">
      <c r="B1427" s="1"/>
    </row>
    <row r="1428" spans="2:2" x14ac:dyDescent="0.3">
      <c r="B1428" s="1"/>
    </row>
    <row r="1429" spans="2:2" x14ac:dyDescent="0.3">
      <c r="B1429" s="1"/>
    </row>
    <row r="1430" spans="2:2" x14ac:dyDescent="0.3">
      <c r="B1430" s="1"/>
    </row>
    <row r="1431" spans="2:2" x14ac:dyDescent="0.3">
      <c r="B1431" s="1"/>
    </row>
    <row r="1432" spans="2:2" x14ac:dyDescent="0.3">
      <c r="B1432" s="1"/>
    </row>
    <row r="1433" spans="2:2" x14ac:dyDescent="0.3">
      <c r="B1433" s="1"/>
    </row>
    <row r="1434" spans="2:2" x14ac:dyDescent="0.3">
      <c r="B1434" s="1"/>
    </row>
    <row r="1435" spans="2:2" x14ac:dyDescent="0.3">
      <c r="B1435" s="1"/>
    </row>
    <row r="1436" spans="2:2" x14ac:dyDescent="0.3">
      <c r="B1436" s="1"/>
    </row>
    <row r="1437" spans="2:2" x14ac:dyDescent="0.3">
      <c r="B1437" s="1"/>
    </row>
    <row r="1438" spans="2:2" x14ac:dyDescent="0.3">
      <c r="B1438" s="1"/>
    </row>
    <row r="1439" spans="2:2" x14ac:dyDescent="0.3">
      <c r="B1439" s="1"/>
    </row>
    <row r="1440" spans="2:2" x14ac:dyDescent="0.3">
      <c r="B1440" s="1"/>
    </row>
    <row r="1441" spans="2:2" x14ac:dyDescent="0.3">
      <c r="B1441" s="1"/>
    </row>
    <row r="1442" spans="2:2" x14ac:dyDescent="0.3">
      <c r="B1442" s="1"/>
    </row>
    <row r="1443" spans="2:2" x14ac:dyDescent="0.3">
      <c r="B1443" s="1"/>
    </row>
    <row r="1444" spans="2:2" x14ac:dyDescent="0.3">
      <c r="B1444" s="1"/>
    </row>
    <row r="1445" spans="2:2" x14ac:dyDescent="0.3">
      <c r="B1445" s="1"/>
    </row>
    <row r="1446" spans="2:2" x14ac:dyDescent="0.3">
      <c r="B1446" s="1"/>
    </row>
    <row r="1447" spans="2:2" x14ac:dyDescent="0.3">
      <c r="B1447" s="1"/>
    </row>
    <row r="1448" spans="2:2" x14ac:dyDescent="0.3">
      <c r="B1448" s="1"/>
    </row>
    <row r="1449" spans="2:2" x14ac:dyDescent="0.3">
      <c r="B1449" s="1"/>
    </row>
    <row r="1450" spans="2:2" x14ac:dyDescent="0.3">
      <c r="B1450" s="1"/>
    </row>
    <row r="1451" spans="2:2" x14ac:dyDescent="0.3">
      <c r="B1451" s="1"/>
    </row>
    <row r="1452" spans="2:2" x14ac:dyDescent="0.3">
      <c r="B1452" s="1"/>
    </row>
    <row r="1453" spans="2:2" x14ac:dyDescent="0.3">
      <c r="B1453" s="1"/>
    </row>
    <row r="1454" spans="2:2" x14ac:dyDescent="0.3">
      <c r="B1454" s="1"/>
    </row>
    <row r="1455" spans="2:2" x14ac:dyDescent="0.3">
      <c r="B1455" s="1"/>
    </row>
    <row r="1456" spans="2:2" x14ac:dyDescent="0.3">
      <c r="B1456" s="1"/>
    </row>
    <row r="1457" spans="2:2" x14ac:dyDescent="0.3">
      <c r="B1457" s="1"/>
    </row>
    <row r="1458" spans="2:2" x14ac:dyDescent="0.3">
      <c r="B1458" s="1"/>
    </row>
    <row r="1459" spans="2:2" x14ac:dyDescent="0.3">
      <c r="B1459" s="1"/>
    </row>
    <row r="1460" spans="2:2" x14ac:dyDescent="0.3">
      <c r="B1460" s="1"/>
    </row>
    <row r="1461" spans="2:2" x14ac:dyDescent="0.3">
      <c r="B1461" s="1"/>
    </row>
    <row r="1462" spans="2:2" x14ac:dyDescent="0.3">
      <c r="B1462" s="1"/>
    </row>
    <row r="1463" spans="2:2" x14ac:dyDescent="0.3">
      <c r="B1463" s="1"/>
    </row>
    <row r="1464" spans="2:2" x14ac:dyDescent="0.3">
      <c r="B1464" s="1"/>
    </row>
    <row r="1465" spans="2:2" x14ac:dyDescent="0.3">
      <c r="B1465" s="1"/>
    </row>
    <row r="1466" spans="2:2" x14ac:dyDescent="0.3">
      <c r="B1466" s="1"/>
    </row>
    <row r="1467" spans="2:2" x14ac:dyDescent="0.3">
      <c r="B1467" s="1"/>
    </row>
    <row r="1468" spans="2:2" x14ac:dyDescent="0.3">
      <c r="B1468" s="1"/>
    </row>
    <row r="1469" spans="2:2" x14ac:dyDescent="0.3">
      <c r="B1469" s="1"/>
    </row>
    <row r="1470" spans="2:2" x14ac:dyDescent="0.3">
      <c r="B1470" s="1"/>
    </row>
    <row r="1471" spans="2:2" x14ac:dyDescent="0.3">
      <c r="B1471" s="1"/>
    </row>
    <row r="1472" spans="2:2" x14ac:dyDescent="0.3">
      <c r="B1472" s="1"/>
    </row>
    <row r="1473" spans="2:2" x14ac:dyDescent="0.3">
      <c r="B1473" s="1"/>
    </row>
    <row r="1474" spans="2:2" x14ac:dyDescent="0.3">
      <c r="B1474" s="1"/>
    </row>
    <row r="1475" spans="2:2" x14ac:dyDescent="0.3">
      <c r="B1475" s="1"/>
    </row>
    <row r="1476" spans="2:2" x14ac:dyDescent="0.3">
      <c r="B1476" s="1"/>
    </row>
    <row r="1477" spans="2:2" x14ac:dyDescent="0.3">
      <c r="B1477" s="1"/>
    </row>
    <row r="1478" spans="2:2" x14ac:dyDescent="0.3">
      <c r="B1478" s="1"/>
    </row>
    <row r="1479" spans="2:2" x14ac:dyDescent="0.3">
      <c r="B1479" s="1"/>
    </row>
    <row r="1480" spans="2:2" x14ac:dyDescent="0.3">
      <c r="B1480" s="1"/>
    </row>
    <row r="1481" spans="2:2" x14ac:dyDescent="0.3">
      <c r="B1481" s="1"/>
    </row>
    <row r="1482" spans="2:2" x14ac:dyDescent="0.3">
      <c r="B1482" s="1"/>
    </row>
    <row r="1483" spans="2:2" x14ac:dyDescent="0.3">
      <c r="B1483" s="1"/>
    </row>
    <row r="1484" spans="2:2" x14ac:dyDescent="0.3">
      <c r="B1484" s="1"/>
    </row>
    <row r="1485" spans="2:2" x14ac:dyDescent="0.3">
      <c r="B1485" s="1"/>
    </row>
    <row r="1486" spans="2:2" x14ac:dyDescent="0.3">
      <c r="B1486" s="1"/>
    </row>
    <row r="1487" spans="2:2" x14ac:dyDescent="0.3">
      <c r="B1487" s="1"/>
    </row>
    <row r="1488" spans="2:2" x14ac:dyDescent="0.3">
      <c r="B1488" s="1"/>
    </row>
    <row r="1489" spans="2:2" x14ac:dyDescent="0.3">
      <c r="B1489" s="1"/>
    </row>
    <row r="1490" spans="2:2" x14ac:dyDescent="0.3">
      <c r="B1490" s="1"/>
    </row>
    <row r="1491" spans="2:2" x14ac:dyDescent="0.3">
      <c r="B1491" s="1"/>
    </row>
    <row r="1492" spans="2:2" x14ac:dyDescent="0.3">
      <c r="B1492" s="1"/>
    </row>
    <row r="1493" spans="2:2" x14ac:dyDescent="0.3">
      <c r="B1493" s="1"/>
    </row>
    <row r="1494" spans="2:2" x14ac:dyDescent="0.3">
      <c r="B1494" s="1"/>
    </row>
    <row r="1495" spans="2:2" x14ac:dyDescent="0.3">
      <c r="B1495" s="1"/>
    </row>
    <row r="1496" spans="2:2" x14ac:dyDescent="0.3">
      <c r="B1496" s="1"/>
    </row>
    <row r="1497" spans="2:2" x14ac:dyDescent="0.3">
      <c r="B1497" s="1"/>
    </row>
    <row r="1498" spans="2:2" x14ac:dyDescent="0.3">
      <c r="B1498" s="1"/>
    </row>
    <row r="1499" spans="2:2" x14ac:dyDescent="0.3">
      <c r="B1499" s="1"/>
    </row>
    <row r="1500" spans="2:2" x14ac:dyDescent="0.3">
      <c r="B1500" s="1"/>
    </row>
    <row r="1501" spans="2:2" x14ac:dyDescent="0.3">
      <c r="B1501" s="1"/>
    </row>
    <row r="1502" spans="2:2" x14ac:dyDescent="0.3">
      <c r="B1502" s="1"/>
    </row>
    <row r="1503" spans="2:2" x14ac:dyDescent="0.3">
      <c r="B1503" s="1"/>
    </row>
    <row r="1504" spans="2:2" x14ac:dyDescent="0.3">
      <c r="B1504" s="1"/>
    </row>
    <row r="1505" spans="2:2" x14ac:dyDescent="0.3">
      <c r="B1505" s="1"/>
    </row>
    <row r="1506" spans="2:2" x14ac:dyDescent="0.3">
      <c r="B1506" s="1"/>
    </row>
    <row r="1507" spans="2:2" x14ac:dyDescent="0.3">
      <c r="B1507" s="1"/>
    </row>
    <row r="1508" spans="2:2" x14ac:dyDescent="0.3">
      <c r="B1508" s="1"/>
    </row>
    <row r="1509" spans="2:2" x14ac:dyDescent="0.3">
      <c r="B1509" s="1"/>
    </row>
    <row r="1510" spans="2:2" x14ac:dyDescent="0.3">
      <c r="B1510" s="1"/>
    </row>
    <row r="1511" spans="2:2" x14ac:dyDescent="0.3">
      <c r="B1511" s="1"/>
    </row>
    <row r="1512" spans="2:2" x14ac:dyDescent="0.3">
      <c r="B1512" s="1"/>
    </row>
    <row r="1513" spans="2:2" x14ac:dyDescent="0.3">
      <c r="B1513" s="1"/>
    </row>
    <row r="1514" spans="2:2" x14ac:dyDescent="0.3">
      <c r="B1514" s="1"/>
    </row>
    <row r="1515" spans="2:2" x14ac:dyDescent="0.3">
      <c r="B1515" s="1"/>
    </row>
    <row r="1516" spans="2:2" x14ac:dyDescent="0.3">
      <c r="B1516" s="1"/>
    </row>
    <row r="1517" spans="2:2" x14ac:dyDescent="0.3">
      <c r="B1517" s="1"/>
    </row>
    <row r="1518" spans="2:2" x14ac:dyDescent="0.3">
      <c r="B1518" s="1"/>
    </row>
    <row r="1519" spans="2:2" x14ac:dyDescent="0.3">
      <c r="B1519" s="1"/>
    </row>
    <row r="1520" spans="2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1605" spans="2:2" x14ac:dyDescent="0.3">
      <c r="B1605" s="1"/>
    </row>
    <row r="1606" spans="2:2" x14ac:dyDescent="0.3">
      <c r="B1606" s="1"/>
    </row>
    <row r="1607" spans="2:2" x14ac:dyDescent="0.3">
      <c r="B1607" s="1"/>
    </row>
    <row r="1608" spans="2:2" x14ac:dyDescent="0.3">
      <c r="B1608" s="1"/>
    </row>
    <row r="1609" spans="2:2" x14ac:dyDescent="0.3">
      <c r="B1609" s="1"/>
    </row>
    <row r="1610" spans="2:2" x14ac:dyDescent="0.3">
      <c r="B1610" s="1"/>
    </row>
    <row r="1611" spans="2:2" x14ac:dyDescent="0.3">
      <c r="B1611" s="1"/>
    </row>
    <row r="1612" spans="2:2" x14ac:dyDescent="0.3">
      <c r="B1612" s="1"/>
    </row>
    <row r="1613" spans="2:2" x14ac:dyDescent="0.3">
      <c r="B1613" s="1"/>
    </row>
    <row r="1614" spans="2:2" x14ac:dyDescent="0.3">
      <c r="B1614" s="1"/>
    </row>
    <row r="1615" spans="2:2" x14ac:dyDescent="0.3">
      <c r="B1615" s="1"/>
    </row>
    <row r="1616" spans="2:2" x14ac:dyDescent="0.3">
      <c r="B1616" s="1"/>
    </row>
    <row r="1617" spans="2:2" x14ac:dyDescent="0.3">
      <c r="B1617" s="1"/>
    </row>
    <row r="1618" spans="2:2" x14ac:dyDescent="0.3">
      <c r="B1618" s="1"/>
    </row>
    <row r="1619" spans="2:2" x14ac:dyDescent="0.3">
      <c r="B1619" s="1"/>
    </row>
    <row r="1620" spans="2:2" x14ac:dyDescent="0.3">
      <c r="B1620" s="1"/>
    </row>
    <row r="1621" spans="2:2" x14ac:dyDescent="0.3">
      <c r="B1621" s="1"/>
    </row>
    <row r="1622" spans="2:2" x14ac:dyDescent="0.3">
      <c r="B1622" s="1"/>
    </row>
    <row r="1623" spans="2:2" x14ac:dyDescent="0.3">
      <c r="B1623" s="1"/>
    </row>
    <row r="1624" spans="2:2" x14ac:dyDescent="0.3">
      <c r="B1624" s="1"/>
    </row>
    <row r="1625" spans="2:2" x14ac:dyDescent="0.3">
      <c r="B1625" s="1"/>
    </row>
    <row r="1626" spans="2:2" x14ac:dyDescent="0.3">
      <c r="B1626" s="1"/>
    </row>
    <row r="1627" spans="2:2" x14ac:dyDescent="0.3">
      <c r="B1627" s="1"/>
    </row>
    <row r="1628" spans="2:2" x14ac:dyDescent="0.3">
      <c r="B1628" s="1"/>
    </row>
    <row r="1629" spans="2:2" x14ac:dyDescent="0.3">
      <c r="B1629" s="1"/>
    </row>
    <row r="1630" spans="2:2" x14ac:dyDescent="0.3">
      <c r="B1630" s="1"/>
    </row>
    <row r="1631" spans="2:2" x14ac:dyDescent="0.3">
      <c r="B1631" s="1"/>
    </row>
    <row r="1632" spans="2:2" x14ac:dyDescent="0.3">
      <c r="B1632" s="1"/>
    </row>
    <row r="1633" spans="2:2" x14ac:dyDescent="0.3">
      <c r="B1633" s="1"/>
    </row>
    <row r="1634" spans="2:2" x14ac:dyDescent="0.3">
      <c r="B1634" s="1"/>
    </row>
    <row r="1635" spans="2:2" x14ac:dyDescent="0.3">
      <c r="B1635" s="1"/>
    </row>
    <row r="1636" spans="2:2" x14ac:dyDescent="0.3">
      <c r="B1636" s="1"/>
    </row>
    <row r="1637" spans="2:2" x14ac:dyDescent="0.3">
      <c r="B1637" s="1"/>
    </row>
    <row r="1638" spans="2:2" x14ac:dyDescent="0.3">
      <c r="B1638" s="1"/>
    </row>
    <row r="1639" spans="2:2" x14ac:dyDescent="0.3">
      <c r="B1639" s="1"/>
    </row>
    <row r="1640" spans="2:2" x14ac:dyDescent="0.3">
      <c r="B1640" s="1"/>
    </row>
    <row r="1641" spans="2:2" x14ac:dyDescent="0.3">
      <c r="B1641" s="1"/>
    </row>
    <row r="1642" spans="2:2" x14ac:dyDescent="0.3">
      <c r="B1642" s="1"/>
    </row>
    <row r="1643" spans="2:2" x14ac:dyDescent="0.3">
      <c r="B1643" s="1"/>
    </row>
    <row r="1644" spans="2:2" x14ac:dyDescent="0.3">
      <c r="B1644" s="1"/>
    </row>
    <row r="1645" spans="2:2" x14ac:dyDescent="0.3">
      <c r="B1645" s="1"/>
    </row>
    <row r="1646" spans="2:2" x14ac:dyDescent="0.3">
      <c r="B1646" s="1"/>
    </row>
    <row r="1647" spans="2:2" x14ac:dyDescent="0.3">
      <c r="B1647" s="1"/>
    </row>
    <row r="1648" spans="2:2" x14ac:dyDescent="0.3">
      <c r="B1648" s="1"/>
    </row>
    <row r="1649" spans="2:2" x14ac:dyDescent="0.3">
      <c r="B1649" s="1"/>
    </row>
    <row r="1650" spans="2:2" x14ac:dyDescent="0.3">
      <c r="B1650" s="1"/>
    </row>
    <row r="1651" spans="2:2" x14ac:dyDescent="0.3">
      <c r="B1651" s="1"/>
    </row>
    <row r="1652" spans="2:2" x14ac:dyDescent="0.3">
      <c r="B1652" s="1"/>
    </row>
    <row r="1653" spans="2:2" x14ac:dyDescent="0.3">
      <c r="B1653" s="1"/>
    </row>
    <row r="1654" spans="2:2" x14ac:dyDescent="0.3">
      <c r="B1654" s="1"/>
    </row>
    <row r="1655" spans="2:2" x14ac:dyDescent="0.3">
      <c r="B1655" s="1"/>
    </row>
    <row r="1656" spans="2:2" x14ac:dyDescent="0.3">
      <c r="B1656" s="1"/>
    </row>
    <row r="1657" spans="2:2" x14ac:dyDescent="0.3">
      <c r="B1657" s="1"/>
    </row>
    <row r="1658" spans="2:2" x14ac:dyDescent="0.3">
      <c r="B1658" s="1"/>
    </row>
    <row r="1659" spans="2:2" x14ac:dyDescent="0.3">
      <c r="B1659" s="1"/>
    </row>
    <row r="1660" spans="2:2" x14ac:dyDescent="0.3">
      <c r="B1660" s="1"/>
    </row>
    <row r="1661" spans="2:2" x14ac:dyDescent="0.3">
      <c r="B1661" s="1"/>
    </row>
    <row r="1662" spans="2:2" x14ac:dyDescent="0.3">
      <c r="B1662" s="1"/>
    </row>
    <row r="1663" spans="2:2" x14ac:dyDescent="0.3">
      <c r="B1663" s="1"/>
    </row>
    <row r="1664" spans="2:2" x14ac:dyDescent="0.3">
      <c r="B1664" s="1"/>
    </row>
    <row r="1665" spans="2:2" x14ac:dyDescent="0.3">
      <c r="B1665" s="1"/>
    </row>
    <row r="1666" spans="2:2" x14ac:dyDescent="0.3">
      <c r="B1666" s="1"/>
    </row>
    <row r="1667" spans="2:2" x14ac:dyDescent="0.3">
      <c r="B1667" s="1"/>
    </row>
    <row r="1668" spans="2:2" x14ac:dyDescent="0.3">
      <c r="B1668" s="1"/>
    </row>
    <row r="1669" spans="2:2" x14ac:dyDescent="0.3">
      <c r="B1669" s="1"/>
    </row>
    <row r="1670" spans="2:2" x14ac:dyDescent="0.3">
      <c r="B1670" s="1"/>
    </row>
    <row r="1671" spans="2:2" x14ac:dyDescent="0.3">
      <c r="B1671" s="1"/>
    </row>
    <row r="1672" spans="2:2" x14ac:dyDescent="0.3">
      <c r="B1672" s="1"/>
    </row>
    <row r="1673" spans="2:2" x14ac:dyDescent="0.3">
      <c r="B1673" s="1"/>
    </row>
    <row r="1674" spans="2:2" x14ac:dyDescent="0.3">
      <c r="B1674" s="1"/>
    </row>
    <row r="1675" spans="2:2" x14ac:dyDescent="0.3">
      <c r="B1675" s="1"/>
    </row>
    <row r="1676" spans="2:2" x14ac:dyDescent="0.3">
      <c r="B1676" s="1"/>
    </row>
    <row r="1677" spans="2:2" x14ac:dyDescent="0.3">
      <c r="B1677" s="1"/>
    </row>
    <row r="1678" spans="2:2" x14ac:dyDescent="0.3">
      <c r="B1678" s="1"/>
    </row>
    <row r="1679" spans="2:2" x14ac:dyDescent="0.3">
      <c r="B1679" s="1"/>
    </row>
    <row r="1680" spans="2:2" x14ac:dyDescent="0.3">
      <c r="B1680" s="1"/>
    </row>
    <row r="1681" spans="2:2" x14ac:dyDescent="0.3">
      <c r="B1681" s="1"/>
    </row>
    <row r="1682" spans="2:2" x14ac:dyDescent="0.3">
      <c r="B1682" s="1"/>
    </row>
    <row r="1683" spans="2:2" x14ac:dyDescent="0.3">
      <c r="B1683" s="1"/>
    </row>
    <row r="1684" spans="2:2" x14ac:dyDescent="0.3">
      <c r="B1684" s="1"/>
    </row>
    <row r="1685" spans="2:2" x14ac:dyDescent="0.3">
      <c r="B1685" s="1"/>
    </row>
    <row r="1686" spans="2:2" x14ac:dyDescent="0.3">
      <c r="B1686" s="1"/>
    </row>
    <row r="1687" spans="2:2" x14ac:dyDescent="0.3">
      <c r="B1687" s="1"/>
    </row>
    <row r="1688" spans="2:2" x14ac:dyDescent="0.3">
      <c r="B1688" s="1"/>
    </row>
    <row r="1689" spans="2:2" x14ac:dyDescent="0.3">
      <c r="B1689" s="1"/>
    </row>
    <row r="1690" spans="2:2" x14ac:dyDescent="0.3">
      <c r="B1690" s="1"/>
    </row>
    <row r="1691" spans="2:2" x14ac:dyDescent="0.3">
      <c r="B1691" s="1"/>
    </row>
    <row r="1692" spans="2:2" x14ac:dyDescent="0.3">
      <c r="B1692" s="1"/>
    </row>
    <row r="1693" spans="2:2" x14ac:dyDescent="0.3">
      <c r="B1693" s="1"/>
    </row>
    <row r="1694" spans="2:2" x14ac:dyDescent="0.3">
      <c r="B1694" s="1"/>
    </row>
    <row r="1695" spans="2:2" x14ac:dyDescent="0.3">
      <c r="B1695" s="1"/>
    </row>
    <row r="1696" spans="2:2" x14ac:dyDescent="0.3">
      <c r="B1696" s="1"/>
    </row>
    <row r="1697" spans="2:2" x14ac:dyDescent="0.3">
      <c r="B1697" s="1"/>
    </row>
    <row r="1698" spans="2:2" x14ac:dyDescent="0.3">
      <c r="B1698" s="1"/>
    </row>
    <row r="1699" spans="2:2" x14ac:dyDescent="0.3">
      <c r="B1699" s="1"/>
    </row>
    <row r="1700" spans="2:2" x14ac:dyDescent="0.3">
      <c r="B1700" s="1"/>
    </row>
    <row r="1701" spans="2:2" x14ac:dyDescent="0.3">
      <c r="B1701" s="1"/>
    </row>
    <row r="1702" spans="2:2" x14ac:dyDescent="0.3">
      <c r="B1702" s="1"/>
    </row>
    <row r="1703" spans="2:2" x14ac:dyDescent="0.3">
      <c r="B1703" s="1"/>
    </row>
    <row r="1704" spans="2:2" x14ac:dyDescent="0.3">
      <c r="B1704" s="1"/>
    </row>
    <row r="1705" spans="2:2" x14ac:dyDescent="0.3">
      <c r="B1705" s="1"/>
    </row>
    <row r="1706" spans="2:2" x14ac:dyDescent="0.3">
      <c r="B1706" s="1"/>
    </row>
    <row r="1707" spans="2:2" x14ac:dyDescent="0.3">
      <c r="B1707" s="1"/>
    </row>
    <row r="1708" spans="2:2" x14ac:dyDescent="0.3">
      <c r="B1708" s="1"/>
    </row>
    <row r="1709" spans="2:2" x14ac:dyDescent="0.3">
      <c r="B1709" s="1"/>
    </row>
    <row r="1710" spans="2:2" x14ac:dyDescent="0.3">
      <c r="B1710" s="1"/>
    </row>
    <row r="1711" spans="2:2" x14ac:dyDescent="0.3">
      <c r="B1711" s="1"/>
    </row>
    <row r="1712" spans="2:2" x14ac:dyDescent="0.3">
      <c r="B1712" s="1"/>
    </row>
    <row r="1713" spans="2:2" x14ac:dyDescent="0.3">
      <c r="B1713" s="1"/>
    </row>
    <row r="1714" spans="2:2" x14ac:dyDescent="0.3">
      <c r="B1714" s="1"/>
    </row>
    <row r="1715" spans="2:2" x14ac:dyDescent="0.3">
      <c r="B1715" s="1"/>
    </row>
    <row r="1716" spans="2:2" x14ac:dyDescent="0.3">
      <c r="B1716" s="1"/>
    </row>
    <row r="1717" spans="2:2" x14ac:dyDescent="0.3">
      <c r="B1717" s="1"/>
    </row>
    <row r="1718" spans="2:2" x14ac:dyDescent="0.3">
      <c r="B1718" s="1"/>
    </row>
    <row r="1719" spans="2:2" x14ac:dyDescent="0.3">
      <c r="B1719" s="1"/>
    </row>
    <row r="1720" spans="2:2" x14ac:dyDescent="0.3">
      <c r="B1720" s="1"/>
    </row>
    <row r="1721" spans="2:2" x14ac:dyDescent="0.3">
      <c r="B1721" s="1"/>
    </row>
    <row r="1722" spans="2:2" x14ac:dyDescent="0.3">
      <c r="B1722" s="1"/>
    </row>
    <row r="1723" spans="2:2" x14ac:dyDescent="0.3">
      <c r="B1723" s="1"/>
    </row>
    <row r="1724" spans="2:2" x14ac:dyDescent="0.3">
      <c r="B1724" s="1"/>
    </row>
    <row r="1725" spans="2:2" x14ac:dyDescent="0.3">
      <c r="B1725" s="1"/>
    </row>
    <row r="1726" spans="2:2" x14ac:dyDescent="0.3">
      <c r="B1726" s="1"/>
    </row>
    <row r="1727" spans="2:2" x14ac:dyDescent="0.3">
      <c r="B1727" s="1"/>
    </row>
    <row r="1728" spans="2:2" x14ac:dyDescent="0.3">
      <c r="B1728" s="1"/>
    </row>
    <row r="1729" spans="2:2" x14ac:dyDescent="0.3">
      <c r="B1729" s="1"/>
    </row>
    <row r="1730" spans="2:2" x14ac:dyDescent="0.3">
      <c r="B1730" s="1"/>
    </row>
    <row r="1731" spans="2:2" x14ac:dyDescent="0.3">
      <c r="B1731" s="1"/>
    </row>
    <row r="1732" spans="2:2" x14ac:dyDescent="0.3">
      <c r="B1732" s="1"/>
    </row>
    <row r="1733" spans="2:2" x14ac:dyDescent="0.3">
      <c r="B1733" s="1"/>
    </row>
    <row r="1734" spans="2:2" x14ac:dyDescent="0.3">
      <c r="B1734" s="1"/>
    </row>
    <row r="1735" spans="2:2" x14ac:dyDescent="0.3">
      <c r="B1735" s="1"/>
    </row>
    <row r="1736" spans="2:2" x14ac:dyDescent="0.3">
      <c r="B1736" s="1"/>
    </row>
    <row r="1737" spans="2:2" x14ac:dyDescent="0.3">
      <c r="B1737" s="1"/>
    </row>
    <row r="1738" spans="2:2" x14ac:dyDescent="0.3">
      <c r="B1738" s="1"/>
    </row>
    <row r="1739" spans="2:2" x14ac:dyDescent="0.3">
      <c r="B1739" s="1"/>
    </row>
    <row r="1740" spans="2:2" x14ac:dyDescent="0.3">
      <c r="B1740" s="1"/>
    </row>
    <row r="1741" spans="2:2" x14ac:dyDescent="0.3">
      <c r="B1741" s="1"/>
    </row>
    <row r="1742" spans="2:2" x14ac:dyDescent="0.3">
      <c r="B1742" s="1"/>
    </row>
    <row r="1743" spans="2:2" x14ac:dyDescent="0.3">
      <c r="B1743" s="1"/>
    </row>
    <row r="1744" spans="2:2" x14ac:dyDescent="0.3">
      <c r="B1744" s="1"/>
    </row>
    <row r="1745" spans="2:2" x14ac:dyDescent="0.3">
      <c r="B1745" s="1"/>
    </row>
    <row r="1746" spans="2:2" x14ac:dyDescent="0.3">
      <c r="B1746" s="1"/>
    </row>
    <row r="1747" spans="2:2" x14ac:dyDescent="0.3">
      <c r="B1747" s="1"/>
    </row>
    <row r="1748" spans="2:2" x14ac:dyDescent="0.3">
      <c r="B1748" s="1"/>
    </row>
    <row r="1749" spans="2:2" x14ac:dyDescent="0.3">
      <c r="B1749" s="1"/>
    </row>
    <row r="1750" spans="2:2" x14ac:dyDescent="0.3">
      <c r="B1750" s="1"/>
    </row>
    <row r="1751" spans="2:2" x14ac:dyDescent="0.3">
      <c r="B1751" s="1"/>
    </row>
    <row r="1752" spans="2:2" x14ac:dyDescent="0.3">
      <c r="B1752" s="1"/>
    </row>
    <row r="1753" spans="2:2" x14ac:dyDescent="0.3">
      <c r="B1753" s="1"/>
    </row>
    <row r="1754" spans="2:2" x14ac:dyDescent="0.3">
      <c r="B1754" s="1"/>
    </row>
    <row r="1755" spans="2:2" x14ac:dyDescent="0.3">
      <c r="B1755" s="1"/>
    </row>
    <row r="1756" spans="2:2" x14ac:dyDescent="0.3">
      <c r="B1756" s="1"/>
    </row>
    <row r="1757" spans="2:2" x14ac:dyDescent="0.3">
      <c r="B1757" s="1"/>
    </row>
    <row r="1758" spans="2:2" x14ac:dyDescent="0.3">
      <c r="B1758" s="1"/>
    </row>
    <row r="1759" spans="2:2" x14ac:dyDescent="0.3">
      <c r="B1759" s="1"/>
    </row>
    <row r="1760" spans="2:2" x14ac:dyDescent="0.3">
      <c r="B1760" s="1"/>
    </row>
    <row r="1761" spans="2:2" x14ac:dyDescent="0.3">
      <c r="B1761" s="1"/>
    </row>
    <row r="1762" spans="2:2" x14ac:dyDescent="0.3">
      <c r="B1762" s="1"/>
    </row>
    <row r="1763" spans="2:2" x14ac:dyDescent="0.3">
      <c r="B1763" s="1"/>
    </row>
    <row r="1764" spans="2:2" x14ac:dyDescent="0.3">
      <c r="B1764" s="1"/>
    </row>
    <row r="1765" spans="2:2" x14ac:dyDescent="0.3">
      <c r="B1765" s="1"/>
    </row>
    <row r="1766" spans="2:2" x14ac:dyDescent="0.3">
      <c r="B1766" s="1"/>
    </row>
    <row r="1767" spans="2:2" x14ac:dyDescent="0.3">
      <c r="B1767" s="1"/>
    </row>
    <row r="1768" spans="2:2" x14ac:dyDescent="0.3">
      <c r="B1768" s="1"/>
    </row>
    <row r="1769" spans="2:2" x14ac:dyDescent="0.3">
      <c r="B1769" s="1"/>
    </row>
    <row r="1770" spans="2:2" x14ac:dyDescent="0.3">
      <c r="B1770" s="1"/>
    </row>
    <row r="1771" spans="2:2" x14ac:dyDescent="0.3">
      <c r="B1771" s="1"/>
    </row>
    <row r="1772" spans="2:2" x14ac:dyDescent="0.3">
      <c r="B1772" s="1"/>
    </row>
    <row r="1773" spans="2:2" x14ac:dyDescent="0.3">
      <c r="B1773" s="1"/>
    </row>
    <row r="1774" spans="2:2" x14ac:dyDescent="0.3">
      <c r="B1774" s="1"/>
    </row>
    <row r="1775" spans="2:2" x14ac:dyDescent="0.3">
      <c r="B1775" s="1"/>
    </row>
    <row r="1776" spans="2:2" x14ac:dyDescent="0.3">
      <c r="B1776" s="1"/>
    </row>
    <row r="1777" spans="2:2" x14ac:dyDescent="0.3">
      <c r="B1777" s="1"/>
    </row>
    <row r="1778" spans="2:2" x14ac:dyDescent="0.3">
      <c r="B1778" s="1"/>
    </row>
    <row r="1779" spans="2:2" x14ac:dyDescent="0.3">
      <c r="B1779" s="1"/>
    </row>
    <row r="1780" spans="2:2" x14ac:dyDescent="0.3">
      <c r="B1780" s="1"/>
    </row>
    <row r="1781" spans="2:2" x14ac:dyDescent="0.3">
      <c r="B1781" s="1"/>
    </row>
    <row r="1782" spans="2:2" x14ac:dyDescent="0.3">
      <c r="B1782" s="1"/>
    </row>
    <row r="1783" spans="2:2" x14ac:dyDescent="0.3">
      <c r="B1783" s="1"/>
    </row>
    <row r="1784" spans="2:2" x14ac:dyDescent="0.3">
      <c r="B1784" s="1"/>
    </row>
    <row r="1785" spans="2:2" x14ac:dyDescent="0.3">
      <c r="B1785" s="1"/>
    </row>
    <row r="1786" spans="2:2" x14ac:dyDescent="0.3">
      <c r="B1786" s="1"/>
    </row>
    <row r="1787" spans="2:2" x14ac:dyDescent="0.3">
      <c r="B1787" s="1"/>
    </row>
    <row r="1788" spans="2:2" x14ac:dyDescent="0.3">
      <c r="B1788" s="1"/>
    </row>
    <row r="1789" spans="2:2" x14ac:dyDescent="0.3">
      <c r="B1789" s="1"/>
    </row>
    <row r="1790" spans="2:2" x14ac:dyDescent="0.3">
      <c r="B1790" s="1"/>
    </row>
    <row r="1791" spans="2:2" x14ac:dyDescent="0.3">
      <c r="B1791" s="1"/>
    </row>
    <row r="1792" spans="2:2" x14ac:dyDescent="0.3">
      <c r="B1792" s="1"/>
    </row>
    <row r="1793" spans="2:2" x14ac:dyDescent="0.3">
      <c r="B1793" s="1"/>
    </row>
    <row r="1794" spans="2:2" x14ac:dyDescent="0.3">
      <c r="B1794" s="1"/>
    </row>
    <row r="1795" spans="2:2" x14ac:dyDescent="0.3">
      <c r="B1795" s="1"/>
    </row>
    <row r="1796" spans="2:2" x14ac:dyDescent="0.3">
      <c r="B1796" s="1"/>
    </row>
    <row r="1797" spans="2:2" x14ac:dyDescent="0.3">
      <c r="B1797" s="1"/>
    </row>
    <row r="1798" spans="2:2" x14ac:dyDescent="0.3">
      <c r="B1798" s="1"/>
    </row>
    <row r="1799" spans="2:2" x14ac:dyDescent="0.3">
      <c r="B1799" s="1"/>
    </row>
    <row r="1800" spans="2:2" x14ac:dyDescent="0.3">
      <c r="B1800" s="1"/>
    </row>
    <row r="1801" spans="2:2" x14ac:dyDescent="0.3">
      <c r="B1801" s="1"/>
    </row>
    <row r="1802" spans="2:2" x14ac:dyDescent="0.3">
      <c r="B1802" s="1"/>
    </row>
    <row r="1803" spans="2:2" x14ac:dyDescent="0.3">
      <c r="B1803" s="1"/>
    </row>
    <row r="1804" spans="2:2" x14ac:dyDescent="0.3">
      <c r="B1804" s="1"/>
    </row>
    <row r="1805" spans="2:2" x14ac:dyDescent="0.3">
      <c r="B1805" s="1"/>
    </row>
    <row r="1806" spans="2:2" x14ac:dyDescent="0.3">
      <c r="B1806" s="1"/>
    </row>
    <row r="1807" spans="2:2" x14ac:dyDescent="0.3">
      <c r="B1807" s="1"/>
    </row>
    <row r="1808" spans="2:2" x14ac:dyDescent="0.3">
      <c r="B1808" s="1"/>
    </row>
    <row r="1809" spans="2:2" x14ac:dyDescent="0.3">
      <c r="B1809" s="1"/>
    </row>
    <row r="1810" spans="2:2" x14ac:dyDescent="0.3">
      <c r="B1810" s="1"/>
    </row>
    <row r="1811" spans="2:2" x14ac:dyDescent="0.3">
      <c r="B1811" s="1"/>
    </row>
    <row r="1812" spans="2:2" x14ac:dyDescent="0.3">
      <c r="B1812" s="1"/>
    </row>
    <row r="1813" spans="2:2" x14ac:dyDescent="0.3">
      <c r="B1813" s="1"/>
    </row>
    <row r="1814" spans="2:2" x14ac:dyDescent="0.3">
      <c r="B1814" s="1"/>
    </row>
    <row r="1815" spans="2:2" x14ac:dyDescent="0.3">
      <c r="B1815" s="1"/>
    </row>
    <row r="1816" spans="2:2" x14ac:dyDescent="0.3">
      <c r="B1816" s="1"/>
    </row>
    <row r="1817" spans="2:2" x14ac:dyDescent="0.3">
      <c r="B1817" s="1"/>
    </row>
    <row r="1818" spans="2:2" x14ac:dyDescent="0.3">
      <c r="B1818" s="1"/>
    </row>
    <row r="1819" spans="2:2" x14ac:dyDescent="0.3">
      <c r="B1819" s="1"/>
    </row>
    <row r="1820" spans="2:2" x14ac:dyDescent="0.3">
      <c r="B1820" s="1"/>
    </row>
    <row r="1821" spans="2:2" x14ac:dyDescent="0.3">
      <c r="B1821" s="1"/>
    </row>
    <row r="1822" spans="2:2" x14ac:dyDescent="0.3">
      <c r="B1822" s="1"/>
    </row>
    <row r="1823" spans="2:2" x14ac:dyDescent="0.3">
      <c r="B1823" s="1"/>
    </row>
    <row r="1824" spans="2:2" x14ac:dyDescent="0.3">
      <c r="B1824" s="1"/>
    </row>
    <row r="1825" spans="2:2" x14ac:dyDescent="0.3">
      <c r="B1825" s="1"/>
    </row>
    <row r="1826" spans="2:2" x14ac:dyDescent="0.3">
      <c r="B1826" s="1"/>
    </row>
    <row r="1827" spans="2:2" x14ac:dyDescent="0.3">
      <c r="B1827" s="1"/>
    </row>
    <row r="1828" spans="2:2" x14ac:dyDescent="0.3">
      <c r="B1828" s="1"/>
    </row>
    <row r="1829" spans="2:2" x14ac:dyDescent="0.3">
      <c r="B1829" s="1"/>
    </row>
    <row r="1830" spans="2:2" x14ac:dyDescent="0.3">
      <c r="B1830" s="1"/>
    </row>
    <row r="1831" spans="2:2" x14ac:dyDescent="0.3">
      <c r="B1831" s="1"/>
    </row>
    <row r="1832" spans="2:2" x14ac:dyDescent="0.3">
      <c r="B1832" s="1"/>
    </row>
    <row r="1833" spans="2:2" x14ac:dyDescent="0.3">
      <c r="B1833" s="1"/>
    </row>
    <row r="1834" spans="2:2" x14ac:dyDescent="0.3">
      <c r="B1834" s="1"/>
    </row>
    <row r="1835" spans="2:2" x14ac:dyDescent="0.3">
      <c r="B1835" s="1"/>
    </row>
    <row r="1836" spans="2:2" x14ac:dyDescent="0.3">
      <c r="B1836" s="1"/>
    </row>
    <row r="1837" spans="2:2" x14ac:dyDescent="0.3">
      <c r="B1837" s="1"/>
    </row>
    <row r="1838" spans="2:2" x14ac:dyDescent="0.3">
      <c r="B1838" s="1"/>
    </row>
    <row r="1839" spans="2:2" x14ac:dyDescent="0.3">
      <c r="B1839" s="1"/>
    </row>
    <row r="1840" spans="2:2" x14ac:dyDescent="0.3">
      <c r="B1840" s="1"/>
    </row>
    <row r="1841" spans="2:2" x14ac:dyDescent="0.3">
      <c r="B1841" s="1"/>
    </row>
    <row r="1842" spans="2:2" x14ac:dyDescent="0.3">
      <c r="B1842" s="1"/>
    </row>
    <row r="1843" spans="2:2" x14ac:dyDescent="0.3">
      <c r="B1843" s="1"/>
    </row>
    <row r="1844" spans="2:2" x14ac:dyDescent="0.3">
      <c r="B1844" s="1"/>
    </row>
    <row r="1845" spans="2:2" x14ac:dyDescent="0.3">
      <c r="B1845" s="1"/>
    </row>
    <row r="1846" spans="2:2" x14ac:dyDescent="0.3">
      <c r="B1846" s="1"/>
    </row>
    <row r="1847" spans="2:2" x14ac:dyDescent="0.3">
      <c r="B1847" s="1"/>
    </row>
    <row r="1848" spans="2:2" x14ac:dyDescent="0.3">
      <c r="B1848" s="1"/>
    </row>
    <row r="1849" spans="2:2" x14ac:dyDescent="0.3">
      <c r="B1849" s="1"/>
    </row>
    <row r="1850" spans="2:2" x14ac:dyDescent="0.3">
      <c r="B1850" s="1"/>
    </row>
    <row r="1851" spans="2:2" x14ac:dyDescent="0.3">
      <c r="B1851" s="1"/>
    </row>
    <row r="1852" spans="2:2" x14ac:dyDescent="0.3">
      <c r="B1852" s="1"/>
    </row>
    <row r="1853" spans="2:2" x14ac:dyDescent="0.3">
      <c r="B1853" s="1"/>
    </row>
    <row r="1854" spans="2:2" x14ac:dyDescent="0.3">
      <c r="B1854" s="1"/>
    </row>
    <row r="1855" spans="2:2" x14ac:dyDescent="0.3">
      <c r="B1855" s="1"/>
    </row>
    <row r="1856" spans="2:2" x14ac:dyDescent="0.3">
      <c r="B1856" s="1"/>
    </row>
    <row r="1857" spans="2:2" x14ac:dyDescent="0.3">
      <c r="B1857" s="1"/>
    </row>
    <row r="1858" spans="2:2" x14ac:dyDescent="0.3">
      <c r="B1858" s="1"/>
    </row>
    <row r="1859" spans="2:2" x14ac:dyDescent="0.3">
      <c r="B1859" s="1"/>
    </row>
    <row r="1860" spans="2:2" x14ac:dyDescent="0.3">
      <c r="B1860" s="1"/>
    </row>
    <row r="1861" spans="2:2" x14ac:dyDescent="0.3">
      <c r="B1861" s="1"/>
    </row>
    <row r="1862" spans="2:2" x14ac:dyDescent="0.3">
      <c r="B1862" s="1"/>
    </row>
    <row r="1863" spans="2:2" x14ac:dyDescent="0.3">
      <c r="B1863" s="1"/>
    </row>
    <row r="1864" spans="2:2" x14ac:dyDescent="0.3">
      <c r="B1864" s="1"/>
    </row>
    <row r="1865" spans="2:2" x14ac:dyDescent="0.3">
      <c r="B1865" s="1"/>
    </row>
    <row r="1866" spans="2:2" x14ac:dyDescent="0.3">
      <c r="B1866" s="1"/>
    </row>
    <row r="1867" spans="2:2" x14ac:dyDescent="0.3">
      <c r="B1867" s="1"/>
    </row>
    <row r="1868" spans="2:2" x14ac:dyDescent="0.3">
      <c r="B1868" s="1"/>
    </row>
    <row r="1869" spans="2:2" x14ac:dyDescent="0.3">
      <c r="B1869" s="1"/>
    </row>
    <row r="1870" spans="2:2" x14ac:dyDescent="0.3">
      <c r="B1870" s="1"/>
    </row>
    <row r="1871" spans="2:2" x14ac:dyDescent="0.3">
      <c r="B1871" s="1"/>
    </row>
    <row r="1872" spans="2:2" x14ac:dyDescent="0.3">
      <c r="B1872" s="1"/>
    </row>
    <row r="1873" spans="2:2" x14ac:dyDescent="0.3">
      <c r="B1873" s="1"/>
    </row>
    <row r="1874" spans="2:2" x14ac:dyDescent="0.3">
      <c r="B1874" s="1"/>
    </row>
    <row r="1875" spans="2:2" x14ac:dyDescent="0.3">
      <c r="B1875" s="1"/>
    </row>
    <row r="1876" spans="2:2" x14ac:dyDescent="0.3">
      <c r="B1876" s="1"/>
    </row>
    <row r="1877" spans="2:2" x14ac:dyDescent="0.3">
      <c r="B1877" s="1"/>
    </row>
    <row r="1878" spans="2:2" x14ac:dyDescent="0.3">
      <c r="B1878" s="1"/>
    </row>
    <row r="1879" spans="2:2" x14ac:dyDescent="0.3">
      <c r="B1879" s="1"/>
    </row>
    <row r="1880" spans="2:2" x14ac:dyDescent="0.3">
      <c r="B1880" s="1"/>
    </row>
    <row r="1881" spans="2:2" x14ac:dyDescent="0.3">
      <c r="B1881" s="1"/>
    </row>
    <row r="1882" spans="2:2" x14ac:dyDescent="0.3">
      <c r="B1882" s="1"/>
    </row>
    <row r="1883" spans="2:2" x14ac:dyDescent="0.3">
      <c r="B1883" s="1"/>
    </row>
    <row r="1884" spans="2:2" x14ac:dyDescent="0.3">
      <c r="B1884" s="1"/>
    </row>
    <row r="1885" spans="2:2" x14ac:dyDescent="0.3">
      <c r="B1885" s="1"/>
    </row>
    <row r="1886" spans="2:2" x14ac:dyDescent="0.3">
      <c r="B1886" s="1"/>
    </row>
    <row r="1887" spans="2:2" x14ac:dyDescent="0.3">
      <c r="B1887" s="1"/>
    </row>
    <row r="1888" spans="2:2" x14ac:dyDescent="0.3">
      <c r="B1888" s="1"/>
    </row>
    <row r="1889" spans="2:2" x14ac:dyDescent="0.3">
      <c r="B1889" s="1"/>
    </row>
    <row r="1890" spans="2:2" x14ac:dyDescent="0.3">
      <c r="B1890" s="1"/>
    </row>
    <row r="1891" spans="2:2" x14ac:dyDescent="0.3">
      <c r="B1891" s="1"/>
    </row>
    <row r="1892" spans="2:2" x14ac:dyDescent="0.3">
      <c r="B1892" s="1"/>
    </row>
    <row r="1893" spans="2:2" x14ac:dyDescent="0.3">
      <c r="B1893" s="1"/>
    </row>
    <row r="1894" spans="2:2" x14ac:dyDescent="0.3">
      <c r="B1894" s="1"/>
    </row>
    <row r="1895" spans="2:2" x14ac:dyDescent="0.3">
      <c r="B1895" s="1"/>
    </row>
    <row r="1896" spans="2:2" x14ac:dyDescent="0.3">
      <c r="B1896" s="1"/>
    </row>
    <row r="1897" spans="2:2" x14ac:dyDescent="0.3">
      <c r="B1897" s="1"/>
    </row>
    <row r="1898" spans="2:2" x14ac:dyDescent="0.3">
      <c r="B1898" s="1"/>
    </row>
    <row r="1899" spans="2:2" x14ac:dyDescent="0.3">
      <c r="B1899" s="1"/>
    </row>
    <row r="1900" spans="2:2" x14ac:dyDescent="0.3">
      <c r="B1900" s="1"/>
    </row>
    <row r="1901" spans="2:2" x14ac:dyDescent="0.3">
      <c r="B1901" s="1"/>
    </row>
    <row r="1902" spans="2:2" x14ac:dyDescent="0.3">
      <c r="B1902" s="1"/>
    </row>
    <row r="1903" spans="2:2" x14ac:dyDescent="0.3">
      <c r="B1903" s="1"/>
    </row>
    <row r="1904" spans="2:2" x14ac:dyDescent="0.3">
      <c r="B1904" s="1"/>
    </row>
    <row r="1905" spans="2:2" x14ac:dyDescent="0.3">
      <c r="B1905" s="1"/>
    </row>
    <row r="1906" spans="2:2" x14ac:dyDescent="0.3">
      <c r="B1906" s="1"/>
    </row>
    <row r="1907" spans="2:2" x14ac:dyDescent="0.3">
      <c r="B1907" s="1"/>
    </row>
    <row r="1908" spans="2:2" x14ac:dyDescent="0.3">
      <c r="B1908" s="1"/>
    </row>
    <row r="1909" spans="2:2" x14ac:dyDescent="0.3">
      <c r="B1909" s="1"/>
    </row>
    <row r="1910" spans="2:2" x14ac:dyDescent="0.3">
      <c r="B1910" s="1"/>
    </row>
    <row r="1911" spans="2:2" x14ac:dyDescent="0.3">
      <c r="B1911" s="1"/>
    </row>
    <row r="1912" spans="2:2" x14ac:dyDescent="0.3">
      <c r="B1912" s="1"/>
    </row>
    <row r="1913" spans="2:2" x14ac:dyDescent="0.3">
      <c r="B1913" s="1"/>
    </row>
    <row r="1914" spans="2:2" x14ac:dyDescent="0.3">
      <c r="B1914" s="1"/>
    </row>
    <row r="1915" spans="2:2" x14ac:dyDescent="0.3">
      <c r="B1915" s="1"/>
    </row>
    <row r="1916" spans="2:2" x14ac:dyDescent="0.3">
      <c r="B1916" s="1"/>
    </row>
    <row r="1917" spans="2:2" x14ac:dyDescent="0.3">
      <c r="B1917" s="1"/>
    </row>
    <row r="1918" spans="2:2" x14ac:dyDescent="0.3">
      <c r="B1918" s="1"/>
    </row>
    <row r="1919" spans="2:2" x14ac:dyDescent="0.3">
      <c r="B1919" s="1"/>
    </row>
    <row r="1920" spans="2:2" x14ac:dyDescent="0.3">
      <c r="B1920" s="1"/>
    </row>
    <row r="1921" spans="2:2" x14ac:dyDescent="0.3">
      <c r="B1921" s="1"/>
    </row>
    <row r="1922" spans="2:2" x14ac:dyDescent="0.3">
      <c r="B1922" s="1"/>
    </row>
    <row r="1923" spans="2:2" x14ac:dyDescent="0.3">
      <c r="B1923" s="1"/>
    </row>
    <row r="1924" spans="2:2" x14ac:dyDescent="0.3">
      <c r="B1924" s="1"/>
    </row>
    <row r="1925" spans="2:2" x14ac:dyDescent="0.3">
      <c r="B1925" s="1"/>
    </row>
    <row r="1926" spans="2:2" x14ac:dyDescent="0.3">
      <c r="B1926" s="1"/>
    </row>
    <row r="1927" spans="2:2" x14ac:dyDescent="0.3">
      <c r="B1927" s="1"/>
    </row>
    <row r="1928" spans="2:2" x14ac:dyDescent="0.3">
      <c r="B1928" s="1"/>
    </row>
    <row r="1929" spans="2:2" x14ac:dyDescent="0.3">
      <c r="B1929" s="1"/>
    </row>
    <row r="1930" spans="2:2" x14ac:dyDescent="0.3">
      <c r="B1930" s="1"/>
    </row>
    <row r="1931" spans="2:2" x14ac:dyDescent="0.3">
      <c r="B1931" s="1"/>
    </row>
    <row r="1932" spans="2:2" x14ac:dyDescent="0.3">
      <c r="B1932" s="1"/>
    </row>
    <row r="1933" spans="2:2" x14ac:dyDescent="0.3">
      <c r="B1933" s="1"/>
    </row>
    <row r="1934" spans="2:2" x14ac:dyDescent="0.3">
      <c r="B1934" s="1"/>
    </row>
    <row r="1935" spans="2:2" x14ac:dyDescent="0.3">
      <c r="B1935" s="1"/>
    </row>
    <row r="1936" spans="2:2" x14ac:dyDescent="0.3">
      <c r="B1936" s="1"/>
    </row>
    <row r="1937" spans="2:2" x14ac:dyDescent="0.3">
      <c r="B1937" s="1"/>
    </row>
    <row r="1938" spans="2:2" x14ac:dyDescent="0.3">
      <c r="B1938" s="1"/>
    </row>
    <row r="1939" spans="2:2" x14ac:dyDescent="0.3">
      <c r="B1939" s="1"/>
    </row>
    <row r="1940" spans="2:2" x14ac:dyDescent="0.3">
      <c r="B1940" s="1"/>
    </row>
    <row r="1941" spans="2:2" x14ac:dyDescent="0.3">
      <c r="B1941" s="1"/>
    </row>
    <row r="1942" spans="2:2" x14ac:dyDescent="0.3">
      <c r="B1942" s="1"/>
    </row>
    <row r="1943" spans="2:2" x14ac:dyDescent="0.3">
      <c r="B1943" s="1"/>
    </row>
    <row r="1944" spans="2:2" x14ac:dyDescent="0.3">
      <c r="B1944" s="1"/>
    </row>
    <row r="1945" spans="2:2" x14ac:dyDescent="0.3">
      <c r="B1945" s="1"/>
    </row>
    <row r="1946" spans="2:2" x14ac:dyDescent="0.3">
      <c r="B1946" s="1"/>
    </row>
    <row r="1947" spans="2:2" x14ac:dyDescent="0.3">
      <c r="B1947" s="1"/>
    </row>
    <row r="1948" spans="2:2" x14ac:dyDescent="0.3">
      <c r="B1948" s="1"/>
    </row>
    <row r="1949" spans="2:2" x14ac:dyDescent="0.3">
      <c r="B1949" s="1"/>
    </row>
    <row r="1950" spans="2:2" x14ac:dyDescent="0.3">
      <c r="B1950" s="1"/>
    </row>
    <row r="1951" spans="2:2" x14ac:dyDescent="0.3">
      <c r="B1951" s="1"/>
    </row>
    <row r="1952" spans="2:2" x14ac:dyDescent="0.3">
      <c r="B1952" s="1"/>
    </row>
    <row r="1953" spans="2:2" x14ac:dyDescent="0.3">
      <c r="B1953" s="1"/>
    </row>
    <row r="1954" spans="2:2" x14ac:dyDescent="0.3">
      <c r="B1954" s="1"/>
    </row>
    <row r="1955" spans="2:2" x14ac:dyDescent="0.3">
      <c r="B1955" s="1"/>
    </row>
    <row r="1956" spans="2:2" x14ac:dyDescent="0.3">
      <c r="B1956" s="1"/>
    </row>
    <row r="1957" spans="2:2" x14ac:dyDescent="0.3">
      <c r="B1957" s="1"/>
    </row>
    <row r="1958" spans="2:2" x14ac:dyDescent="0.3">
      <c r="B1958" s="1"/>
    </row>
    <row r="1959" spans="2:2" x14ac:dyDescent="0.3">
      <c r="B1959" s="1"/>
    </row>
    <row r="1960" spans="2:2" x14ac:dyDescent="0.3">
      <c r="B1960" s="1"/>
    </row>
    <row r="1961" spans="2:2" x14ac:dyDescent="0.3">
      <c r="B1961" s="1"/>
    </row>
    <row r="1962" spans="2:2" x14ac:dyDescent="0.3">
      <c r="B1962" s="1"/>
    </row>
    <row r="1963" spans="2:2" x14ac:dyDescent="0.3">
      <c r="B1963" s="1"/>
    </row>
    <row r="1964" spans="2:2" x14ac:dyDescent="0.3">
      <c r="B1964" s="1"/>
    </row>
    <row r="1965" spans="2:2" x14ac:dyDescent="0.3">
      <c r="B1965" s="1"/>
    </row>
    <row r="1966" spans="2:2" x14ac:dyDescent="0.3">
      <c r="B1966" s="1"/>
    </row>
    <row r="1967" spans="2:2" x14ac:dyDescent="0.3">
      <c r="B1967" s="1"/>
    </row>
    <row r="1968" spans="2:2" x14ac:dyDescent="0.3">
      <c r="B1968" s="1"/>
    </row>
    <row r="1969" spans="2:2" x14ac:dyDescent="0.3">
      <c r="B1969" s="1"/>
    </row>
    <row r="1970" spans="2:2" x14ac:dyDescent="0.3">
      <c r="B1970" s="1"/>
    </row>
    <row r="1971" spans="2:2" x14ac:dyDescent="0.3">
      <c r="B1971" s="1"/>
    </row>
    <row r="1972" spans="2:2" x14ac:dyDescent="0.3">
      <c r="B1972" s="1"/>
    </row>
    <row r="1973" spans="2:2" x14ac:dyDescent="0.3">
      <c r="B1973" s="1"/>
    </row>
    <row r="1974" spans="2:2" x14ac:dyDescent="0.3">
      <c r="B1974" s="1"/>
    </row>
    <row r="1975" spans="2:2" x14ac:dyDescent="0.3">
      <c r="B1975" s="1"/>
    </row>
    <row r="1976" spans="2:2" x14ac:dyDescent="0.3">
      <c r="B1976" s="1"/>
    </row>
    <row r="1977" spans="2:2" x14ac:dyDescent="0.3">
      <c r="B1977" s="1"/>
    </row>
    <row r="1978" spans="2:2" x14ac:dyDescent="0.3">
      <c r="B1978" s="1"/>
    </row>
    <row r="1979" spans="2:2" x14ac:dyDescent="0.3">
      <c r="B1979" s="1"/>
    </row>
    <row r="1980" spans="2:2" x14ac:dyDescent="0.3">
      <c r="B1980" s="1"/>
    </row>
    <row r="1981" spans="2:2" x14ac:dyDescent="0.3">
      <c r="B1981" s="1"/>
    </row>
    <row r="1982" spans="2:2" x14ac:dyDescent="0.3">
      <c r="B1982" s="1"/>
    </row>
    <row r="1983" spans="2:2" x14ac:dyDescent="0.3">
      <c r="B1983" s="1"/>
    </row>
    <row r="1984" spans="2:2" x14ac:dyDescent="0.3">
      <c r="B1984" s="1"/>
    </row>
    <row r="1985" spans="2:2" x14ac:dyDescent="0.3">
      <c r="B1985" s="1"/>
    </row>
    <row r="1986" spans="2:2" x14ac:dyDescent="0.3">
      <c r="B1986" s="1"/>
    </row>
    <row r="1987" spans="2:2" x14ac:dyDescent="0.3">
      <c r="B1987" s="1"/>
    </row>
    <row r="1988" spans="2:2" x14ac:dyDescent="0.3">
      <c r="B1988" s="1"/>
    </row>
    <row r="1989" spans="2:2" x14ac:dyDescent="0.3">
      <c r="B1989" s="1"/>
    </row>
    <row r="1990" spans="2:2" x14ac:dyDescent="0.3">
      <c r="B1990" s="1"/>
    </row>
    <row r="1991" spans="2:2" x14ac:dyDescent="0.3">
      <c r="B1991" s="1"/>
    </row>
    <row r="1992" spans="2:2" x14ac:dyDescent="0.3">
      <c r="B1992" s="1"/>
    </row>
    <row r="1993" spans="2:2" x14ac:dyDescent="0.3">
      <c r="B1993" s="1"/>
    </row>
    <row r="1994" spans="2:2" x14ac:dyDescent="0.3">
      <c r="B1994" s="1"/>
    </row>
    <row r="1995" spans="2:2" x14ac:dyDescent="0.3">
      <c r="B1995" s="1"/>
    </row>
    <row r="1996" spans="2:2" x14ac:dyDescent="0.3">
      <c r="B1996" s="1"/>
    </row>
    <row r="1997" spans="2:2" x14ac:dyDescent="0.3">
      <c r="B1997" s="1"/>
    </row>
    <row r="1998" spans="2:2" x14ac:dyDescent="0.3">
      <c r="B1998" s="1"/>
    </row>
    <row r="1999" spans="2:2" x14ac:dyDescent="0.3">
      <c r="B1999" s="1"/>
    </row>
    <row r="2000" spans="2:2" x14ac:dyDescent="0.3">
      <c r="B2000" s="1"/>
    </row>
    <row r="2001" spans="2:2" x14ac:dyDescent="0.3">
      <c r="B2001" s="1"/>
    </row>
    <row r="2002" spans="2:2" x14ac:dyDescent="0.3">
      <c r="B2002" s="1"/>
    </row>
    <row r="2003" spans="2:2" x14ac:dyDescent="0.3">
      <c r="B2003" s="1"/>
    </row>
    <row r="2004" spans="2:2" x14ac:dyDescent="0.3">
      <c r="B2004" s="1"/>
    </row>
    <row r="2005" spans="2:2" x14ac:dyDescent="0.3">
      <c r="B2005" s="1"/>
    </row>
    <row r="2006" spans="2:2" x14ac:dyDescent="0.3">
      <c r="B2006" s="1"/>
    </row>
    <row r="2007" spans="2:2" x14ac:dyDescent="0.3">
      <c r="B2007" s="1"/>
    </row>
    <row r="2008" spans="2:2" x14ac:dyDescent="0.3">
      <c r="B2008" s="1"/>
    </row>
    <row r="2009" spans="2:2" x14ac:dyDescent="0.3">
      <c r="B2009" s="1"/>
    </row>
    <row r="2010" spans="2:2" x14ac:dyDescent="0.3">
      <c r="B2010" s="1"/>
    </row>
    <row r="2011" spans="2:2" x14ac:dyDescent="0.3">
      <c r="B2011" s="1"/>
    </row>
    <row r="2012" spans="2:2" x14ac:dyDescent="0.3">
      <c r="B2012" s="1"/>
    </row>
    <row r="2013" spans="2:2" x14ac:dyDescent="0.3">
      <c r="B2013" s="1"/>
    </row>
    <row r="2014" spans="2:2" x14ac:dyDescent="0.3">
      <c r="B2014" s="1"/>
    </row>
    <row r="2015" spans="2:2" x14ac:dyDescent="0.3">
      <c r="B2015" s="1"/>
    </row>
    <row r="2016" spans="2:2" x14ac:dyDescent="0.3">
      <c r="B2016" s="1"/>
    </row>
    <row r="2017" spans="2:2" x14ac:dyDescent="0.3">
      <c r="B2017" s="1"/>
    </row>
    <row r="2018" spans="2:2" x14ac:dyDescent="0.3">
      <c r="B2018" s="1"/>
    </row>
    <row r="2019" spans="2:2" x14ac:dyDescent="0.3">
      <c r="B2019" s="1"/>
    </row>
    <row r="2020" spans="2:2" x14ac:dyDescent="0.3">
      <c r="B2020" s="1"/>
    </row>
    <row r="2021" spans="2:2" x14ac:dyDescent="0.3">
      <c r="B2021" s="1"/>
    </row>
    <row r="2022" spans="2:2" x14ac:dyDescent="0.3">
      <c r="B2022" s="1"/>
    </row>
    <row r="2023" spans="2:2" x14ac:dyDescent="0.3">
      <c r="B2023" s="1"/>
    </row>
    <row r="2024" spans="2:2" x14ac:dyDescent="0.3">
      <c r="B2024" s="1"/>
    </row>
    <row r="2025" spans="2:2" x14ac:dyDescent="0.3">
      <c r="B2025" s="1"/>
    </row>
    <row r="2026" spans="2:2" x14ac:dyDescent="0.3">
      <c r="B2026" s="1"/>
    </row>
    <row r="2027" spans="2:2" x14ac:dyDescent="0.3">
      <c r="B2027" s="1"/>
    </row>
    <row r="2028" spans="2:2" x14ac:dyDescent="0.3">
      <c r="B2028" s="1"/>
    </row>
    <row r="2029" spans="2:2" x14ac:dyDescent="0.3">
      <c r="B2029" s="1"/>
    </row>
    <row r="2030" spans="2:2" x14ac:dyDescent="0.3">
      <c r="B2030" s="1"/>
    </row>
    <row r="2031" spans="2:2" x14ac:dyDescent="0.3">
      <c r="B2031" s="1"/>
    </row>
    <row r="2032" spans="2:2" x14ac:dyDescent="0.3">
      <c r="B2032" s="1"/>
    </row>
    <row r="2033" spans="2:2" x14ac:dyDescent="0.3">
      <c r="B2033" s="1"/>
    </row>
    <row r="2034" spans="2:2" x14ac:dyDescent="0.3">
      <c r="B2034" s="1"/>
    </row>
    <row r="2035" spans="2:2" x14ac:dyDescent="0.3">
      <c r="B2035" s="1"/>
    </row>
    <row r="2036" spans="2:2" x14ac:dyDescent="0.3">
      <c r="B2036" s="1"/>
    </row>
    <row r="2037" spans="2:2" x14ac:dyDescent="0.3">
      <c r="B2037" s="1"/>
    </row>
    <row r="2038" spans="2:2" x14ac:dyDescent="0.3">
      <c r="B2038" s="1"/>
    </row>
    <row r="2039" spans="2:2" x14ac:dyDescent="0.3">
      <c r="B2039" s="1"/>
    </row>
    <row r="2040" spans="2:2" x14ac:dyDescent="0.3">
      <c r="B2040" s="1"/>
    </row>
    <row r="2041" spans="2:2" x14ac:dyDescent="0.3">
      <c r="B2041" s="1"/>
    </row>
    <row r="2042" spans="2:2" x14ac:dyDescent="0.3">
      <c r="B2042" s="1"/>
    </row>
    <row r="2043" spans="2:2" x14ac:dyDescent="0.3">
      <c r="B2043" s="1"/>
    </row>
    <row r="2044" spans="2:2" x14ac:dyDescent="0.3">
      <c r="B2044" s="1"/>
    </row>
    <row r="2045" spans="2:2" x14ac:dyDescent="0.3">
      <c r="B2045" s="1"/>
    </row>
    <row r="2046" spans="2:2" x14ac:dyDescent="0.3">
      <c r="B2046" s="1"/>
    </row>
    <row r="2047" spans="2:2" x14ac:dyDescent="0.3">
      <c r="B2047" s="1"/>
    </row>
    <row r="2048" spans="2:2" x14ac:dyDescent="0.3">
      <c r="B2048" s="1"/>
    </row>
    <row r="2049" spans="2:2" x14ac:dyDescent="0.3">
      <c r="B2049" s="1"/>
    </row>
    <row r="2050" spans="2:2" x14ac:dyDescent="0.3">
      <c r="B2050" s="1"/>
    </row>
    <row r="2051" spans="2:2" x14ac:dyDescent="0.3">
      <c r="B2051" s="1"/>
    </row>
    <row r="2052" spans="2:2" x14ac:dyDescent="0.3">
      <c r="B2052" s="1"/>
    </row>
    <row r="2053" spans="2:2" x14ac:dyDescent="0.3">
      <c r="B2053" s="1"/>
    </row>
    <row r="2054" spans="2:2" x14ac:dyDescent="0.3">
      <c r="B2054" s="1"/>
    </row>
    <row r="2055" spans="2:2" x14ac:dyDescent="0.3">
      <c r="B2055" s="1"/>
    </row>
    <row r="2056" spans="2:2" x14ac:dyDescent="0.3">
      <c r="B2056" s="1"/>
    </row>
    <row r="2057" spans="2:2" x14ac:dyDescent="0.3">
      <c r="B2057" s="1"/>
    </row>
    <row r="2058" spans="2:2" x14ac:dyDescent="0.3">
      <c r="B2058" s="1"/>
    </row>
    <row r="2059" spans="2:2" x14ac:dyDescent="0.3">
      <c r="B2059" s="1"/>
    </row>
    <row r="2060" spans="2:2" x14ac:dyDescent="0.3">
      <c r="B2060" s="1"/>
    </row>
    <row r="2061" spans="2:2" x14ac:dyDescent="0.3">
      <c r="B2061" s="1"/>
    </row>
    <row r="2062" spans="2:2" x14ac:dyDescent="0.3">
      <c r="B2062" s="1"/>
    </row>
    <row r="2063" spans="2:2" x14ac:dyDescent="0.3">
      <c r="B2063" s="1"/>
    </row>
    <row r="2064" spans="2:2" x14ac:dyDescent="0.3">
      <c r="B2064" s="1"/>
    </row>
    <row r="2065" spans="2:2" x14ac:dyDescent="0.3">
      <c r="B2065" s="1"/>
    </row>
    <row r="2066" spans="2:2" x14ac:dyDescent="0.3">
      <c r="B2066" s="1"/>
    </row>
    <row r="2067" spans="2:2" x14ac:dyDescent="0.3">
      <c r="B2067" s="1"/>
    </row>
    <row r="2068" spans="2:2" x14ac:dyDescent="0.3">
      <c r="B2068" s="1"/>
    </row>
    <row r="2069" spans="2:2" x14ac:dyDescent="0.3">
      <c r="B2069" s="1"/>
    </row>
    <row r="2070" spans="2:2" x14ac:dyDescent="0.3">
      <c r="B2070" s="1"/>
    </row>
    <row r="2071" spans="2:2" x14ac:dyDescent="0.3">
      <c r="B2071" s="1"/>
    </row>
    <row r="2072" spans="2:2" x14ac:dyDescent="0.3">
      <c r="B2072" s="1"/>
    </row>
    <row r="2073" spans="2:2" x14ac:dyDescent="0.3">
      <c r="B2073" s="1"/>
    </row>
    <row r="2074" spans="2:2" x14ac:dyDescent="0.3">
      <c r="B2074" s="1"/>
    </row>
    <row r="2075" spans="2:2" x14ac:dyDescent="0.3">
      <c r="B2075" s="1"/>
    </row>
    <row r="2076" spans="2:2" x14ac:dyDescent="0.3">
      <c r="B2076" s="1"/>
    </row>
    <row r="2077" spans="2:2" x14ac:dyDescent="0.3">
      <c r="B2077" s="1"/>
    </row>
    <row r="2078" spans="2:2" x14ac:dyDescent="0.3">
      <c r="B2078" s="1"/>
    </row>
    <row r="2079" spans="2:2" x14ac:dyDescent="0.3">
      <c r="B2079" s="1"/>
    </row>
    <row r="2080" spans="2:2" x14ac:dyDescent="0.3">
      <c r="B2080" s="1"/>
    </row>
    <row r="2081" spans="2:2" x14ac:dyDescent="0.3">
      <c r="B2081" s="1"/>
    </row>
    <row r="2082" spans="2:2" x14ac:dyDescent="0.3">
      <c r="B2082" s="1"/>
    </row>
    <row r="2083" spans="2:2" x14ac:dyDescent="0.3">
      <c r="B2083" s="1"/>
    </row>
    <row r="2084" spans="2:2" x14ac:dyDescent="0.3">
      <c r="B2084" s="1"/>
    </row>
    <row r="2085" spans="2:2" x14ac:dyDescent="0.3">
      <c r="B2085" s="1"/>
    </row>
    <row r="2086" spans="2:2" x14ac:dyDescent="0.3">
      <c r="B2086" s="1"/>
    </row>
    <row r="2087" spans="2:2" x14ac:dyDescent="0.3">
      <c r="B2087" s="1"/>
    </row>
    <row r="2088" spans="2:2" x14ac:dyDescent="0.3">
      <c r="B2088" s="1"/>
    </row>
    <row r="2089" spans="2:2" x14ac:dyDescent="0.3">
      <c r="B2089" s="1"/>
    </row>
    <row r="2090" spans="2:2" x14ac:dyDescent="0.3">
      <c r="B2090" s="1"/>
    </row>
    <row r="2091" spans="2:2" x14ac:dyDescent="0.3">
      <c r="B2091" s="1"/>
    </row>
    <row r="2092" spans="2:2" x14ac:dyDescent="0.3">
      <c r="B2092" s="1"/>
    </row>
    <row r="2093" spans="2:2" x14ac:dyDescent="0.3">
      <c r="B2093" s="1"/>
    </row>
    <row r="2094" spans="2:2" x14ac:dyDescent="0.3">
      <c r="B2094" s="1"/>
    </row>
    <row r="2095" spans="2:2" x14ac:dyDescent="0.3">
      <c r="B2095" s="1"/>
    </row>
    <row r="2096" spans="2:2" x14ac:dyDescent="0.3">
      <c r="B2096" s="1"/>
    </row>
    <row r="2097" spans="2:2" x14ac:dyDescent="0.3">
      <c r="B2097" s="1"/>
    </row>
    <row r="2098" spans="2:2" x14ac:dyDescent="0.3">
      <c r="B2098" s="1"/>
    </row>
    <row r="2099" spans="2:2" x14ac:dyDescent="0.3">
      <c r="B2099" s="1"/>
    </row>
    <row r="2100" spans="2:2" x14ac:dyDescent="0.3">
      <c r="B2100" s="1"/>
    </row>
    <row r="2101" spans="2:2" x14ac:dyDescent="0.3">
      <c r="B2101" s="1"/>
    </row>
    <row r="2102" spans="2:2" x14ac:dyDescent="0.3">
      <c r="B2102" s="1"/>
    </row>
    <row r="2103" spans="2:2" x14ac:dyDescent="0.3">
      <c r="B2103" s="1"/>
    </row>
    <row r="2104" spans="2:2" x14ac:dyDescent="0.3">
      <c r="B2104" s="1"/>
    </row>
    <row r="2105" spans="2:2" x14ac:dyDescent="0.3">
      <c r="B2105" s="1"/>
    </row>
    <row r="2106" spans="2:2" x14ac:dyDescent="0.3">
      <c r="B2106" s="1"/>
    </row>
    <row r="2107" spans="2:2" x14ac:dyDescent="0.3">
      <c r="B2107" s="1"/>
    </row>
    <row r="2108" spans="2:2" x14ac:dyDescent="0.3">
      <c r="B2108" s="1"/>
    </row>
    <row r="2109" spans="2:2" x14ac:dyDescent="0.3">
      <c r="B2109" s="1"/>
    </row>
    <row r="2110" spans="2:2" x14ac:dyDescent="0.3">
      <c r="B2110" s="1"/>
    </row>
    <row r="2111" spans="2:2" x14ac:dyDescent="0.3">
      <c r="B2111" s="1"/>
    </row>
    <row r="2112" spans="2:2" x14ac:dyDescent="0.3">
      <c r="B2112" s="1"/>
    </row>
    <row r="2113" spans="2:2" x14ac:dyDescent="0.3">
      <c r="B2113" s="1"/>
    </row>
    <row r="2114" spans="2:2" x14ac:dyDescent="0.3">
      <c r="B2114" s="1"/>
    </row>
    <row r="2115" spans="2:2" x14ac:dyDescent="0.3">
      <c r="B2115" s="1"/>
    </row>
    <row r="2116" spans="2:2" x14ac:dyDescent="0.3">
      <c r="B2116" s="1"/>
    </row>
    <row r="2117" spans="2:2" x14ac:dyDescent="0.3">
      <c r="B2117" s="1"/>
    </row>
    <row r="2118" spans="2:2" x14ac:dyDescent="0.3">
      <c r="B2118" s="1"/>
    </row>
    <row r="2119" spans="2:2" x14ac:dyDescent="0.3">
      <c r="B2119" s="1"/>
    </row>
    <row r="2120" spans="2:2" x14ac:dyDescent="0.3">
      <c r="B2120" s="1"/>
    </row>
    <row r="2121" spans="2:2" x14ac:dyDescent="0.3">
      <c r="B2121" s="1"/>
    </row>
    <row r="2122" spans="2:2" x14ac:dyDescent="0.3">
      <c r="B2122" s="1"/>
    </row>
    <row r="2123" spans="2:2" x14ac:dyDescent="0.3">
      <c r="B2123" s="1"/>
    </row>
    <row r="2124" spans="2:2" x14ac:dyDescent="0.3">
      <c r="B2124" s="1"/>
    </row>
    <row r="2125" spans="2:2" x14ac:dyDescent="0.3">
      <c r="B2125" s="1"/>
    </row>
    <row r="2126" spans="2:2" x14ac:dyDescent="0.3">
      <c r="B2126" s="1"/>
    </row>
    <row r="2127" spans="2:2" x14ac:dyDescent="0.3">
      <c r="B2127" s="1"/>
    </row>
    <row r="2128" spans="2:2" x14ac:dyDescent="0.3">
      <c r="B2128" s="1"/>
    </row>
    <row r="2129" spans="2:2" x14ac:dyDescent="0.3">
      <c r="B2129" s="1"/>
    </row>
    <row r="2130" spans="2:2" x14ac:dyDescent="0.3">
      <c r="B2130" s="1"/>
    </row>
    <row r="2131" spans="2:2" x14ac:dyDescent="0.3">
      <c r="B2131" s="1"/>
    </row>
    <row r="2132" spans="2:2" x14ac:dyDescent="0.3">
      <c r="B2132" s="1"/>
    </row>
    <row r="2133" spans="2:2" x14ac:dyDescent="0.3">
      <c r="B2133" s="1"/>
    </row>
    <row r="2134" spans="2:2" x14ac:dyDescent="0.3">
      <c r="B2134" s="1"/>
    </row>
    <row r="2135" spans="2:2" x14ac:dyDescent="0.3">
      <c r="B2135" s="1"/>
    </row>
    <row r="2136" spans="2:2" x14ac:dyDescent="0.3">
      <c r="B2136" s="1"/>
    </row>
    <row r="2137" spans="2:2" x14ac:dyDescent="0.3">
      <c r="B2137" s="1"/>
    </row>
    <row r="2138" spans="2:2" x14ac:dyDescent="0.3">
      <c r="B2138" s="1"/>
    </row>
    <row r="2139" spans="2:2" x14ac:dyDescent="0.3">
      <c r="B2139" s="1"/>
    </row>
    <row r="2140" spans="2:2" x14ac:dyDescent="0.3">
      <c r="B2140" s="1"/>
    </row>
    <row r="2141" spans="2:2" x14ac:dyDescent="0.3">
      <c r="B2141" s="1"/>
    </row>
    <row r="2142" spans="2:2" x14ac:dyDescent="0.3">
      <c r="B2142" s="1"/>
    </row>
    <row r="2143" spans="2:2" x14ac:dyDescent="0.3">
      <c r="B2143" s="1"/>
    </row>
    <row r="2144" spans="2:2" x14ac:dyDescent="0.3">
      <c r="B2144" s="1"/>
    </row>
    <row r="2145" spans="2:2" x14ac:dyDescent="0.3">
      <c r="B2145" s="1"/>
    </row>
    <row r="2146" spans="2:2" x14ac:dyDescent="0.3">
      <c r="B2146" s="1"/>
    </row>
    <row r="2147" spans="2:2" x14ac:dyDescent="0.3">
      <c r="B2147" s="1"/>
    </row>
    <row r="2148" spans="2:2" x14ac:dyDescent="0.3">
      <c r="B2148" s="1"/>
    </row>
    <row r="2149" spans="2:2" x14ac:dyDescent="0.3">
      <c r="B2149" s="1"/>
    </row>
    <row r="2150" spans="2:2" x14ac:dyDescent="0.3">
      <c r="B2150" s="1"/>
    </row>
    <row r="2151" spans="2:2" x14ac:dyDescent="0.3">
      <c r="B2151" s="1"/>
    </row>
    <row r="2152" spans="2:2" x14ac:dyDescent="0.3">
      <c r="B2152" s="1"/>
    </row>
    <row r="2153" spans="2:2" x14ac:dyDescent="0.3">
      <c r="B2153" s="1"/>
    </row>
    <row r="2154" spans="2:2" x14ac:dyDescent="0.3">
      <c r="B2154" s="1"/>
    </row>
    <row r="2155" spans="2:2" x14ac:dyDescent="0.3">
      <c r="B2155" s="1"/>
    </row>
    <row r="2156" spans="2:2" x14ac:dyDescent="0.3">
      <c r="B2156" s="1"/>
    </row>
    <row r="2157" spans="2:2" x14ac:dyDescent="0.3">
      <c r="B2157" s="1"/>
    </row>
    <row r="2158" spans="2:2" x14ac:dyDescent="0.3">
      <c r="B2158" s="1"/>
    </row>
    <row r="2159" spans="2:2" x14ac:dyDescent="0.3">
      <c r="B2159" s="1"/>
    </row>
    <row r="2160" spans="2:2" x14ac:dyDescent="0.3">
      <c r="B2160" s="1"/>
    </row>
    <row r="2161" spans="2:2" x14ac:dyDescent="0.3">
      <c r="B2161" s="1"/>
    </row>
    <row r="2162" spans="2:2" x14ac:dyDescent="0.3">
      <c r="B2162" s="1"/>
    </row>
    <row r="2163" spans="2:2" x14ac:dyDescent="0.3">
      <c r="B2163" s="1"/>
    </row>
    <row r="2164" spans="2:2" x14ac:dyDescent="0.3">
      <c r="B2164" s="1"/>
    </row>
    <row r="2165" spans="2:2" x14ac:dyDescent="0.3">
      <c r="B2165" s="1"/>
    </row>
    <row r="2166" spans="2:2" x14ac:dyDescent="0.3">
      <c r="B2166" s="1"/>
    </row>
    <row r="2167" spans="2:2" x14ac:dyDescent="0.3">
      <c r="B2167" s="1"/>
    </row>
    <row r="2168" spans="2:2" x14ac:dyDescent="0.3">
      <c r="B2168" s="1"/>
    </row>
    <row r="2169" spans="2:2" x14ac:dyDescent="0.3">
      <c r="B2169" s="1"/>
    </row>
    <row r="2170" spans="2:2" x14ac:dyDescent="0.3">
      <c r="B2170" s="1"/>
    </row>
    <row r="2171" spans="2:2" x14ac:dyDescent="0.3">
      <c r="B2171" s="1"/>
    </row>
    <row r="2172" spans="2:2" x14ac:dyDescent="0.3">
      <c r="B2172" s="1"/>
    </row>
    <row r="2173" spans="2:2" x14ac:dyDescent="0.3">
      <c r="B2173" s="1"/>
    </row>
    <row r="2174" spans="2:2" x14ac:dyDescent="0.3">
      <c r="B2174" s="1"/>
    </row>
    <row r="2175" spans="2:2" x14ac:dyDescent="0.3">
      <c r="B2175" s="1"/>
    </row>
    <row r="2176" spans="2:2" x14ac:dyDescent="0.3">
      <c r="B2176" s="1"/>
    </row>
    <row r="2177" spans="2:2" x14ac:dyDescent="0.3">
      <c r="B2177" s="1"/>
    </row>
    <row r="2178" spans="2:2" x14ac:dyDescent="0.3">
      <c r="B2178" s="1"/>
    </row>
    <row r="2179" spans="2:2" x14ac:dyDescent="0.3">
      <c r="B2179" s="1"/>
    </row>
    <row r="2180" spans="2:2" x14ac:dyDescent="0.3">
      <c r="B2180" s="1"/>
    </row>
    <row r="2181" spans="2:2" x14ac:dyDescent="0.3">
      <c r="B2181" s="1"/>
    </row>
    <row r="2182" spans="2:2" x14ac:dyDescent="0.3">
      <c r="B2182" s="1"/>
    </row>
    <row r="2183" spans="2:2" x14ac:dyDescent="0.3">
      <c r="B2183" s="1"/>
    </row>
    <row r="2184" spans="2:2" x14ac:dyDescent="0.3">
      <c r="B2184" s="1"/>
    </row>
    <row r="2185" spans="2:2" x14ac:dyDescent="0.3">
      <c r="B2185" s="1"/>
    </row>
    <row r="2186" spans="2:2" x14ac:dyDescent="0.3">
      <c r="B2186" s="1"/>
    </row>
    <row r="2187" spans="2:2" x14ac:dyDescent="0.3">
      <c r="B2187" s="1"/>
    </row>
    <row r="2188" spans="2:2" x14ac:dyDescent="0.3">
      <c r="B2188" s="1"/>
    </row>
    <row r="2189" spans="2:2" x14ac:dyDescent="0.3">
      <c r="B2189" s="1"/>
    </row>
    <row r="2190" spans="2:2" x14ac:dyDescent="0.3">
      <c r="B2190" s="1"/>
    </row>
    <row r="2191" spans="2:2" x14ac:dyDescent="0.3">
      <c r="B2191" s="1"/>
    </row>
    <row r="2192" spans="2:2" x14ac:dyDescent="0.3">
      <c r="B2192" s="1"/>
    </row>
    <row r="2193" spans="2:2" x14ac:dyDescent="0.3">
      <c r="B2193" s="1"/>
    </row>
    <row r="2194" spans="2:2" x14ac:dyDescent="0.3">
      <c r="B2194" s="1"/>
    </row>
    <row r="2195" spans="2:2" x14ac:dyDescent="0.3">
      <c r="B2195" s="1"/>
    </row>
    <row r="2196" spans="2:2" x14ac:dyDescent="0.3">
      <c r="B2196" s="1"/>
    </row>
    <row r="2197" spans="2:2" x14ac:dyDescent="0.3">
      <c r="B2197" s="1"/>
    </row>
    <row r="2198" spans="2:2" x14ac:dyDescent="0.3">
      <c r="B2198" s="1"/>
    </row>
    <row r="2199" spans="2:2" x14ac:dyDescent="0.3">
      <c r="B2199" s="1"/>
    </row>
    <row r="2200" spans="2:2" x14ac:dyDescent="0.3">
      <c r="B2200" s="1"/>
    </row>
    <row r="2201" spans="2:2" x14ac:dyDescent="0.3">
      <c r="B2201" s="1"/>
    </row>
    <row r="2202" spans="2:2" x14ac:dyDescent="0.3">
      <c r="B2202" s="1"/>
    </row>
    <row r="2203" spans="2:2" x14ac:dyDescent="0.3">
      <c r="B2203" s="1"/>
    </row>
    <row r="2204" spans="2:2" x14ac:dyDescent="0.3">
      <c r="B2204" s="1"/>
    </row>
    <row r="2205" spans="2:2" x14ac:dyDescent="0.3">
      <c r="B2205" s="1"/>
    </row>
    <row r="2206" spans="2:2" x14ac:dyDescent="0.3">
      <c r="B2206" s="1"/>
    </row>
    <row r="2207" spans="2:2" x14ac:dyDescent="0.3">
      <c r="B2207" s="1"/>
    </row>
    <row r="2208" spans="2:2" x14ac:dyDescent="0.3">
      <c r="B2208" s="1"/>
    </row>
    <row r="2209" spans="2:2" x14ac:dyDescent="0.3">
      <c r="B2209" s="1"/>
    </row>
    <row r="2210" spans="2:2" x14ac:dyDescent="0.3">
      <c r="B2210" s="1"/>
    </row>
    <row r="2211" spans="2:2" x14ac:dyDescent="0.3">
      <c r="B2211" s="1"/>
    </row>
    <row r="2212" spans="2:2" x14ac:dyDescent="0.3">
      <c r="B2212" s="1"/>
    </row>
    <row r="2213" spans="2:2" x14ac:dyDescent="0.3">
      <c r="B2213" s="1"/>
    </row>
    <row r="2214" spans="2:2" x14ac:dyDescent="0.3">
      <c r="B2214" s="1"/>
    </row>
    <row r="2215" spans="2:2" x14ac:dyDescent="0.3">
      <c r="B2215" s="1"/>
    </row>
    <row r="2216" spans="2:2" x14ac:dyDescent="0.3">
      <c r="B2216" s="1"/>
    </row>
    <row r="2217" spans="2:2" x14ac:dyDescent="0.3">
      <c r="B2217" s="1"/>
    </row>
    <row r="2218" spans="2:2" x14ac:dyDescent="0.3">
      <c r="B2218" s="1"/>
    </row>
    <row r="2219" spans="2:2" x14ac:dyDescent="0.3">
      <c r="B2219" s="1"/>
    </row>
    <row r="2220" spans="2:2" x14ac:dyDescent="0.3">
      <c r="B2220" s="1"/>
    </row>
    <row r="2221" spans="2:2" x14ac:dyDescent="0.3">
      <c r="B2221" s="1"/>
    </row>
    <row r="2222" spans="2:2" x14ac:dyDescent="0.3">
      <c r="B2222" s="1"/>
    </row>
    <row r="2223" spans="2:2" x14ac:dyDescent="0.3">
      <c r="B2223" s="1"/>
    </row>
    <row r="2224" spans="2:2" x14ac:dyDescent="0.3">
      <c r="B2224" s="1"/>
    </row>
    <row r="2225" spans="2:2" x14ac:dyDescent="0.3">
      <c r="B2225" s="1"/>
    </row>
    <row r="2226" spans="2:2" x14ac:dyDescent="0.3">
      <c r="B2226" s="1"/>
    </row>
    <row r="2227" spans="2:2" x14ac:dyDescent="0.3">
      <c r="B2227" s="1"/>
    </row>
    <row r="2228" spans="2:2" x14ac:dyDescent="0.3">
      <c r="B2228" s="1"/>
    </row>
    <row r="2229" spans="2:2" x14ac:dyDescent="0.3">
      <c r="B2229" s="1"/>
    </row>
    <row r="2230" spans="2:2" x14ac:dyDescent="0.3">
      <c r="B2230" s="1"/>
    </row>
    <row r="2231" spans="2:2" x14ac:dyDescent="0.3">
      <c r="B2231" s="1"/>
    </row>
    <row r="2232" spans="2:2" x14ac:dyDescent="0.3">
      <c r="B2232" s="1"/>
    </row>
    <row r="2233" spans="2:2" x14ac:dyDescent="0.3">
      <c r="B2233" s="1"/>
    </row>
    <row r="2234" spans="2:2" x14ac:dyDescent="0.3">
      <c r="B2234" s="1"/>
    </row>
    <row r="2235" spans="2:2" x14ac:dyDescent="0.3">
      <c r="B2235" s="1"/>
    </row>
    <row r="2236" spans="2:2" x14ac:dyDescent="0.3">
      <c r="B2236" s="1"/>
    </row>
    <row r="2237" spans="2:2" x14ac:dyDescent="0.3">
      <c r="B2237" s="1"/>
    </row>
    <row r="2238" spans="2:2" x14ac:dyDescent="0.3">
      <c r="B2238" s="1"/>
    </row>
    <row r="2239" spans="2:2" x14ac:dyDescent="0.3">
      <c r="B2239" s="1"/>
    </row>
    <row r="2240" spans="2:2" x14ac:dyDescent="0.3">
      <c r="B2240" s="1"/>
    </row>
    <row r="2241" spans="2:2" x14ac:dyDescent="0.3">
      <c r="B2241" s="1"/>
    </row>
    <row r="2242" spans="2:2" x14ac:dyDescent="0.3">
      <c r="B2242" s="1"/>
    </row>
    <row r="2243" spans="2:2" x14ac:dyDescent="0.3">
      <c r="B2243" s="1"/>
    </row>
    <row r="2244" spans="2:2" x14ac:dyDescent="0.3">
      <c r="B2244" s="1"/>
    </row>
    <row r="2245" spans="2:2" x14ac:dyDescent="0.3">
      <c r="B2245" s="1"/>
    </row>
    <row r="2246" spans="2:2" x14ac:dyDescent="0.3">
      <c r="B2246" s="1"/>
    </row>
    <row r="2247" spans="2:2" x14ac:dyDescent="0.3">
      <c r="B2247" s="1"/>
    </row>
    <row r="2248" spans="2:2" x14ac:dyDescent="0.3">
      <c r="B2248" s="1"/>
    </row>
    <row r="2249" spans="2:2" x14ac:dyDescent="0.3">
      <c r="B2249" s="1"/>
    </row>
    <row r="2250" spans="2:2" x14ac:dyDescent="0.3">
      <c r="B2250" s="1"/>
    </row>
    <row r="2251" spans="2:2" x14ac:dyDescent="0.3">
      <c r="B2251" s="1"/>
    </row>
    <row r="2252" spans="2:2" x14ac:dyDescent="0.3">
      <c r="B2252" s="1"/>
    </row>
    <row r="2253" spans="2:2" x14ac:dyDescent="0.3">
      <c r="B2253" s="1"/>
    </row>
    <row r="2254" spans="2:2" x14ac:dyDescent="0.3">
      <c r="B2254" s="1"/>
    </row>
    <row r="2255" spans="2:2" x14ac:dyDescent="0.3">
      <c r="B2255" s="1"/>
    </row>
    <row r="2256" spans="2:2" x14ac:dyDescent="0.3">
      <c r="B2256" s="1"/>
    </row>
    <row r="2257" spans="2:2" x14ac:dyDescent="0.3">
      <c r="B2257" s="1"/>
    </row>
    <row r="2258" spans="2:2" x14ac:dyDescent="0.3">
      <c r="B2258" s="1"/>
    </row>
    <row r="2259" spans="2:2" x14ac:dyDescent="0.3">
      <c r="B2259" s="1"/>
    </row>
    <row r="2260" spans="2:2" x14ac:dyDescent="0.3">
      <c r="B2260" s="1"/>
    </row>
    <row r="2261" spans="2:2" x14ac:dyDescent="0.3">
      <c r="B2261" s="1"/>
    </row>
    <row r="2262" spans="2:2" x14ac:dyDescent="0.3">
      <c r="B2262" s="1"/>
    </row>
    <row r="2263" spans="2:2" x14ac:dyDescent="0.3">
      <c r="B2263" s="1"/>
    </row>
    <row r="2264" spans="2:2" x14ac:dyDescent="0.3">
      <c r="B2264" s="1"/>
    </row>
    <row r="2265" spans="2:2" x14ac:dyDescent="0.3">
      <c r="B2265" s="1"/>
    </row>
    <row r="2266" spans="2:2" x14ac:dyDescent="0.3">
      <c r="B2266" s="1"/>
    </row>
    <row r="2267" spans="2:2" x14ac:dyDescent="0.3">
      <c r="B2267" s="1"/>
    </row>
    <row r="2268" spans="2:2" x14ac:dyDescent="0.3">
      <c r="B2268" s="1"/>
    </row>
    <row r="2269" spans="2:2" x14ac:dyDescent="0.3">
      <c r="B2269" s="1"/>
    </row>
    <row r="2270" spans="2:2" x14ac:dyDescent="0.3">
      <c r="B2270" s="1"/>
    </row>
    <row r="2271" spans="2:2" x14ac:dyDescent="0.3">
      <c r="B2271" s="1"/>
    </row>
    <row r="2272" spans="2:2" x14ac:dyDescent="0.3">
      <c r="B2272" s="1"/>
    </row>
    <row r="2273" spans="2:2" x14ac:dyDescent="0.3">
      <c r="B2273" s="1"/>
    </row>
    <row r="2274" spans="2:2" x14ac:dyDescent="0.3">
      <c r="B2274" s="1"/>
    </row>
    <row r="2275" spans="2:2" x14ac:dyDescent="0.3">
      <c r="B2275" s="1"/>
    </row>
    <row r="2276" spans="2:2" x14ac:dyDescent="0.3">
      <c r="B2276" s="1"/>
    </row>
    <row r="2277" spans="2:2" x14ac:dyDescent="0.3">
      <c r="B2277" s="1"/>
    </row>
    <row r="2278" spans="2:2" x14ac:dyDescent="0.3">
      <c r="B2278" s="1"/>
    </row>
    <row r="2279" spans="2:2" x14ac:dyDescent="0.3">
      <c r="B2279" s="1"/>
    </row>
    <row r="2280" spans="2:2" x14ac:dyDescent="0.3">
      <c r="B2280" s="1"/>
    </row>
    <row r="2281" spans="2:2" x14ac:dyDescent="0.3">
      <c r="B2281" s="1"/>
    </row>
    <row r="2282" spans="2:2" x14ac:dyDescent="0.3">
      <c r="B2282" s="1"/>
    </row>
    <row r="2283" spans="2:2" x14ac:dyDescent="0.3">
      <c r="B2283" s="1"/>
    </row>
    <row r="2284" spans="2:2" x14ac:dyDescent="0.3">
      <c r="B2284" s="1"/>
    </row>
    <row r="2285" spans="2:2" x14ac:dyDescent="0.3">
      <c r="B2285" s="1"/>
    </row>
    <row r="2286" spans="2:2" x14ac:dyDescent="0.3">
      <c r="B2286" s="1"/>
    </row>
    <row r="2287" spans="2:2" x14ac:dyDescent="0.3">
      <c r="B2287" s="1"/>
    </row>
    <row r="2288" spans="2:2" x14ac:dyDescent="0.3">
      <c r="B2288" s="1"/>
    </row>
    <row r="2289" spans="2:2" x14ac:dyDescent="0.3">
      <c r="B2289" s="1"/>
    </row>
    <row r="2290" spans="2:2" x14ac:dyDescent="0.3">
      <c r="B2290" s="1"/>
    </row>
    <row r="2291" spans="2:2" x14ac:dyDescent="0.3">
      <c r="B2291" s="1"/>
    </row>
    <row r="2292" spans="2:2" x14ac:dyDescent="0.3">
      <c r="B2292" s="1"/>
    </row>
    <row r="2293" spans="2:2" x14ac:dyDescent="0.3">
      <c r="B2293" s="1"/>
    </row>
    <row r="2294" spans="2:2" x14ac:dyDescent="0.3">
      <c r="B2294" s="1"/>
    </row>
    <row r="2295" spans="2:2" x14ac:dyDescent="0.3">
      <c r="B2295" s="1"/>
    </row>
    <row r="2296" spans="2:2" x14ac:dyDescent="0.3">
      <c r="B2296" s="1"/>
    </row>
    <row r="2297" spans="2:2" x14ac:dyDescent="0.3">
      <c r="B2297" s="1"/>
    </row>
    <row r="2298" spans="2:2" x14ac:dyDescent="0.3">
      <c r="B2298" s="1"/>
    </row>
    <row r="2299" spans="2:2" x14ac:dyDescent="0.3">
      <c r="B2299" s="1"/>
    </row>
    <row r="2300" spans="2:2" x14ac:dyDescent="0.3">
      <c r="B2300" s="1"/>
    </row>
    <row r="2301" spans="2:2" x14ac:dyDescent="0.3">
      <c r="B2301" s="1"/>
    </row>
    <row r="2302" spans="2:2" x14ac:dyDescent="0.3">
      <c r="B2302" s="1"/>
    </row>
    <row r="2303" spans="2:2" x14ac:dyDescent="0.3">
      <c r="B2303" s="1"/>
    </row>
    <row r="2304" spans="2:2" x14ac:dyDescent="0.3">
      <c r="B2304" s="1"/>
    </row>
    <row r="2305" spans="2:2" x14ac:dyDescent="0.3">
      <c r="B2305" s="1"/>
    </row>
    <row r="2306" spans="2:2" x14ac:dyDescent="0.3">
      <c r="B2306" s="1"/>
    </row>
    <row r="2307" spans="2:2" x14ac:dyDescent="0.3">
      <c r="B2307" s="1"/>
    </row>
    <row r="2308" spans="2:2" x14ac:dyDescent="0.3">
      <c r="B2308" s="1"/>
    </row>
    <row r="2309" spans="2:2" x14ac:dyDescent="0.3">
      <c r="B2309" s="1"/>
    </row>
    <row r="2310" spans="2:2" x14ac:dyDescent="0.3">
      <c r="B2310" s="1"/>
    </row>
    <row r="2311" spans="2:2" x14ac:dyDescent="0.3">
      <c r="B2311" s="1"/>
    </row>
    <row r="2312" spans="2:2" x14ac:dyDescent="0.3">
      <c r="B2312" s="1"/>
    </row>
    <row r="2313" spans="2:2" x14ac:dyDescent="0.3">
      <c r="B2313" s="1"/>
    </row>
    <row r="2314" spans="2:2" x14ac:dyDescent="0.3">
      <c r="B2314" s="1"/>
    </row>
    <row r="2315" spans="2:2" x14ac:dyDescent="0.3">
      <c r="B2315" s="1"/>
    </row>
    <row r="2316" spans="2:2" x14ac:dyDescent="0.3">
      <c r="B2316" s="1"/>
    </row>
    <row r="2317" spans="2:2" x14ac:dyDescent="0.3">
      <c r="B2317" s="1"/>
    </row>
    <row r="2318" spans="2:2" x14ac:dyDescent="0.3">
      <c r="B2318" s="1"/>
    </row>
    <row r="2319" spans="2:2" x14ac:dyDescent="0.3">
      <c r="B2319" s="1"/>
    </row>
    <row r="2320" spans="2:2" x14ac:dyDescent="0.3">
      <c r="B2320" s="1"/>
    </row>
    <row r="2321" spans="2:2" x14ac:dyDescent="0.3">
      <c r="B2321" s="1"/>
    </row>
    <row r="2322" spans="2:2" x14ac:dyDescent="0.3">
      <c r="B2322" s="1"/>
    </row>
    <row r="2323" spans="2:2" x14ac:dyDescent="0.3">
      <c r="B2323" s="1"/>
    </row>
    <row r="2324" spans="2:2" x14ac:dyDescent="0.3">
      <c r="B2324" s="1"/>
    </row>
    <row r="2325" spans="2:2" x14ac:dyDescent="0.3">
      <c r="B2325" s="1"/>
    </row>
    <row r="2326" spans="2:2" x14ac:dyDescent="0.3">
      <c r="B2326" s="1"/>
    </row>
    <row r="2327" spans="2:2" x14ac:dyDescent="0.3">
      <c r="B2327" s="1"/>
    </row>
    <row r="2328" spans="2:2" x14ac:dyDescent="0.3">
      <c r="B2328" s="1"/>
    </row>
    <row r="2329" spans="2:2" x14ac:dyDescent="0.3">
      <c r="B2329" s="1"/>
    </row>
    <row r="2330" spans="2:2" x14ac:dyDescent="0.3">
      <c r="B2330" s="1"/>
    </row>
    <row r="2331" spans="2:2" x14ac:dyDescent="0.3">
      <c r="B2331" s="1"/>
    </row>
    <row r="2332" spans="2:2" x14ac:dyDescent="0.3">
      <c r="B2332" s="1"/>
    </row>
    <row r="2333" spans="2:2" x14ac:dyDescent="0.3">
      <c r="B2333" s="1"/>
    </row>
    <row r="2334" spans="2:2" x14ac:dyDescent="0.3">
      <c r="B2334" s="1"/>
    </row>
    <row r="2335" spans="2:2" x14ac:dyDescent="0.3">
      <c r="B2335" s="1"/>
    </row>
    <row r="2336" spans="2:2" x14ac:dyDescent="0.3">
      <c r="B2336" s="1"/>
    </row>
    <row r="2337" spans="2:2" x14ac:dyDescent="0.3">
      <c r="B2337" s="1"/>
    </row>
    <row r="2338" spans="2:2" x14ac:dyDescent="0.3">
      <c r="B2338" s="1"/>
    </row>
    <row r="2339" spans="2:2" x14ac:dyDescent="0.3">
      <c r="B2339" s="1"/>
    </row>
    <row r="2340" spans="2:2" x14ac:dyDescent="0.3">
      <c r="B2340" s="1"/>
    </row>
    <row r="2341" spans="2:2" x14ac:dyDescent="0.3">
      <c r="B2341" s="1"/>
    </row>
    <row r="2342" spans="2:2" x14ac:dyDescent="0.3">
      <c r="B2342" s="1"/>
    </row>
    <row r="2343" spans="2:2" x14ac:dyDescent="0.3">
      <c r="B2343" s="1"/>
    </row>
    <row r="2344" spans="2:2" x14ac:dyDescent="0.3">
      <c r="B2344" s="1"/>
    </row>
    <row r="2345" spans="2:2" x14ac:dyDescent="0.3">
      <c r="B2345" s="1"/>
    </row>
    <row r="2346" spans="2:2" x14ac:dyDescent="0.3">
      <c r="B2346" s="1"/>
    </row>
    <row r="2347" spans="2:2" x14ac:dyDescent="0.3">
      <c r="B2347" s="1"/>
    </row>
    <row r="2348" spans="2:2" x14ac:dyDescent="0.3">
      <c r="B2348" s="1"/>
    </row>
    <row r="2349" spans="2:2" x14ac:dyDescent="0.3">
      <c r="B2349" s="1"/>
    </row>
    <row r="2350" spans="2:2" x14ac:dyDescent="0.3">
      <c r="B2350" s="1"/>
    </row>
    <row r="2351" spans="2:2" x14ac:dyDescent="0.3">
      <c r="B2351" s="1"/>
    </row>
    <row r="2352" spans="2:2" x14ac:dyDescent="0.3">
      <c r="B2352" s="1"/>
    </row>
    <row r="2353" spans="2:2" x14ac:dyDescent="0.3">
      <c r="B2353" s="1"/>
    </row>
    <row r="2354" spans="2:2" x14ac:dyDescent="0.3">
      <c r="B2354" s="1"/>
    </row>
    <row r="2355" spans="2:2" x14ac:dyDescent="0.3">
      <c r="B2355" s="1"/>
    </row>
    <row r="2356" spans="2:2" x14ac:dyDescent="0.3">
      <c r="B2356" s="1"/>
    </row>
    <row r="2357" spans="2:2" x14ac:dyDescent="0.3">
      <c r="B2357" s="1"/>
    </row>
    <row r="2358" spans="2:2" x14ac:dyDescent="0.3">
      <c r="B2358" s="1"/>
    </row>
    <row r="2359" spans="2:2" x14ac:dyDescent="0.3">
      <c r="B2359" s="1"/>
    </row>
    <row r="2360" spans="2:2" x14ac:dyDescent="0.3">
      <c r="B2360" s="1"/>
    </row>
    <row r="2361" spans="2:2" x14ac:dyDescent="0.3">
      <c r="B2361" s="1"/>
    </row>
    <row r="2362" spans="2:2" x14ac:dyDescent="0.3">
      <c r="B2362" s="1"/>
    </row>
    <row r="2363" spans="2:2" x14ac:dyDescent="0.3">
      <c r="B2363" s="1"/>
    </row>
    <row r="2364" spans="2:2" x14ac:dyDescent="0.3">
      <c r="B2364" s="1"/>
    </row>
    <row r="2365" spans="2:2" x14ac:dyDescent="0.3">
      <c r="B2365" s="1"/>
    </row>
    <row r="2366" spans="2:2" x14ac:dyDescent="0.3">
      <c r="B2366" s="1"/>
    </row>
    <row r="2367" spans="2:2" x14ac:dyDescent="0.3">
      <c r="B2367" s="1"/>
    </row>
    <row r="2368" spans="2:2" x14ac:dyDescent="0.3">
      <c r="B2368" s="1"/>
    </row>
    <row r="2369" spans="2:2" x14ac:dyDescent="0.3">
      <c r="B2369" s="1"/>
    </row>
    <row r="2370" spans="2:2" x14ac:dyDescent="0.3">
      <c r="B2370" s="1"/>
    </row>
    <row r="2371" spans="2:2" x14ac:dyDescent="0.3">
      <c r="B2371" s="1"/>
    </row>
    <row r="2372" spans="2:2" x14ac:dyDescent="0.3">
      <c r="B2372" s="1"/>
    </row>
    <row r="2373" spans="2:2" x14ac:dyDescent="0.3">
      <c r="B2373" s="1"/>
    </row>
    <row r="2374" spans="2:2" x14ac:dyDescent="0.3">
      <c r="B2374" s="1"/>
    </row>
    <row r="2375" spans="2:2" x14ac:dyDescent="0.3">
      <c r="B2375" s="1"/>
    </row>
    <row r="2376" spans="2:2" x14ac:dyDescent="0.3">
      <c r="B2376" s="1"/>
    </row>
    <row r="2377" spans="2:2" x14ac:dyDescent="0.3">
      <c r="B2377" s="1"/>
    </row>
    <row r="2378" spans="2:2" x14ac:dyDescent="0.3">
      <c r="B2378" s="1"/>
    </row>
    <row r="2379" spans="2:2" x14ac:dyDescent="0.3">
      <c r="B2379" s="1"/>
    </row>
    <row r="2380" spans="2:2" x14ac:dyDescent="0.3">
      <c r="B2380" s="1"/>
    </row>
    <row r="2381" spans="2:2" x14ac:dyDescent="0.3">
      <c r="B2381" s="1"/>
    </row>
    <row r="2382" spans="2:2" x14ac:dyDescent="0.3">
      <c r="B2382" s="1"/>
    </row>
    <row r="2383" spans="2:2" x14ac:dyDescent="0.3">
      <c r="B2383" s="1"/>
    </row>
    <row r="2384" spans="2:2" x14ac:dyDescent="0.3">
      <c r="B2384" s="1"/>
    </row>
    <row r="2385" spans="2:2" x14ac:dyDescent="0.3">
      <c r="B2385" s="1"/>
    </row>
    <row r="2386" spans="2:2" x14ac:dyDescent="0.3">
      <c r="B2386" s="1"/>
    </row>
    <row r="2387" spans="2:2" x14ac:dyDescent="0.3">
      <c r="B2387" s="1"/>
    </row>
    <row r="2388" spans="2:2" x14ac:dyDescent="0.3">
      <c r="B2388" s="1"/>
    </row>
    <row r="2389" spans="2:2" x14ac:dyDescent="0.3">
      <c r="B2389" s="1"/>
    </row>
    <row r="2390" spans="2:2" x14ac:dyDescent="0.3">
      <c r="B2390" s="1"/>
    </row>
    <row r="2391" spans="2:2" x14ac:dyDescent="0.3">
      <c r="B2391" s="1"/>
    </row>
    <row r="2392" spans="2:2" x14ac:dyDescent="0.3">
      <c r="B2392" s="1"/>
    </row>
    <row r="2393" spans="2:2" x14ac:dyDescent="0.3">
      <c r="B2393" s="1"/>
    </row>
    <row r="2394" spans="2:2" x14ac:dyDescent="0.3">
      <c r="B2394" s="1"/>
    </row>
    <row r="2395" spans="2:2" x14ac:dyDescent="0.3">
      <c r="B2395" s="1"/>
    </row>
    <row r="2396" spans="2:2" x14ac:dyDescent="0.3">
      <c r="B2396" s="1"/>
    </row>
    <row r="2397" spans="2:2" x14ac:dyDescent="0.3">
      <c r="B2397" s="1"/>
    </row>
    <row r="2398" spans="2:2" x14ac:dyDescent="0.3">
      <c r="B2398" s="1"/>
    </row>
    <row r="2399" spans="2:2" x14ac:dyDescent="0.3">
      <c r="B2399" s="1"/>
    </row>
    <row r="2400" spans="2:2" x14ac:dyDescent="0.3">
      <c r="B2400" s="1"/>
    </row>
    <row r="2401" spans="2:2" x14ac:dyDescent="0.3">
      <c r="B2401" s="1"/>
    </row>
    <row r="2402" spans="2:2" x14ac:dyDescent="0.3">
      <c r="B2402" s="1"/>
    </row>
    <row r="2403" spans="2:2" x14ac:dyDescent="0.3">
      <c r="B2403" s="1"/>
    </row>
    <row r="2404" spans="2:2" x14ac:dyDescent="0.3">
      <c r="B2404" s="1"/>
    </row>
    <row r="2405" spans="2:2" x14ac:dyDescent="0.3">
      <c r="B2405" s="1"/>
    </row>
    <row r="2406" spans="2:2" x14ac:dyDescent="0.3">
      <c r="B2406" s="1"/>
    </row>
    <row r="2407" spans="2:2" x14ac:dyDescent="0.3">
      <c r="B2407" s="1"/>
    </row>
    <row r="2408" spans="2:2" x14ac:dyDescent="0.3">
      <c r="B2408" s="1"/>
    </row>
    <row r="2409" spans="2:2" x14ac:dyDescent="0.3">
      <c r="B2409" s="1"/>
    </row>
    <row r="2410" spans="2:2" x14ac:dyDescent="0.3">
      <c r="B2410" s="1"/>
    </row>
    <row r="2411" spans="2:2" x14ac:dyDescent="0.3">
      <c r="B2411" s="1"/>
    </row>
    <row r="2412" spans="2:2" x14ac:dyDescent="0.3">
      <c r="B2412" s="1"/>
    </row>
    <row r="2413" spans="2:2" x14ac:dyDescent="0.3">
      <c r="B2413" s="1"/>
    </row>
    <row r="2414" spans="2:2" x14ac:dyDescent="0.3">
      <c r="B2414" s="1"/>
    </row>
    <row r="2415" spans="2:2" x14ac:dyDescent="0.3">
      <c r="B2415" s="1"/>
    </row>
    <row r="2416" spans="2:2" x14ac:dyDescent="0.3">
      <c r="B2416" s="1"/>
    </row>
    <row r="2417" spans="2:2" x14ac:dyDescent="0.3">
      <c r="B2417" s="1"/>
    </row>
    <row r="2418" spans="2:2" x14ac:dyDescent="0.3">
      <c r="B2418" s="1"/>
    </row>
    <row r="2419" spans="2:2" x14ac:dyDescent="0.3">
      <c r="B2419" s="1"/>
    </row>
    <row r="2420" spans="2:2" x14ac:dyDescent="0.3">
      <c r="B2420" s="1"/>
    </row>
    <row r="2421" spans="2:2" x14ac:dyDescent="0.3">
      <c r="B2421" s="1"/>
    </row>
    <row r="2422" spans="2:2" x14ac:dyDescent="0.3">
      <c r="B2422" s="1"/>
    </row>
    <row r="2423" spans="2:2" x14ac:dyDescent="0.3">
      <c r="B2423" s="1"/>
    </row>
    <row r="2424" spans="2:2" x14ac:dyDescent="0.3">
      <c r="B2424" s="1"/>
    </row>
    <row r="2425" spans="2:2" x14ac:dyDescent="0.3">
      <c r="B2425" s="1"/>
    </row>
    <row r="2426" spans="2:2" x14ac:dyDescent="0.3">
      <c r="B2426" s="1"/>
    </row>
    <row r="2427" spans="2:2" x14ac:dyDescent="0.3">
      <c r="B2427" s="1"/>
    </row>
    <row r="2428" spans="2:2" x14ac:dyDescent="0.3">
      <c r="B2428" s="1"/>
    </row>
    <row r="2429" spans="2:2" x14ac:dyDescent="0.3">
      <c r="B2429" s="1"/>
    </row>
    <row r="2430" spans="2:2" x14ac:dyDescent="0.3">
      <c r="B2430" s="1"/>
    </row>
    <row r="2431" spans="2:2" x14ac:dyDescent="0.3">
      <c r="B2431" s="1"/>
    </row>
    <row r="2432" spans="2:2" x14ac:dyDescent="0.3">
      <c r="B2432" s="1"/>
    </row>
    <row r="2433" spans="2:2" x14ac:dyDescent="0.3">
      <c r="B2433" s="1"/>
    </row>
    <row r="2434" spans="2:2" x14ac:dyDescent="0.3">
      <c r="B2434" s="1"/>
    </row>
    <row r="2435" spans="2:2" x14ac:dyDescent="0.3">
      <c r="B2435" s="1"/>
    </row>
    <row r="2436" spans="2:2" x14ac:dyDescent="0.3">
      <c r="B2436" s="1"/>
    </row>
    <row r="2437" spans="2:2" x14ac:dyDescent="0.3">
      <c r="B2437" s="1"/>
    </row>
    <row r="2438" spans="2:2" x14ac:dyDescent="0.3">
      <c r="B2438" s="1"/>
    </row>
    <row r="2439" spans="2:2" x14ac:dyDescent="0.3">
      <c r="B2439" s="1"/>
    </row>
    <row r="2440" spans="2:2" x14ac:dyDescent="0.3">
      <c r="B2440" s="1"/>
    </row>
    <row r="2441" spans="2:2" x14ac:dyDescent="0.3">
      <c r="B2441" s="1"/>
    </row>
    <row r="2442" spans="2:2" x14ac:dyDescent="0.3">
      <c r="B2442" s="1"/>
    </row>
    <row r="2443" spans="2:2" x14ac:dyDescent="0.3">
      <c r="B2443" s="1"/>
    </row>
    <row r="2444" spans="2:2" x14ac:dyDescent="0.3">
      <c r="B2444" s="1"/>
    </row>
    <row r="2445" spans="2:2" x14ac:dyDescent="0.3">
      <c r="B2445" s="1"/>
    </row>
    <row r="2446" spans="2:2" x14ac:dyDescent="0.3">
      <c r="B2446" s="1"/>
    </row>
    <row r="2447" spans="2:2" x14ac:dyDescent="0.3">
      <c r="B2447" s="1"/>
    </row>
    <row r="2448" spans="2:2" x14ac:dyDescent="0.3">
      <c r="B2448" s="1"/>
    </row>
    <row r="2449" spans="2:2" x14ac:dyDescent="0.3">
      <c r="B2449" s="1"/>
    </row>
    <row r="2450" spans="2:2" x14ac:dyDescent="0.3">
      <c r="B2450" s="1"/>
    </row>
    <row r="2451" spans="2:2" x14ac:dyDescent="0.3">
      <c r="B2451" s="1"/>
    </row>
    <row r="2452" spans="2:2" x14ac:dyDescent="0.3">
      <c r="B2452" s="1"/>
    </row>
    <row r="2453" spans="2:2" x14ac:dyDescent="0.3">
      <c r="B2453" s="1"/>
    </row>
    <row r="2454" spans="2:2" x14ac:dyDescent="0.3">
      <c r="B2454" s="1"/>
    </row>
    <row r="2455" spans="2:2" x14ac:dyDescent="0.3">
      <c r="B2455" s="1"/>
    </row>
    <row r="2456" spans="2:2" x14ac:dyDescent="0.3">
      <c r="B2456" s="1"/>
    </row>
    <row r="2457" spans="2:2" x14ac:dyDescent="0.3">
      <c r="B2457" s="1"/>
    </row>
    <row r="2458" spans="2:2" x14ac:dyDescent="0.3">
      <c r="B2458" s="1"/>
    </row>
    <row r="2459" spans="2:2" x14ac:dyDescent="0.3">
      <c r="B2459" s="1"/>
    </row>
    <row r="2460" spans="2:2" x14ac:dyDescent="0.3">
      <c r="B2460" s="1"/>
    </row>
    <row r="2461" spans="2:2" x14ac:dyDescent="0.3">
      <c r="B2461" s="1"/>
    </row>
    <row r="2462" spans="2:2" x14ac:dyDescent="0.3">
      <c r="B2462" s="1"/>
    </row>
    <row r="2463" spans="2:2" x14ac:dyDescent="0.3">
      <c r="B2463" s="1"/>
    </row>
    <row r="2464" spans="2:2" x14ac:dyDescent="0.3">
      <c r="B2464" s="1"/>
    </row>
    <row r="2465" spans="2:2" x14ac:dyDescent="0.3">
      <c r="B2465" s="1"/>
    </row>
    <row r="2466" spans="2:2" x14ac:dyDescent="0.3">
      <c r="B2466" s="1"/>
    </row>
    <row r="2467" spans="2:2" x14ac:dyDescent="0.3">
      <c r="B2467" s="1"/>
    </row>
    <row r="2468" spans="2:2" x14ac:dyDescent="0.3">
      <c r="B2468" s="1"/>
    </row>
    <row r="2469" spans="2:2" x14ac:dyDescent="0.3">
      <c r="B2469" s="1"/>
    </row>
    <row r="2470" spans="2:2" x14ac:dyDescent="0.3">
      <c r="B2470" s="1"/>
    </row>
    <row r="2471" spans="2:2" x14ac:dyDescent="0.3">
      <c r="B2471" s="1"/>
    </row>
    <row r="2472" spans="2:2" x14ac:dyDescent="0.3">
      <c r="B2472" s="1"/>
    </row>
    <row r="2473" spans="2:2" x14ac:dyDescent="0.3">
      <c r="B2473" s="1"/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6" spans="2:2" x14ac:dyDescent="0.3">
      <c r="B2826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  <row r="2993" spans="2:2" x14ac:dyDescent="0.3">
      <c r="B2993" s="1"/>
    </row>
    <row r="2994" spans="2:2" x14ac:dyDescent="0.3">
      <c r="B2994" s="1"/>
    </row>
    <row r="2995" spans="2:2" x14ac:dyDescent="0.3">
      <c r="B2995" s="1"/>
    </row>
    <row r="2996" spans="2:2" x14ac:dyDescent="0.3">
      <c r="B2996" s="1"/>
    </row>
    <row r="2997" spans="2:2" x14ac:dyDescent="0.3">
      <c r="B2997" s="1"/>
    </row>
    <row r="2998" spans="2:2" x14ac:dyDescent="0.3">
      <c r="B2998" s="1"/>
    </row>
    <row r="2999" spans="2:2" x14ac:dyDescent="0.3">
      <c r="B2999" s="1"/>
    </row>
    <row r="3000" spans="2:2" x14ac:dyDescent="0.3">
      <c r="B3000" s="1"/>
    </row>
    <row r="3001" spans="2:2" x14ac:dyDescent="0.3">
      <c r="B3001" s="1"/>
    </row>
    <row r="3002" spans="2:2" x14ac:dyDescent="0.3">
      <c r="B3002" s="1"/>
    </row>
    <row r="3003" spans="2:2" x14ac:dyDescent="0.3">
      <c r="B3003" s="1"/>
    </row>
    <row r="3004" spans="2:2" x14ac:dyDescent="0.3">
      <c r="B3004" s="1"/>
    </row>
    <row r="3005" spans="2:2" x14ac:dyDescent="0.3">
      <c r="B3005" s="1"/>
    </row>
    <row r="3006" spans="2:2" x14ac:dyDescent="0.3">
      <c r="B3006" s="1"/>
    </row>
    <row r="3007" spans="2:2" x14ac:dyDescent="0.3">
      <c r="B3007" s="1"/>
    </row>
    <row r="3008" spans="2:2" x14ac:dyDescent="0.3">
      <c r="B3008" s="1"/>
    </row>
    <row r="3009" spans="2:2" x14ac:dyDescent="0.3">
      <c r="B3009" s="1"/>
    </row>
    <row r="3010" spans="2:2" x14ac:dyDescent="0.3">
      <c r="B3010" s="1"/>
    </row>
    <row r="3011" spans="2:2" x14ac:dyDescent="0.3">
      <c r="B3011" s="1"/>
    </row>
    <row r="3012" spans="2:2" x14ac:dyDescent="0.3">
      <c r="B3012" s="1"/>
    </row>
    <row r="3013" spans="2:2" x14ac:dyDescent="0.3">
      <c r="B3013" s="1"/>
    </row>
    <row r="3014" spans="2:2" x14ac:dyDescent="0.3">
      <c r="B3014" s="1"/>
    </row>
    <row r="3015" spans="2:2" x14ac:dyDescent="0.3">
      <c r="B3015" s="1"/>
    </row>
    <row r="3016" spans="2:2" x14ac:dyDescent="0.3">
      <c r="B3016" s="1"/>
    </row>
    <row r="3017" spans="2:2" x14ac:dyDescent="0.3">
      <c r="B3017" s="1"/>
    </row>
    <row r="3018" spans="2:2" x14ac:dyDescent="0.3">
      <c r="B3018" s="1"/>
    </row>
    <row r="3019" spans="2:2" x14ac:dyDescent="0.3">
      <c r="B3019" s="1"/>
    </row>
    <row r="3020" spans="2:2" x14ac:dyDescent="0.3">
      <c r="B3020" s="1"/>
    </row>
    <row r="3021" spans="2:2" x14ac:dyDescent="0.3">
      <c r="B3021" s="1"/>
    </row>
    <row r="3022" spans="2:2" x14ac:dyDescent="0.3">
      <c r="B3022" s="1"/>
    </row>
    <row r="3023" spans="2:2" x14ac:dyDescent="0.3">
      <c r="B3023" s="1"/>
    </row>
    <row r="3024" spans="2:2" x14ac:dyDescent="0.3">
      <c r="B3024" s="1"/>
    </row>
    <row r="3025" spans="2:2" x14ac:dyDescent="0.3">
      <c r="B3025" s="1"/>
    </row>
    <row r="3026" spans="2:2" x14ac:dyDescent="0.3">
      <c r="B3026" s="1"/>
    </row>
    <row r="3027" spans="2:2" x14ac:dyDescent="0.3">
      <c r="B3027" s="1"/>
    </row>
    <row r="3028" spans="2:2" x14ac:dyDescent="0.3">
      <c r="B3028" s="1"/>
    </row>
    <row r="3029" spans="2:2" x14ac:dyDescent="0.3">
      <c r="B3029" s="1"/>
    </row>
    <row r="3030" spans="2:2" x14ac:dyDescent="0.3">
      <c r="B3030" s="1"/>
    </row>
    <row r="3031" spans="2:2" x14ac:dyDescent="0.3">
      <c r="B3031" s="1"/>
    </row>
    <row r="3032" spans="2:2" x14ac:dyDescent="0.3">
      <c r="B3032" s="1"/>
    </row>
    <row r="3033" spans="2:2" x14ac:dyDescent="0.3">
      <c r="B3033" s="1"/>
    </row>
    <row r="3034" spans="2:2" x14ac:dyDescent="0.3">
      <c r="B3034" s="1"/>
    </row>
    <row r="3035" spans="2:2" x14ac:dyDescent="0.3">
      <c r="B3035" s="1"/>
    </row>
    <row r="3036" spans="2:2" x14ac:dyDescent="0.3">
      <c r="B3036" s="1"/>
    </row>
    <row r="3037" spans="2:2" x14ac:dyDescent="0.3">
      <c r="B3037" s="1"/>
    </row>
    <row r="3038" spans="2:2" x14ac:dyDescent="0.3">
      <c r="B3038" s="1"/>
    </row>
    <row r="3039" spans="2:2" x14ac:dyDescent="0.3">
      <c r="B3039" s="1"/>
    </row>
    <row r="3040" spans="2:2" x14ac:dyDescent="0.3">
      <c r="B3040" s="1"/>
    </row>
    <row r="3041" spans="2:2" x14ac:dyDescent="0.3">
      <c r="B3041" s="1"/>
    </row>
    <row r="3042" spans="2:2" x14ac:dyDescent="0.3">
      <c r="B3042" s="1"/>
    </row>
    <row r="3043" spans="2:2" x14ac:dyDescent="0.3">
      <c r="B3043" s="1"/>
    </row>
    <row r="3044" spans="2:2" x14ac:dyDescent="0.3">
      <c r="B3044" s="1"/>
    </row>
    <row r="3045" spans="2:2" x14ac:dyDescent="0.3">
      <c r="B3045" s="1"/>
    </row>
    <row r="3046" spans="2:2" x14ac:dyDescent="0.3">
      <c r="B3046" s="1"/>
    </row>
    <row r="3047" spans="2:2" x14ac:dyDescent="0.3">
      <c r="B3047" s="1"/>
    </row>
    <row r="3048" spans="2:2" x14ac:dyDescent="0.3">
      <c r="B3048" s="1"/>
    </row>
    <row r="3049" spans="2:2" x14ac:dyDescent="0.3">
      <c r="B3049" s="1"/>
    </row>
    <row r="3050" spans="2:2" x14ac:dyDescent="0.3">
      <c r="B3050" s="1"/>
    </row>
    <row r="3051" spans="2:2" x14ac:dyDescent="0.3">
      <c r="B3051" s="1"/>
    </row>
    <row r="3052" spans="2:2" x14ac:dyDescent="0.3">
      <c r="B3052" s="1"/>
    </row>
    <row r="3053" spans="2:2" x14ac:dyDescent="0.3">
      <c r="B3053" s="1"/>
    </row>
    <row r="3054" spans="2:2" x14ac:dyDescent="0.3">
      <c r="B3054" s="1"/>
    </row>
    <row r="3055" spans="2:2" x14ac:dyDescent="0.3">
      <c r="B3055" s="1"/>
    </row>
    <row r="3056" spans="2:2" x14ac:dyDescent="0.3">
      <c r="B3056" s="1"/>
    </row>
    <row r="3057" spans="2:2" x14ac:dyDescent="0.3">
      <c r="B3057" s="1"/>
    </row>
    <row r="3058" spans="2:2" x14ac:dyDescent="0.3">
      <c r="B3058" s="1"/>
    </row>
    <row r="3059" spans="2:2" x14ac:dyDescent="0.3">
      <c r="B3059" s="1"/>
    </row>
    <row r="3060" spans="2:2" x14ac:dyDescent="0.3">
      <c r="B3060" s="1"/>
    </row>
    <row r="3061" spans="2:2" x14ac:dyDescent="0.3">
      <c r="B3061" s="1"/>
    </row>
    <row r="3062" spans="2:2" x14ac:dyDescent="0.3">
      <c r="B3062" s="1"/>
    </row>
    <row r="3063" spans="2:2" x14ac:dyDescent="0.3">
      <c r="B3063" s="1"/>
    </row>
    <row r="3064" spans="2:2" x14ac:dyDescent="0.3">
      <c r="B3064" s="1"/>
    </row>
    <row r="3065" spans="2:2" x14ac:dyDescent="0.3">
      <c r="B3065" s="1"/>
    </row>
    <row r="3066" spans="2:2" x14ac:dyDescent="0.3">
      <c r="B3066" s="1"/>
    </row>
    <row r="3067" spans="2:2" x14ac:dyDescent="0.3">
      <c r="B3067" s="1"/>
    </row>
    <row r="3068" spans="2:2" x14ac:dyDescent="0.3">
      <c r="B3068" s="1"/>
    </row>
    <row r="3069" spans="2:2" x14ac:dyDescent="0.3">
      <c r="B3069" s="1"/>
    </row>
    <row r="3070" spans="2:2" x14ac:dyDescent="0.3">
      <c r="B3070" s="1"/>
    </row>
    <row r="3071" spans="2:2" x14ac:dyDescent="0.3">
      <c r="B3071" s="1"/>
    </row>
    <row r="3072" spans="2:2" x14ac:dyDescent="0.3">
      <c r="B3072" s="1"/>
    </row>
    <row r="3073" spans="2:2" x14ac:dyDescent="0.3">
      <c r="B3073" s="1"/>
    </row>
    <row r="3074" spans="2:2" x14ac:dyDescent="0.3">
      <c r="B3074" s="1"/>
    </row>
    <row r="3075" spans="2:2" x14ac:dyDescent="0.3">
      <c r="B3075" s="1"/>
    </row>
    <row r="3076" spans="2:2" x14ac:dyDescent="0.3">
      <c r="B3076" s="1"/>
    </row>
    <row r="3077" spans="2:2" x14ac:dyDescent="0.3">
      <c r="B3077" s="1"/>
    </row>
    <row r="3078" spans="2:2" x14ac:dyDescent="0.3">
      <c r="B3078" s="1"/>
    </row>
    <row r="3079" spans="2:2" x14ac:dyDescent="0.3">
      <c r="B3079" s="1"/>
    </row>
    <row r="3080" spans="2:2" x14ac:dyDescent="0.3">
      <c r="B3080" s="1"/>
    </row>
    <row r="3081" spans="2:2" x14ac:dyDescent="0.3">
      <c r="B3081" s="1"/>
    </row>
    <row r="3082" spans="2:2" x14ac:dyDescent="0.3">
      <c r="B3082" s="1"/>
    </row>
    <row r="3083" spans="2:2" x14ac:dyDescent="0.3">
      <c r="B3083" s="1"/>
    </row>
    <row r="3084" spans="2:2" x14ac:dyDescent="0.3">
      <c r="B3084" s="1"/>
    </row>
    <row r="3085" spans="2:2" x14ac:dyDescent="0.3">
      <c r="B3085" s="1"/>
    </row>
    <row r="3086" spans="2:2" x14ac:dyDescent="0.3">
      <c r="B3086" s="1"/>
    </row>
    <row r="3087" spans="2:2" x14ac:dyDescent="0.3">
      <c r="B3087" s="1"/>
    </row>
    <row r="3088" spans="2:2" x14ac:dyDescent="0.3">
      <c r="B3088" s="1"/>
    </row>
    <row r="3089" spans="2:2" x14ac:dyDescent="0.3">
      <c r="B3089" s="1"/>
    </row>
    <row r="3090" spans="2:2" x14ac:dyDescent="0.3">
      <c r="B3090" s="1"/>
    </row>
    <row r="3091" spans="2:2" x14ac:dyDescent="0.3">
      <c r="B3091" s="1"/>
    </row>
    <row r="3092" spans="2:2" x14ac:dyDescent="0.3">
      <c r="B3092" s="1"/>
    </row>
    <row r="3093" spans="2:2" x14ac:dyDescent="0.3">
      <c r="B3093" s="1"/>
    </row>
    <row r="3094" spans="2:2" x14ac:dyDescent="0.3">
      <c r="B3094" s="1"/>
    </row>
    <row r="3095" spans="2:2" x14ac:dyDescent="0.3">
      <c r="B3095" s="1"/>
    </row>
    <row r="3096" spans="2:2" x14ac:dyDescent="0.3">
      <c r="B3096" s="1"/>
    </row>
    <row r="3097" spans="2:2" x14ac:dyDescent="0.3">
      <c r="B3097" s="1"/>
    </row>
    <row r="3098" spans="2:2" x14ac:dyDescent="0.3">
      <c r="B3098" s="1"/>
    </row>
    <row r="3099" spans="2:2" x14ac:dyDescent="0.3">
      <c r="B3099" s="1"/>
    </row>
    <row r="3100" spans="2:2" x14ac:dyDescent="0.3">
      <c r="B3100" s="1"/>
    </row>
    <row r="3101" spans="2:2" x14ac:dyDescent="0.3">
      <c r="B3101" s="1"/>
    </row>
    <row r="3102" spans="2:2" x14ac:dyDescent="0.3">
      <c r="B3102" s="1"/>
    </row>
    <row r="3103" spans="2:2" x14ac:dyDescent="0.3">
      <c r="B3103" s="1"/>
    </row>
    <row r="3104" spans="2:2" x14ac:dyDescent="0.3">
      <c r="B3104" s="1"/>
    </row>
    <row r="3105" spans="2:2" x14ac:dyDescent="0.3">
      <c r="B3105" s="1"/>
    </row>
    <row r="3106" spans="2:2" x14ac:dyDescent="0.3">
      <c r="B3106" s="1"/>
    </row>
    <row r="3107" spans="2:2" x14ac:dyDescent="0.3">
      <c r="B3107" s="1"/>
    </row>
    <row r="3108" spans="2:2" x14ac:dyDescent="0.3">
      <c r="B3108" s="1"/>
    </row>
    <row r="3109" spans="2:2" x14ac:dyDescent="0.3">
      <c r="B3109" s="1"/>
    </row>
    <row r="3110" spans="2:2" x14ac:dyDescent="0.3">
      <c r="B3110" s="1"/>
    </row>
    <row r="3111" spans="2:2" x14ac:dyDescent="0.3">
      <c r="B3111" s="1"/>
    </row>
    <row r="3112" spans="2:2" x14ac:dyDescent="0.3">
      <c r="B3112" s="1"/>
    </row>
    <row r="3113" spans="2:2" x14ac:dyDescent="0.3">
      <c r="B3113" s="1"/>
    </row>
    <row r="3114" spans="2:2" x14ac:dyDescent="0.3">
      <c r="B3114" s="1"/>
    </row>
    <row r="3115" spans="2:2" x14ac:dyDescent="0.3">
      <c r="B3115" s="1"/>
    </row>
    <row r="3116" spans="2:2" x14ac:dyDescent="0.3">
      <c r="B3116" s="1"/>
    </row>
    <row r="3117" spans="2:2" x14ac:dyDescent="0.3">
      <c r="B3117" s="1"/>
    </row>
    <row r="3118" spans="2:2" x14ac:dyDescent="0.3">
      <c r="B3118" s="1"/>
    </row>
    <row r="3119" spans="2:2" x14ac:dyDescent="0.3">
      <c r="B3119" s="1"/>
    </row>
    <row r="3120" spans="2:2" x14ac:dyDescent="0.3">
      <c r="B3120" s="1"/>
    </row>
    <row r="3121" spans="2:2" x14ac:dyDescent="0.3">
      <c r="B3121" s="1"/>
    </row>
    <row r="3122" spans="2:2" x14ac:dyDescent="0.3">
      <c r="B3122" s="1"/>
    </row>
    <row r="3123" spans="2:2" x14ac:dyDescent="0.3">
      <c r="B3123" s="1"/>
    </row>
    <row r="3124" spans="2:2" x14ac:dyDescent="0.3">
      <c r="B3124" s="1"/>
    </row>
    <row r="3125" spans="2:2" x14ac:dyDescent="0.3">
      <c r="B3125" s="1"/>
    </row>
    <row r="3126" spans="2:2" x14ac:dyDescent="0.3">
      <c r="B3126" s="1"/>
    </row>
    <row r="3127" spans="2:2" x14ac:dyDescent="0.3">
      <c r="B3127" s="1"/>
    </row>
    <row r="3128" spans="2:2" x14ac:dyDescent="0.3">
      <c r="B3128" s="1"/>
    </row>
    <row r="3129" spans="2:2" x14ac:dyDescent="0.3">
      <c r="B3129" s="1"/>
    </row>
    <row r="3130" spans="2:2" x14ac:dyDescent="0.3">
      <c r="B3130" s="1"/>
    </row>
    <row r="3131" spans="2:2" x14ac:dyDescent="0.3">
      <c r="B3131" s="1"/>
    </row>
    <row r="3132" spans="2:2" x14ac:dyDescent="0.3">
      <c r="B3132" s="1"/>
    </row>
    <row r="3133" spans="2:2" x14ac:dyDescent="0.3">
      <c r="B3133" s="1"/>
    </row>
    <row r="3134" spans="2:2" x14ac:dyDescent="0.3">
      <c r="B3134" s="1"/>
    </row>
    <row r="3135" spans="2:2" x14ac:dyDescent="0.3">
      <c r="B3135" s="1"/>
    </row>
    <row r="3136" spans="2:2" x14ac:dyDescent="0.3">
      <c r="B3136" s="1"/>
    </row>
    <row r="3137" spans="2:2" x14ac:dyDescent="0.3">
      <c r="B3137" s="1"/>
    </row>
    <row r="3138" spans="2:2" x14ac:dyDescent="0.3">
      <c r="B3138" s="1"/>
    </row>
    <row r="3139" spans="2:2" x14ac:dyDescent="0.3">
      <c r="B3139" s="1"/>
    </row>
    <row r="3140" spans="2:2" x14ac:dyDescent="0.3">
      <c r="B3140" s="1"/>
    </row>
    <row r="3141" spans="2:2" x14ac:dyDescent="0.3">
      <c r="B3141" s="1"/>
    </row>
    <row r="3142" spans="2:2" x14ac:dyDescent="0.3">
      <c r="B3142" s="1"/>
    </row>
    <row r="3143" spans="2:2" x14ac:dyDescent="0.3">
      <c r="B3143" s="1"/>
    </row>
    <row r="3144" spans="2:2" x14ac:dyDescent="0.3">
      <c r="B3144" s="1"/>
    </row>
    <row r="3145" spans="2:2" x14ac:dyDescent="0.3">
      <c r="B3145" s="1"/>
    </row>
    <row r="3146" spans="2:2" x14ac:dyDescent="0.3">
      <c r="B3146" s="1"/>
    </row>
    <row r="3147" spans="2:2" x14ac:dyDescent="0.3">
      <c r="B3147" s="1"/>
    </row>
    <row r="3148" spans="2:2" x14ac:dyDescent="0.3">
      <c r="B3148" s="1"/>
    </row>
    <row r="3149" spans="2:2" x14ac:dyDescent="0.3">
      <c r="B3149" s="1"/>
    </row>
    <row r="3150" spans="2:2" x14ac:dyDescent="0.3">
      <c r="B3150" s="1"/>
    </row>
    <row r="3151" spans="2:2" x14ac:dyDescent="0.3">
      <c r="B3151" s="1"/>
    </row>
    <row r="3152" spans="2:2" x14ac:dyDescent="0.3">
      <c r="B3152" s="1"/>
    </row>
    <row r="3153" spans="2:2" x14ac:dyDescent="0.3">
      <c r="B3153" s="1"/>
    </row>
    <row r="3154" spans="2:2" x14ac:dyDescent="0.3">
      <c r="B3154" s="1"/>
    </row>
    <row r="3155" spans="2:2" x14ac:dyDescent="0.3">
      <c r="B3155" s="1"/>
    </row>
    <row r="3156" spans="2:2" x14ac:dyDescent="0.3">
      <c r="B3156" s="1"/>
    </row>
    <row r="3157" spans="2:2" x14ac:dyDescent="0.3">
      <c r="B3157" s="1"/>
    </row>
    <row r="3158" spans="2:2" x14ac:dyDescent="0.3">
      <c r="B3158" s="1"/>
    </row>
    <row r="3159" spans="2:2" x14ac:dyDescent="0.3">
      <c r="B3159" s="1"/>
    </row>
    <row r="3160" spans="2:2" x14ac:dyDescent="0.3">
      <c r="B3160" s="1"/>
    </row>
    <row r="3161" spans="2:2" x14ac:dyDescent="0.3">
      <c r="B3161" s="1"/>
    </row>
    <row r="3162" spans="2:2" x14ac:dyDescent="0.3">
      <c r="B3162" s="1"/>
    </row>
    <row r="3163" spans="2:2" x14ac:dyDescent="0.3">
      <c r="B3163" s="1"/>
    </row>
    <row r="3164" spans="2:2" x14ac:dyDescent="0.3">
      <c r="B3164" s="1"/>
    </row>
    <row r="3165" spans="2:2" x14ac:dyDescent="0.3">
      <c r="B3165" s="1"/>
    </row>
    <row r="3166" spans="2:2" x14ac:dyDescent="0.3">
      <c r="B3166" s="1"/>
    </row>
    <row r="3167" spans="2:2" x14ac:dyDescent="0.3">
      <c r="B3167" s="1"/>
    </row>
    <row r="3168" spans="2:2" x14ac:dyDescent="0.3">
      <c r="B3168" s="1"/>
    </row>
    <row r="3169" spans="2:2" x14ac:dyDescent="0.3">
      <c r="B3169" s="1"/>
    </row>
    <row r="3170" spans="2:2" x14ac:dyDescent="0.3">
      <c r="B3170" s="1"/>
    </row>
    <row r="3171" spans="2:2" x14ac:dyDescent="0.3">
      <c r="B3171" s="1"/>
    </row>
    <row r="3172" spans="2:2" x14ac:dyDescent="0.3">
      <c r="B3172" s="1"/>
    </row>
    <row r="3173" spans="2:2" x14ac:dyDescent="0.3">
      <c r="B3173" s="1"/>
    </row>
    <row r="3174" spans="2:2" x14ac:dyDescent="0.3">
      <c r="B3174" s="1"/>
    </row>
    <row r="3175" spans="2:2" x14ac:dyDescent="0.3">
      <c r="B3175" s="1"/>
    </row>
    <row r="3176" spans="2:2" x14ac:dyDescent="0.3">
      <c r="B3176" s="1"/>
    </row>
    <row r="3177" spans="2:2" x14ac:dyDescent="0.3">
      <c r="B3177" s="1"/>
    </row>
    <row r="3178" spans="2:2" x14ac:dyDescent="0.3">
      <c r="B3178" s="1"/>
    </row>
    <row r="3179" spans="2:2" x14ac:dyDescent="0.3">
      <c r="B3179" s="1"/>
    </row>
    <row r="3180" spans="2:2" x14ac:dyDescent="0.3">
      <c r="B3180" s="1"/>
    </row>
    <row r="3181" spans="2:2" x14ac:dyDescent="0.3">
      <c r="B3181" s="1"/>
    </row>
    <row r="3182" spans="2:2" x14ac:dyDescent="0.3">
      <c r="B3182" s="1"/>
    </row>
    <row r="3183" spans="2:2" x14ac:dyDescent="0.3">
      <c r="B3183" s="1"/>
    </row>
    <row r="3184" spans="2:2" x14ac:dyDescent="0.3">
      <c r="B3184" s="1"/>
    </row>
    <row r="3185" spans="2:2" x14ac:dyDescent="0.3">
      <c r="B3185" s="1"/>
    </row>
    <row r="3186" spans="2:2" x14ac:dyDescent="0.3">
      <c r="B3186" s="1"/>
    </row>
    <row r="3187" spans="2:2" x14ac:dyDescent="0.3">
      <c r="B3187" s="1"/>
    </row>
    <row r="3188" spans="2:2" x14ac:dyDescent="0.3">
      <c r="B3188" s="1"/>
    </row>
    <row r="3189" spans="2:2" x14ac:dyDescent="0.3">
      <c r="B3189" s="1"/>
    </row>
    <row r="3190" spans="2:2" x14ac:dyDescent="0.3">
      <c r="B3190" s="1"/>
    </row>
    <row r="3191" spans="2:2" x14ac:dyDescent="0.3">
      <c r="B3191" s="1"/>
    </row>
    <row r="3192" spans="2:2" x14ac:dyDescent="0.3">
      <c r="B3192" s="1"/>
    </row>
    <row r="3193" spans="2:2" x14ac:dyDescent="0.3">
      <c r="B3193" s="1"/>
    </row>
    <row r="3194" spans="2:2" x14ac:dyDescent="0.3">
      <c r="B3194" s="1"/>
    </row>
    <row r="3195" spans="2:2" x14ac:dyDescent="0.3">
      <c r="B3195" s="1"/>
    </row>
    <row r="3196" spans="2:2" x14ac:dyDescent="0.3">
      <c r="B3196" s="1"/>
    </row>
    <row r="3197" spans="2:2" x14ac:dyDescent="0.3">
      <c r="B3197" s="1"/>
    </row>
    <row r="3198" spans="2:2" x14ac:dyDescent="0.3">
      <c r="B3198" s="1"/>
    </row>
    <row r="3199" spans="2:2" x14ac:dyDescent="0.3">
      <c r="B3199" s="1"/>
    </row>
    <row r="3200" spans="2:2" x14ac:dyDescent="0.3">
      <c r="B3200" s="1"/>
    </row>
    <row r="3201" spans="2:2" x14ac:dyDescent="0.3">
      <c r="B3201" s="1"/>
    </row>
    <row r="3202" spans="2:2" x14ac:dyDescent="0.3">
      <c r="B3202" s="1"/>
    </row>
    <row r="3203" spans="2:2" x14ac:dyDescent="0.3">
      <c r="B3203" s="1"/>
    </row>
    <row r="3204" spans="2:2" x14ac:dyDescent="0.3">
      <c r="B3204" s="1"/>
    </row>
    <row r="3205" spans="2:2" x14ac:dyDescent="0.3">
      <c r="B3205" s="1"/>
    </row>
    <row r="3206" spans="2:2" x14ac:dyDescent="0.3">
      <c r="B3206" s="1"/>
    </row>
    <row r="3207" spans="2:2" x14ac:dyDescent="0.3">
      <c r="B3207" s="1"/>
    </row>
    <row r="3208" spans="2:2" x14ac:dyDescent="0.3">
      <c r="B3208" s="1"/>
    </row>
    <row r="3209" spans="2:2" x14ac:dyDescent="0.3">
      <c r="B3209" s="1"/>
    </row>
    <row r="3210" spans="2:2" x14ac:dyDescent="0.3">
      <c r="B3210" s="1"/>
    </row>
    <row r="3211" spans="2:2" x14ac:dyDescent="0.3">
      <c r="B3211" s="1"/>
    </row>
    <row r="3212" spans="2:2" x14ac:dyDescent="0.3">
      <c r="B3212" s="1"/>
    </row>
    <row r="3213" spans="2:2" x14ac:dyDescent="0.3">
      <c r="B3213" s="1"/>
    </row>
    <row r="3214" spans="2:2" x14ac:dyDescent="0.3">
      <c r="B3214" s="1"/>
    </row>
    <row r="3215" spans="2:2" x14ac:dyDescent="0.3">
      <c r="B3215" s="1"/>
    </row>
    <row r="3216" spans="2:2" x14ac:dyDescent="0.3">
      <c r="B3216" s="1"/>
    </row>
    <row r="3217" spans="2:2" x14ac:dyDescent="0.3">
      <c r="B3217" s="1"/>
    </row>
    <row r="3218" spans="2:2" x14ac:dyDescent="0.3">
      <c r="B3218" s="1"/>
    </row>
    <row r="3219" spans="2:2" x14ac:dyDescent="0.3">
      <c r="B3219" s="1"/>
    </row>
    <row r="3220" spans="2:2" x14ac:dyDescent="0.3">
      <c r="B3220" s="1"/>
    </row>
    <row r="3221" spans="2:2" x14ac:dyDescent="0.3">
      <c r="B3221" s="1"/>
    </row>
    <row r="3222" spans="2:2" x14ac:dyDescent="0.3">
      <c r="B3222" s="1"/>
    </row>
    <row r="3223" spans="2:2" x14ac:dyDescent="0.3">
      <c r="B3223" s="1"/>
    </row>
    <row r="3224" spans="2:2" x14ac:dyDescent="0.3">
      <c r="B3224" s="1"/>
    </row>
    <row r="3225" spans="2:2" x14ac:dyDescent="0.3">
      <c r="B3225" s="1"/>
    </row>
    <row r="3226" spans="2:2" x14ac:dyDescent="0.3">
      <c r="B3226" s="1"/>
    </row>
    <row r="3227" spans="2:2" x14ac:dyDescent="0.3">
      <c r="B3227" s="1"/>
    </row>
    <row r="3228" spans="2:2" x14ac:dyDescent="0.3">
      <c r="B3228" s="1"/>
    </row>
    <row r="3229" spans="2:2" x14ac:dyDescent="0.3">
      <c r="B3229" s="1"/>
    </row>
    <row r="3230" spans="2:2" x14ac:dyDescent="0.3">
      <c r="B3230" s="1"/>
    </row>
    <row r="3231" spans="2:2" x14ac:dyDescent="0.3">
      <c r="B3231" s="1"/>
    </row>
    <row r="3232" spans="2:2" x14ac:dyDescent="0.3">
      <c r="B3232" s="1"/>
    </row>
    <row r="3233" spans="2:2" x14ac:dyDescent="0.3">
      <c r="B3233" s="1"/>
    </row>
    <row r="3234" spans="2:2" x14ac:dyDescent="0.3">
      <c r="B3234" s="1"/>
    </row>
    <row r="3235" spans="2:2" x14ac:dyDescent="0.3">
      <c r="B3235" s="1"/>
    </row>
    <row r="3236" spans="2:2" x14ac:dyDescent="0.3">
      <c r="B3236" s="1"/>
    </row>
    <row r="3237" spans="2:2" x14ac:dyDescent="0.3">
      <c r="B3237" s="1"/>
    </row>
    <row r="3238" spans="2:2" x14ac:dyDescent="0.3">
      <c r="B3238" s="1"/>
    </row>
    <row r="3239" spans="2:2" x14ac:dyDescent="0.3">
      <c r="B3239" s="1"/>
    </row>
    <row r="3240" spans="2:2" x14ac:dyDescent="0.3">
      <c r="B3240" s="1"/>
    </row>
    <row r="3241" spans="2:2" x14ac:dyDescent="0.3">
      <c r="B3241" s="1"/>
    </row>
    <row r="3242" spans="2:2" x14ac:dyDescent="0.3">
      <c r="B3242" s="1"/>
    </row>
    <row r="3243" spans="2:2" x14ac:dyDescent="0.3">
      <c r="B3243" s="1"/>
    </row>
    <row r="3244" spans="2:2" x14ac:dyDescent="0.3">
      <c r="B3244" s="1"/>
    </row>
    <row r="3245" spans="2:2" x14ac:dyDescent="0.3">
      <c r="B3245" s="1"/>
    </row>
    <row r="3246" spans="2:2" x14ac:dyDescent="0.3">
      <c r="B3246" s="1"/>
    </row>
    <row r="3247" spans="2:2" x14ac:dyDescent="0.3">
      <c r="B3247" s="1"/>
    </row>
    <row r="3248" spans="2:2" x14ac:dyDescent="0.3">
      <c r="B3248" s="1"/>
    </row>
    <row r="3249" spans="2:2" x14ac:dyDescent="0.3">
      <c r="B3249" s="1"/>
    </row>
    <row r="3250" spans="2:2" x14ac:dyDescent="0.3">
      <c r="B3250" s="1"/>
    </row>
    <row r="3251" spans="2:2" x14ac:dyDescent="0.3">
      <c r="B3251" s="1"/>
    </row>
    <row r="3252" spans="2:2" x14ac:dyDescent="0.3">
      <c r="B3252" s="1"/>
    </row>
    <row r="3253" spans="2:2" x14ac:dyDescent="0.3">
      <c r="B3253" s="1"/>
    </row>
    <row r="3254" spans="2:2" x14ac:dyDescent="0.3">
      <c r="B3254" s="1"/>
    </row>
    <row r="3255" spans="2:2" x14ac:dyDescent="0.3">
      <c r="B3255" s="1"/>
    </row>
    <row r="3256" spans="2:2" x14ac:dyDescent="0.3">
      <c r="B3256" s="1"/>
    </row>
    <row r="3257" spans="2:2" x14ac:dyDescent="0.3">
      <c r="B3257" s="1"/>
    </row>
    <row r="3258" spans="2:2" x14ac:dyDescent="0.3">
      <c r="B3258" s="1"/>
    </row>
    <row r="3259" spans="2:2" x14ac:dyDescent="0.3">
      <c r="B3259" s="1"/>
    </row>
    <row r="3260" spans="2:2" x14ac:dyDescent="0.3">
      <c r="B3260" s="1"/>
    </row>
    <row r="3261" spans="2:2" x14ac:dyDescent="0.3">
      <c r="B3261" s="1"/>
    </row>
    <row r="3262" spans="2:2" x14ac:dyDescent="0.3">
      <c r="B3262" s="1"/>
    </row>
    <row r="3263" spans="2:2" x14ac:dyDescent="0.3">
      <c r="B3263" s="1"/>
    </row>
    <row r="3264" spans="2:2" x14ac:dyDescent="0.3">
      <c r="B3264" s="1"/>
    </row>
    <row r="3265" spans="2:2" x14ac:dyDescent="0.3">
      <c r="B3265" s="1"/>
    </row>
    <row r="3266" spans="2:2" x14ac:dyDescent="0.3">
      <c r="B3266" s="1"/>
    </row>
    <row r="3267" spans="2:2" x14ac:dyDescent="0.3">
      <c r="B3267" s="1"/>
    </row>
    <row r="3268" spans="2:2" x14ac:dyDescent="0.3">
      <c r="B3268" s="1"/>
    </row>
    <row r="3269" spans="2:2" x14ac:dyDescent="0.3">
      <c r="B3269" s="1"/>
    </row>
    <row r="3270" spans="2:2" x14ac:dyDescent="0.3">
      <c r="B3270" s="1"/>
    </row>
    <row r="3271" spans="2:2" x14ac:dyDescent="0.3">
      <c r="B3271" s="1"/>
    </row>
    <row r="3272" spans="2:2" x14ac:dyDescent="0.3">
      <c r="B3272" s="1"/>
    </row>
    <row r="3273" spans="2:2" x14ac:dyDescent="0.3">
      <c r="B3273" s="1"/>
    </row>
    <row r="3274" spans="2:2" x14ac:dyDescent="0.3">
      <c r="B3274" s="1"/>
    </row>
    <row r="3275" spans="2:2" x14ac:dyDescent="0.3">
      <c r="B3275" s="1"/>
    </row>
    <row r="3276" spans="2:2" x14ac:dyDescent="0.3">
      <c r="B3276" s="1"/>
    </row>
    <row r="3277" spans="2:2" x14ac:dyDescent="0.3">
      <c r="B3277" s="1"/>
    </row>
    <row r="3278" spans="2:2" x14ac:dyDescent="0.3">
      <c r="B3278" s="1"/>
    </row>
    <row r="3279" spans="2:2" x14ac:dyDescent="0.3">
      <c r="B3279" s="1"/>
    </row>
    <row r="3280" spans="2:2" x14ac:dyDescent="0.3">
      <c r="B3280" s="1"/>
    </row>
    <row r="3281" spans="2:2" x14ac:dyDescent="0.3">
      <c r="B3281" s="1"/>
    </row>
    <row r="3282" spans="2:2" x14ac:dyDescent="0.3">
      <c r="B3282" s="1"/>
    </row>
    <row r="3283" spans="2:2" x14ac:dyDescent="0.3">
      <c r="B3283" s="1"/>
    </row>
    <row r="3284" spans="2:2" x14ac:dyDescent="0.3">
      <c r="B3284" s="1"/>
    </row>
    <row r="3285" spans="2:2" x14ac:dyDescent="0.3">
      <c r="B3285" s="1"/>
    </row>
    <row r="3286" spans="2:2" x14ac:dyDescent="0.3">
      <c r="B3286" s="1"/>
    </row>
    <row r="3287" spans="2:2" x14ac:dyDescent="0.3">
      <c r="B3287" s="1"/>
    </row>
    <row r="3288" spans="2:2" x14ac:dyDescent="0.3">
      <c r="B3288" s="1"/>
    </row>
    <row r="3289" spans="2:2" x14ac:dyDescent="0.3">
      <c r="B3289" s="1"/>
    </row>
    <row r="3290" spans="2:2" x14ac:dyDescent="0.3">
      <c r="B3290" s="1"/>
    </row>
    <row r="3291" spans="2:2" x14ac:dyDescent="0.3">
      <c r="B3291" s="1"/>
    </row>
    <row r="3292" spans="2:2" x14ac:dyDescent="0.3">
      <c r="B3292" s="1"/>
    </row>
    <row r="3293" spans="2:2" x14ac:dyDescent="0.3">
      <c r="B3293" s="1"/>
    </row>
    <row r="3294" spans="2:2" x14ac:dyDescent="0.3">
      <c r="B3294" s="1"/>
    </row>
    <row r="3295" spans="2:2" x14ac:dyDescent="0.3">
      <c r="B3295" s="1"/>
    </row>
    <row r="3296" spans="2:2" x14ac:dyDescent="0.3">
      <c r="B3296" s="1"/>
    </row>
    <row r="3297" spans="2:2" x14ac:dyDescent="0.3">
      <c r="B3297" s="1"/>
    </row>
    <row r="3298" spans="2:2" x14ac:dyDescent="0.3">
      <c r="B3298" s="1"/>
    </row>
    <row r="3299" spans="2:2" x14ac:dyDescent="0.3">
      <c r="B3299" s="1"/>
    </row>
    <row r="3300" spans="2:2" x14ac:dyDescent="0.3">
      <c r="B3300" s="1"/>
    </row>
    <row r="3301" spans="2:2" x14ac:dyDescent="0.3">
      <c r="B3301" s="1"/>
    </row>
    <row r="3302" spans="2:2" x14ac:dyDescent="0.3">
      <c r="B3302" s="1"/>
    </row>
    <row r="3303" spans="2:2" x14ac:dyDescent="0.3">
      <c r="B3303" s="1"/>
    </row>
    <row r="3304" spans="2:2" x14ac:dyDescent="0.3">
      <c r="B3304" s="1"/>
    </row>
    <row r="3305" spans="2:2" x14ac:dyDescent="0.3">
      <c r="B3305" s="1"/>
    </row>
    <row r="3306" spans="2:2" x14ac:dyDescent="0.3">
      <c r="B3306" s="1"/>
    </row>
    <row r="3307" spans="2:2" x14ac:dyDescent="0.3">
      <c r="B3307" s="1"/>
    </row>
    <row r="3308" spans="2:2" x14ac:dyDescent="0.3">
      <c r="B3308" s="1"/>
    </row>
    <row r="3309" spans="2:2" x14ac:dyDescent="0.3">
      <c r="B3309" s="1"/>
    </row>
    <row r="3310" spans="2:2" x14ac:dyDescent="0.3">
      <c r="B3310" s="1"/>
    </row>
    <row r="3311" spans="2:2" x14ac:dyDescent="0.3">
      <c r="B3311" s="1"/>
    </row>
    <row r="3312" spans="2:2" x14ac:dyDescent="0.3">
      <c r="B3312" s="1"/>
    </row>
    <row r="3313" spans="2:2" x14ac:dyDescent="0.3">
      <c r="B3313" s="1"/>
    </row>
    <row r="3314" spans="2:2" x14ac:dyDescent="0.3">
      <c r="B3314" s="1"/>
    </row>
    <row r="3315" spans="2:2" x14ac:dyDescent="0.3">
      <c r="B3315" s="1"/>
    </row>
    <row r="3316" spans="2:2" x14ac:dyDescent="0.3">
      <c r="B3316" s="1"/>
    </row>
    <row r="3317" spans="2:2" x14ac:dyDescent="0.3">
      <c r="B3317" s="1"/>
    </row>
    <row r="3318" spans="2:2" x14ac:dyDescent="0.3">
      <c r="B3318" s="1"/>
    </row>
    <row r="3319" spans="2:2" x14ac:dyDescent="0.3">
      <c r="B3319" s="1"/>
    </row>
    <row r="3320" spans="2:2" x14ac:dyDescent="0.3">
      <c r="B3320" s="1"/>
    </row>
    <row r="3321" spans="2:2" x14ac:dyDescent="0.3">
      <c r="B3321" s="1"/>
    </row>
    <row r="3322" spans="2:2" x14ac:dyDescent="0.3">
      <c r="B3322" s="1"/>
    </row>
    <row r="3323" spans="2:2" x14ac:dyDescent="0.3">
      <c r="B3323" s="1"/>
    </row>
    <row r="3324" spans="2:2" x14ac:dyDescent="0.3">
      <c r="B3324" s="1"/>
    </row>
    <row r="3325" spans="2:2" x14ac:dyDescent="0.3">
      <c r="B3325" s="1"/>
    </row>
    <row r="3326" spans="2:2" x14ac:dyDescent="0.3">
      <c r="B3326" s="1"/>
    </row>
    <row r="3327" spans="2:2" x14ac:dyDescent="0.3">
      <c r="B3327" s="1"/>
    </row>
    <row r="3328" spans="2:2" x14ac:dyDescent="0.3">
      <c r="B3328" s="1"/>
    </row>
    <row r="3329" spans="2:2" x14ac:dyDescent="0.3">
      <c r="B3329" s="1"/>
    </row>
    <row r="3330" spans="2:2" x14ac:dyDescent="0.3">
      <c r="B3330" s="1"/>
    </row>
    <row r="3331" spans="2:2" x14ac:dyDescent="0.3">
      <c r="B3331" s="1"/>
    </row>
    <row r="3332" spans="2:2" x14ac:dyDescent="0.3">
      <c r="B3332" s="1"/>
    </row>
    <row r="3333" spans="2:2" x14ac:dyDescent="0.3">
      <c r="B3333" s="1"/>
    </row>
    <row r="3334" spans="2:2" x14ac:dyDescent="0.3">
      <c r="B3334" s="1"/>
    </row>
    <row r="3335" spans="2:2" x14ac:dyDescent="0.3">
      <c r="B3335" s="1"/>
    </row>
    <row r="3336" spans="2:2" x14ac:dyDescent="0.3">
      <c r="B3336" s="1"/>
    </row>
    <row r="3337" spans="2:2" x14ac:dyDescent="0.3">
      <c r="B3337" s="1"/>
    </row>
    <row r="3338" spans="2:2" x14ac:dyDescent="0.3">
      <c r="B3338" s="1"/>
    </row>
    <row r="3339" spans="2:2" x14ac:dyDescent="0.3">
      <c r="B3339" s="1"/>
    </row>
    <row r="3340" spans="2:2" x14ac:dyDescent="0.3">
      <c r="B3340" s="1"/>
    </row>
    <row r="3341" spans="2:2" x14ac:dyDescent="0.3">
      <c r="B3341" s="1"/>
    </row>
    <row r="3342" spans="2:2" x14ac:dyDescent="0.3">
      <c r="B3342" s="1"/>
    </row>
    <row r="3343" spans="2:2" x14ac:dyDescent="0.3">
      <c r="B3343" s="1"/>
    </row>
    <row r="3344" spans="2:2" x14ac:dyDescent="0.3">
      <c r="B3344" s="1"/>
    </row>
    <row r="3345" spans="2:2" x14ac:dyDescent="0.3">
      <c r="B3345" s="1"/>
    </row>
    <row r="3346" spans="2:2" x14ac:dyDescent="0.3">
      <c r="B3346" s="1"/>
    </row>
    <row r="3347" spans="2:2" x14ac:dyDescent="0.3">
      <c r="B3347" s="1"/>
    </row>
    <row r="3348" spans="2:2" x14ac:dyDescent="0.3">
      <c r="B3348" s="1"/>
    </row>
    <row r="3349" spans="2:2" x14ac:dyDescent="0.3">
      <c r="B3349" s="1"/>
    </row>
    <row r="3350" spans="2:2" x14ac:dyDescent="0.3">
      <c r="B3350" s="1"/>
    </row>
    <row r="3351" spans="2:2" x14ac:dyDescent="0.3">
      <c r="B3351" s="1"/>
    </row>
    <row r="3352" spans="2:2" x14ac:dyDescent="0.3">
      <c r="B3352" s="1"/>
    </row>
    <row r="3353" spans="2:2" x14ac:dyDescent="0.3">
      <c r="B3353" s="1"/>
    </row>
    <row r="3354" spans="2:2" x14ac:dyDescent="0.3">
      <c r="B3354" s="1"/>
    </row>
    <row r="3355" spans="2:2" x14ac:dyDescent="0.3">
      <c r="B3355" s="1"/>
    </row>
    <row r="3356" spans="2:2" x14ac:dyDescent="0.3">
      <c r="B3356" s="1"/>
    </row>
    <row r="3357" spans="2:2" x14ac:dyDescent="0.3">
      <c r="B3357" s="1"/>
    </row>
    <row r="3358" spans="2:2" x14ac:dyDescent="0.3">
      <c r="B3358" s="1"/>
    </row>
    <row r="3359" spans="2:2" x14ac:dyDescent="0.3">
      <c r="B3359" s="1"/>
    </row>
    <row r="3360" spans="2:2" x14ac:dyDescent="0.3">
      <c r="B3360" s="1"/>
    </row>
    <row r="3361" spans="2:2" x14ac:dyDescent="0.3">
      <c r="B3361" s="1"/>
    </row>
    <row r="3362" spans="2:2" x14ac:dyDescent="0.3">
      <c r="B3362" s="1"/>
    </row>
    <row r="3363" spans="2:2" x14ac:dyDescent="0.3">
      <c r="B3363" s="1"/>
    </row>
    <row r="3364" spans="2:2" x14ac:dyDescent="0.3">
      <c r="B3364" s="1"/>
    </row>
    <row r="3365" spans="2:2" x14ac:dyDescent="0.3">
      <c r="B3365" s="1"/>
    </row>
    <row r="3366" spans="2:2" x14ac:dyDescent="0.3">
      <c r="B3366" s="1"/>
    </row>
    <row r="3367" spans="2:2" x14ac:dyDescent="0.3">
      <c r="B3367" s="1"/>
    </row>
    <row r="3368" spans="2:2" x14ac:dyDescent="0.3">
      <c r="B3368" s="1"/>
    </row>
    <row r="3369" spans="2:2" x14ac:dyDescent="0.3">
      <c r="B3369" s="1"/>
    </row>
    <row r="3370" spans="2:2" x14ac:dyDescent="0.3">
      <c r="B3370" s="1"/>
    </row>
    <row r="3371" spans="2:2" x14ac:dyDescent="0.3">
      <c r="B3371" s="1"/>
    </row>
    <row r="3372" spans="2:2" x14ac:dyDescent="0.3">
      <c r="B3372" s="1"/>
    </row>
    <row r="3373" spans="2:2" x14ac:dyDescent="0.3">
      <c r="B3373" s="1"/>
    </row>
    <row r="3374" spans="2:2" x14ac:dyDescent="0.3">
      <c r="B3374" s="1"/>
    </row>
    <row r="3375" spans="2:2" x14ac:dyDescent="0.3">
      <c r="B3375" s="1"/>
    </row>
    <row r="3376" spans="2:2" x14ac:dyDescent="0.3">
      <c r="B3376" s="1"/>
    </row>
    <row r="3377" spans="2:2" x14ac:dyDescent="0.3">
      <c r="B3377" s="1"/>
    </row>
    <row r="3378" spans="2:2" x14ac:dyDescent="0.3">
      <c r="B3378" s="1"/>
    </row>
    <row r="3379" spans="2:2" x14ac:dyDescent="0.3">
      <c r="B3379" s="1"/>
    </row>
    <row r="3380" spans="2:2" x14ac:dyDescent="0.3">
      <c r="B3380" s="1"/>
    </row>
    <row r="3381" spans="2:2" x14ac:dyDescent="0.3">
      <c r="B3381" s="1"/>
    </row>
    <row r="3382" spans="2:2" x14ac:dyDescent="0.3">
      <c r="B3382" s="1"/>
    </row>
    <row r="3383" spans="2:2" x14ac:dyDescent="0.3">
      <c r="B3383" s="1"/>
    </row>
    <row r="3384" spans="2:2" x14ac:dyDescent="0.3">
      <c r="B3384" s="1"/>
    </row>
    <row r="3385" spans="2:2" x14ac:dyDescent="0.3">
      <c r="B3385" s="1"/>
    </row>
    <row r="3386" spans="2:2" x14ac:dyDescent="0.3">
      <c r="B3386" s="1"/>
    </row>
    <row r="3387" spans="2:2" x14ac:dyDescent="0.3">
      <c r="B3387" s="1"/>
    </row>
    <row r="3388" spans="2:2" x14ac:dyDescent="0.3">
      <c r="B3388" s="1"/>
    </row>
    <row r="3389" spans="2:2" x14ac:dyDescent="0.3">
      <c r="B3389" s="1"/>
    </row>
    <row r="3390" spans="2:2" x14ac:dyDescent="0.3">
      <c r="B3390" s="1"/>
    </row>
    <row r="3391" spans="2:2" x14ac:dyDescent="0.3">
      <c r="B3391" s="1"/>
    </row>
    <row r="3392" spans="2:2" x14ac:dyDescent="0.3">
      <c r="B3392" s="1"/>
    </row>
    <row r="3393" spans="2:2" x14ac:dyDescent="0.3">
      <c r="B3393" s="1"/>
    </row>
    <row r="3394" spans="2:2" x14ac:dyDescent="0.3">
      <c r="B3394" s="1"/>
    </row>
    <row r="3395" spans="2:2" x14ac:dyDescent="0.3">
      <c r="B3395" s="1"/>
    </row>
    <row r="3396" spans="2:2" x14ac:dyDescent="0.3">
      <c r="B3396" s="1"/>
    </row>
    <row r="3397" spans="2:2" x14ac:dyDescent="0.3">
      <c r="B3397" s="1"/>
    </row>
    <row r="3398" spans="2:2" x14ac:dyDescent="0.3">
      <c r="B3398" s="1"/>
    </row>
    <row r="3399" spans="2:2" x14ac:dyDescent="0.3">
      <c r="B3399" s="1"/>
    </row>
    <row r="3400" spans="2:2" x14ac:dyDescent="0.3">
      <c r="B3400" s="1"/>
    </row>
    <row r="3401" spans="2:2" x14ac:dyDescent="0.3">
      <c r="B3401" s="1"/>
    </row>
    <row r="3402" spans="2:2" x14ac:dyDescent="0.3">
      <c r="B3402" s="1"/>
    </row>
    <row r="3403" spans="2:2" x14ac:dyDescent="0.3">
      <c r="B3403" s="1"/>
    </row>
    <row r="3404" spans="2:2" x14ac:dyDescent="0.3">
      <c r="B3404" s="1"/>
    </row>
    <row r="3405" spans="2:2" x14ac:dyDescent="0.3">
      <c r="B3405" s="1"/>
    </row>
    <row r="3406" spans="2:2" x14ac:dyDescent="0.3">
      <c r="B3406" s="1"/>
    </row>
    <row r="3407" spans="2:2" x14ac:dyDescent="0.3">
      <c r="B3407" s="1"/>
    </row>
    <row r="3408" spans="2:2" x14ac:dyDescent="0.3">
      <c r="B3408" s="1"/>
    </row>
    <row r="3409" spans="2:2" x14ac:dyDescent="0.3">
      <c r="B3409" s="1"/>
    </row>
    <row r="3410" spans="2:2" x14ac:dyDescent="0.3">
      <c r="B3410" s="1"/>
    </row>
    <row r="3411" spans="2:2" x14ac:dyDescent="0.3">
      <c r="B3411" s="1"/>
    </row>
    <row r="3412" spans="2:2" x14ac:dyDescent="0.3">
      <c r="B3412" s="1"/>
    </row>
    <row r="3413" spans="2:2" x14ac:dyDescent="0.3">
      <c r="B3413" s="1"/>
    </row>
    <row r="3414" spans="2:2" x14ac:dyDescent="0.3">
      <c r="B3414" s="1"/>
    </row>
    <row r="3415" spans="2:2" x14ac:dyDescent="0.3">
      <c r="B3415" s="1"/>
    </row>
    <row r="3416" spans="2:2" x14ac:dyDescent="0.3">
      <c r="B3416" s="1"/>
    </row>
    <row r="3417" spans="2:2" x14ac:dyDescent="0.3">
      <c r="B3417" s="1"/>
    </row>
    <row r="3418" spans="2:2" x14ac:dyDescent="0.3">
      <c r="B3418" s="1"/>
    </row>
    <row r="3419" spans="2:2" x14ac:dyDescent="0.3">
      <c r="B3419" s="1"/>
    </row>
    <row r="3420" spans="2:2" x14ac:dyDescent="0.3">
      <c r="B3420" s="1"/>
    </row>
    <row r="3421" spans="2:2" x14ac:dyDescent="0.3">
      <c r="B3421" s="1"/>
    </row>
    <row r="3422" spans="2:2" x14ac:dyDescent="0.3">
      <c r="B3422" s="1"/>
    </row>
    <row r="3423" spans="2:2" x14ac:dyDescent="0.3">
      <c r="B3423" s="1"/>
    </row>
    <row r="3424" spans="2:2" x14ac:dyDescent="0.3">
      <c r="B3424" s="1"/>
    </row>
    <row r="3425" spans="2:2" x14ac:dyDescent="0.3">
      <c r="B3425" s="1"/>
    </row>
    <row r="3426" spans="2:2" x14ac:dyDescent="0.3">
      <c r="B3426" s="1"/>
    </row>
    <row r="3427" spans="2:2" x14ac:dyDescent="0.3">
      <c r="B3427" s="1"/>
    </row>
    <row r="3428" spans="2:2" x14ac:dyDescent="0.3">
      <c r="B3428" s="1"/>
    </row>
    <row r="3429" spans="2:2" x14ac:dyDescent="0.3">
      <c r="B3429" s="1"/>
    </row>
    <row r="3430" spans="2:2" x14ac:dyDescent="0.3">
      <c r="B3430" s="1"/>
    </row>
    <row r="3431" spans="2:2" x14ac:dyDescent="0.3">
      <c r="B3431" s="1"/>
    </row>
    <row r="3432" spans="2:2" x14ac:dyDescent="0.3">
      <c r="B3432" s="1"/>
    </row>
    <row r="3433" spans="2:2" x14ac:dyDescent="0.3">
      <c r="B3433" s="1"/>
    </row>
    <row r="3434" spans="2:2" x14ac:dyDescent="0.3">
      <c r="B3434" s="1"/>
    </row>
    <row r="3435" spans="2:2" x14ac:dyDescent="0.3">
      <c r="B3435" s="1"/>
    </row>
    <row r="3436" spans="2:2" x14ac:dyDescent="0.3">
      <c r="B3436" s="1"/>
    </row>
    <row r="3437" spans="2:2" x14ac:dyDescent="0.3">
      <c r="B3437" s="1"/>
    </row>
    <row r="3438" spans="2:2" x14ac:dyDescent="0.3">
      <c r="B3438" s="1"/>
    </row>
    <row r="3439" spans="2:2" x14ac:dyDescent="0.3">
      <c r="B3439" s="1"/>
    </row>
    <row r="3440" spans="2:2" x14ac:dyDescent="0.3">
      <c r="B3440" s="1"/>
    </row>
    <row r="3441" spans="2:2" x14ac:dyDescent="0.3">
      <c r="B3441" s="1"/>
    </row>
    <row r="3442" spans="2:2" x14ac:dyDescent="0.3">
      <c r="B3442" s="1"/>
    </row>
    <row r="3443" spans="2:2" x14ac:dyDescent="0.3">
      <c r="B3443" s="1"/>
    </row>
    <row r="3444" spans="2:2" x14ac:dyDescent="0.3">
      <c r="B3444" s="1"/>
    </row>
    <row r="3445" spans="2:2" x14ac:dyDescent="0.3">
      <c r="B3445" s="1"/>
    </row>
    <row r="3446" spans="2:2" x14ac:dyDescent="0.3">
      <c r="B3446" s="1"/>
    </row>
    <row r="3447" spans="2:2" x14ac:dyDescent="0.3">
      <c r="B3447" s="1"/>
    </row>
    <row r="3448" spans="2:2" x14ac:dyDescent="0.3">
      <c r="B3448" s="1"/>
    </row>
    <row r="3449" spans="2:2" x14ac:dyDescent="0.3">
      <c r="B3449" s="1"/>
    </row>
    <row r="3450" spans="2:2" x14ac:dyDescent="0.3">
      <c r="B3450" s="1"/>
    </row>
    <row r="3451" spans="2:2" x14ac:dyDescent="0.3">
      <c r="B3451" s="1"/>
    </row>
    <row r="3452" spans="2:2" x14ac:dyDescent="0.3">
      <c r="B3452" s="1"/>
    </row>
    <row r="3453" spans="2:2" x14ac:dyDescent="0.3">
      <c r="B3453" s="1"/>
    </row>
    <row r="3454" spans="2:2" x14ac:dyDescent="0.3">
      <c r="B3454" s="1"/>
    </row>
    <row r="3455" spans="2:2" x14ac:dyDescent="0.3">
      <c r="B3455" s="1"/>
    </row>
    <row r="3456" spans="2:2" x14ac:dyDescent="0.3">
      <c r="B3456" s="1"/>
    </row>
    <row r="3457" spans="2:2" x14ac:dyDescent="0.3">
      <c r="B3457" s="1"/>
    </row>
    <row r="3458" spans="2:2" x14ac:dyDescent="0.3">
      <c r="B3458" s="1"/>
    </row>
    <row r="3459" spans="2:2" x14ac:dyDescent="0.3">
      <c r="B3459" s="1"/>
    </row>
    <row r="3460" spans="2:2" x14ac:dyDescent="0.3">
      <c r="B3460" s="1"/>
    </row>
    <row r="3461" spans="2:2" x14ac:dyDescent="0.3">
      <c r="B3461" s="1"/>
    </row>
    <row r="3462" spans="2:2" x14ac:dyDescent="0.3">
      <c r="B3462" s="1"/>
    </row>
    <row r="3463" spans="2:2" x14ac:dyDescent="0.3">
      <c r="B3463" s="1"/>
    </row>
    <row r="3464" spans="2:2" x14ac:dyDescent="0.3">
      <c r="B3464" s="1"/>
    </row>
    <row r="3465" spans="2:2" x14ac:dyDescent="0.3">
      <c r="B3465" s="1"/>
    </row>
    <row r="3466" spans="2:2" x14ac:dyDescent="0.3">
      <c r="B3466" s="1"/>
    </row>
    <row r="3467" spans="2:2" x14ac:dyDescent="0.3">
      <c r="B3467" s="1"/>
    </row>
    <row r="3468" spans="2:2" x14ac:dyDescent="0.3">
      <c r="B3468" s="1"/>
    </row>
    <row r="3469" spans="2:2" x14ac:dyDescent="0.3">
      <c r="B3469" s="1"/>
    </row>
    <row r="3470" spans="2:2" x14ac:dyDescent="0.3">
      <c r="B3470" s="1"/>
    </row>
    <row r="3471" spans="2:2" x14ac:dyDescent="0.3">
      <c r="B3471" s="1"/>
    </row>
    <row r="3472" spans="2:2" x14ac:dyDescent="0.3">
      <c r="B3472" s="1"/>
    </row>
    <row r="3473" spans="2:2" x14ac:dyDescent="0.3">
      <c r="B3473" s="1"/>
    </row>
    <row r="3474" spans="2:2" x14ac:dyDescent="0.3">
      <c r="B3474" s="1"/>
    </row>
    <row r="3475" spans="2:2" x14ac:dyDescent="0.3">
      <c r="B3475" s="1"/>
    </row>
    <row r="3476" spans="2:2" x14ac:dyDescent="0.3">
      <c r="B3476" s="1"/>
    </row>
    <row r="3477" spans="2:2" x14ac:dyDescent="0.3">
      <c r="B3477" s="1"/>
    </row>
    <row r="3478" spans="2:2" x14ac:dyDescent="0.3">
      <c r="B3478" s="1"/>
    </row>
    <row r="3479" spans="2:2" x14ac:dyDescent="0.3">
      <c r="B3479" s="1"/>
    </row>
    <row r="3480" spans="2:2" x14ac:dyDescent="0.3">
      <c r="B3480" s="1"/>
    </row>
    <row r="3481" spans="2:2" x14ac:dyDescent="0.3">
      <c r="B3481" s="1"/>
    </row>
    <row r="3482" spans="2:2" x14ac:dyDescent="0.3">
      <c r="B3482" s="1"/>
    </row>
    <row r="3483" spans="2:2" x14ac:dyDescent="0.3">
      <c r="B3483" s="1"/>
    </row>
    <row r="3484" spans="2:2" x14ac:dyDescent="0.3">
      <c r="B3484" s="1"/>
    </row>
    <row r="3485" spans="2:2" x14ac:dyDescent="0.3">
      <c r="B3485" s="1"/>
    </row>
    <row r="3486" spans="2:2" x14ac:dyDescent="0.3">
      <c r="B3486" s="1"/>
    </row>
    <row r="3487" spans="2:2" x14ac:dyDescent="0.3">
      <c r="B3487" s="1"/>
    </row>
    <row r="3488" spans="2:2" x14ac:dyDescent="0.3">
      <c r="B3488" s="1"/>
    </row>
    <row r="3489" spans="2:2" x14ac:dyDescent="0.3">
      <c r="B3489" s="1"/>
    </row>
    <row r="3490" spans="2:2" x14ac:dyDescent="0.3">
      <c r="B3490" s="1"/>
    </row>
    <row r="3491" spans="2:2" x14ac:dyDescent="0.3">
      <c r="B3491" s="1"/>
    </row>
    <row r="3492" spans="2:2" x14ac:dyDescent="0.3">
      <c r="B3492" s="1"/>
    </row>
    <row r="3493" spans="2:2" x14ac:dyDescent="0.3">
      <c r="B3493" s="1"/>
    </row>
    <row r="3494" spans="2:2" x14ac:dyDescent="0.3">
      <c r="B3494" s="1"/>
    </row>
    <row r="3495" spans="2:2" x14ac:dyDescent="0.3">
      <c r="B3495" s="1"/>
    </row>
    <row r="3496" spans="2:2" x14ac:dyDescent="0.3">
      <c r="B3496" s="1"/>
    </row>
    <row r="3497" spans="2:2" x14ac:dyDescent="0.3">
      <c r="B3497" s="1"/>
    </row>
    <row r="3498" spans="2:2" x14ac:dyDescent="0.3">
      <c r="B3498" s="1"/>
    </row>
    <row r="3499" spans="2:2" x14ac:dyDescent="0.3">
      <c r="B3499" s="1"/>
    </row>
    <row r="3500" spans="2:2" x14ac:dyDescent="0.3">
      <c r="B3500" s="1"/>
    </row>
    <row r="3501" spans="2:2" x14ac:dyDescent="0.3">
      <c r="B3501" s="1"/>
    </row>
    <row r="3502" spans="2:2" x14ac:dyDescent="0.3">
      <c r="B3502" s="1"/>
    </row>
    <row r="3503" spans="2:2" x14ac:dyDescent="0.3">
      <c r="B3503" s="1"/>
    </row>
    <row r="3504" spans="2:2" x14ac:dyDescent="0.3">
      <c r="B3504" s="1"/>
    </row>
    <row r="3505" spans="2:2" x14ac:dyDescent="0.3">
      <c r="B3505" s="1"/>
    </row>
    <row r="3506" spans="2:2" x14ac:dyDescent="0.3">
      <c r="B3506" s="1"/>
    </row>
    <row r="3507" spans="2:2" x14ac:dyDescent="0.3">
      <c r="B3507" s="1"/>
    </row>
    <row r="3508" spans="2:2" x14ac:dyDescent="0.3">
      <c r="B3508" s="1"/>
    </row>
    <row r="3509" spans="2:2" x14ac:dyDescent="0.3">
      <c r="B3509" s="1"/>
    </row>
    <row r="3510" spans="2:2" x14ac:dyDescent="0.3">
      <c r="B3510" s="1"/>
    </row>
    <row r="3511" spans="2:2" x14ac:dyDescent="0.3">
      <c r="B3511" s="1"/>
    </row>
    <row r="3512" spans="2:2" x14ac:dyDescent="0.3">
      <c r="B3512" s="1"/>
    </row>
    <row r="3513" spans="2:2" x14ac:dyDescent="0.3">
      <c r="B3513" s="1"/>
    </row>
    <row r="3514" spans="2:2" x14ac:dyDescent="0.3">
      <c r="B3514" s="1"/>
    </row>
    <row r="3515" spans="2:2" x14ac:dyDescent="0.3">
      <c r="B3515" s="1"/>
    </row>
    <row r="3516" spans="2:2" x14ac:dyDescent="0.3">
      <c r="B3516" s="1"/>
    </row>
    <row r="3517" spans="2:2" x14ac:dyDescent="0.3">
      <c r="B3517" s="1"/>
    </row>
    <row r="3518" spans="2:2" x14ac:dyDescent="0.3">
      <c r="B3518" s="1"/>
    </row>
    <row r="3519" spans="2:2" x14ac:dyDescent="0.3">
      <c r="B3519" s="1"/>
    </row>
    <row r="3520" spans="2:2" x14ac:dyDescent="0.3">
      <c r="B3520" s="1"/>
    </row>
    <row r="3521" spans="2:2" x14ac:dyDescent="0.3">
      <c r="B3521" s="1"/>
    </row>
    <row r="3522" spans="2:2" x14ac:dyDescent="0.3">
      <c r="B3522" s="1"/>
    </row>
    <row r="3523" spans="2:2" x14ac:dyDescent="0.3">
      <c r="B3523" s="1"/>
    </row>
    <row r="3524" spans="2:2" x14ac:dyDescent="0.3">
      <c r="B3524" s="1"/>
    </row>
    <row r="3525" spans="2:2" x14ac:dyDescent="0.3">
      <c r="B3525" s="1"/>
    </row>
    <row r="3526" spans="2:2" x14ac:dyDescent="0.3">
      <c r="B3526" s="1"/>
    </row>
    <row r="3527" spans="2:2" x14ac:dyDescent="0.3">
      <c r="B3527" s="1"/>
    </row>
    <row r="3528" spans="2:2" x14ac:dyDescent="0.3">
      <c r="B3528" s="1"/>
    </row>
    <row r="3529" spans="2:2" x14ac:dyDescent="0.3">
      <c r="B3529" s="1"/>
    </row>
    <row r="3530" spans="2:2" x14ac:dyDescent="0.3">
      <c r="B3530" s="1"/>
    </row>
    <row r="3531" spans="2:2" x14ac:dyDescent="0.3">
      <c r="B3531" s="1"/>
    </row>
    <row r="3532" spans="2:2" x14ac:dyDescent="0.3">
      <c r="B3532" s="1"/>
    </row>
    <row r="3533" spans="2:2" x14ac:dyDescent="0.3">
      <c r="B3533" s="1"/>
    </row>
    <row r="3534" spans="2:2" x14ac:dyDescent="0.3">
      <c r="B3534" s="1"/>
    </row>
    <row r="3535" spans="2:2" x14ac:dyDescent="0.3">
      <c r="B3535" s="1"/>
    </row>
    <row r="3536" spans="2:2" x14ac:dyDescent="0.3">
      <c r="B3536" s="1"/>
    </row>
    <row r="3537" spans="2:2" x14ac:dyDescent="0.3">
      <c r="B3537" s="1"/>
    </row>
    <row r="3538" spans="2:2" x14ac:dyDescent="0.3">
      <c r="B3538" s="1"/>
    </row>
    <row r="3539" spans="2:2" x14ac:dyDescent="0.3">
      <c r="B3539" s="1"/>
    </row>
    <row r="3540" spans="2:2" x14ac:dyDescent="0.3">
      <c r="B3540" s="1"/>
    </row>
    <row r="3541" spans="2:2" x14ac:dyDescent="0.3">
      <c r="B3541" s="1"/>
    </row>
    <row r="3542" spans="2:2" x14ac:dyDescent="0.3">
      <c r="B3542" s="1"/>
    </row>
    <row r="3543" spans="2:2" x14ac:dyDescent="0.3">
      <c r="B3543" s="1"/>
    </row>
    <row r="3544" spans="2:2" x14ac:dyDescent="0.3">
      <c r="B3544" s="1"/>
    </row>
    <row r="3545" spans="2:2" x14ac:dyDescent="0.3">
      <c r="B3545" s="1"/>
    </row>
    <row r="3546" spans="2:2" x14ac:dyDescent="0.3">
      <c r="B3546" s="1"/>
    </row>
    <row r="3547" spans="2:2" x14ac:dyDescent="0.3">
      <c r="B3547" s="1"/>
    </row>
    <row r="3548" spans="2:2" x14ac:dyDescent="0.3">
      <c r="B3548" s="1"/>
    </row>
    <row r="3549" spans="2:2" x14ac:dyDescent="0.3">
      <c r="B3549" s="1"/>
    </row>
    <row r="3550" spans="2:2" x14ac:dyDescent="0.3">
      <c r="B3550" s="1"/>
    </row>
    <row r="3551" spans="2:2" x14ac:dyDescent="0.3">
      <c r="B3551" s="1"/>
    </row>
    <row r="3552" spans="2:2" x14ac:dyDescent="0.3">
      <c r="B3552" s="1"/>
    </row>
    <row r="3553" spans="2:2" x14ac:dyDescent="0.3">
      <c r="B3553" s="1"/>
    </row>
    <row r="3554" spans="2:2" x14ac:dyDescent="0.3">
      <c r="B3554" s="1"/>
    </row>
    <row r="3555" spans="2:2" x14ac:dyDescent="0.3">
      <c r="B3555" s="1"/>
    </row>
    <row r="3556" spans="2:2" x14ac:dyDescent="0.3">
      <c r="B3556" s="1"/>
    </row>
    <row r="3557" spans="2:2" x14ac:dyDescent="0.3">
      <c r="B3557" s="1"/>
    </row>
    <row r="3558" spans="2:2" x14ac:dyDescent="0.3">
      <c r="B3558" s="1"/>
    </row>
    <row r="3559" spans="2:2" x14ac:dyDescent="0.3">
      <c r="B3559" s="1"/>
    </row>
    <row r="3560" spans="2:2" x14ac:dyDescent="0.3">
      <c r="B3560" s="1"/>
    </row>
    <row r="3561" spans="2:2" x14ac:dyDescent="0.3">
      <c r="B3561" s="1"/>
    </row>
    <row r="3562" spans="2:2" x14ac:dyDescent="0.3">
      <c r="B3562" s="1"/>
    </row>
    <row r="3563" spans="2:2" x14ac:dyDescent="0.3">
      <c r="B3563" s="1"/>
    </row>
    <row r="3564" spans="2:2" x14ac:dyDescent="0.3">
      <c r="B3564" s="1"/>
    </row>
    <row r="3565" spans="2:2" x14ac:dyDescent="0.3">
      <c r="B3565" s="1"/>
    </row>
    <row r="3566" spans="2:2" x14ac:dyDescent="0.3">
      <c r="B3566" s="1"/>
    </row>
    <row r="3567" spans="2:2" x14ac:dyDescent="0.3">
      <c r="B3567" s="1"/>
    </row>
    <row r="3568" spans="2:2" x14ac:dyDescent="0.3">
      <c r="B3568" s="1"/>
    </row>
    <row r="3569" spans="2:2" x14ac:dyDescent="0.3">
      <c r="B3569" s="1"/>
    </row>
    <row r="3570" spans="2:2" x14ac:dyDescent="0.3">
      <c r="B3570" s="1"/>
    </row>
    <row r="3571" spans="2:2" x14ac:dyDescent="0.3">
      <c r="B3571" s="1"/>
    </row>
    <row r="3572" spans="2:2" x14ac:dyDescent="0.3">
      <c r="B3572" s="1"/>
    </row>
    <row r="3573" spans="2:2" x14ac:dyDescent="0.3">
      <c r="B3573" s="1"/>
    </row>
    <row r="3574" spans="2:2" x14ac:dyDescent="0.3">
      <c r="B3574" s="1"/>
    </row>
    <row r="3575" spans="2:2" x14ac:dyDescent="0.3">
      <c r="B3575" s="1"/>
    </row>
    <row r="3576" spans="2:2" x14ac:dyDescent="0.3">
      <c r="B3576" s="1"/>
    </row>
    <row r="3577" spans="2:2" x14ac:dyDescent="0.3">
      <c r="B3577" s="1"/>
    </row>
    <row r="3578" spans="2:2" x14ac:dyDescent="0.3">
      <c r="B3578" s="1"/>
    </row>
    <row r="3579" spans="2:2" x14ac:dyDescent="0.3">
      <c r="B3579" s="1"/>
    </row>
    <row r="3580" spans="2:2" x14ac:dyDescent="0.3">
      <c r="B3580" s="1"/>
    </row>
    <row r="3581" spans="2:2" x14ac:dyDescent="0.3">
      <c r="B3581" s="1"/>
    </row>
    <row r="3582" spans="2:2" x14ac:dyDescent="0.3">
      <c r="B3582" s="1"/>
    </row>
    <row r="3583" spans="2:2" x14ac:dyDescent="0.3">
      <c r="B3583" s="1"/>
    </row>
    <row r="3584" spans="2:2" x14ac:dyDescent="0.3">
      <c r="B3584" s="1"/>
    </row>
    <row r="3585" spans="2:2" x14ac:dyDescent="0.3">
      <c r="B3585" s="1"/>
    </row>
    <row r="3586" spans="2:2" x14ac:dyDescent="0.3">
      <c r="B3586" s="1"/>
    </row>
    <row r="3587" spans="2:2" x14ac:dyDescent="0.3">
      <c r="B3587" s="1"/>
    </row>
    <row r="3588" spans="2:2" x14ac:dyDescent="0.3">
      <c r="B3588" s="1"/>
    </row>
    <row r="3589" spans="2:2" x14ac:dyDescent="0.3">
      <c r="B3589" s="1"/>
    </row>
    <row r="3590" spans="2:2" x14ac:dyDescent="0.3">
      <c r="B3590" s="1"/>
    </row>
    <row r="3591" spans="2:2" x14ac:dyDescent="0.3">
      <c r="B3591" s="1"/>
    </row>
    <row r="3592" spans="2:2" x14ac:dyDescent="0.3">
      <c r="B3592" s="1"/>
    </row>
    <row r="3593" spans="2:2" x14ac:dyDescent="0.3">
      <c r="B3593" s="1"/>
    </row>
    <row r="3594" spans="2:2" x14ac:dyDescent="0.3">
      <c r="B3594" s="1"/>
    </row>
    <row r="3595" spans="2:2" x14ac:dyDescent="0.3">
      <c r="B3595" s="1"/>
    </row>
    <row r="3596" spans="2:2" x14ac:dyDescent="0.3">
      <c r="B3596" s="1"/>
    </row>
    <row r="3597" spans="2:2" x14ac:dyDescent="0.3">
      <c r="B3597" s="1"/>
    </row>
    <row r="3598" spans="2:2" x14ac:dyDescent="0.3">
      <c r="B3598" s="1"/>
    </row>
    <row r="3599" spans="2:2" x14ac:dyDescent="0.3">
      <c r="B3599" s="1"/>
    </row>
    <row r="3600" spans="2:2" x14ac:dyDescent="0.3">
      <c r="B3600" s="1"/>
    </row>
    <row r="3601" spans="2:2" x14ac:dyDescent="0.3">
      <c r="B3601" s="1"/>
    </row>
    <row r="3602" spans="2:2" x14ac:dyDescent="0.3">
      <c r="B3602" s="1"/>
    </row>
    <row r="3603" spans="2:2" x14ac:dyDescent="0.3">
      <c r="B3603" s="1"/>
    </row>
    <row r="3604" spans="2:2" x14ac:dyDescent="0.3">
      <c r="B3604" s="1"/>
    </row>
    <row r="3605" spans="2:2" x14ac:dyDescent="0.3">
      <c r="B3605" s="1"/>
    </row>
    <row r="3606" spans="2:2" x14ac:dyDescent="0.3">
      <c r="B3606" s="1"/>
    </row>
    <row r="3607" spans="2:2" x14ac:dyDescent="0.3">
      <c r="B3607" s="1"/>
    </row>
    <row r="3608" spans="2:2" x14ac:dyDescent="0.3">
      <c r="B3608" s="1"/>
    </row>
    <row r="3609" spans="2:2" x14ac:dyDescent="0.3">
      <c r="B3609" s="1"/>
    </row>
    <row r="3610" spans="2:2" x14ac:dyDescent="0.3">
      <c r="B3610" s="1"/>
    </row>
    <row r="3611" spans="2:2" x14ac:dyDescent="0.3">
      <c r="B3611" s="1"/>
    </row>
    <row r="3612" spans="2:2" x14ac:dyDescent="0.3">
      <c r="B3612" s="1"/>
    </row>
    <row r="3613" spans="2:2" x14ac:dyDescent="0.3">
      <c r="B3613" s="1"/>
    </row>
    <row r="3614" spans="2:2" x14ac:dyDescent="0.3">
      <c r="B3614" s="1"/>
    </row>
    <row r="3615" spans="2:2" x14ac:dyDescent="0.3">
      <c r="B3615" s="1"/>
    </row>
    <row r="3616" spans="2:2" x14ac:dyDescent="0.3">
      <c r="B3616" s="1"/>
    </row>
    <row r="3617" spans="2:2" x14ac:dyDescent="0.3">
      <c r="B3617" s="1"/>
    </row>
    <row r="3618" spans="2:2" x14ac:dyDescent="0.3">
      <c r="B3618" s="1"/>
    </row>
    <row r="3619" spans="2:2" x14ac:dyDescent="0.3">
      <c r="B3619" s="1"/>
    </row>
    <row r="3620" spans="2:2" x14ac:dyDescent="0.3">
      <c r="B3620" s="1"/>
    </row>
    <row r="3621" spans="2:2" x14ac:dyDescent="0.3">
      <c r="B3621" s="1"/>
    </row>
    <row r="3622" spans="2:2" x14ac:dyDescent="0.3">
      <c r="B3622" s="1"/>
    </row>
    <row r="3623" spans="2:2" x14ac:dyDescent="0.3">
      <c r="B3623" s="1"/>
    </row>
    <row r="3624" spans="2:2" x14ac:dyDescent="0.3">
      <c r="B3624" s="1"/>
    </row>
    <row r="3625" spans="2:2" x14ac:dyDescent="0.3">
      <c r="B3625" s="1"/>
    </row>
    <row r="3626" spans="2:2" x14ac:dyDescent="0.3">
      <c r="B3626" s="1"/>
    </row>
    <row r="3627" spans="2:2" x14ac:dyDescent="0.3">
      <c r="B3627" s="1"/>
    </row>
    <row r="3628" spans="2:2" x14ac:dyDescent="0.3">
      <c r="B3628" s="1"/>
    </row>
    <row r="3629" spans="2:2" x14ac:dyDescent="0.3">
      <c r="B3629" s="1"/>
    </row>
    <row r="3630" spans="2:2" x14ac:dyDescent="0.3">
      <c r="B3630" s="1"/>
    </row>
    <row r="3631" spans="2:2" x14ac:dyDescent="0.3">
      <c r="B3631" s="1"/>
    </row>
    <row r="3632" spans="2:2" x14ac:dyDescent="0.3">
      <c r="B3632" s="1"/>
    </row>
    <row r="3633" spans="2:2" x14ac:dyDescent="0.3">
      <c r="B3633" s="1"/>
    </row>
    <row r="3634" spans="2:2" x14ac:dyDescent="0.3">
      <c r="B3634" s="1"/>
    </row>
    <row r="3635" spans="2:2" x14ac:dyDescent="0.3">
      <c r="B3635" s="1"/>
    </row>
    <row r="3636" spans="2:2" x14ac:dyDescent="0.3">
      <c r="B3636" s="1"/>
    </row>
    <row r="3637" spans="2:2" x14ac:dyDescent="0.3">
      <c r="B3637" s="1"/>
    </row>
    <row r="3638" spans="2:2" x14ac:dyDescent="0.3">
      <c r="B3638" s="1"/>
    </row>
    <row r="3639" spans="2:2" x14ac:dyDescent="0.3">
      <c r="B3639" s="1"/>
    </row>
    <row r="3640" spans="2:2" x14ac:dyDescent="0.3">
      <c r="B3640" s="1"/>
    </row>
    <row r="3641" spans="2:2" x14ac:dyDescent="0.3">
      <c r="B3641" s="1"/>
    </row>
    <row r="3642" spans="2:2" x14ac:dyDescent="0.3">
      <c r="B3642" s="1"/>
    </row>
    <row r="3643" spans="2:2" x14ac:dyDescent="0.3">
      <c r="B3643" s="1"/>
    </row>
    <row r="3644" spans="2:2" x14ac:dyDescent="0.3">
      <c r="B3644" s="1"/>
    </row>
    <row r="3645" spans="2:2" x14ac:dyDescent="0.3">
      <c r="B3645" s="1"/>
    </row>
    <row r="3646" spans="2:2" x14ac:dyDescent="0.3">
      <c r="B3646" s="1"/>
    </row>
    <row r="3647" spans="2:2" x14ac:dyDescent="0.3">
      <c r="B3647" s="1"/>
    </row>
    <row r="3648" spans="2:2" x14ac:dyDescent="0.3">
      <c r="B3648" s="1"/>
    </row>
    <row r="3649" spans="2:2" x14ac:dyDescent="0.3">
      <c r="B3649" s="1"/>
    </row>
    <row r="3650" spans="2:2" x14ac:dyDescent="0.3">
      <c r="B3650" s="1"/>
    </row>
    <row r="3651" spans="2:2" x14ac:dyDescent="0.3">
      <c r="B3651" s="1"/>
    </row>
    <row r="3652" spans="2:2" x14ac:dyDescent="0.3">
      <c r="B3652" s="1"/>
    </row>
    <row r="3653" spans="2:2" x14ac:dyDescent="0.3">
      <c r="B3653" s="1"/>
    </row>
    <row r="3654" spans="2:2" x14ac:dyDescent="0.3">
      <c r="B3654" s="1"/>
    </row>
    <row r="3655" spans="2:2" x14ac:dyDescent="0.3">
      <c r="B3655" s="1"/>
    </row>
    <row r="3656" spans="2:2" x14ac:dyDescent="0.3">
      <c r="B3656" s="1"/>
    </row>
    <row r="3657" spans="2:2" x14ac:dyDescent="0.3">
      <c r="B3657" s="1"/>
    </row>
    <row r="3658" spans="2:2" x14ac:dyDescent="0.3">
      <c r="B3658" s="1"/>
    </row>
    <row r="3659" spans="2:2" x14ac:dyDescent="0.3">
      <c r="B3659" s="1"/>
    </row>
    <row r="3660" spans="2:2" x14ac:dyDescent="0.3">
      <c r="B3660" s="1"/>
    </row>
    <row r="3661" spans="2:2" x14ac:dyDescent="0.3">
      <c r="B3661" s="1"/>
    </row>
    <row r="3662" spans="2:2" x14ac:dyDescent="0.3">
      <c r="B3662" s="1"/>
    </row>
    <row r="3663" spans="2:2" x14ac:dyDescent="0.3">
      <c r="B3663" s="1"/>
    </row>
    <row r="3664" spans="2:2" x14ac:dyDescent="0.3">
      <c r="B3664" s="1"/>
    </row>
    <row r="3665" spans="2:2" x14ac:dyDescent="0.3">
      <c r="B3665" s="1"/>
    </row>
    <row r="3666" spans="2:2" x14ac:dyDescent="0.3">
      <c r="B3666" s="1"/>
    </row>
    <row r="3667" spans="2:2" x14ac:dyDescent="0.3">
      <c r="B3667" s="1"/>
    </row>
    <row r="3668" spans="2:2" x14ac:dyDescent="0.3">
      <c r="B3668" s="1"/>
    </row>
    <row r="3669" spans="2:2" x14ac:dyDescent="0.3">
      <c r="B3669" s="1"/>
    </row>
    <row r="3670" spans="2:2" x14ac:dyDescent="0.3">
      <c r="B3670" s="1"/>
    </row>
    <row r="3671" spans="2:2" x14ac:dyDescent="0.3">
      <c r="B3671" s="1"/>
    </row>
    <row r="3672" spans="2:2" x14ac:dyDescent="0.3">
      <c r="B3672" s="1"/>
    </row>
    <row r="3673" spans="2:2" x14ac:dyDescent="0.3">
      <c r="B3673" s="1"/>
    </row>
    <row r="3674" spans="2:2" x14ac:dyDescent="0.3">
      <c r="B3674" s="1"/>
    </row>
    <row r="3675" spans="2:2" x14ac:dyDescent="0.3">
      <c r="B3675" s="1"/>
    </row>
    <row r="3676" spans="2:2" x14ac:dyDescent="0.3">
      <c r="B3676" s="1"/>
    </row>
    <row r="3677" spans="2:2" x14ac:dyDescent="0.3">
      <c r="B3677" s="1"/>
    </row>
    <row r="3678" spans="2:2" x14ac:dyDescent="0.3">
      <c r="B3678" s="1"/>
    </row>
    <row r="3679" spans="2:2" x14ac:dyDescent="0.3">
      <c r="B3679" s="1"/>
    </row>
    <row r="3680" spans="2:2" x14ac:dyDescent="0.3">
      <c r="B3680" s="1"/>
    </row>
    <row r="3681" spans="2:2" x14ac:dyDescent="0.3">
      <c r="B3681" s="1"/>
    </row>
    <row r="3682" spans="2:2" x14ac:dyDescent="0.3">
      <c r="B3682" s="1"/>
    </row>
    <row r="3683" spans="2:2" x14ac:dyDescent="0.3">
      <c r="B3683" s="1"/>
    </row>
    <row r="3684" spans="2:2" x14ac:dyDescent="0.3">
      <c r="B3684" s="1"/>
    </row>
    <row r="3685" spans="2:2" x14ac:dyDescent="0.3">
      <c r="B3685" s="1"/>
    </row>
    <row r="3686" spans="2:2" x14ac:dyDescent="0.3">
      <c r="B3686" s="1"/>
    </row>
    <row r="3687" spans="2:2" x14ac:dyDescent="0.3">
      <c r="B3687" s="1"/>
    </row>
    <row r="3688" spans="2:2" x14ac:dyDescent="0.3">
      <c r="B3688" s="1"/>
    </row>
    <row r="3689" spans="2:2" x14ac:dyDescent="0.3">
      <c r="B3689" s="1"/>
    </row>
    <row r="3690" spans="2:2" x14ac:dyDescent="0.3">
      <c r="B3690" s="1"/>
    </row>
    <row r="3691" spans="2:2" x14ac:dyDescent="0.3">
      <c r="B3691" s="1"/>
    </row>
    <row r="3692" spans="2:2" x14ac:dyDescent="0.3">
      <c r="B3692" s="1"/>
    </row>
    <row r="3693" spans="2:2" x14ac:dyDescent="0.3">
      <c r="B3693" s="1"/>
    </row>
    <row r="3694" spans="2:2" x14ac:dyDescent="0.3">
      <c r="B3694" s="1"/>
    </row>
    <row r="3695" spans="2:2" x14ac:dyDescent="0.3">
      <c r="B3695" s="1"/>
    </row>
    <row r="3696" spans="2:2" x14ac:dyDescent="0.3">
      <c r="B3696" s="1"/>
    </row>
    <row r="3697" spans="2:2" x14ac:dyDescent="0.3">
      <c r="B3697" s="1"/>
    </row>
    <row r="3698" spans="2:2" x14ac:dyDescent="0.3">
      <c r="B3698" s="1"/>
    </row>
    <row r="3699" spans="2:2" x14ac:dyDescent="0.3">
      <c r="B3699" s="1"/>
    </row>
    <row r="3700" spans="2:2" x14ac:dyDescent="0.3">
      <c r="B3700" s="1"/>
    </row>
    <row r="3701" spans="2:2" x14ac:dyDescent="0.3">
      <c r="B3701" s="1"/>
    </row>
    <row r="3702" spans="2:2" x14ac:dyDescent="0.3">
      <c r="B3702" s="1"/>
    </row>
    <row r="3703" spans="2:2" x14ac:dyDescent="0.3">
      <c r="B3703" s="1"/>
    </row>
    <row r="3704" spans="2:2" x14ac:dyDescent="0.3">
      <c r="B3704" s="1"/>
    </row>
    <row r="3705" spans="2:2" x14ac:dyDescent="0.3">
      <c r="B3705" s="1"/>
    </row>
    <row r="3706" spans="2:2" x14ac:dyDescent="0.3">
      <c r="B3706" s="1"/>
    </row>
    <row r="3707" spans="2:2" x14ac:dyDescent="0.3">
      <c r="B3707" s="1"/>
    </row>
    <row r="3708" spans="2:2" x14ac:dyDescent="0.3">
      <c r="B3708" s="1"/>
    </row>
    <row r="3709" spans="2:2" x14ac:dyDescent="0.3">
      <c r="B3709" s="1"/>
    </row>
    <row r="3710" spans="2:2" x14ac:dyDescent="0.3">
      <c r="B3710" s="1"/>
    </row>
    <row r="3711" spans="2:2" x14ac:dyDescent="0.3">
      <c r="B3711" s="1"/>
    </row>
    <row r="3712" spans="2:2" x14ac:dyDescent="0.3">
      <c r="B3712" s="1"/>
    </row>
    <row r="3713" spans="2:2" x14ac:dyDescent="0.3">
      <c r="B3713" s="1"/>
    </row>
    <row r="3714" spans="2:2" x14ac:dyDescent="0.3">
      <c r="B3714" s="1"/>
    </row>
    <row r="3715" spans="2:2" x14ac:dyDescent="0.3">
      <c r="B3715" s="1"/>
    </row>
    <row r="3716" spans="2:2" x14ac:dyDescent="0.3">
      <c r="B3716" s="1"/>
    </row>
    <row r="3717" spans="2:2" x14ac:dyDescent="0.3">
      <c r="B3717" s="1"/>
    </row>
    <row r="3718" spans="2:2" x14ac:dyDescent="0.3">
      <c r="B3718" s="1"/>
    </row>
    <row r="3719" spans="2:2" x14ac:dyDescent="0.3">
      <c r="B3719" s="1"/>
    </row>
    <row r="3720" spans="2:2" x14ac:dyDescent="0.3">
      <c r="B3720" s="1"/>
    </row>
    <row r="3721" spans="2:2" x14ac:dyDescent="0.3">
      <c r="B3721" s="1"/>
    </row>
    <row r="3722" spans="2:2" x14ac:dyDescent="0.3">
      <c r="B3722" s="1"/>
    </row>
    <row r="3723" spans="2:2" x14ac:dyDescent="0.3">
      <c r="B3723" s="1"/>
    </row>
    <row r="3724" spans="2:2" x14ac:dyDescent="0.3">
      <c r="B3724" s="1"/>
    </row>
    <row r="3725" spans="2:2" x14ac:dyDescent="0.3">
      <c r="B3725" s="1"/>
    </row>
    <row r="3726" spans="2:2" x14ac:dyDescent="0.3">
      <c r="B3726" s="1"/>
    </row>
    <row r="3727" spans="2:2" x14ac:dyDescent="0.3">
      <c r="B3727" s="1"/>
    </row>
    <row r="3728" spans="2:2" x14ac:dyDescent="0.3">
      <c r="B3728" s="1"/>
    </row>
    <row r="3729" spans="2:2" x14ac:dyDescent="0.3">
      <c r="B3729" s="1"/>
    </row>
    <row r="3730" spans="2:2" x14ac:dyDescent="0.3">
      <c r="B3730" s="1"/>
    </row>
    <row r="3731" spans="2:2" x14ac:dyDescent="0.3">
      <c r="B3731" s="1"/>
    </row>
    <row r="3732" spans="2:2" x14ac:dyDescent="0.3">
      <c r="B3732" s="1"/>
    </row>
    <row r="3733" spans="2:2" x14ac:dyDescent="0.3">
      <c r="B3733" s="1"/>
    </row>
    <row r="3734" spans="2:2" x14ac:dyDescent="0.3">
      <c r="B3734" s="1"/>
    </row>
    <row r="3735" spans="2:2" x14ac:dyDescent="0.3">
      <c r="B3735" s="1"/>
    </row>
    <row r="3736" spans="2:2" x14ac:dyDescent="0.3">
      <c r="B3736" s="1"/>
    </row>
    <row r="3737" spans="2:2" x14ac:dyDescent="0.3">
      <c r="B3737" s="1"/>
    </row>
    <row r="3738" spans="2:2" x14ac:dyDescent="0.3">
      <c r="B3738" s="1"/>
    </row>
    <row r="3739" spans="2:2" x14ac:dyDescent="0.3">
      <c r="B3739" s="1"/>
    </row>
    <row r="3740" spans="2:2" x14ac:dyDescent="0.3">
      <c r="B3740" s="1"/>
    </row>
    <row r="3741" spans="2:2" x14ac:dyDescent="0.3">
      <c r="B3741" s="1"/>
    </row>
    <row r="3742" spans="2:2" x14ac:dyDescent="0.3">
      <c r="B3742" s="1"/>
    </row>
    <row r="3743" spans="2:2" x14ac:dyDescent="0.3">
      <c r="B3743" s="1"/>
    </row>
    <row r="3744" spans="2:2" x14ac:dyDescent="0.3">
      <c r="B3744" s="1"/>
    </row>
    <row r="3745" spans="2:2" x14ac:dyDescent="0.3">
      <c r="B3745" s="1"/>
    </row>
    <row r="3746" spans="2:2" x14ac:dyDescent="0.3">
      <c r="B3746" s="1"/>
    </row>
    <row r="3747" spans="2:2" x14ac:dyDescent="0.3">
      <c r="B3747" s="1"/>
    </row>
    <row r="3748" spans="2:2" x14ac:dyDescent="0.3">
      <c r="B3748" s="1"/>
    </row>
    <row r="3749" spans="2:2" x14ac:dyDescent="0.3">
      <c r="B3749" s="1"/>
    </row>
    <row r="3750" spans="2:2" x14ac:dyDescent="0.3">
      <c r="B3750" s="1"/>
    </row>
    <row r="3751" spans="2:2" x14ac:dyDescent="0.3">
      <c r="B3751" s="1"/>
    </row>
    <row r="3752" spans="2:2" x14ac:dyDescent="0.3">
      <c r="B3752" s="1"/>
    </row>
    <row r="3753" spans="2:2" x14ac:dyDescent="0.3">
      <c r="B3753" s="1"/>
    </row>
    <row r="3754" spans="2:2" x14ac:dyDescent="0.3">
      <c r="B3754" s="1"/>
    </row>
    <row r="3755" spans="2:2" x14ac:dyDescent="0.3">
      <c r="B3755" s="1"/>
    </row>
    <row r="3756" spans="2:2" x14ac:dyDescent="0.3">
      <c r="B3756" s="1"/>
    </row>
    <row r="3757" spans="2:2" x14ac:dyDescent="0.3">
      <c r="B3757" s="1"/>
    </row>
    <row r="3758" spans="2:2" x14ac:dyDescent="0.3">
      <c r="B3758" s="1"/>
    </row>
    <row r="3759" spans="2:2" x14ac:dyDescent="0.3">
      <c r="B3759" s="1"/>
    </row>
    <row r="3760" spans="2:2" x14ac:dyDescent="0.3">
      <c r="B3760" s="1"/>
    </row>
    <row r="3761" spans="2:2" x14ac:dyDescent="0.3">
      <c r="B3761" s="1"/>
    </row>
    <row r="3762" spans="2:2" x14ac:dyDescent="0.3">
      <c r="B3762" s="1"/>
    </row>
    <row r="3763" spans="2:2" x14ac:dyDescent="0.3">
      <c r="B3763" s="1"/>
    </row>
    <row r="3764" spans="2:2" x14ac:dyDescent="0.3">
      <c r="B3764" s="1"/>
    </row>
    <row r="3765" spans="2:2" x14ac:dyDescent="0.3">
      <c r="B3765" s="1"/>
    </row>
    <row r="3766" spans="2:2" x14ac:dyDescent="0.3">
      <c r="B3766" s="1"/>
    </row>
    <row r="3767" spans="2:2" x14ac:dyDescent="0.3">
      <c r="B3767" s="1"/>
    </row>
    <row r="3768" spans="2:2" x14ac:dyDescent="0.3">
      <c r="B3768" s="1"/>
    </row>
    <row r="3769" spans="2:2" x14ac:dyDescent="0.3">
      <c r="B3769" s="1"/>
    </row>
    <row r="3770" spans="2:2" x14ac:dyDescent="0.3">
      <c r="B3770" s="1"/>
    </row>
    <row r="3771" spans="2:2" x14ac:dyDescent="0.3">
      <c r="B3771" s="1"/>
    </row>
    <row r="3772" spans="2:2" x14ac:dyDescent="0.3">
      <c r="B3772" s="1"/>
    </row>
    <row r="3773" spans="2:2" x14ac:dyDescent="0.3">
      <c r="B3773" s="1"/>
    </row>
    <row r="3774" spans="2:2" x14ac:dyDescent="0.3">
      <c r="B3774" s="1"/>
    </row>
    <row r="3775" spans="2:2" x14ac:dyDescent="0.3">
      <c r="B3775" s="1"/>
    </row>
    <row r="3776" spans="2:2" x14ac:dyDescent="0.3">
      <c r="B3776" s="1"/>
    </row>
    <row r="3777" spans="2:2" x14ac:dyDescent="0.3">
      <c r="B3777" s="1"/>
    </row>
    <row r="3778" spans="2:2" x14ac:dyDescent="0.3">
      <c r="B3778" s="1"/>
    </row>
    <row r="3779" spans="2:2" x14ac:dyDescent="0.3">
      <c r="B3779" s="1"/>
    </row>
    <row r="3780" spans="2:2" x14ac:dyDescent="0.3">
      <c r="B3780" s="1"/>
    </row>
    <row r="3781" spans="2:2" x14ac:dyDescent="0.3">
      <c r="B3781" s="1"/>
    </row>
    <row r="3782" spans="2:2" x14ac:dyDescent="0.3">
      <c r="B3782" s="1"/>
    </row>
    <row r="3783" spans="2:2" x14ac:dyDescent="0.3">
      <c r="B3783" s="1"/>
    </row>
    <row r="3784" spans="2:2" x14ac:dyDescent="0.3">
      <c r="B3784" s="1"/>
    </row>
    <row r="3785" spans="2:2" x14ac:dyDescent="0.3">
      <c r="B3785" s="1"/>
    </row>
    <row r="3786" spans="2:2" x14ac:dyDescent="0.3">
      <c r="B3786" s="1"/>
    </row>
    <row r="3787" spans="2:2" x14ac:dyDescent="0.3">
      <c r="B3787" s="1"/>
    </row>
    <row r="3788" spans="2:2" x14ac:dyDescent="0.3">
      <c r="B3788" s="1"/>
    </row>
    <row r="3789" spans="2:2" x14ac:dyDescent="0.3">
      <c r="B3789" s="1"/>
    </row>
    <row r="3790" spans="2:2" x14ac:dyDescent="0.3">
      <c r="B3790" s="1"/>
    </row>
    <row r="3791" spans="2:2" x14ac:dyDescent="0.3">
      <c r="B3791" s="1"/>
    </row>
    <row r="3792" spans="2:2" x14ac:dyDescent="0.3">
      <c r="B3792" s="1"/>
    </row>
    <row r="3793" spans="2:2" x14ac:dyDescent="0.3">
      <c r="B3793" s="1"/>
    </row>
    <row r="3794" spans="2:2" x14ac:dyDescent="0.3">
      <c r="B3794" s="1"/>
    </row>
    <row r="3795" spans="2:2" x14ac:dyDescent="0.3">
      <c r="B3795" s="1"/>
    </row>
    <row r="3796" spans="2:2" x14ac:dyDescent="0.3">
      <c r="B3796" s="1"/>
    </row>
    <row r="3797" spans="2:2" x14ac:dyDescent="0.3">
      <c r="B3797" s="1"/>
    </row>
    <row r="3798" spans="2:2" x14ac:dyDescent="0.3">
      <c r="B3798" s="1"/>
    </row>
    <row r="3799" spans="2:2" x14ac:dyDescent="0.3">
      <c r="B3799" s="1"/>
    </row>
    <row r="3800" spans="2:2" x14ac:dyDescent="0.3">
      <c r="B3800" s="1"/>
    </row>
    <row r="3801" spans="2:2" x14ac:dyDescent="0.3">
      <c r="B3801" s="1"/>
    </row>
    <row r="3802" spans="2:2" x14ac:dyDescent="0.3">
      <c r="B3802" s="1"/>
    </row>
    <row r="3803" spans="2:2" x14ac:dyDescent="0.3">
      <c r="B3803" s="1"/>
    </row>
    <row r="3804" spans="2:2" x14ac:dyDescent="0.3">
      <c r="B3804" s="1"/>
    </row>
    <row r="3805" spans="2:2" x14ac:dyDescent="0.3">
      <c r="B3805" s="1"/>
    </row>
    <row r="3806" spans="2:2" x14ac:dyDescent="0.3">
      <c r="B3806" s="1"/>
    </row>
    <row r="3807" spans="2:2" x14ac:dyDescent="0.3">
      <c r="B3807" s="1"/>
    </row>
    <row r="3808" spans="2:2" x14ac:dyDescent="0.3">
      <c r="B3808" s="1"/>
    </row>
    <row r="3809" spans="2:2" x14ac:dyDescent="0.3">
      <c r="B3809" s="1"/>
    </row>
    <row r="3810" spans="2:2" x14ac:dyDescent="0.3">
      <c r="B3810" s="1"/>
    </row>
    <row r="3811" spans="2:2" x14ac:dyDescent="0.3">
      <c r="B3811" s="1"/>
    </row>
    <row r="3812" spans="2:2" x14ac:dyDescent="0.3">
      <c r="B3812" s="1"/>
    </row>
    <row r="3813" spans="2:2" x14ac:dyDescent="0.3">
      <c r="B3813" s="1"/>
    </row>
    <row r="3814" spans="2:2" x14ac:dyDescent="0.3">
      <c r="B3814" s="1"/>
    </row>
    <row r="3815" spans="2:2" x14ac:dyDescent="0.3">
      <c r="B3815" s="1"/>
    </row>
    <row r="3816" spans="2:2" x14ac:dyDescent="0.3">
      <c r="B3816" s="1"/>
    </row>
    <row r="3817" spans="2:2" x14ac:dyDescent="0.3">
      <c r="B3817" s="1"/>
    </row>
    <row r="3818" spans="2:2" x14ac:dyDescent="0.3">
      <c r="B3818" s="1"/>
    </row>
    <row r="3819" spans="2:2" x14ac:dyDescent="0.3">
      <c r="B3819" s="1"/>
    </row>
    <row r="3820" spans="2:2" x14ac:dyDescent="0.3">
      <c r="B3820" s="1"/>
    </row>
    <row r="3821" spans="2:2" x14ac:dyDescent="0.3">
      <c r="B3821" s="1"/>
    </row>
    <row r="3822" spans="2:2" x14ac:dyDescent="0.3">
      <c r="B3822" s="1"/>
    </row>
    <row r="3823" spans="2:2" x14ac:dyDescent="0.3">
      <c r="B3823" s="1"/>
    </row>
    <row r="3824" spans="2:2" x14ac:dyDescent="0.3">
      <c r="B3824" s="1"/>
    </row>
    <row r="3825" spans="2:2" x14ac:dyDescent="0.3">
      <c r="B3825" s="1"/>
    </row>
    <row r="3826" spans="2:2" x14ac:dyDescent="0.3">
      <c r="B3826" s="1"/>
    </row>
    <row r="3827" spans="2:2" x14ac:dyDescent="0.3">
      <c r="B3827" s="1"/>
    </row>
    <row r="3828" spans="2:2" x14ac:dyDescent="0.3">
      <c r="B3828" s="1"/>
    </row>
    <row r="3829" spans="2:2" x14ac:dyDescent="0.3">
      <c r="B3829" s="1"/>
    </row>
    <row r="3830" spans="2:2" x14ac:dyDescent="0.3">
      <c r="B3830" s="1"/>
    </row>
    <row r="3831" spans="2:2" x14ac:dyDescent="0.3">
      <c r="B3831" s="1"/>
    </row>
    <row r="3832" spans="2:2" x14ac:dyDescent="0.3">
      <c r="B3832" s="1"/>
    </row>
    <row r="3833" spans="2:2" x14ac:dyDescent="0.3">
      <c r="B3833" s="1"/>
    </row>
    <row r="3834" spans="2:2" x14ac:dyDescent="0.3">
      <c r="B3834" s="1"/>
    </row>
    <row r="3835" spans="2:2" x14ac:dyDescent="0.3">
      <c r="B3835" s="1"/>
    </row>
    <row r="3836" spans="2:2" x14ac:dyDescent="0.3">
      <c r="B3836" s="1"/>
    </row>
    <row r="3837" spans="2:2" x14ac:dyDescent="0.3">
      <c r="B3837" s="1"/>
    </row>
    <row r="3838" spans="2:2" x14ac:dyDescent="0.3">
      <c r="B3838" s="1"/>
    </row>
    <row r="3839" spans="2:2" x14ac:dyDescent="0.3">
      <c r="B3839" s="1"/>
    </row>
    <row r="3840" spans="2:2" x14ac:dyDescent="0.3">
      <c r="B3840" s="1"/>
    </row>
    <row r="3841" spans="2:2" x14ac:dyDescent="0.3">
      <c r="B3841" s="1"/>
    </row>
    <row r="3842" spans="2:2" x14ac:dyDescent="0.3">
      <c r="B3842" s="1"/>
    </row>
    <row r="3843" spans="2:2" x14ac:dyDescent="0.3">
      <c r="B3843" s="1"/>
    </row>
    <row r="3844" spans="2:2" x14ac:dyDescent="0.3">
      <c r="B3844" s="1"/>
    </row>
    <row r="3845" spans="2:2" x14ac:dyDescent="0.3">
      <c r="B3845" s="1"/>
    </row>
    <row r="3846" spans="2:2" x14ac:dyDescent="0.3">
      <c r="B3846" s="1"/>
    </row>
    <row r="3847" spans="2:2" x14ac:dyDescent="0.3">
      <c r="B3847" s="1"/>
    </row>
    <row r="3848" spans="2:2" x14ac:dyDescent="0.3">
      <c r="B3848" s="1"/>
    </row>
    <row r="3849" spans="2:2" x14ac:dyDescent="0.3">
      <c r="B3849" s="1"/>
    </row>
    <row r="3850" spans="2:2" x14ac:dyDescent="0.3">
      <c r="B3850" s="1"/>
    </row>
    <row r="3851" spans="2:2" x14ac:dyDescent="0.3">
      <c r="B3851" s="1"/>
    </row>
    <row r="3852" spans="2:2" x14ac:dyDescent="0.3">
      <c r="B3852" s="1"/>
    </row>
    <row r="3853" spans="2:2" x14ac:dyDescent="0.3">
      <c r="B3853" s="1"/>
    </row>
    <row r="3854" spans="2:2" x14ac:dyDescent="0.3">
      <c r="B3854" s="1"/>
    </row>
    <row r="3855" spans="2:2" x14ac:dyDescent="0.3">
      <c r="B3855" s="1"/>
    </row>
    <row r="3856" spans="2:2" x14ac:dyDescent="0.3">
      <c r="B3856" s="1"/>
    </row>
    <row r="3857" spans="2:2" x14ac:dyDescent="0.3">
      <c r="B3857" s="1"/>
    </row>
    <row r="3858" spans="2:2" x14ac:dyDescent="0.3">
      <c r="B3858" s="1"/>
    </row>
    <row r="3859" spans="2:2" x14ac:dyDescent="0.3">
      <c r="B3859" s="1"/>
    </row>
    <row r="3860" spans="2:2" x14ac:dyDescent="0.3">
      <c r="B3860" s="1"/>
    </row>
    <row r="3861" spans="2:2" x14ac:dyDescent="0.3">
      <c r="B3861" s="1"/>
    </row>
    <row r="3862" spans="2:2" x14ac:dyDescent="0.3">
      <c r="B3862" s="1"/>
    </row>
    <row r="3863" spans="2:2" x14ac:dyDescent="0.3">
      <c r="B3863" s="1"/>
    </row>
    <row r="3864" spans="2:2" x14ac:dyDescent="0.3">
      <c r="B3864" s="1"/>
    </row>
    <row r="3865" spans="2:2" x14ac:dyDescent="0.3">
      <c r="B3865" s="1"/>
    </row>
    <row r="3866" spans="2:2" x14ac:dyDescent="0.3">
      <c r="B3866" s="1"/>
    </row>
    <row r="3867" spans="2:2" x14ac:dyDescent="0.3">
      <c r="B3867" s="1"/>
    </row>
    <row r="3868" spans="2:2" x14ac:dyDescent="0.3">
      <c r="B3868" s="1"/>
    </row>
    <row r="3869" spans="2:2" x14ac:dyDescent="0.3">
      <c r="B3869" s="1"/>
    </row>
    <row r="3870" spans="2:2" x14ac:dyDescent="0.3">
      <c r="B3870" s="1"/>
    </row>
    <row r="3871" spans="2:2" x14ac:dyDescent="0.3">
      <c r="B3871" s="1"/>
    </row>
    <row r="3872" spans="2:2" x14ac:dyDescent="0.3">
      <c r="B3872" s="1"/>
    </row>
    <row r="3873" spans="2:2" x14ac:dyDescent="0.3">
      <c r="B3873" s="1"/>
    </row>
    <row r="3874" spans="2:2" x14ac:dyDescent="0.3">
      <c r="B3874" s="1"/>
    </row>
    <row r="3875" spans="2:2" x14ac:dyDescent="0.3">
      <c r="B3875" s="1"/>
    </row>
    <row r="3876" spans="2:2" x14ac:dyDescent="0.3">
      <c r="B3876" s="1"/>
    </row>
    <row r="3877" spans="2:2" x14ac:dyDescent="0.3">
      <c r="B3877" s="1"/>
    </row>
    <row r="3878" spans="2:2" x14ac:dyDescent="0.3">
      <c r="B3878" s="1"/>
    </row>
    <row r="3879" spans="2:2" x14ac:dyDescent="0.3">
      <c r="B3879" s="1"/>
    </row>
    <row r="3880" spans="2:2" x14ac:dyDescent="0.3">
      <c r="B3880" s="1"/>
    </row>
    <row r="3881" spans="2:2" x14ac:dyDescent="0.3">
      <c r="B3881" s="1"/>
    </row>
    <row r="3882" spans="2:2" x14ac:dyDescent="0.3">
      <c r="B3882" s="1"/>
    </row>
    <row r="3883" spans="2:2" x14ac:dyDescent="0.3">
      <c r="B3883" s="1"/>
    </row>
    <row r="3884" spans="2:2" x14ac:dyDescent="0.3">
      <c r="B3884" s="1"/>
    </row>
    <row r="3885" spans="2:2" x14ac:dyDescent="0.3">
      <c r="B3885" s="1"/>
    </row>
    <row r="3886" spans="2:2" x14ac:dyDescent="0.3">
      <c r="B3886" s="1"/>
    </row>
    <row r="3887" spans="2:2" x14ac:dyDescent="0.3">
      <c r="B3887" s="1"/>
    </row>
    <row r="3888" spans="2:2" x14ac:dyDescent="0.3">
      <c r="B3888" s="1"/>
    </row>
    <row r="3889" spans="2:2" x14ac:dyDescent="0.3">
      <c r="B3889" s="1"/>
    </row>
    <row r="3890" spans="2:2" x14ac:dyDescent="0.3">
      <c r="B3890" s="1"/>
    </row>
    <row r="3891" spans="2:2" x14ac:dyDescent="0.3">
      <c r="B3891" s="1"/>
    </row>
    <row r="3892" spans="2:2" x14ac:dyDescent="0.3">
      <c r="B3892" s="1"/>
    </row>
    <row r="3893" spans="2:2" x14ac:dyDescent="0.3">
      <c r="B3893" s="1"/>
    </row>
    <row r="3894" spans="2:2" x14ac:dyDescent="0.3">
      <c r="B3894" s="1"/>
    </row>
    <row r="3895" spans="2:2" x14ac:dyDescent="0.3">
      <c r="B3895" s="1"/>
    </row>
    <row r="3896" spans="2:2" x14ac:dyDescent="0.3">
      <c r="B3896" s="1"/>
    </row>
    <row r="3897" spans="2:2" x14ac:dyDescent="0.3">
      <c r="B3897" s="1"/>
    </row>
    <row r="3898" spans="2:2" x14ac:dyDescent="0.3">
      <c r="B3898" s="1"/>
    </row>
    <row r="3899" spans="2:2" x14ac:dyDescent="0.3">
      <c r="B3899" s="1"/>
    </row>
    <row r="3900" spans="2:2" x14ac:dyDescent="0.3">
      <c r="B3900" s="1"/>
    </row>
    <row r="3901" spans="2:2" x14ac:dyDescent="0.3">
      <c r="B3901" s="1"/>
    </row>
    <row r="3902" spans="2:2" x14ac:dyDescent="0.3">
      <c r="B3902" s="1"/>
    </row>
    <row r="3903" spans="2:2" x14ac:dyDescent="0.3">
      <c r="B3903" s="1"/>
    </row>
    <row r="3904" spans="2:2" x14ac:dyDescent="0.3">
      <c r="B3904" s="1"/>
    </row>
    <row r="3905" spans="2:2" x14ac:dyDescent="0.3">
      <c r="B3905" s="1"/>
    </row>
    <row r="3906" spans="2:2" x14ac:dyDescent="0.3">
      <c r="B3906" s="1"/>
    </row>
    <row r="3907" spans="2:2" x14ac:dyDescent="0.3">
      <c r="B3907" s="1"/>
    </row>
    <row r="3908" spans="2:2" x14ac:dyDescent="0.3">
      <c r="B3908" s="1"/>
    </row>
    <row r="3909" spans="2:2" x14ac:dyDescent="0.3">
      <c r="B3909" s="1"/>
    </row>
    <row r="3910" spans="2:2" x14ac:dyDescent="0.3">
      <c r="B3910" s="1"/>
    </row>
    <row r="3911" spans="2:2" x14ac:dyDescent="0.3">
      <c r="B3911" s="1"/>
    </row>
    <row r="3912" spans="2:2" x14ac:dyDescent="0.3">
      <c r="B3912" s="1"/>
    </row>
    <row r="3913" spans="2:2" x14ac:dyDescent="0.3">
      <c r="B3913" s="1"/>
    </row>
    <row r="3914" spans="2:2" x14ac:dyDescent="0.3">
      <c r="B3914" s="1"/>
    </row>
    <row r="3915" spans="2:2" x14ac:dyDescent="0.3">
      <c r="B3915" s="1"/>
    </row>
    <row r="3916" spans="2:2" x14ac:dyDescent="0.3">
      <c r="B3916" s="1"/>
    </row>
    <row r="3917" spans="2:2" x14ac:dyDescent="0.3">
      <c r="B3917" s="1"/>
    </row>
    <row r="3918" spans="2:2" x14ac:dyDescent="0.3">
      <c r="B3918" s="1"/>
    </row>
    <row r="3919" spans="2:2" x14ac:dyDescent="0.3">
      <c r="B3919" s="1"/>
    </row>
    <row r="3920" spans="2:2" x14ac:dyDescent="0.3">
      <c r="B3920" s="1"/>
    </row>
    <row r="3921" spans="2:2" x14ac:dyDescent="0.3">
      <c r="B3921" s="1"/>
    </row>
    <row r="3922" spans="2:2" x14ac:dyDescent="0.3">
      <c r="B3922" s="1"/>
    </row>
    <row r="3923" spans="2:2" x14ac:dyDescent="0.3">
      <c r="B3923" s="1"/>
    </row>
    <row r="3924" spans="2:2" x14ac:dyDescent="0.3">
      <c r="B3924" s="1"/>
    </row>
    <row r="3925" spans="2:2" x14ac:dyDescent="0.3">
      <c r="B3925" s="1"/>
    </row>
    <row r="3926" spans="2:2" x14ac:dyDescent="0.3">
      <c r="B3926" s="1"/>
    </row>
    <row r="3927" spans="2:2" x14ac:dyDescent="0.3">
      <c r="B3927" s="1"/>
    </row>
    <row r="3928" spans="2:2" x14ac:dyDescent="0.3">
      <c r="B3928" s="1"/>
    </row>
    <row r="3929" spans="2:2" x14ac:dyDescent="0.3">
      <c r="B3929" s="1"/>
    </row>
    <row r="3930" spans="2:2" x14ac:dyDescent="0.3">
      <c r="B3930" s="1"/>
    </row>
    <row r="3931" spans="2:2" x14ac:dyDescent="0.3">
      <c r="B3931" s="1"/>
    </row>
    <row r="3932" spans="2:2" x14ac:dyDescent="0.3">
      <c r="B3932" s="1"/>
    </row>
    <row r="3933" spans="2:2" x14ac:dyDescent="0.3">
      <c r="B3933" s="1"/>
    </row>
    <row r="3934" spans="2:2" x14ac:dyDescent="0.3">
      <c r="B3934" s="1"/>
    </row>
    <row r="3935" spans="2:2" x14ac:dyDescent="0.3">
      <c r="B3935" s="1"/>
    </row>
    <row r="3936" spans="2:2" x14ac:dyDescent="0.3">
      <c r="B3936" s="1"/>
    </row>
    <row r="3937" spans="2:2" x14ac:dyDescent="0.3">
      <c r="B3937" s="1"/>
    </row>
    <row r="3938" spans="2:2" x14ac:dyDescent="0.3">
      <c r="B3938" s="1"/>
    </row>
    <row r="3939" spans="2:2" x14ac:dyDescent="0.3">
      <c r="B3939" s="1"/>
    </row>
    <row r="3940" spans="2:2" x14ac:dyDescent="0.3">
      <c r="B3940" s="1"/>
    </row>
    <row r="3941" spans="2:2" x14ac:dyDescent="0.3">
      <c r="B3941" s="1"/>
    </row>
    <row r="3942" spans="2:2" x14ac:dyDescent="0.3">
      <c r="B3942" s="1"/>
    </row>
    <row r="3943" spans="2:2" x14ac:dyDescent="0.3">
      <c r="B3943" s="1"/>
    </row>
    <row r="3944" spans="2:2" x14ac:dyDescent="0.3">
      <c r="B3944" s="1"/>
    </row>
    <row r="3945" spans="2:2" x14ac:dyDescent="0.3">
      <c r="B3945" s="1"/>
    </row>
    <row r="3946" spans="2:2" x14ac:dyDescent="0.3">
      <c r="B3946" s="1"/>
    </row>
    <row r="3947" spans="2:2" x14ac:dyDescent="0.3">
      <c r="B3947" s="1"/>
    </row>
    <row r="3948" spans="2:2" x14ac:dyDescent="0.3">
      <c r="B3948" s="1"/>
    </row>
    <row r="3949" spans="2:2" x14ac:dyDescent="0.3">
      <c r="B3949" s="1"/>
    </row>
    <row r="3950" spans="2:2" x14ac:dyDescent="0.3">
      <c r="B3950" s="1"/>
    </row>
    <row r="3951" spans="2:2" x14ac:dyDescent="0.3">
      <c r="B3951" s="1"/>
    </row>
    <row r="3952" spans="2:2" x14ac:dyDescent="0.3">
      <c r="B3952" s="1"/>
    </row>
    <row r="3953" spans="2:2" x14ac:dyDescent="0.3">
      <c r="B3953" s="1"/>
    </row>
    <row r="3954" spans="2:2" x14ac:dyDescent="0.3">
      <c r="B3954" s="1"/>
    </row>
    <row r="3955" spans="2:2" x14ac:dyDescent="0.3">
      <c r="B3955" s="1"/>
    </row>
    <row r="3956" spans="2:2" x14ac:dyDescent="0.3">
      <c r="B3956" s="1"/>
    </row>
    <row r="3957" spans="2:2" x14ac:dyDescent="0.3">
      <c r="B3957" s="1"/>
    </row>
    <row r="3958" spans="2:2" x14ac:dyDescent="0.3">
      <c r="B3958" s="1"/>
    </row>
    <row r="3959" spans="2:2" x14ac:dyDescent="0.3">
      <c r="B3959" s="1"/>
    </row>
    <row r="3960" spans="2:2" x14ac:dyDescent="0.3">
      <c r="B3960" s="1"/>
    </row>
    <row r="3961" spans="2:2" x14ac:dyDescent="0.3">
      <c r="B3961" s="1"/>
    </row>
    <row r="3962" spans="2:2" x14ac:dyDescent="0.3">
      <c r="B3962" s="1"/>
    </row>
    <row r="3963" spans="2:2" x14ac:dyDescent="0.3">
      <c r="B3963" s="1"/>
    </row>
    <row r="3964" spans="2:2" x14ac:dyDescent="0.3">
      <c r="B3964" s="1"/>
    </row>
    <row r="3965" spans="2:2" x14ac:dyDescent="0.3">
      <c r="B3965" s="1"/>
    </row>
    <row r="3966" spans="2:2" x14ac:dyDescent="0.3">
      <c r="B3966" s="1"/>
    </row>
    <row r="3967" spans="2:2" x14ac:dyDescent="0.3">
      <c r="B3967" s="1"/>
    </row>
    <row r="3968" spans="2:2" x14ac:dyDescent="0.3">
      <c r="B3968" s="1"/>
    </row>
    <row r="3969" spans="2:2" x14ac:dyDescent="0.3">
      <c r="B3969" s="1"/>
    </row>
    <row r="3970" spans="2:2" x14ac:dyDescent="0.3">
      <c r="B3970" s="1"/>
    </row>
    <row r="3971" spans="2:2" x14ac:dyDescent="0.3">
      <c r="B3971" s="1"/>
    </row>
    <row r="3972" spans="2:2" x14ac:dyDescent="0.3">
      <c r="B3972" s="1"/>
    </row>
    <row r="3973" spans="2:2" x14ac:dyDescent="0.3">
      <c r="B3973" s="1"/>
    </row>
    <row r="3974" spans="2:2" x14ac:dyDescent="0.3">
      <c r="B3974" s="1"/>
    </row>
    <row r="3975" spans="2:2" x14ac:dyDescent="0.3">
      <c r="B3975" s="1"/>
    </row>
    <row r="3976" spans="2:2" x14ac:dyDescent="0.3">
      <c r="B3976" s="1"/>
    </row>
    <row r="3977" spans="2:2" x14ac:dyDescent="0.3">
      <c r="B3977" s="1"/>
    </row>
    <row r="3978" spans="2:2" x14ac:dyDescent="0.3">
      <c r="B3978" s="1"/>
    </row>
    <row r="3979" spans="2:2" x14ac:dyDescent="0.3">
      <c r="B3979" s="1"/>
    </row>
    <row r="3980" spans="2:2" x14ac:dyDescent="0.3">
      <c r="B3980" s="1"/>
    </row>
    <row r="3981" spans="2:2" x14ac:dyDescent="0.3">
      <c r="B3981" s="1"/>
    </row>
    <row r="3982" spans="2:2" x14ac:dyDescent="0.3">
      <c r="B3982" s="1"/>
    </row>
    <row r="3983" spans="2:2" x14ac:dyDescent="0.3">
      <c r="B3983" s="1"/>
    </row>
    <row r="3984" spans="2:2" x14ac:dyDescent="0.3">
      <c r="B3984" s="1"/>
    </row>
    <row r="3985" spans="2:2" x14ac:dyDescent="0.3">
      <c r="B3985" s="1"/>
    </row>
    <row r="3986" spans="2:2" x14ac:dyDescent="0.3">
      <c r="B3986" s="1"/>
    </row>
    <row r="3987" spans="2:2" x14ac:dyDescent="0.3">
      <c r="B3987" s="1"/>
    </row>
    <row r="3988" spans="2:2" x14ac:dyDescent="0.3">
      <c r="B3988" s="1"/>
    </row>
    <row r="3989" spans="2:2" x14ac:dyDescent="0.3">
      <c r="B3989" s="1"/>
    </row>
    <row r="3990" spans="2:2" x14ac:dyDescent="0.3">
      <c r="B3990" s="1"/>
    </row>
    <row r="3991" spans="2:2" x14ac:dyDescent="0.3">
      <c r="B3991" s="1"/>
    </row>
    <row r="3992" spans="2:2" x14ac:dyDescent="0.3">
      <c r="B3992" s="1"/>
    </row>
    <row r="3993" spans="2:2" x14ac:dyDescent="0.3">
      <c r="B3993" s="1"/>
    </row>
    <row r="3994" spans="2:2" x14ac:dyDescent="0.3">
      <c r="B3994" s="1"/>
    </row>
    <row r="3995" spans="2:2" x14ac:dyDescent="0.3">
      <c r="B3995" s="1"/>
    </row>
    <row r="3996" spans="2:2" x14ac:dyDescent="0.3">
      <c r="B3996" s="1"/>
    </row>
    <row r="3997" spans="2:2" x14ac:dyDescent="0.3">
      <c r="B3997" s="1"/>
    </row>
    <row r="3998" spans="2:2" x14ac:dyDescent="0.3">
      <c r="B3998" s="1"/>
    </row>
    <row r="3999" spans="2:2" x14ac:dyDescent="0.3">
      <c r="B3999" s="1"/>
    </row>
    <row r="4000" spans="2:2" x14ac:dyDescent="0.3">
      <c r="B4000" s="1"/>
    </row>
    <row r="4001" spans="2:2" x14ac:dyDescent="0.3">
      <c r="B4001" s="1"/>
    </row>
    <row r="4002" spans="2:2" x14ac:dyDescent="0.3">
      <c r="B4002" s="1"/>
    </row>
    <row r="4003" spans="2:2" x14ac:dyDescent="0.3">
      <c r="B4003" s="1"/>
    </row>
    <row r="4004" spans="2:2" x14ac:dyDescent="0.3">
      <c r="B4004" s="1"/>
    </row>
    <row r="4005" spans="2:2" x14ac:dyDescent="0.3">
      <c r="B4005" s="1"/>
    </row>
    <row r="4006" spans="2:2" x14ac:dyDescent="0.3">
      <c r="B4006" s="1"/>
    </row>
    <row r="4007" spans="2:2" x14ac:dyDescent="0.3">
      <c r="B4007" s="1"/>
    </row>
    <row r="4008" spans="2:2" x14ac:dyDescent="0.3">
      <c r="B4008" s="1"/>
    </row>
    <row r="4009" spans="2:2" x14ac:dyDescent="0.3">
      <c r="B4009" s="1"/>
    </row>
    <row r="4010" spans="2:2" x14ac:dyDescent="0.3">
      <c r="B4010" s="1"/>
    </row>
    <row r="4011" spans="2:2" x14ac:dyDescent="0.3">
      <c r="B4011" s="1"/>
    </row>
    <row r="4012" spans="2:2" x14ac:dyDescent="0.3">
      <c r="B4012" s="1"/>
    </row>
    <row r="4013" spans="2:2" x14ac:dyDescent="0.3">
      <c r="B4013" s="1"/>
    </row>
    <row r="4014" spans="2:2" x14ac:dyDescent="0.3">
      <c r="B4014" s="1"/>
    </row>
    <row r="4015" spans="2:2" x14ac:dyDescent="0.3">
      <c r="B4015" s="1"/>
    </row>
    <row r="4016" spans="2:2" x14ac:dyDescent="0.3">
      <c r="B4016" s="1"/>
    </row>
    <row r="4017" spans="2:2" x14ac:dyDescent="0.3">
      <c r="B4017" s="1"/>
    </row>
    <row r="4018" spans="2:2" x14ac:dyDescent="0.3">
      <c r="B4018" s="1"/>
    </row>
    <row r="4019" spans="2:2" x14ac:dyDescent="0.3">
      <c r="B4019" s="1"/>
    </row>
    <row r="4020" spans="2:2" x14ac:dyDescent="0.3">
      <c r="B4020" s="1"/>
    </row>
    <row r="4021" spans="2:2" x14ac:dyDescent="0.3">
      <c r="B4021" s="1"/>
    </row>
    <row r="4022" spans="2:2" x14ac:dyDescent="0.3">
      <c r="B4022" s="1"/>
    </row>
    <row r="4023" spans="2:2" x14ac:dyDescent="0.3">
      <c r="B4023" s="1"/>
    </row>
    <row r="4024" spans="2:2" x14ac:dyDescent="0.3">
      <c r="B4024" s="1"/>
    </row>
    <row r="4025" spans="2:2" x14ac:dyDescent="0.3">
      <c r="B4025" s="1"/>
    </row>
    <row r="4026" spans="2:2" x14ac:dyDescent="0.3">
      <c r="B4026" s="1"/>
    </row>
    <row r="4027" spans="2:2" x14ac:dyDescent="0.3">
      <c r="B4027" s="1"/>
    </row>
    <row r="4028" spans="2:2" x14ac:dyDescent="0.3">
      <c r="B4028" s="1"/>
    </row>
    <row r="4029" spans="2:2" x14ac:dyDescent="0.3">
      <c r="B4029" s="1"/>
    </row>
    <row r="4030" spans="2:2" x14ac:dyDescent="0.3">
      <c r="B4030" s="1"/>
    </row>
    <row r="4031" spans="2:2" x14ac:dyDescent="0.3">
      <c r="B4031" s="1"/>
    </row>
    <row r="4032" spans="2:2" x14ac:dyDescent="0.3">
      <c r="B4032" s="1"/>
    </row>
    <row r="4033" spans="2:2" x14ac:dyDescent="0.3">
      <c r="B4033" s="1"/>
    </row>
    <row r="4034" spans="2:2" x14ac:dyDescent="0.3">
      <c r="B4034" s="1"/>
    </row>
    <row r="4035" spans="2:2" x14ac:dyDescent="0.3">
      <c r="B4035" s="1"/>
    </row>
    <row r="4036" spans="2:2" x14ac:dyDescent="0.3">
      <c r="B4036" s="1"/>
    </row>
    <row r="4037" spans="2:2" x14ac:dyDescent="0.3">
      <c r="B4037" s="1"/>
    </row>
    <row r="4038" spans="2:2" x14ac:dyDescent="0.3">
      <c r="B4038" s="1"/>
    </row>
    <row r="4039" spans="2:2" x14ac:dyDescent="0.3">
      <c r="B4039" s="1"/>
    </row>
    <row r="4040" spans="2:2" x14ac:dyDescent="0.3">
      <c r="B4040" s="1"/>
    </row>
    <row r="4041" spans="2:2" x14ac:dyDescent="0.3">
      <c r="B4041" s="1"/>
    </row>
    <row r="4042" spans="2:2" x14ac:dyDescent="0.3">
      <c r="B4042" s="1"/>
    </row>
    <row r="4043" spans="2:2" x14ac:dyDescent="0.3">
      <c r="B4043" s="1"/>
    </row>
    <row r="4044" spans="2:2" x14ac:dyDescent="0.3">
      <c r="B4044" s="1"/>
    </row>
    <row r="4045" spans="2:2" x14ac:dyDescent="0.3">
      <c r="B4045" s="1"/>
    </row>
    <row r="4046" spans="2:2" x14ac:dyDescent="0.3">
      <c r="B4046" s="1"/>
    </row>
    <row r="4047" spans="2:2" x14ac:dyDescent="0.3">
      <c r="B4047" s="1"/>
    </row>
    <row r="4048" spans="2:2" x14ac:dyDescent="0.3">
      <c r="B4048" s="1"/>
    </row>
    <row r="4049" spans="2:2" x14ac:dyDescent="0.3">
      <c r="B4049" s="1"/>
    </row>
    <row r="4050" spans="2:2" x14ac:dyDescent="0.3">
      <c r="B4050" s="1"/>
    </row>
    <row r="4051" spans="2:2" x14ac:dyDescent="0.3">
      <c r="B4051" s="1"/>
    </row>
    <row r="4052" spans="2:2" x14ac:dyDescent="0.3">
      <c r="B4052" s="1"/>
    </row>
    <row r="4053" spans="2:2" x14ac:dyDescent="0.3">
      <c r="B4053" s="1"/>
    </row>
    <row r="4054" spans="2:2" x14ac:dyDescent="0.3">
      <c r="B4054" s="1"/>
    </row>
    <row r="4055" spans="2:2" x14ac:dyDescent="0.3">
      <c r="B4055" s="1"/>
    </row>
    <row r="4056" spans="2:2" x14ac:dyDescent="0.3">
      <c r="B4056" s="1"/>
    </row>
    <row r="4057" spans="2:2" x14ac:dyDescent="0.3">
      <c r="B4057" s="1"/>
    </row>
    <row r="4058" spans="2:2" x14ac:dyDescent="0.3">
      <c r="B4058" s="1"/>
    </row>
    <row r="4059" spans="2:2" x14ac:dyDescent="0.3">
      <c r="B4059" s="1"/>
    </row>
    <row r="4060" spans="2:2" x14ac:dyDescent="0.3">
      <c r="B4060" s="1"/>
    </row>
    <row r="4061" spans="2:2" x14ac:dyDescent="0.3">
      <c r="B4061" s="1"/>
    </row>
    <row r="4062" spans="2:2" x14ac:dyDescent="0.3">
      <c r="B4062" s="1"/>
    </row>
    <row r="4063" spans="2:2" x14ac:dyDescent="0.3">
      <c r="B4063" s="1"/>
    </row>
    <row r="4064" spans="2:2" x14ac:dyDescent="0.3">
      <c r="B4064" s="1"/>
    </row>
    <row r="4065" spans="2:2" x14ac:dyDescent="0.3">
      <c r="B4065" s="1"/>
    </row>
    <row r="4066" spans="2:2" x14ac:dyDescent="0.3">
      <c r="B4066" s="1"/>
    </row>
    <row r="4067" spans="2:2" x14ac:dyDescent="0.3">
      <c r="B4067" s="1"/>
    </row>
    <row r="4068" spans="2:2" x14ac:dyDescent="0.3">
      <c r="B4068" s="1"/>
    </row>
    <row r="4069" spans="2:2" x14ac:dyDescent="0.3">
      <c r="B4069" s="1"/>
    </row>
    <row r="4070" spans="2:2" x14ac:dyDescent="0.3">
      <c r="B4070" s="1"/>
    </row>
    <row r="4071" spans="2:2" x14ac:dyDescent="0.3">
      <c r="B4071" s="1"/>
    </row>
    <row r="4072" spans="2:2" x14ac:dyDescent="0.3">
      <c r="B4072" s="1"/>
    </row>
    <row r="4073" spans="2:2" x14ac:dyDescent="0.3">
      <c r="B4073" s="1"/>
    </row>
    <row r="4074" spans="2:2" x14ac:dyDescent="0.3">
      <c r="B4074" s="1"/>
    </row>
    <row r="4075" spans="2:2" x14ac:dyDescent="0.3">
      <c r="B4075" s="1"/>
    </row>
    <row r="4076" spans="2:2" x14ac:dyDescent="0.3">
      <c r="B4076" s="1"/>
    </row>
    <row r="4077" spans="2:2" x14ac:dyDescent="0.3">
      <c r="B4077" s="1"/>
    </row>
    <row r="4078" spans="2:2" x14ac:dyDescent="0.3">
      <c r="B4078" s="1"/>
    </row>
    <row r="4079" spans="2:2" x14ac:dyDescent="0.3">
      <c r="B4079" s="1"/>
    </row>
    <row r="4080" spans="2:2" x14ac:dyDescent="0.3">
      <c r="B4080" s="1"/>
    </row>
    <row r="4081" spans="2:2" x14ac:dyDescent="0.3">
      <c r="B4081" s="1"/>
    </row>
    <row r="4082" spans="2:2" x14ac:dyDescent="0.3">
      <c r="B4082" s="1"/>
    </row>
    <row r="4083" spans="2:2" x14ac:dyDescent="0.3">
      <c r="B4083" s="1"/>
    </row>
    <row r="4084" spans="2:2" x14ac:dyDescent="0.3">
      <c r="B4084" s="1"/>
    </row>
    <row r="4085" spans="2:2" x14ac:dyDescent="0.3">
      <c r="B4085" s="1"/>
    </row>
    <row r="4086" spans="2:2" x14ac:dyDescent="0.3">
      <c r="B4086" s="1"/>
    </row>
    <row r="4087" spans="2:2" x14ac:dyDescent="0.3">
      <c r="B4087" s="1"/>
    </row>
    <row r="4088" spans="2:2" x14ac:dyDescent="0.3">
      <c r="B4088" s="1"/>
    </row>
    <row r="4089" spans="2:2" x14ac:dyDescent="0.3">
      <c r="B4089" s="1"/>
    </row>
    <row r="4090" spans="2:2" x14ac:dyDescent="0.3">
      <c r="B4090" s="1"/>
    </row>
    <row r="4091" spans="2:2" x14ac:dyDescent="0.3">
      <c r="B4091" s="1"/>
    </row>
    <row r="4092" spans="2:2" x14ac:dyDescent="0.3">
      <c r="B4092" s="1"/>
    </row>
    <row r="4093" spans="2:2" x14ac:dyDescent="0.3">
      <c r="B4093" s="1"/>
    </row>
    <row r="4094" spans="2:2" x14ac:dyDescent="0.3">
      <c r="B4094" s="1"/>
    </row>
    <row r="4095" spans="2:2" x14ac:dyDescent="0.3">
      <c r="B4095" s="1"/>
    </row>
    <row r="4096" spans="2:2" x14ac:dyDescent="0.3">
      <c r="B4096" s="1"/>
    </row>
    <row r="4097" spans="2:2" x14ac:dyDescent="0.3">
      <c r="B4097" s="1"/>
    </row>
    <row r="4098" spans="2:2" x14ac:dyDescent="0.3">
      <c r="B4098" s="1"/>
    </row>
    <row r="4099" spans="2:2" x14ac:dyDescent="0.3">
      <c r="B4099" s="1"/>
    </row>
    <row r="4100" spans="2:2" x14ac:dyDescent="0.3">
      <c r="B4100" s="1"/>
    </row>
    <row r="4101" spans="2:2" x14ac:dyDescent="0.3">
      <c r="B4101" s="1"/>
    </row>
    <row r="4102" spans="2:2" x14ac:dyDescent="0.3">
      <c r="B4102" s="1"/>
    </row>
    <row r="4103" spans="2:2" x14ac:dyDescent="0.3">
      <c r="B4103" s="1"/>
    </row>
    <row r="4104" spans="2:2" x14ac:dyDescent="0.3">
      <c r="B4104" s="1"/>
    </row>
    <row r="4105" spans="2:2" x14ac:dyDescent="0.3">
      <c r="B4105" s="1"/>
    </row>
    <row r="4106" spans="2:2" x14ac:dyDescent="0.3">
      <c r="B4106" s="1"/>
    </row>
    <row r="4107" spans="2:2" x14ac:dyDescent="0.3">
      <c r="B4107" s="1"/>
    </row>
    <row r="4108" spans="2:2" x14ac:dyDescent="0.3">
      <c r="B4108" s="1"/>
    </row>
    <row r="4109" spans="2:2" x14ac:dyDescent="0.3">
      <c r="B4109" s="1"/>
    </row>
    <row r="4110" spans="2:2" x14ac:dyDescent="0.3">
      <c r="B4110" s="1"/>
    </row>
    <row r="4111" spans="2:2" x14ac:dyDescent="0.3">
      <c r="B4111" s="1"/>
    </row>
    <row r="4112" spans="2:2" x14ac:dyDescent="0.3">
      <c r="B4112" s="1"/>
    </row>
    <row r="4113" spans="2:2" x14ac:dyDescent="0.3">
      <c r="B4113" s="1"/>
    </row>
    <row r="4114" spans="2:2" x14ac:dyDescent="0.3">
      <c r="B4114" s="1"/>
    </row>
    <row r="4115" spans="2:2" x14ac:dyDescent="0.3">
      <c r="B4115" s="1"/>
    </row>
    <row r="4116" spans="2:2" x14ac:dyDescent="0.3">
      <c r="B4116" s="1"/>
    </row>
    <row r="4117" spans="2:2" x14ac:dyDescent="0.3">
      <c r="B4117" s="1"/>
    </row>
    <row r="4118" spans="2:2" x14ac:dyDescent="0.3">
      <c r="B4118" s="1"/>
    </row>
    <row r="4119" spans="2:2" x14ac:dyDescent="0.3">
      <c r="B4119" s="1"/>
    </row>
    <row r="4120" spans="2:2" x14ac:dyDescent="0.3">
      <c r="B4120" s="1"/>
    </row>
    <row r="4121" spans="2:2" x14ac:dyDescent="0.3">
      <c r="B4121" s="1"/>
    </row>
    <row r="4122" spans="2:2" x14ac:dyDescent="0.3">
      <c r="B4122" s="1"/>
    </row>
    <row r="4123" spans="2:2" x14ac:dyDescent="0.3">
      <c r="B4123" s="1"/>
    </row>
    <row r="4124" spans="2:2" x14ac:dyDescent="0.3">
      <c r="B4124" s="1"/>
    </row>
    <row r="4125" spans="2:2" x14ac:dyDescent="0.3">
      <c r="B4125" s="1"/>
    </row>
    <row r="4126" spans="2:2" x14ac:dyDescent="0.3">
      <c r="B4126" s="1"/>
    </row>
    <row r="4127" spans="2:2" x14ac:dyDescent="0.3">
      <c r="B4127" s="1"/>
    </row>
    <row r="4128" spans="2:2" x14ac:dyDescent="0.3">
      <c r="B4128" s="1"/>
    </row>
    <row r="4129" spans="2:2" x14ac:dyDescent="0.3">
      <c r="B4129" s="1"/>
    </row>
    <row r="4130" spans="2:2" x14ac:dyDescent="0.3">
      <c r="B4130" s="1"/>
    </row>
    <row r="4131" spans="2:2" x14ac:dyDescent="0.3">
      <c r="B4131" s="1"/>
    </row>
    <row r="4132" spans="2:2" x14ac:dyDescent="0.3">
      <c r="B4132" s="1"/>
    </row>
    <row r="4133" spans="2:2" x14ac:dyDescent="0.3">
      <c r="B4133" s="1"/>
    </row>
    <row r="4134" spans="2:2" x14ac:dyDescent="0.3">
      <c r="B4134" s="1"/>
    </row>
    <row r="4135" spans="2:2" x14ac:dyDescent="0.3">
      <c r="B4135" s="1"/>
    </row>
    <row r="4136" spans="2:2" x14ac:dyDescent="0.3">
      <c r="B4136" s="1"/>
    </row>
    <row r="4137" spans="2:2" x14ac:dyDescent="0.3">
      <c r="B4137" s="1"/>
    </row>
    <row r="4138" spans="2:2" x14ac:dyDescent="0.3">
      <c r="B4138" s="1"/>
    </row>
    <row r="4139" spans="2:2" x14ac:dyDescent="0.3">
      <c r="B4139" s="1"/>
    </row>
    <row r="4140" spans="2:2" x14ac:dyDescent="0.3">
      <c r="B4140" s="1"/>
    </row>
    <row r="4141" spans="2:2" x14ac:dyDescent="0.3">
      <c r="B4141" s="1"/>
    </row>
    <row r="4142" spans="2:2" x14ac:dyDescent="0.3">
      <c r="B4142" s="1"/>
    </row>
    <row r="4143" spans="2:2" x14ac:dyDescent="0.3">
      <c r="B4143" s="1"/>
    </row>
    <row r="4144" spans="2:2" x14ac:dyDescent="0.3">
      <c r="B4144" s="1"/>
    </row>
    <row r="4145" spans="2:2" x14ac:dyDescent="0.3">
      <c r="B4145" s="1"/>
    </row>
    <row r="4146" spans="2:2" x14ac:dyDescent="0.3">
      <c r="B4146" s="1"/>
    </row>
    <row r="4147" spans="2:2" x14ac:dyDescent="0.3">
      <c r="B4147" s="1"/>
    </row>
    <row r="4148" spans="2:2" x14ac:dyDescent="0.3">
      <c r="B4148" s="1"/>
    </row>
    <row r="4149" spans="2:2" x14ac:dyDescent="0.3">
      <c r="B4149" s="1"/>
    </row>
    <row r="4150" spans="2:2" x14ac:dyDescent="0.3">
      <c r="B4150" s="1"/>
    </row>
    <row r="4151" spans="2:2" x14ac:dyDescent="0.3">
      <c r="B4151" s="1"/>
    </row>
    <row r="4152" spans="2:2" x14ac:dyDescent="0.3">
      <c r="B4152" s="1"/>
    </row>
    <row r="4153" spans="2:2" x14ac:dyDescent="0.3">
      <c r="B4153" s="1"/>
    </row>
    <row r="4154" spans="2:2" x14ac:dyDescent="0.3">
      <c r="B4154" s="1"/>
    </row>
    <row r="4155" spans="2:2" x14ac:dyDescent="0.3">
      <c r="B4155" s="1"/>
    </row>
    <row r="4156" spans="2:2" x14ac:dyDescent="0.3">
      <c r="B4156" s="1"/>
    </row>
    <row r="4157" spans="2:2" x14ac:dyDescent="0.3">
      <c r="B4157" s="1"/>
    </row>
    <row r="4158" spans="2:2" x14ac:dyDescent="0.3">
      <c r="B4158" s="1"/>
    </row>
    <row r="4159" spans="2:2" x14ac:dyDescent="0.3">
      <c r="B4159" s="1"/>
    </row>
    <row r="4160" spans="2:2" x14ac:dyDescent="0.3">
      <c r="B4160" s="1"/>
    </row>
    <row r="4161" spans="2:2" x14ac:dyDescent="0.3">
      <c r="B4161" s="1"/>
    </row>
    <row r="4162" spans="2:2" x14ac:dyDescent="0.3">
      <c r="B4162" s="1"/>
    </row>
    <row r="4163" spans="2:2" x14ac:dyDescent="0.3">
      <c r="B4163" s="1"/>
    </row>
    <row r="4164" spans="2:2" x14ac:dyDescent="0.3">
      <c r="B4164" s="1"/>
    </row>
    <row r="4165" spans="2:2" x14ac:dyDescent="0.3">
      <c r="B4165" s="1"/>
    </row>
    <row r="4166" spans="2:2" x14ac:dyDescent="0.3">
      <c r="B4166" s="1"/>
    </row>
    <row r="4167" spans="2:2" x14ac:dyDescent="0.3">
      <c r="B4167" s="1"/>
    </row>
    <row r="4168" spans="2:2" x14ac:dyDescent="0.3">
      <c r="B4168" s="1"/>
    </row>
    <row r="4169" spans="2:2" x14ac:dyDescent="0.3">
      <c r="B4169" s="1"/>
    </row>
    <row r="4170" spans="2:2" x14ac:dyDescent="0.3">
      <c r="B4170" s="1"/>
    </row>
    <row r="4171" spans="2:2" x14ac:dyDescent="0.3">
      <c r="B4171" s="1"/>
    </row>
    <row r="4172" spans="2:2" x14ac:dyDescent="0.3">
      <c r="B4172" s="1"/>
    </row>
    <row r="4173" spans="2:2" x14ac:dyDescent="0.3">
      <c r="B4173" s="1"/>
    </row>
    <row r="4174" spans="2:2" x14ac:dyDescent="0.3">
      <c r="B4174" s="1"/>
    </row>
    <row r="4175" spans="2:2" x14ac:dyDescent="0.3">
      <c r="B4175" s="1"/>
    </row>
    <row r="4176" spans="2:2" x14ac:dyDescent="0.3">
      <c r="B4176" s="1"/>
    </row>
    <row r="4177" spans="2:2" x14ac:dyDescent="0.3">
      <c r="B4177" s="1"/>
    </row>
    <row r="4178" spans="2:2" x14ac:dyDescent="0.3">
      <c r="B4178" s="1"/>
    </row>
    <row r="4179" spans="2:2" x14ac:dyDescent="0.3">
      <c r="B4179" s="1"/>
    </row>
    <row r="4180" spans="2:2" x14ac:dyDescent="0.3">
      <c r="B4180" s="1"/>
    </row>
    <row r="4181" spans="2:2" x14ac:dyDescent="0.3">
      <c r="B4181" s="1"/>
    </row>
    <row r="4182" spans="2:2" x14ac:dyDescent="0.3">
      <c r="B4182" s="1"/>
    </row>
    <row r="4183" spans="2:2" x14ac:dyDescent="0.3">
      <c r="B4183" s="1"/>
    </row>
    <row r="4184" spans="2:2" x14ac:dyDescent="0.3">
      <c r="B4184" s="1"/>
    </row>
    <row r="4185" spans="2:2" x14ac:dyDescent="0.3">
      <c r="B4185" s="1"/>
    </row>
    <row r="4186" spans="2:2" x14ac:dyDescent="0.3">
      <c r="B4186" s="1"/>
    </row>
    <row r="4187" spans="2:2" x14ac:dyDescent="0.3">
      <c r="B4187" s="1"/>
    </row>
    <row r="4188" spans="2:2" x14ac:dyDescent="0.3">
      <c r="B4188" s="1"/>
    </row>
    <row r="4189" spans="2:2" x14ac:dyDescent="0.3">
      <c r="B4189" s="1"/>
    </row>
    <row r="4190" spans="2:2" x14ac:dyDescent="0.3">
      <c r="B4190" s="1"/>
    </row>
    <row r="4191" spans="2:2" x14ac:dyDescent="0.3">
      <c r="B4191" s="1"/>
    </row>
    <row r="4192" spans="2:2" x14ac:dyDescent="0.3">
      <c r="B4192" s="1"/>
    </row>
    <row r="4193" spans="2:2" x14ac:dyDescent="0.3">
      <c r="B4193" s="1"/>
    </row>
    <row r="4194" spans="2:2" x14ac:dyDescent="0.3">
      <c r="B4194" s="1"/>
    </row>
    <row r="4195" spans="2:2" x14ac:dyDescent="0.3">
      <c r="B4195" s="1"/>
    </row>
    <row r="4196" spans="2:2" x14ac:dyDescent="0.3">
      <c r="B4196" s="1"/>
    </row>
    <row r="4197" spans="2:2" x14ac:dyDescent="0.3">
      <c r="B4197" s="1"/>
    </row>
    <row r="4198" spans="2:2" x14ac:dyDescent="0.3">
      <c r="B4198" s="1"/>
    </row>
    <row r="4199" spans="2:2" x14ac:dyDescent="0.3">
      <c r="B4199" s="1"/>
    </row>
    <row r="4200" spans="2:2" x14ac:dyDescent="0.3">
      <c r="B4200" s="1"/>
    </row>
    <row r="4201" spans="2:2" x14ac:dyDescent="0.3">
      <c r="B4201" s="1"/>
    </row>
    <row r="4202" spans="2:2" x14ac:dyDescent="0.3">
      <c r="B4202" s="1"/>
    </row>
    <row r="4203" spans="2:2" x14ac:dyDescent="0.3">
      <c r="B4203" s="1"/>
    </row>
    <row r="4204" spans="2:2" x14ac:dyDescent="0.3">
      <c r="B4204" s="1"/>
    </row>
    <row r="4205" spans="2:2" x14ac:dyDescent="0.3">
      <c r="B4205" s="1"/>
    </row>
    <row r="4206" spans="2:2" x14ac:dyDescent="0.3">
      <c r="B4206" s="1"/>
    </row>
    <row r="4207" spans="2:2" x14ac:dyDescent="0.3">
      <c r="B4207" s="1"/>
    </row>
    <row r="4208" spans="2:2" x14ac:dyDescent="0.3">
      <c r="B4208" s="1"/>
    </row>
    <row r="4209" spans="2:2" x14ac:dyDescent="0.3">
      <c r="B4209" s="1"/>
    </row>
    <row r="4210" spans="2:2" x14ac:dyDescent="0.3">
      <c r="B4210" s="1"/>
    </row>
    <row r="4211" spans="2:2" x14ac:dyDescent="0.3">
      <c r="B4211" s="1"/>
    </row>
    <row r="4212" spans="2:2" x14ac:dyDescent="0.3">
      <c r="B4212" s="1"/>
    </row>
    <row r="4213" spans="2:2" x14ac:dyDescent="0.3">
      <c r="B4213" s="1"/>
    </row>
    <row r="4214" spans="2:2" x14ac:dyDescent="0.3">
      <c r="B4214" s="1"/>
    </row>
    <row r="4215" spans="2:2" x14ac:dyDescent="0.3">
      <c r="B4215" s="1"/>
    </row>
    <row r="4216" spans="2:2" x14ac:dyDescent="0.3">
      <c r="B4216" s="1"/>
    </row>
    <row r="4217" spans="2:2" x14ac:dyDescent="0.3">
      <c r="B4217" s="1"/>
    </row>
    <row r="4218" spans="2:2" x14ac:dyDescent="0.3">
      <c r="B4218" s="1"/>
    </row>
    <row r="4219" spans="2:2" x14ac:dyDescent="0.3">
      <c r="B4219" s="1"/>
    </row>
    <row r="4220" spans="2:2" x14ac:dyDescent="0.3">
      <c r="B4220" s="1"/>
    </row>
    <row r="4221" spans="2:2" x14ac:dyDescent="0.3">
      <c r="B4221" s="1"/>
    </row>
    <row r="4222" spans="2:2" x14ac:dyDescent="0.3">
      <c r="B4222" s="1"/>
    </row>
    <row r="4223" spans="2:2" x14ac:dyDescent="0.3">
      <c r="B4223" s="1"/>
    </row>
    <row r="4224" spans="2:2" x14ac:dyDescent="0.3">
      <c r="B4224" s="1"/>
    </row>
    <row r="4225" spans="2:2" x14ac:dyDescent="0.3">
      <c r="B4225" s="1"/>
    </row>
    <row r="4226" spans="2:2" x14ac:dyDescent="0.3">
      <c r="B4226" s="1"/>
    </row>
    <row r="4227" spans="2:2" x14ac:dyDescent="0.3">
      <c r="B4227" s="1"/>
    </row>
    <row r="4228" spans="2:2" x14ac:dyDescent="0.3">
      <c r="B4228" s="1"/>
    </row>
    <row r="4229" spans="2:2" x14ac:dyDescent="0.3">
      <c r="B4229" s="1"/>
    </row>
    <row r="4230" spans="2:2" x14ac:dyDescent="0.3">
      <c r="B4230" s="1"/>
    </row>
    <row r="4231" spans="2:2" x14ac:dyDescent="0.3">
      <c r="B4231" s="1"/>
    </row>
    <row r="4232" spans="2:2" x14ac:dyDescent="0.3">
      <c r="B4232" s="1"/>
    </row>
    <row r="4233" spans="2:2" x14ac:dyDescent="0.3">
      <c r="B4233" s="1"/>
    </row>
    <row r="4234" spans="2:2" x14ac:dyDescent="0.3">
      <c r="B4234" s="1"/>
    </row>
    <row r="4235" spans="2:2" x14ac:dyDescent="0.3">
      <c r="B4235" s="1"/>
    </row>
    <row r="4236" spans="2:2" x14ac:dyDescent="0.3">
      <c r="B4236" s="1"/>
    </row>
    <row r="4237" spans="2:2" x14ac:dyDescent="0.3">
      <c r="B4237" s="1"/>
    </row>
    <row r="4238" spans="2:2" x14ac:dyDescent="0.3">
      <c r="B4238" s="1"/>
    </row>
    <row r="4239" spans="2:2" x14ac:dyDescent="0.3">
      <c r="B4239" s="1"/>
    </row>
    <row r="4240" spans="2:2" x14ac:dyDescent="0.3">
      <c r="B4240" s="1"/>
    </row>
    <row r="4241" spans="2:2" x14ac:dyDescent="0.3">
      <c r="B4241" s="1"/>
    </row>
    <row r="4242" spans="2:2" x14ac:dyDescent="0.3">
      <c r="B4242" s="1"/>
    </row>
    <row r="4243" spans="2:2" x14ac:dyDescent="0.3">
      <c r="B4243" s="1"/>
    </row>
    <row r="4244" spans="2:2" x14ac:dyDescent="0.3">
      <c r="B4244" s="1"/>
    </row>
    <row r="4245" spans="2:2" x14ac:dyDescent="0.3">
      <c r="B4245" s="1"/>
    </row>
    <row r="4246" spans="2:2" x14ac:dyDescent="0.3">
      <c r="B4246" s="1"/>
    </row>
    <row r="4247" spans="2:2" x14ac:dyDescent="0.3">
      <c r="B4247" s="1"/>
    </row>
    <row r="4248" spans="2:2" x14ac:dyDescent="0.3">
      <c r="B4248" s="1"/>
    </row>
    <row r="4249" spans="2:2" x14ac:dyDescent="0.3">
      <c r="B4249" s="1"/>
    </row>
    <row r="4250" spans="2:2" x14ac:dyDescent="0.3">
      <c r="B4250" s="1"/>
    </row>
    <row r="4251" spans="2:2" x14ac:dyDescent="0.3">
      <c r="B4251" s="1"/>
    </row>
    <row r="4252" spans="2:2" x14ac:dyDescent="0.3">
      <c r="B4252" s="1"/>
    </row>
    <row r="4253" spans="2:2" x14ac:dyDescent="0.3">
      <c r="B4253" s="1"/>
    </row>
    <row r="4254" spans="2:2" x14ac:dyDescent="0.3">
      <c r="B4254" s="1"/>
    </row>
    <row r="4255" spans="2:2" x14ac:dyDescent="0.3">
      <c r="B4255" s="1"/>
    </row>
    <row r="4256" spans="2:2" x14ac:dyDescent="0.3">
      <c r="B4256" s="1"/>
    </row>
    <row r="4257" spans="2:2" x14ac:dyDescent="0.3">
      <c r="B4257" s="1"/>
    </row>
    <row r="4258" spans="2:2" x14ac:dyDescent="0.3">
      <c r="B4258" s="1"/>
    </row>
    <row r="4259" spans="2:2" x14ac:dyDescent="0.3">
      <c r="B4259" s="1"/>
    </row>
    <row r="4260" spans="2:2" x14ac:dyDescent="0.3">
      <c r="B4260" s="1"/>
    </row>
    <row r="4261" spans="2:2" x14ac:dyDescent="0.3">
      <c r="B4261" s="1"/>
    </row>
    <row r="4262" spans="2:2" x14ac:dyDescent="0.3">
      <c r="B4262" s="1"/>
    </row>
    <row r="4263" spans="2:2" x14ac:dyDescent="0.3">
      <c r="B4263" s="1"/>
    </row>
    <row r="4264" spans="2:2" x14ac:dyDescent="0.3">
      <c r="B4264" s="1"/>
    </row>
    <row r="4265" spans="2:2" x14ac:dyDescent="0.3">
      <c r="B4265" s="1"/>
    </row>
    <row r="4266" spans="2:2" x14ac:dyDescent="0.3">
      <c r="B4266" s="1"/>
    </row>
    <row r="4267" spans="2:2" x14ac:dyDescent="0.3">
      <c r="B4267" s="1"/>
    </row>
    <row r="4268" spans="2:2" x14ac:dyDescent="0.3">
      <c r="B4268" s="1"/>
    </row>
    <row r="4269" spans="2:2" x14ac:dyDescent="0.3">
      <c r="B4269" s="1"/>
    </row>
    <row r="4270" spans="2:2" x14ac:dyDescent="0.3">
      <c r="B4270" s="1"/>
    </row>
    <row r="4271" spans="2:2" x14ac:dyDescent="0.3">
      <c r="B4271" s="1"/>
    </row>
    <row r="4272" spans="2:2" x14ac:dyDescent="0.3">
      <c r="B4272" s="1"/>
    </row>
    <row r="4273" spans="2:2" x14ac:dyDescent="0.3">
      <c r="B4273" s="1"/>
    </row>
    <row r="4274" spans="2:2" x14ac:dyDescent="0.3">
      <c r="B4274" s="1"/>
    </row>
    <row r="4275" spans="2:2" x14ac:dyDescent="0.3">
      <c r="B4275" s="1"/>
    </row>
    <row r="4276" spans="2:2" x14ac:dyDescent="0.3">
      <c r="B4276" s="1"/>
    </row>
    <row r="4277" spans="2:2" x14ac:dyDescent="0.3">
      <c r="B4277" s="1"/>
    </row>
    <row r="4278" spans="2:2" x14ac:dyDescent="0.3">
      <c r="B4278" s="1"/>
    </row>
    <row r="4279" spans="2:2" x14ac:dyDescent="0.3">
      <c r="B4279" s="1"/>
    </row>
    <row r="4280" spans="2:2" x14ac:dyDescent="0.3">
      <c r="B4280" s="1"/>
    </row>
    <row r="4281" spans="2:2" x14ac:dyDescent="0.3">
      <c r="B4281" s="1"/>
    </row>
    <row r="4282" spans="2:2" x14ac:dyDescent="0.3">
      <c r="B4282" s="1"/>
    </row>
    <row r="4283" spans="2:2" x14ac:dyDescent="0.3">
      <c r="B4283" s="1"/>
    </row>
    <row r="4284" spans="2:2" x14ac:dyDescent="0.3">
      <c r="B4284" s="1"/>
    </row>
    <row r="4285" spans="2:2" x14ac:dyDescent="0.3">
      <c r="B4285" s="1"/>
    </row>
    <row r="4286" spans="2:2" x14ac:dyDescent="0.3">
      <c r="B4286" s="1"/>
    </row>
    <row r="4287" spans="2:2" x14ac:dyDescent="0.3">
      <c r="B4287" s="1"/>
    </row>
    <row r="4288" spans="2:2" x14ac:dyDescent="0.3">
      <c r="B4288" s="1"/>
    </row>
    <row r="4289" spans="2:2" x14ac:dyDescent="0.3">
      <c r="B4289" s="1"/>
    </row>
    <row r="4290" spans="2:2" x14ac:dyDescent="0.3">
      <c r="B4290" s="1"/>
    </row>
    <row r="4291" spans="2:2" x14ac:dyDescent="0.3">
      <c r="B4291" s="1"/>
    </row>
    <row r="4292" spans="2:2" x14ac:dyDescent="0.3">
      <c r="B4292" s="1"/>
    </row>
    <row r="4293" spans="2:2" x14ac:dyDescent="0.3">
      <c r="B4293" s="1"/>
    </row>
    <row r="4294" spans="2:2" x14ac:dyDescent="0.3">
      <c r="B4294" s="1"/>
    </row>
    <row r="4295" spans="2:2" x14ac:dyDescent="0.3">
      <c r="B4295" s="1"/>
    </row>
    <row r="4296" spans="2:2" x14ac:dyDescent="0.3">
      <c r="B4296" s="1"/>
    </row>
    <row r="4297" spans="2:2" x14ac:dyDescent="0.3">
      <c r="B4297" s="1"/>
    </row>
    <row r="4298" spans="2:2" x14ac:dyDescent="0.3">
      <c r="B4298" s="1"/>
    </row>
    <row r="4299" spans="2:2" x14ac:dyDescent="0.3">
      <c r="B4299" s="1"/>
    </row>
    <row r="4300" spans="2:2" x14ac:dyDescent="0.3">
      <c r="B4300" s="1"/>
    </row>
    <row r="4301" spans="2:2" x14ac:dyDescent="0.3">
      <c r="B4301" s="1"/>
    </row>
    <row r="4302" spans="2:2" x14ac:dyDescent="0.3">
      <c r="B4302" s="1"/>
    </row>
    <row r="4303" spans="2:2" x14ac:dyDescent="0.3">
      <c r="B4303" s="1"/>
    </row>
    <row r="4304" spans="2:2" x14ac:dyDescent="0.3">
      <c r="B4304" s="1"/>
    </row>
    <row r="4305" spans="2:2" x14ac:dyDescent="0.3">
      <c r="B4305" s="1"/>
    </row>
    <row r="4306" spans="2:2" x14ac:dyDescent="0.3">
      <c r="B4306" s="1"/>
    </row>
    <row r="4307" spans="2:2" x14ac:dyDescent="0.3">
      <c r="B4307" s="1"/>
    </row>
    <row r="4308" spans="2:2" x14ac:dyDescent="0.3">
      <c r="B4308" s="1"/>
    </row>
    <row r="4309" spans="2:2" x14ac:dyDescent="0.3">
      <c r="B4309" s="1"/>
    </row>
    <row r="4310" spans="2:2" x14ac:dyDescent="0.3">
      <c r="B4310" s="1"/>
    </row>
    <row r="4311" spans="2:2" x14ac:dyDescent="0.3">
      <c r="B4311" s="1"/>
    </row>
    <row r="4312" spans="2:2" x14ac:dyDescent="0.3">
      <c r="B4312" s="1"/>
    </row>
    <row r="4313" spans="2:2" x14ac:dyDescent="0.3">
      <c r="B4313" s="1"/>
    </row>
    <row r="4314" spans="2:2" x14ac:dyDescent="0.3">
      <c r="B4314" s="1"/>
    </row>
    <row r="4315" spans="2:2" x14ac:dyDescent="0.3">
      <c r="B4315" s="1"/>
    </row>
    <row r="4316" spans="2:2" x14ac:dyDescent="0.3">
      <c r="B4316" s="1"/>
    </row>
    <row r="4317" spans="2:2" x14ac:dyDescent="0.3">
      <c r="B4317" s="1"/>
    </row>
    <row r="4318" spans="2:2" x14ac:dyDescent="0.3">
      <c r="B4318" s="1"/>
    </row>
    <row r="4319" spans="2:2" x14ac:dyDescent="0.3">
      <c r="B4319" s="1"/>
    </row>
    <row r="4320" spans="2:2" x14ac:dyDescent="0.3">
      <c r="B4320" s="1"/>
    </row>
    <row r="4321" spans="2:2" x14ac:dyDescent="0.3">
      <c r="B4321" s="1"/>
    </row>
    <row r="4322" spans="2:2" x14ac:dyDescent="0.3">
      <c r="B4322" s="1"/>
    </row>
    <row r="4323" spans="2:2" x14ac:dyDescent="0.3">
      <c r="B4323" s="1"/>
    </row>
    <row r="4324" spans="2:2" x14ac:dyDescent="0.3">
      <c r="B4324" s="1"/>
    </row>
    <row r="4325" spans="2:2" x14ac:dyDescent="0.3">
      <c r="B4325" s="1"/>
    </row>
    <row r="4326" spans="2:2" x14ac:dyDescent="0.3">
      <c r="B4326" s="1"/>
    </row>
    <row r="4327" spans="2:2" x14ac:dyDescent="0.3">
      <c r="B4327" s="1"/>
    </row>
    <row r="4328" spans="2:2" x14ac:dyDescent="0.3">
      <c r="B4328" s="1"/>
    </row>
    <row r="4329" spans="2:2" x14ac:dyDescent="0.3">
      <c r="B4329" s="1"/>
    </row>
    <row r="4330" spans="2:2" x14ac:dyDescent="0.3">
      <c r="B4330" s="1"/>
    </row>
    <row r="4331" spans="2:2" x14ac:dyDescent="0.3">
      <c r="B4331" s="1"/>
    </row>
    <row r="4332" spans="2:2" x14ac:dyDescent="0.3">
      <c r="B4332" s="1"/>
    </row>
    <row r="4333" spans="2:2" x14ac:dyDescent="0.3">
      <c r="B4333" s="1"/>
    </row>
    <row r="4334" spans="2:2" x14ac:dyDescent="0.3">
      <c r="B4334" s="1"/>
    </row>
    <row r="4335" spans="2:2" x14ac:dyDescent="0.3">
      <c r="B4335" s="1"/>
    </row>
    <row r="4336" spans="2:2" x14ac:dyDescent="0.3">
      <c r="B4336" s="1"/>
    </row>
    <row r="4337" spans="2:2" x14ac:dyDescent="0.3">
      <c r="B4337" s="1"/>
    </row>
    <row r="4338" spans="2:2" x14ac:dyDescent="0.3">
      <c r="B4338" s="1"/>
    </row>
    <row r="4339" spans="2:2" x14ac:dyDescent="0.3">
      <c r="B4339" s="1"/>
    </row>
    <row r="4340" spans="2:2" x14ac:dyDescent="0.3">
      <c r="B4340" s="1"/>
    </row>
    <row r="4341" spans="2:2" x14ac:dyDescent="0.3">
      <c r="B4341" s="1"/>
    </row>
    <row r="4342" spans="2:2" x14ac:dyDescent="0.3">
      <c r="B4342" s="1"/>
    </row>
    <row r="4343" spans="2:2" x14ac:dyDescent="0.3">
      <c r="B4343" s="1"/>
    </row>
    <row r="4344" spans="2:2" x14ac:dyDescent="0.3">
      <c r="B4344" s="1"/>
    </row>
    <row r="4345" spans="2:2" x14ac:dyDescent="0.3">
      <c r="B4345" s="1"/>
    </row>
    <row r="4346" spans="2:2" x14ac:dyDescent="0.3">
      <c r="B4346" s="1"/>
    </row>
    <row r="4347" spans="2:2" x14ac:dyDescent="0.3">
      <c r="B4347" s="1"/>
    </row>
    <row r="4348" spans="2:2" x14ac:dyDescent="0.3">
      <c r="B4348" s="1"/>
    </row>
    <row r="4349" spans="2:2" x14ac:dyDescent="0.3">
      <c r="B4349" s="1"/>
    </row>
    <row r="4350" spans="2:2" x14ac:dyDescent="0.3">
      <c r="B4350" s="1"/>
    </row>
    <row r="4351" spans="2:2" x14ac:dyDescent="0.3">
      <c r="B4351" s="1"/>
    </row>
    <row r="4352" spans="2:2" x14ac:dyDescent="0.3">
      <c r="B4352" s="1"/>
    </row>
    <row r="4353" spans="2:2" x14ac:dyDescent="0.3">
      <c r="B4353" s="1"/>
    </row>
    <row r="4354" spans="2:2" x14ac:dyDescent="0.3">
      <c r="B4354" s="1"/>
    </row>
    <row r="4355" spans="2:2" x14ac:dyDescent="0.3">
      <c r="B4355" s="1"/>
    </row>
    <row r="4356" spans="2:2" x14ac:dyDescent="0.3">
      <c r="B4356" s="1"/>
    </row>
    <row r="4357" spans="2:2" x14ac:dyDescent="0.3">
      <c r="B4357" s="1"/>
    </row>
    <row r="4358" spans="2:2" x14ac:dyDescent="0.3">
      <c r="B4358" s="1"/>
    </row>
    <row r="4359" spans="2:2" x14ac:dyDescent="0.3">
      <c r="B4359" s="1"/>
    </row>
    <row r="4360" spans="2:2" x14ac:dyDescent="0.3">
      <c r="B4360" s="1"/>
    </row>
    <row r="4361" spans="2:2" x14ac:dyDescent="0.3">
      <c r="B4361" s="1"/>
    </row>
    <row r="4362" spans="2:2" x14ac:dyDescent="0.3">
      <c r="B4362" s="1"/>
    </row>
    <row r="4363" spans="2:2" x14ac:dyDescent="0.3">
      <c r="B4363" s="1"/>
    </row>
    <row r="4364" spans="2:2" x14ac:dyDescent="0.3">
      <c r="B4364" s="1"/>
    </row>
    <row r="4365" spans="2:2" x14ac:dyDescent="0.3">
      <c r="B4365" s="1"/>
    </row>
    <row r="4366" spans="2:2" x14ac:dyDescent="0.3">
      <c r="B4366" s="1"/>
    </row>
    <row r="4367" spans="2:2" x14ac:dyDescent="0.3">
      <c r="B4367" s="1"/>
    </row>
    <row r="4368" spans="2:2" x14ac:dyDescent="0.3">
      <c r="B4368" s="1"/>
    </row>
    <row r="4369" spans="2:2" x14ac:dyDescent="0.3">
      <c r="B4369" s="1"/>
    </row>
    <row r="4370" spans="2:2" x14ac:dyDescent="0.3">
      <c r="B4370" s="1"/>
    </row>
    <row r="4371" spans="2:2" x14ac:dyDescent="0.3">
      <c r="B4371" s="1"/>
    </row>
    <row r="4372" spans="2:2" x14ac:dyDescent="0.3">
      <c r="B4372" s="1"/>
    </row>
    <row r="4373" spans="2:2" x14ac:dyDescent="0.3">
      <c r="B4373" s="1"/>
    </row>
    <row r="4374" spans="2:2" x14ac:dyDescent="0.3">
      <c r="B4374" s="1"/>
    </row>
    <row r="4375" spans="2:2" x14ac:dyDescent="0.3">
      <c r="B4375" s="1"/>
    </row>
    <row r="4376" spans="2:2" x14ac:dyDescent="0.3">
      <c r="B4376" s="1"/>
    </row>
    <row r="4377" spans="2:2" x14ac:dyDescent="0.3">
      <c r="B4377" s="1"/>
    </row>
    <row r="4378" spans="2:2" x14ac:dyDescent="0.3">
      <c r="B4378" s="1"/>
    </row>
    <row r="4379" spans="2:2" x14ac:dyDescent="0.3">
      <c r="B4379" s="1"/>
    </row>
    <row r="4380" spans="2:2" x14ac:dyDescent="0.3">
      <c r="B4380" s="1"/>
    </row>
    <row r="4381" spans="2:2" x14ac:dyDescent="0.3">
      <c r="B4381" s="1"/>
    </row>
    <row r="4382" spans="2:2" x14ac:dyDescent="0.3">
      <c r="B4382" s="1"/>
    </row>
    <row r="4383" spans="2:2" x14ac:dyDescent="0.3">
      <c r="B4383" s="1"/>
    </row>
    <row r="4384" spans="2:2" x14ac:dyDescent="0.3">
      <c r="B4384" s="1"/>
    </row>
    <row r="4385" spans="2:2" x14ac:dyDescent="0.3">
      <c r="B4385" s="1"/>
    </row>
    <row r="4386" spans="2:2" x14ac:dyDescent="0.3">
      <c r="B4386" s="1"/>
    </row>
    <row r="4387" spans="2:2" x14ac:dyDescent="0.3">
      <c r="B4387" s="1"/>
    </row>
    <row r="4388" spans="2:2" x14ac:dyDescent="0.3">
      <c r="B4388" s="1"/>
    </row>
    <row r="4389" spans="2:2" x14ac:dyDescent="0.3">
      <c r="B4389" s="1"/>
    </row>
    <row r="4390" spans="2:2" x14ac:dyDescent="0.3">
      <c r="B4390" s="1"/>
    </row>
    <row r="4391" spans="2:2" x14ac:dyDescent="0.3">
      <c r="B4391" s="1"/>
    </row>
    <row r="4392" spans="2:2" x14ac:dyDescent="0.3">
      <c r="B4392" s="1"/>
    </row>
    <row r="4393" spans="2:2" x14ac:dyDescent="0.3">
      <c r="B4393" s="1"/>
    </row>
    <row r="4394" spans="2:2" x14ac:dyDescent="0.3">
      <c r="B4394" s="1"/>
    </row>
    <row r="4395" spans="2:2" x14ac:dyDescent="0.3">
      <c r="B4395" s="1"/>
    </row>
    <row r="4396" spans="2:2" x14ac:dyDescent="0.3">
      <c r="B4396" s="1"/>
    </row>
    <row r="4397" spans="2:2" x14ac:dyDescent="0.3">
      <c r="B4397" s="1"/>
    </row>
    <row r="4398" spans="2:2" x14ac:dyDescent="0.3">
      <c r="B4398" s="1"/>
    </row>
    <row r="4399" spans="2:2" x14ac:dyDescent="0.3">
      <c r="B4399" s="1"/>
    </row>
    <row r="4400" spans="2:2" x14ac:dyDescent="0.3">
      <c r="B4400" s="1"/>
    </row>
    <row r="4401" spans="2:2" x14ac:dyDescent="0.3">
      <c r="B4401" s="1"/>
    </row>
    <row r="4402" spans="2:2" x14ac:dyDescent="0.3">
      <c r="B4402" s="1"/>
    </row>
    <row r="4403" spans="2:2" x14ac:dyDescent="0.3">
      <c r="B4403" s="1"/>
    </row>
    <row r="4404" spans="2:2" x14ac:dyDescent="0.3">
      <c r="B4404" s="1"/>
    </row>
    <row r="4405" spans="2:2" x14ac:dyDescent="0.3">
      <c r="B4405" s="1"/>
    </row>
    <row r="4406" spans="2:2" x14ac:dyDescent="0.3">
      <c r="B4406" s="1"/>
    </row>
    <row r="4407" spans="2:2" x14ac:dyDescent="0.3">
      <c r="B4407" s="1"/>
    </row>
    <row r="4408" spans="2:2" x14ac:dyDescent="0.3">
      <c r="B4408" s="1"/>
    </row>
    <row r="4409" spans="2:2" x14ac:dyDescent="0.3">
      <c r="B4409" s="1"/>
    </row>
    <row r="4410" spans="2:2" x14ac:dyDescent="0.3">
      <c r="B4410" s="1"/>
    </row>
    <row r="4411" spans="2:2" x14ac:dyDescent="0.3">
      <c r="B4411" s="1"/>
    </row>
    <row r="4412" spans="2:2" x14ac:dyDescent="0.3">
      <c r="B4412" s="1"/>
    </row>
    <row r="4413" spans="2:2" x14ac:dyDescent="0.3">
      <c r="B4413" s="1"/>
    </row>
    <row r="4414" spans="2:2" x14ac:dyDescent="0.3">
      <c r="B4414" s="1"/>
    </row>
    <row r="4415" spans="2:2" x14ac:dyDescent="0.3">
      <c r="B4415" s="1"/>
    </row>
    <row r="4416" spans="2:2" x14ac:dyDescent="0.3">
      <c r="B4416" s="1"/>
    </row>
    <row r="4417" spans="2:2" x14ac:dyDescent="0.3">
      <c r="B4417" s="1"/>
    </row>
    <row r="4418" spans="2:2" x14ac:dyDescent="0.3">
      <c r="B4418" s="1"/>
    </row>
    <row r="4419" spans="2:2" x14ac:dyDescent="0.3">
      <c r="B4419" s="1"/>
    </row>
    <row r="4420" spans="2:2" x14ac:dyDescent="0.3">
      <c r="B4420" s="1"/>
    </row>
    <row r="4421" spans="2:2" x14ac:dyDescent="0.3">
      <c r="B4421" s="1"/>
    </row>
    <row r="4422" spans="2:2" x14ac:dyDescent="0.3">
      <c r="B4422" s="1"/>
    </row>
    <row r="4423" spans="2:2" x14ac:dyDescent="0.3">
      <c r="B4423" s="1"/>
    </row>
    <row r="4424" spans="2:2" x14ac:dyDescent="0.3">
      <c r="B4424" s="1"/>
    </row>
    <row r="4425" spans="2:2" x14ac:dyDescent="0.3">
      <c r="B4425" s="1"/>
    </row>
    <row r="4426" spans="2:2" x14ac:dyDescent="0.3">
      <c r="B4426" s="1"/>
    </row>
    <row r="4427" spans="2:2" x14ac:dyDescent="0.3">
      <c r="B4427" s="1"/>
    </row>
    <row r="4428" spans="2:2" x14ac:dyDescent="0.3">
      <c r="B4428" s="1"/>
    </row>
    <row r="4429" spans="2:2" x14ac:dyDescent="0.3">
      <c r="B4429" s="1"/>
    </row>
    <row r="4430" spans="2:2" x14ac:dyDescent="0.3">
      <c r="B4430" s="1"/>
    </row>
    <row r="4431" spans="2:2" x14ac:dyDescent="0.3">
      <c r="B4431" s="1"/>
    </row>
    <row r="4432" spans="2:2" x14ac:dyDescent="0.3">
      <c r="B4432" s="1"/>
    </row>
    <row r="4433" spans="2:2" x14ac:dyDescent="0.3">
      <c r="B4433" s="1"/>
    </row>
    <row r="4434" spans="2:2" x14ac:dyDescent="0.3">
      <c r="B4434" s="1"/>
    </row>
    <row r="4435" spans="2:2" x14ac:dyDescent="0.3">
      <c r="B4435" s="1"/>
    </row>
    <row r="4436" spans="2:2" x14ac:dyDescent="0.3">
      <c r="B4436" s="1"/>
    </row>
    <row r="4437" spans="2:2" x14ac:dyDescent="0.3">
      <c r="B4437" s="1"/>
    </row>
    <row r="4438" spans="2:2" x14ac:dyDescent="0.3">
      <c r="B4438" s="1"/>
    </row>
    <row r="4439" spans="2:2" x14ac:dyDescent="0.3">
      <c r="B4439" s="1"/>
    </row>
    <row r="4440" spans="2:2" x14ac:dyDescent="0.3">
      <c r="B4440" s="1"/>
    </row>
    <row r="4441" spans="2:2" x14ac:dyDescent="0.3">
      <c r="B4441" s="1"/>
    </row>
    <row r="4442" spans="2:2" x14ac:dyDescent="0.3">
      <c r="B4442" s="1"/>
    </row>
    <row r="4443" spans="2:2" x14ac:dyDescent="0.3">
      <c r="B4443" s="1"/>
    </row>
    <row r="4444" spans="2:2" x14ac:dyDescent="0.3">
      <c r="B4444" s="1"/>
    </row>
    <row r="4445" spans="2:2" x14ac:dyDescent="0.3">
      <c r="B4445" s="1"/>
    </row>
    <row r="4446" spans="2:2" x14ac:dyDescent="0.3">
      <c r="B4446" s="1"/>
    </row>
    <row r="4447" spans="2:2" x14ac:dyDescent="0.3">
      <c r="B4447" s="1"/>
    </row>
    <row r="4448" spans="2:2" x14ac:dyDescent="0.3">
      <c r="B4448" s="1"/>
    </row>
    <row r="4449" spans="2:2" x14ac:dyDescent="0.3">
      <c r="B4449" s="1"/>
    </row>
    <row r="4450" spans="2:2" x14ac:dyDescent="0.3">
      <c r="B4450" s="1"/>
    </row>
    <row r="4451" spans="2:2" x14ac:dyDescent="0.3">
      <c r="B4451" s="1"/>
    </row>
    <row r="4452" spans="2:2" x14ac:dyDescent="0.3">
      <c r="B4452" s="1"/>
    </row>
    <row r="4453" spans="2:2" x14ac:dyDescent="0.3">
      <c r="B4453" s="1"/>
    </row>
    <row r="4454" spans="2:2" x14ac:dyDescent="0.3">
      <c r="B4454" s="1"/>
    </row>
    <row r="4455" spans="2:2" x14ac:dyDescent="0.3">
      <c r="B4455" s="1"/>
    </row>
    <row r="4456" spans="2:2" x14ac:dyDescent="0.3">
      <c r="B4456" s="1"/>
    </row>
    <row r="4457" spans="2:2" x14ac:dyDescent="0.3">
      <c r="B4457" s="1"/>
    </row>
    <row r="4458" spans="2:2" x14ac:dyDescent="0.3">
      <c r="B4458" s="1"/>
    </row>
    <row r="4459" spans="2:2" x14ac:dyDescent="0.3">
      <c r="B4459" s="1"/>
    </row>
    <row r="4460" spans="2:2" x14ac:dyDescent="0.3">
      <c r="B4460" s="1"/>
    </row>
    <row r="4461" spans="2:2" x14ac:dyDescent="0.3">
      <c r="B4461" s="1"/>
    </row>
    <row r="4462" spans="2:2" x14ac:dyDescent="0.3">
      <c r="B4462" s="1"/>
    </row>
    <row r="4463" spans="2:2" x14ac:dyDescent="0.3">
      <c r="B4463" s="1"/>
    </row>
    <row r="4464" spans="2:2" x14ac:dyDescent="0.3">
      <c r="B4464" s="1"/>
    </row>
    <row r="4465" spans="2:2" x14ac:dyDescent="0.3">
      <c r="B4465" s="1"/>
    </row>
    <row r="4466" spans="2:2" x14ac:dyDescent="0.3">
      <c r="B4466" s="1"/>
    </row>
    <row r="4467" spans="2:2" x14ac:dyDescent="0.3">
      <c r="B4467" s="1"/>
    </row>
    <row r="4468" spans="2:2" x14ac:dyDescent="0.3">
      <c r="B4468" s="1"/>
    </row>
    <row r="4469" spans="2:2" x14ac:dyDescent="0.3">
      <c r="B4469" s="1"/>
    </row>
    <row r="4470" spans="2:2" x14ac:dyDescent="0.3">
      <c r="B4470" s="1"/>
    </row>
    <row r="4471" spans="2:2" x14ac:dyDescent="0.3">
      <c r="B4471" s="1"/>
    </row>
    <row r="4472" spans="2:2" x14ac:dyDescent="0.3">
      <c r="B4472" s="1"/>
    </row>
    <row r="4473" spans="2:2" x14ac:dyDescent="0.3">
      <c r="B4473" s="1"/>
    </row>
    <row r="4474" spans="2:2" x14ac:dyDescent="0.3">
      <c r="B4474" s="1"/>
    </row>
    <row r="4475" spans="2:2" x14ac:dyDescent="0.3">
      <c r="B4475" s="1"/>
    </row>
    <row r="4476" spans="2:2" x14ac:dyDescent="0.3">
      <c r="B4476" s="1"/>
    </row>
    <row r="4477" spans="2:2" x14ac:dyDescent="0.3">
      <c r="B4477" s="1"/>
    </row>
    <row r="4478" spans="2:2" x14ac:dyDescent="0.3">
      <c r="B4478" s="1"/>
    </row>
    <row r="4479" spans="2:2" x14ac:dyDescent="0.3">
      <c r="B4479" s="1"/>
    </row>
    <row r="4480" spans="2:2" x14ac:dyDescent="0.3">
      <c r="B4480" s="1"/>
    </row>
    <row r="4481" spans="2:2" x14ac:dyDescent="0.3">
      <c r="B4481" s="1"/>
    </row>
    <row r="4482" spans="2:2" x14ac:dyDescent="0.3">
      <c r="B4482" s="1"/>
    </row>
    <row r="4483" spans="2:2" x14ac:dyDescent="0.3">
      <c r="B4483" s="1"/>
    </row>
    <row r="4484" spans="2:2" x14ac:dyDescent="0.3">
      <c r="B4484" s="1"/>
    </row>
    <row r="4485" spans="2:2" x14ac:dyDescent="0.3">
      <c r="B4485" s="1"/>
    </row>
    <row r="4486" spans="2:2" x14ac:dyDescent="0.3">
      <c r="B4486" s="1"/>
    </row>
    <row r="4487" spans="2:2" x14ac:dyDescent="0.3">
      <c r="B4487" s="1"/>
    </row>
    <row r="4488" spans="2:2" x14ac:dyDescent="0.3">
      <c r="B4488" s="1"/>
    </row>
    <row r="4489" spans="2:2" x14ac:dyDescent="0.3">
      <c r="B4489" s="1"/>
    </row>
    <row r="4490" spans="2:2" x14ac:dyDescent="0.3">
      <c r="B4490" s="1"/>
    </row>
    <row r="4491" spans="2:2" x14ac:dyDescent="0.3">
      <c r="B4491" s="1"/>
    </row>
    <row r="4492" spans="2:2" x14ac:dyDescent="0.3">
      <c r="B4492" s="1"/>
    </row>
    <row r="4493" spans="2:2" x14ac:dyDescent="0.3">
      <c r="B4493" s="1"/>
    </row>
    <row r="4494" spans="2:2" x14ac:dyDescent="0.3">
      <c r="B4494" s="1"/>
    </row>
    <row r="4495" spans="2:2" x14ac:dyDescent="0.3">
      <c r="B4495" s="1"/>
    </row>
    <row r="4496" spans="2:2" x14ac:dyDescent="0.3">
      <c r="B4496" s="1"/>
    </row>
    <row r="4497" spans="2:2" x14ac:dyDescent="0.3">
      <c r="B4497" s="1"/>
    </row>
    <row r="4498" spans="2:2" x14ac:dyDescent="0.3">
      <c r="B4498" s="1"/>
    </row>
    <row r="4499" spans="2:2" x14ac:dyDescent="0.3">
      <c r="B4499" s="1"/>
    </row>
    <row r="4500" spans="2:2" x14ac:dyDescent="0.3">
      <c r="B4500" s="1"/>
    </row>
    <row r="4501" spans="2:2" x14ac:dyDescent="0.3">
      <c r="B4501" s="1"/>
    </row>
    <row r="4502" spans="2:2" x14ac:dyDescent="0.3">
      <c r="B4502" s="1"/>
    </row>
    <row r="4503" spans="2:2" x14ac:dyDescent="0.3">
      <c r="B4503" s="1"/>
    </row>
    <row r="4504" spans="2:2" x14ac:dyDescent="0.3">
      <c r="B4504" s="1"/>
    </row>
    <row r="4505" spans="2:2" x14ac:dyDescent="0.3">
      <c r="B4505" s="1"/>
    </row>
    <row r="4506" spans="2:2" x14ac:dyDescent="0.3">
      <c r="B4506" s="1"/>
    </row>
    <row r="4507" spans="2:2" x14ac:dyDescent="0.3">
      <c r="B4507" s="1"/>
    </row>
    <row r="4508" spans="2:2" x14ac:dyDescent="0.3">
      <c r="B4508" s="1"/>
    </row>
    <row r="4509" spans="2:2" x14ac:dyDescent="0.3">
      <c r="B4509" s="1"/>
    </row>
    <row r="4510" spans="2:2" x14ac:dyDescent="0.3">
      <c r="B4510" s="1"/>
    </row>
    <row r="4511" spans="2:2" x14ac:dyDescent="0.3">
      <c r="B4511" s="1"/>
    </row>
    <row r="4512" spans="2:2" x14ac:dyDescent="0.3">
      <c r="B4512" s="1"/>
    </row>
    <row r="4513" spans="2:2" x14ac:dyDescent="0.3">
      <c r="B4513" s="1"/>
    </row>
    <row r="4514" spans="2:2" x14ac:dyDescent="0.3">
      <c r="B4514" s="1"/>
    </row>
    <row r="4515" spans="2:2" x14ac:dyDescent="0.3">
      <c r="B4515" s="1"/>
    </row>
    <row r="4516" spans="2:2" x14ac:dyDescent="0.3">
      <c r="B4516" s="1"/>
    </row>
    <row r="4517" spans="2:2" x14ac:dyDescent="0.3">
      <c r="B4517" s="1"/>
    </row>
    <row r="4518" spans="2:2" x14ac:dyDescent="0.3">
      <c r="B4518" s="1"/>
    </row>
    <row r="4519" spans="2:2" x14ac:dyDescent="0.3">
      <c r="B4519" s="1"/>
    </row>
    <row r="4520" spans="2:2" x14ac:dyDescent="0.3">
      <c r="B4520" s="1"/>
    </row>
    <row r="4521" spans="2:2" x14ac:dyDescent="0.3">
      <c r="B4521" s="1"/>
    </row>
    <row r="4522" spans="2:2" x14ac:dyDescent="0.3">
      <c r="B4522" s="1"/>
    </row>
    <row r="4523" spans="2:2" x14ac:dyDescent="0.3">
      <c r="B4523" s="1"/>
    </row>
    <row r="4524" spans="2:2" x14ac:dyDescent="0.3">
      <c r="B4524" s="1"/>
    </row>
    <row r="4525" spans="2:2" x14ac:dyDescent="0.3">
      <c r="B4525" s="1"/>
    </row>
    <row r="4526" spans="2:2" x14ac:dyDescent="0.3">
      <c r="B4526" s="1"/>
    </row>
    <row r="4527" spans="2:2" x14ac:dyDescent="0.3">
      <c r="B4527" s="1"/>
    </row>
    <row r="4528" spans="2:2" x14ac:dyDescent="0.3">
      <c r="B4528" s="1"/>
    </row>
    <row r="4529" spans="2:2" x14ac:dyDescent="0.3">
      <c r="B4529" s="1"/>
    </row>
    <row r="4530" spans="2:2" x14ac:dyDescent="0.3">
      <c r="B4530" s="1"/>
    </row>
    <row r="4531" spans="2:2" x14ac:dyDescent="0.3">
      <c r="B4531" s="1"/>
    </row>
    <row r="4532" spans="2:2" x14ac:dyDescent="0.3">
      <c r="B4532" s="1"/>
    </row>
    <row r="4533" spans="2:2" x14ac:dyDescent="0.3">
      <c r="B4533" s="1"/>
    </row>
    <row r="4534" spans="2:2" x14ac:dyDescent="0.3">
      <c r="B4534" s="1"/>
    </row>
    <row r="4535" spans="2:2" x14ac:dyDescent="0.3">
      <c r="B4535" s="1"/>
    </row>
    <row r="4536" spans="2:2" x14ac:dyDescent="0.3">
      <c r="B4536" s="1"/>
    </row>
    <row r="4537" spans="2:2" x14ac:dyDescent="0.3">
      <c r="B4537" s="1"/>
    </row>
    <row r="4538" spans="2:2" x14ac:dyDescent="0.3">
      <c r="B4538" s="1"/>
    </row>
    <row r="4539" spans="2:2" x14ac:dyDescent="0.3">
      <c r="B4539" s="1"/>
    </row>
    <row r="4540" spans="2:2" x14ac:dyDescent="0.3">
      <c r="B4540" s="1"/>
    </row>
    <row r="4541" spans="2:2" x14ac:dyDescent="0.3">
      <c r="B4541" s="1"/>
    </row>
    <row r="4542" spans="2:2" x14ac:dyDescent="0.3">
      <c r="B4542" s="1"/>
    </row>
    <row r="4543" spans="2:2" x14ac:dyDescent="0.3">
      <c r="B4543" s="1"/>
    </row>
    <row r="4544" spans="2:2" x14ac:dyDescent="0.3">
      <c r="B4544" s="1"/>
    </row>
    <row r="4545" spans="2:2" x14ac:dyDescent="0.3">
      <c r="B4545" s="1"/>
    </row>
    <row r="4546" spans="2:2" x14ac:dyDescent="0.3">
      <c r="B4546" s="1"/>
    </row>
    <row r="4547" spans="2:2" x14ac:dyDescent="0.3">
      <c r="B4547" s="1"/>
    </row>
    <row r="4548" spans="2:2" x14ac:dyDescent="0.3">
      <c r="B4548" s="1"/>
    </row>
    <row r="4549" spans="2:2" x14ac:dyDescent="0.3">
      <c r="B4549" s="1"/>
    </row>
    <row r="4550" spans="2:2" x14ac:dyDescent="0.3">
      <c r="B4550" s="1"/>
    </row>
    <row r="4551" spans="2:2" x14ac:dyDescent="0.3">
      <c r="B4551" s="1"/>
    </row>
    <row r="4552" spans="2:2" x14ac:dyDescent="0.3">
      <c r="B4552" s="1"/>
    </row>
    <row r="4553" spans="2:2" x14ac:dyDescent="0.3">
      <c r="B4553" s="1"/>
    </row>
    <row r="4554" spans="2:2" x14ac:dyDescent="0.3">
      <c r="B4554" s="1"/>
    </row>
    <row r="4555" spans="2:2" x14ac:dyDescent="0.3">
      <c r="B4555" s="1"/>
    </row>
    <row r="4556" spans="2:2" x14ac:dyDescent="0.3">
      <c r="B4556" s="1"/>
    </row>
    <row r="4557" spans="2:2" x14ac:dyDescent="0.3">
      <c r="B4557" s="1"/>
    </row>
    <row r="4558" spans="2:2" x14ac:dyDescent="0.3">
      <c r="B4558" s="1"/>
    </row>
    <row r="4559" spans="2:2" x14ac:dyDescent="0.3">
      <c r="B4559" s="1"/>
    </row>
    <row r="4560" spans="2:2" x14ac:dyDescent="0.3">
      <c r="B4560" s="1"/>
    </row>
    <row r="4561" spans="2:2" x14ac:dyDescent="0.3">
      <c r="B4561" s="1"/>
    </row>
    <row r="4562" spans="2:2" x14ac:dyDescent="0.3">
      <c r="B4562" s="1"/>
    </row>
    <row r="4563" spans="2:2" x14ac:dyDescent="0.3">
      <c r="B4563" s="1"/>
    </row>
    <row r="4564" spans="2:2" x14ac:dyDescent="0.3">
      <c r="B4564" s="1"/>
    </row>
    <row r="4565" spans="2:2" x14ac:dyDescent="0.3">
      <c r="B4565" s="1"/>
    </row>
    <row r="4566" spans="2:2" x14ac:dyDescent="0.3">
      <c r="B4566" s="1"/>
    </row>
    <row r="4567" spans="2:2" x14ac:dyDescent="0.3">
      <c r="B4567" s="1"/>
    </row>
    <row r="4568" spans="2:2" x14ac:dyDescent="0.3">
      <c r="B4568" s="1"/>
    </row>
    <row r="4569" spans="2:2" x14ac:dyDescent="0.3">
      <c r="B4569" s="1"/>
    </row>
    <row r="4570" spans="2:2" x14ac:dyDescent="0.3">
      <c r="B4570" s="1"/>
    </row>
    <row r="4571" spans="2:2" x14ac:dyDescent="0.3">
      <c r="B4571" s="1"/>
    </row>
    <row r="4572" spans="2:2" x14ac:dyDescent="0.3">
      <c r="B4572" s="1"/>
    </row>
    <row r="4573" spans="2:2" x14ac:dyDescent="0.3">
      <c r="B4573" s="1"/>
    </row>
    <row r="4574" spans="2:2" x14ac:dyDescent="0.3">
      <c r="B4574" s="1"/>
    </row>
    <row r="4575" spans="2:2" x14ac:dyDescent="0.3">
      <c r="B4575" s="1"/>
    </row>
    <row r="4576" spans="2:2" x14ac:dyDescent="0.3">
      <c r="B4576" s="1"/>
    </row>
    <row r="4577" spans="2:2" x14ac:dyDescent="0.3">
      <c r="B4577" s="1"/>
    </row>
    <row r="4578" spans="2:2" x14ac:dyDescent="0.3">
      <c r="B4578" s="1"/>
    </row>
    <row r="4579" spans="2:2" x14ac:dyDescent="0.3">
      <c r="B4579" s="1"/>
    </row>
    <row r="4580" spans="2:2" x14ac:dyDescent="0.3">
      <c r="B4580" s="1"/>
    </row>
    <row r="4581" spans="2:2" x14ac:dyDescent="0.3">
      <c r="B4581" s="1"/>
    </row>
    <row r="4582" spans="2:2" x14ac:dyDescent="0.3">
      <c r="B4582" s="1"/>
    </row>
    <row r="4583" spans="2:2" x14ac:dyDescent="0.3">
      <c r="B4583" s="1"/>
    </row>
    <row r="4584" spans="2:2" x14ac:dyDescent="0.3">
      <c r="B4584" s="1"/>
    </row>
    <row r="4585" spans="2:2" x14ac:dyDescent="0.3">
      <c r="B4585" s="1"/>
    </row>
    <row r="4586" spans="2:2" x14ac:dyDescent="0.3">
      <c r="B4586" s="1"/>
    </row>
    <row r="4587" spans="2:2" x14ac:dyDescent="0.3">
      <c r="B4587" s="1"/>
    </row>
    <row r="4588" spans="2:2" x14ac:dyDescent="0.3">
      <c r="B4588" s="1"/>
    </row>
    <row r="4589" spans="2:2" x14ac:dyDescent="0.3">
      <c r="B4589" s="1"/>
    </row>
    <row r="4590" spans="2:2" x14ac:dyDescent="0.3">
      <c r="B4590" s="1"/>
    </row>
    <row r="4591" spans="2:2" x14ac:dyDescent="0.3">
      <c r="B4591" s="1"/>
    </row>
    <row r="4592" spans="2:2" x14ac:dyDescent="0.3">
      <c r="B4592" s="1"/>
    </row>
    <row r="4593" spans="2:2" x14ac:dyDescent="0.3">
      <c r="B4593" s="1"/>
    </row>
    <row r="4594" spans="2:2" x14ac:dyDescent="0.3">
      <c r="B4594" s="1"/>
    </row>
    <row r="4595" spans="2:2" x14ac:dyDescent="0.3">
      <c r="B4595" s="1"/>
    </row>
    <row r="4596" spans="2:2" x14ac:dyDescent="0.3">
      <c r="B4596" s="1"/>
    </row>
    <row r="4597" spans="2:2" x14ac:dyDescent="0.3">
      <c r="B4597" s="1"/>
    </row>
    <row r="4598" spans="2:2" x14ac:dyDescent="0.3">
      <c r="B4598" s="1"/>
    </row>
    <row r="4599" spans="2:2" x14ac:dyDescent="0.3">
      <c r="B4599" s="1"/>
    </row>
    <row r="4600" spans="2:2" x14ac:dyDescent="0.3">
      <c r="B4600" s="1"/>
    </row>
    <row r="4601" spans="2:2" x14ac:dyDescent="0.3">
      <c r="B4601" s="1"/>
    </row>
    <row r="4602" spans="2:2" x14ac:dyDescent="0.3">
      <c r="B4602" s="1"/>
    </row>
    <row r="4603" spans="2:2" x14ac:dyDescent="0.3">
      <c r="B4603" s="1"/>
    </row>
    <row r="4604" spans="2:2" x14ac:dyDescent="0.3">
      <c r="B4604" s="1"/>
    </row>
    <row r="4605" spans="2:2" x14ac:dyDescent="0.3">
      <c r="B4605" s="1"/>
    </row>
    <row r="4606" spans="2:2" x14ac:dyDescent="0.3">
      <c r="B4606" s="1"/>
    </row>
    <row r="4607" spans="2:2" x14ac:dyDescent="0.3">
      <c r="B4607" s="1"/>
    </row>
    <row r="4608" spans="2:2" x14ac:dyDescent="0.3">
      <c r="B4608" s="1"/>
    </row>
    <row r="4609" spans="2:2" x14ac:dyDescent="0.3">
      <c r="B4609" s="1"/>
    </row>
    <row r="4610" spans="2:2" x14ac:dyDescent="0.3">
      <c r="B4610" s="1"/>
    </row>
    <row r="4611" spans="2:2" x14ac:dyDescent="0.3">
      <c r="B4611" s="1"/>
    </row>
    <row r="4612" spans="2:2" x14ac:dyDescent="0.3">
      <c r="B4612" s="1"/>
    </row>
    <row r="4613" spans="2:2" x14ac:dyDescent="0.3">
      <c r="B4613" s="1"/>
    </row>
    <row r="4614" spans="2:2" x14ac:dyDescent="0.3">
      <c r="B4614" s="1"/>
    </row>
    <row r="4615" spans="2:2" x14ac:dyDescent="0.3">
      <c r="B4615" s="1"/>
    </row>
    <row r="4616" spans="2:2" x14ac:dyDescent="0.3">
      <c r="B4616" s="1"/>
    </row>
    <row r="4617" spans="2:2" x14ac:dyDescent="0.3">
      <c r="B4617" s="1"/>
    </row>
    <row r="4618" spans="2:2" x14ac:dyDescent="0.3">
      <c r="B4618" s="1"/>
    </row>
    <row r="4619" spans="2:2" x14ac:dyDescent="0.3">
      <c r="B4619" s="1"/>
    </row>
    <row r="4620" spans="2:2" x14ac:dyDescent="0.3">
      <c r="B4620" s="1"/>
    </row>
    <row r="4621" spans="2:2" x14ac:dyDescent="0.3">
      <c r="B4621" s="1"/>
    </row>
    <row r="4622" spans="2:2" x14ac:dyDescent="0.3">
      <c r="B4622" s="1"/>
    </row>
    <row r="4623" spans="2:2" x14ac:dyDescent="0.3">
      <c r="B4623" s="1"/>
    </row>
    <row r="4624" spans="2:2" x14ac:dyDescent="0.3">
      <c r="B4624" s="1"/>
    </row>
    <row r="4625" spans="2:2" x14ac:dyDescent="0.3">
      <c r="B4625" s="1"/>
    </row>
    <row r="4626" spans="2:2" x14ac:dyDescent="0.3">
      <c r="B4626" s="1"/>
    </row>
    <row r="4627" spans="2:2" x14ac:dyDescent="0.3">
      <c r="B4627" s="1"/>
    </row>
    <row r="4628" spans="2:2" x14ac:dyDescent="0.3">
      <c r="B4628" s="1"/>
    </row>
    <row r="4629" spans="2:2" x14ac:dyDescent="0.3">
      <c r="B4629" s="1"/>
    </row>
    <row r="4630" spans="2:2" x14ac:dyDescent="0.3">
      <c r="B4630" s="1"/>
    </row>
    <row r="4631" spans="2:2" x14ac:dyDescent="0.3">
      <c r="B4631" s="1"/>
    </row>
    <row r="4632" spans="2:2" x14ac:dyDescent="0.3">
      <c r="B4632" s="1"/>
    </row>
    <row r="4633" spans="2:2" x14ac:dyDescent="0.3">
      <c r="B4633" s="1"/>
    </row>
    <row r="4634" spans="2:2" x14ac:dyDescent="0.3">
      <c r="B4634" s="1"/>
    </row>
    <row r="4635" spans="2:2" x14ac:dyDescent="0.3">
      <c r="B4635" s="1"/>
    </row>
    <row r="4636" spans="2:2" x14ac:dyDescent="0.3">
      <c r="B4636" s="1"/>
    </row>
    <row r="4637" spans="2:2" x14ac:dyDescent="0.3">
      <c r="B4637" s="1"/>
    </row>
    <row r="4638" spans="2:2" x14ac:dyDescent="0.3">
      <c r="B4638" s="1"/>
    </row>
    <row r="4639" spans="2:2" x14ac:dyDescent="0.3">
      <c r="B4639" s="1"/>
    </row>
    <row r="4640" spans="2:2" x14ac:dyDescent="0.3">
      <c r="B4640" s="1"/>
    </row>
    <row r="4641" spans="2:2" x14ac:dyDescent="0.3">
      <c r="B4641" s="1"/>
    </row>
    <row r="4642" spans="2:2" x14ac:dyDescent="0.3">
      <c r="B4642" s="1"/>
    </row>
    <row r="4643" spans="2:2" x14ac:dyDescent="0.3">
      <c r="B4643" s="1"/>
    </row>
    <row r="4644" spans="2:2" x14ac:dyDescent="0.3">
      <c r="B4644" s="1"/>
    </row>
    <row r="4645" spans="2:2" x14ac:dyDescent="0.3">
      <c r="B4645" s="1"/>
    </row>
    <row r="4646" spans="2:2" x14ac:dyDescent="0.3">
      <c r="B4646" s="1"/>
    </row>
    <row r="4647" spans="2:2" x14ac:dyDescent="0.3">
      <c r="B4647" s="1"/>
    </row>
    <row r="4648" spans="2:2" x14ac:dyDescent="0.3">
      <c r="B4648" s="1"/>
    </row>
    <row r="4649" spans="2:2" x14ac:dyDescent="0.3">
      <c r="B4649" s="1"/>
    </row>
    <row r="4650" spans="2:2" x14ac:dyDescent="0.3">
      <c r="B4650" s="1"/>
    </row>
    <row r="4651" spans="2:2" x14ac:dyDescent="0.3">
      <c r="B4651" s="1"/>
    </row>
    <row r="4652" spans="2:2" x14ac:dyDescent="0.3">
      <c r="B4652" s="1"/>
    </row>
    <row r="4653" spans="2:2" x14ac:dyDescent="0.3">
      <c r="B4653" s="1"/>
    </row>
    <row r="4654" spans="2:2" x14ac:dyDescent="0.3">
      <c r="B4654" s="1"/>
    </row>
    <row r="4655" spans="2:2" x14ac:dyDescent="0.3">
      <c r="B4655" s="1"/>
    </row>
    <row r="4656" spans="2:2" x14ac:dyDescent="0.3">
      <c r="B4656" s="1"/>
    </row>
    <row r="4657" spans="2:2" x14ac:dyDescent="0.3">
      <c r="B4657" s="1"/>
    </row>
    <row r="4658" spans="2:2" x14ac:dyDescent="0.3">
      <c r="B4658" s="1"/>
    </row>
    <row r="4659" spans="2:2" x14ac:dyDescent="0.3">
      <c r="B4659" s="1"/>
    </row>
    <row r="4660" spans="2:2" x14ac:dyDescent="0.3">
      <c r="B4660" s="1"/>
    </row>
    <row r="4661" spans="2:2" x14ac:dyDescent="0.3">
      <c r="B4661" s="1"/>
    </row>
    <row r="4662" spans="2:2" x14ac:dyDescent="0.3">
      <c r="B4662" s="1"/>
    </row>
    <row r="4663" spans="2:2" x14ac:dyDescent="0.3">
      <c r="B4663" s="1"/>
    </row>
    <row r="4664" spans="2:2" x14ac:dyDescent="0.3">
      <c r="B4664" s="1"/>
    </row>
    <row r="4665" spans="2:2" x14ac:dyDescent="0.3">
      <c r="B4665" s="1"/>
    </row>
    <row r="4666" spans="2:2" x14ac:dyDescent="0.3">
      <c r="B4666" s="1"/>
    </row>
    <row r="4667" spans="2:2" x14ac:dyDescent="0.3">
      <c r="B4667" s="1"/>
    </row>
    <row r="4668" spans="2:2" x14ac:dyDescent="0.3">
      <c r="B4668" s="1"/>
    </row>
    <row r="4669" spans="2:2" x14ac:dyDescent="0.3">
      <c r="B4669" s="1"/>
    </row>
    <row r="4670" spans="2:2" x14ac:dyDescent="0.3">
      <c r="B4670" s="1"/>
    </row>
    <row r="4671" spans="2:2" x14ac:dyDescent="0.3">
      <c r="B4671" s="1"/>
    </row>
    <row r="4672" spans="2:2" x14ac:dyDescent="0.3">
      <c r="B4672" s="1"/>
    </row>
    <row r="4673" spans="2:2" x14ac:dyDescent="0.3">
      <c r="B4673" s="1"/>
    </row>
    <row r="4674" spans="2:2" x14ac:dyDescent="0.3">
      <c r="B4674" s="1"/>
    </row>
    <row r="4675" spans="2:2" x14ac:dyDescent="0.3">
      <c r="B4675" s="1"/>
    </row>
    <row r="4676" spans="2:2" x14ac:dyDescent="0.3">
      <c r="B4676" s="1"/>
    </row>
    <row r="4677" spans="2:2" x14ac:dyDescent="0.3">
      <c r="B4677" s="1"/>
    </row>
    <row r="4678" spans="2:2" x14ac:dyDescent="0.3">
      <c r="B4678" s="1"/>
    </row>
    <row r="4679" spans="2:2" x14ac:dyDescent="0.3">
      <c r="B4679" s="1"/>
    </row>
    <row r="4680" spans="2:2" x14ac:dyDescent="0.3">
      <c r="B4680" s="1"/>
    </row>
    <row r="4681" spans="2:2" x14ac:dyDescent="0.3">
      <c r="B4681" s="1"/>
    </row>
    <row r="4682" spans="2:2" x14ac:dyDescent="0.3">
      <c r="B4682" s="1"/>
    </row>
    <row r="4683" spans="2:2" x14ac:dyDescent="0.3">
      <c r="B4683" s="1"/>
    </row>
    <row r="4684" spans="2:2" x14ac:dyDescent="0.3">
      <c r="B4684" s="1"/>
    </row>
    <row r="4685" spans="2:2" x14ac:dyDescent="0.3">
      <c r="B4685" s="1"/>
    </row>
    <row r="4686" spans="2:2" x14ac:dyDescent="0.3">
      <c r="B4686" s="1"/>
    </row>
    <row r="4687" spans="2:2" x14ac:dyDescent="0.3">
      <c r="B4687" s="1"/>
    </row>
    <row r="4688" spans="2:2" x14ac:dyDescent="0.3">
      <c r="B4688" s="1"/>
    </row>
    <row r="4689" spans="2:2" x14ac:dyDescent="0.3">
      <c r="B4689" s="1"/>
    </row>
    <row r="4690" spans="2:2" x14ac:dyDescent="0.3">
      <c r="B4690" s="1"/>
    </row>
    <row r="4691" spans="2:2" x14ac:dyDescent="0.3">
      <c r="B4691" s="1"/>
    </row>
    <row r="4692" spans="2:2" x14ac:dyDescent="0.3">
      <c r="B4692" s="1"/>
    </row>
    <row r="4693" spans="2:2" x14ac:dyDescent="0.3">
      <c r="B4693" s="1"/>
    </row>
    <row r="4694" spans="2:2" x14ac:dyDescent="0.3">
      <c r="B4694" s="1"/>
    </row>
    <row r="4695" spans="2:2" x14ac:dyDescent="0.3">
      <c r="B4695" s="1"/>
    </row>
    <row r="4696" spans="2:2" x14ac:dyDescent="0.3">
      <c r="B4696" s="1"/>
    </row>
    <row r="4697" spans="2:2" x14ac:dyDescent="0.3">
      <c r="B4697" s="1"/>
    </row>
    <row r="4698" spans="2:2" x14ac:dyDescent="0.3">
      <c r="B4698" s="1"/>
    </row>
    <row r="4699" spans="2:2" x14ac:dyDescent="0.3">
      <c r="B4699" s="1"/>
    </row>
    <row r="4700" spans="2:2" x14ac:dyDescent="0.3">
      <c r="B4700" s="1"/>
    </row>
    <row r="4701" spans="2:2" x14ac:dyDescent="0.3">
      <c r="B4701" s="1"/>
    </row>
    <row r="4702" spans="2:2" x14ac:dyDescent="0.3">
      <c r="B4702" s="1"/>
    </row>
    <row r="4703" spans="2:2" x14ac:dyDescent="0.3">
      <c r="B4703" s="1"/>
    </row>
    <row r="4704" spans="2:2" x14ac:dyDescent="0.3">
      <c r="B4704" s="1"/>
    </row>
    <row r="4705" spans="2:2" x14ac:dyDescent="0.3">
      <c r="B4705" s="1"/>
    </row>
    <row r="4706" spans="2:2" x14ac:dyDescent="0.3">
      <c r="B4706" s="1"/>
    </row>
    <row r="4707" spans="2:2" x14ac:dyDescent="0.3">
      <c r="B4707" s="1"/>
    </row>
    <row r="4708" spans="2:2" x14ac:dyDescent="0.3">
      <c r="B4708" s="1"/>
    </row>
    <row r="4709" spans="2:2" x14ac:dyDescent="0.3">
      <c r="B4709" s="1"/>
    </row>
    <row r="4710" spans="2:2" x14ac:dyDescent="0.3">
      <c r="B4710" s="1"/>
    </row>
    <row r="4711" spans="2:2" x14ac:dyDescent="0.3">
      <c r="B4711" s="1"/>
    </row>
    <row r="4712" spans="2:2" x14ac:dyDescent="0.3">
      <c r="B4712" s="1"/>
    </row>
    <row r="4713" spans="2:2" x14ac:dyDescent="0.3">
      <c r="B4713" s="1"/>
    </row>
    <row r="4714" spans="2:2" x14ac:dyDescent="0.3">
      <c r="B4714" s="1"/>
    </row>
    <row r="4715" spans="2:2" x14ac:dyDescent="0.3">
      <c r="B4715" s="1"/>
    </row>
    <row r="4716" spans="2:2" x14ac:dyDescent="0.3">
      <c r="B4716" s="1"/>
    </row>
    <row r="4717" spans="2:2" x14ac:dyDescent="0.3">
      <c r="B4717" s="1"/>
    </row>
    <row r="4718" spans="2:2" x14ac:dyDescent="0.3">
      <c r="B4718" s="1"/>
    </row>
    <row r="4719" spans="2:2" x14ac:dyDescent="0.3">
      <c r="B4719" s="1"/>
    </row>
    <row r="4720" spans="2:2" x14ac:dyDescent="0.3">
      <c r="B4720" s="1"/>
    </row>
    <row r="4721" spans="2:2" x14ac:dyDescent="0.3">
      <c r="B4721" s="1"/>
    </row>
    <row r="4722" spans="2:2" x14ac:dyDescent="0.3">
      <c r="B4722" s="1"/>
    </row>
    <row r="4723" spans="2:2" x14ac:dyDescent="0.3">
      <c r="B4723" s="1"/>
    </row>
    <row r="4724" spans="2:2" x14ac:dyDescent="0.3">
      <c r="B4724" s="1"/>
    </row>
    <row r="4725" spans="2:2" x14ac:dyDescent="0.3">
      <c r="B4725" s="1"/>
    </row>
    <row r="4726" spans="2:2" x14ac:dyDescent="0.3">
      <c r="B4726" s="1"/>
    </row>
    <row r="4727" spans="2:2" x14ac:dyDescent="0.3">
      <c r="B4727" s="1"/>
    </row>
    <row r="4728" spans="2:2" x14ac:dyDescent="0.3">
      <c r="B4728" s="1"/>
    </row>
    <row r="4729" spans="2:2" x14ac:dyDescent="0.3">
      <c r="B4729" s="1"/>
    </row>
    <row r="4730" spans="2:2" x14ac:dyDescent="0.3">
      <c r="B4730" s="1"/>
    </row>
    <row r="4731" spans="2:2" x14ac:dyDescent="0.3">
      <c r="B4731" s="1"/>
    </row>
    <row r="4732" spans="2:2" x14ac:dyDescent="0.3">
      <c r="B4732" s="1"/>
    </row>
    <row r="4733" spans="2:2" x14ac:dyDescent="0.3">
      <c r="B4733" s="1"/>
    </row>
    <row r="4734" spans="2:2" x14ac:dyDescent="0.3">
      <c r="B4734" s="1"/>
    </row>
    <row r="4735" spans="2:2" x14ac:dyDescent="0.3">
      <c r="B4735" s="1"/>
    </row>
    <row r="4736" spans="2:2" x14ac:dyDescent="0.3">
      <c r="B4736" s="1"/>
    </row>
    <row r="4737" spans="2:2" x14ac:dyDescent="0.3">
      <c r="B4737" s="1"/>
    </row>
    <row r="4738" spans="2:2" x14ac:dyDescent="0.3">
      <c r="B4738" s="1"/>
    </row>
    <row r="4739" spans="2:2" x14ac:dyDescent="0.3">
      <c r="B4739" s="1"/>
    </row>
    <row r="4740" spans="2:2" x14ac:dyDescent="0.3">
      <c r="B4740" s="1"/>
    </row>
    <row r="4741" spans="2:2" x14ac:dyDescent="0.3">
      <c r="B4741" s="1"/>
    </row>
    <row r="4742" spans="2:2" x14ac:dyDescent="0.3">
      <c r="B4742" s="1"/>
    </row>
    <row r="4743" spans="2:2" x14ac:dyDescent="0.3">
      <c r="B4743" s="1"/>
    </row>
    <row r="4744" spans="2:2" x14ac:dyDescent="0.3">
      <c r="B4744" s="1"/>
    </row>
    <row r="4745" spans="2:2" x14ac:dyDescent="0.3">
      <c r="B4745" s="1"/>
    </row>
    <row r="4746" spans="2:2" x14ac:dyDescent="0.3">
      <c r="B4746" s="1"/>
    </row>
    <row r="4747" spans="2:2" x14ac:dyDescent="0.3">
      <c r="B4747" s="1"/>
    </row>
    <row r="4748" spans="2:2" x14ac:dyDescent="0.3">
      <c r="B4748" s="1"/>
    </row>
    <row r="4749" spans="2:2" x14ac:dyDescent="0.3">
      <c r="B4749" s="1"/>
    </row>
    <row r="4750" spans="2:2" x14ac:dyDescent="0.3">
      <c r="B4750" s="1"/>
    </row>
    <row r="4751" spans="2:2" x14ac:dyDescent="0.3">
      <c r="B4751" s="1"/>
    </row>
    <row r="4752" spans="2:2" x14ac:dyDescent="0.3">
      <c r="B4752" s="1"/>
    </row>
    <row r="4753" spans="2:2" x14ac:dyDescent="0.3">
      <c r="B4753" s="1"/>
    </row>
    <row r="4754" spans="2:2" x14ac:dyDescent="0.3">
      <c r="B4754" s="1"/>
    </row>
    <row r="4755" spans="2:2" x14ac:dyDescent="0.3">
      <c r="B4755" s="1"/>
    </row>
    <row r="4756" spans="2:2" x14ac:dyDescent="0.3">
      <c r="B4756" s="1"/>
    </row>
    <row r="4757" spans="2:2" x14ac:dyDescent="0.3">
      <c r="B4757" s="1"/>
    </row>
    <row r="4758" spans="2:2" x14ac:dyDescent="0.3">
      <c r="B4758" s="1"/>
    </row>
    <row r="4759" spans="2:2" x14ac:dyDescent="0.3">
      <c r="B4759" s="1"/>
    </row>
    <row r="4760" spans="2:2" x14ac:dyDescent="0.3">
      <c r="B4760" s="1"/>
    </row>
    <row r="4761" spans="2:2" x14ac:dyDescent="0.3">
      <c r="B4761" s="1"/>
    </row>
    <row r="4762" spans="2:2" x14ac:dyDescent="0.3">
      <c r="B4762" s="1"/>
    </row>
    <row r="4763" spans="2:2" x14ac:dyDescent="0.3">
      <c r="B4763" s="1"/>
    </row>
    <row r="4764" spans="2:2" x14ac:dyDescent="0.3">
      <c r="B4764" s="1"/>
    </row>
    <row r="4765" spans="2:2" x14ac:dyDescent="0.3">
      <c r="B4765" s="1"/>
    </row>
    <row r="4766" spans="2:2" x14ac:dyDescent="0.3">
      <c r="B4766" s="1"/>
    </row>
    <row r="4767" spans="2:2" x14ac:dyDescent="0.3">
      <c r="B4767" s="1"/>
    </row>
    <row r="4768" spans="2:2" x14ac:dyDescent="0.3">
      <c r="B4768" s="1"/>
    </row>
    <row r="4769" spans="2:2" x14ac:dyDescent="0.3">
      <c r="B4769" s="1"/>
    </row>
    <row r="4770" spans="2:2" x14ac:dyDescent="0.3">
      <c r="B4770" s="1"/>
    </row>
    <row r="4771" spans="2:2" x14ac:dyDescent="0.3">
      <c r="B4771" s="1"/>
    </row>
    <row r="4772" spans="2:2" x14ac:dyDescent="0.3">
      <c r="B4772" s="1"/>
    </row>
    <row r="4773" spans="2:2" x14ac:dyDescent="0.3">
      <c r="B4773" s="1"/>
    </row>
    <row r="4774" spans="2:2" x14ac:dyDescent="0.3">
      <c r="B4774" s="1"/>
    </row>
    <row r="4775" spans="2:2" x14ac:dyDescent="0.3">
      <c r="B4775" s="1"/>
    </row>
    <row r="4776" spans="2:2" x14ac:dyDescent="0.3">
      <c r="B4776" s="1"/>
    </row>
    <row r="4777" spans="2:2" x14ac:dyDescent="0.3">
      <c r="B4777" s="1"/>
    </row>
    <row r="4778" spans="2:2" x14ac:dyDescent="0.3">
      <c r="B4778" s="1"/>
    </row>
    <row r="4779" spans="2:2" x14ac:dyDescent="0.3">
      <c r="B4779" s="1"/>
    </row>
    <row r="4780" spans="2:2" x14ac:dyDescent="0.3">
      <c r="B4780" s="1"/>
    </row>
    <row r="4781" spans="2:2" x14ac:dyDescent="0.3">
      <c r="B4781" s="1"/>
    </row>
    <row r="4782" spans="2:2" x14ac:dyDescent="0.3">
      <c r="B4782" s="1"/>
    </row>
    <row r="4783" spans="2:2" x14ac:dyDescent="0.3">
      <c r="B4783" s="1"/>
    </row>
    <row r="4784" spans="2:2" x14ac:dyDescent="0.3">
      <c r="B4784" s="1"/>
    </row>
    <row r="4785" spans="2:2" x14ac:dyDescent="0.3">
      <c r="B4785" s="1"/>
    </row>
    <row r="4786" spans="2:2" x14ac:dyDescent="0.3">
      <c r="B4786" s="1"/>
    </row>
    <row r="4787" spans="2:2" x14ac:dyDescent="0.3">
      <c r="B4787" s="1"/>
    </row>
    <row r="4788" spans="2:2" x14ac:dyDescent="0.3">
      <c r="B4788" s="1"/>
    </row>
    <row r="4789" spans="2:2" x14ac:dyDescent="0.3">
      <c r="B4789" s="1"/>
    </row>
    <row r="4790" spans="2:2" x14ac:dyDescent="0.3">
      <c r="B4790" s="1"/>
    </row>
    <row r="4791" spans="2:2" x14ac:dyDescent="0.3">
      <c r="B4791" s="1"/>
    </row>
    <row r="4792" spans="2:2" x14ac:dyDescent="0.3">
      <c r="B4792" s="1"/>
    </row>
    <row r="4793" spans="2:2" x14ac:dyDescent="0.3">
      <c r="B4793" s="1"/>
    </row>
    <row r="4794" spans="2:2" x14ac:dyDescent="0.3">
      <c r="B4794" s="1"/>
    </row>
    <row r="4795" spans="2:2" x14ac:dyDescent="0.3">
      <c r="B4795" s="1"/>
    </row>
    <row r="4796" spans="2:2" x14ac:dyDescent="0.3">
      <c r="B4796" s="1"/>
    </row>
    <row r="4797" spans="2:2" x14ac:dyDescent="0.3">
      <c r="B4797" s="1"/>
    </row>
    <row r="4798" spans="2:2" x14ac:dyDescent="0.3">
      <c r="B4798" s="1"/>
    </row>
    <row r="4799" spans="2:2" x14ac:dyDescent="0.3">
      <c r="B4799" s="1"/>
    </row>
    <row r="4800" spans="2:2" x14ac:dyDescent="0.3">
      <c r="B4800" s="1"/>
    </row>
    <row r="4801" spans="2:2" x14ac:dyDescent="0.3">
      <c r="B4801" s="1"/>
    </row>
    <row r="4802" spans="2:2" x14ac:dyDescent="0.3">
      <c r="B4802" s="1"/>
    </row>
    <row r="4803" spans="2:2" x14ac:dyDescent="0.3">
      <c r="B4803" s="1"/>
    </row>
    <row r="4804" spans="2:2" x14ac:dyDescent="0.3">
      <c r="B4804" s="1"/>
    </row>
    <row r="4805" spans="2:2" x14ac:dyDescent="0.3">
      <c r="B4805" s="1"/>
    </row>
    <row r="4806" spans="2:2" x14ac:dyDescent="0.3">
      <c r="B4806" s="1"/>
    </row>
    <row r="4807" spans="2:2" x14ac:dyDescent="0.3">
      <c r="B4807" s="1"/>
    </row>
    <row r="4808" spans="2:2" x14ac:dyDescent="0.3">
      <c r="B4808" s="1"/>
    </row>
    <row r="4809" spans="2:2" x14ac:dyDescent="0.3">
      <c r="B4809" s="1"/>
    </row>
    <row r="4810" spans="2:2" x14ac:dyDescent="0.3">
      <c r="B4810" s="1"/>
    </row>
    <row r="4811" spans="2:2" x14ac:dyDescent="0.3">
      <c r="B4811" s="1"/>
    </row>
    <row r="4812" spans="2:2" x14ac:dyDescent="0.3">
      <c r="B4812" s="1"/>
    </row>
    <row r="4813" spans="2:2" x14ac:dyDescent="0.3">
      <c r="B4813" s="1"/>
    </row>
    <row r="4814" spans="2:2" x14ac:dyDescent="0.3">
      <c r="B4814" s="1"/>
    </row>
    <row r="4815" spans="2:2" x14ac:dyDescent="0.3">
      <c r="B4815" s="1"/>
    </row>
    <row r="4816" spans="2:2" x14ac:dyDescent="0.3">
      <c r="B4816" s="1"/>
    </row>
    <row r="4817" spans="2:2" x14ac:dyDescent="0.3">
      <c r="B4817" s="1"/>
    </row>
    <row r="4818" spans="2:2" x14ac:dyDescent="0.3">
      <c r="B4818" s="1"/>
    </row>
    <row r="4819" spans="2:2" x14ac:dyDescent="0.3">
      <c r="B4819" s="1"/>
    </row>
    <row r="4820" spans="2:2" x14ac:dyDescent="0.3">
      <c r="B4820" s="1"/>
    </row>
    <row r="4821" spans="2:2" x14ac:dyDescent="0.3">
      <c r="B4821" s="1"/>
    </row>
    <row r="4822" spans="2:2" x14ac:dyDescent="0.3">
      <c r="B4822" s="1"/>
    </row>
    <row r="4823" spans="2:2" x14ac:dyDescent="0.3">
      <c r="B4823" s="1"/>
    </row>
    <row r="4824" spans="2:2" x14ac:dyDescent="0.3">
      <c r="B4824" s="1"/>
    </row>
    <row r="4825" spans="2:2" x14ac:dyDescent="0.3">
      <c r="B4825" s="1"/>
    </row>
    <row r="4826" spans="2:2" x14ac:dyDescent="0.3">
      <c r="B4826" s="1"/>
    </row>
    <row r="4827" spans="2:2" x14ac:dyDescent="0.3">
      <c r="B4827" s="1"/>
    </row>
    <row r="4828" spans="2:2" x14ac:dyDescent="0.3">
      <c r="B4828" s="1"/>
    </row>
    <row r="4829" spans="2:2" x14ac:dyDescent="0.3">
      <c r="B4829" s="1"/>
    </row>
    <row r="4830" spans="2:2" x14ac:dyDescent="0.3">
      <c r="B4830" s="1"/>
    </row>
    <row r="4831" spans="2:2" x14ac:dyDescent="0.3">
      <c r="B4831" s="1"/>
    </row>
    <row r="4832" spans="2:2" x14ac:dyDescent="0.3">
      <c r="B4832" s="1"/>
    </row>
    <row r="4833" spans="2:2" x14ac:dyDescent="0.3">
      <c r="B4833" s="1"/>
    </row>
    <row r="4834" spans="2:2" x14ac:dyDescent="0.3">
      <c r="B4834" s="1"/>
    </row>
    <row r="4835" spans="2:2" x14ac:dyDescent="0.3">
      <c r="B4835" s="1"/>
    </row>
    <row r="4836" spans="2:2" x14ac:dyDescent="0.3">
      <c r="B4836" s="1"/>
    </row>
    <row r="4837" spans="2:2" x14ac:dyDescent="0.3">
      <c r="B4837" s="1"/>
    </row>
    <row r="4838" spans="2:2" x14ac:dyDescent="0.3">
      <c r="B4838" s="1"/>
    </row>
    <row r="4839" spans="2:2" x14ac:dyDescent="0.3">
      <c r="B4839" s="1"/>
    </row>
    <row r="4840" spans="2:2" x14ac:dyDescent="0.3">
      <c r="B4840" s="1"/>
    </row>
    <row r="4841" spans="2:2" x14ac:dyDescent="0.3">
      <c r="B4841" s="1"/>
    </row>
    <row r="4842" spans="2:2" x14ac:dyDescent="0.3">
      <c r="B4842" s="1"/>
    </row>
    <row r="4843" spans="2:2" x14ac:dyDescent="0.3">
      <c r="B4843" s="1"/>
    </row>
    <row r="4844" spans="2:2" x14ac:dyDescent="0.3">
      <c r="B4844" s="1"/>
    </row>
    <row r="4845" spans="2:2" x14ac:dyDescent="0.3">
      <c r="B4845" s="1"/>
    </row>
    <row r="4846" spans="2:2" x14ac:dyDescent="0.3">
      <c r="B4846" s="1"/>
    </row>
    <row r="4847" spans="2:2" x14ac:dyDescent="0.3">
      <c r="B4847" s="1"/>
    </row>
    <row r="4848" spans="2:2" x14ac:dyDescent="0.3">
      <c r="B4848" s="1"/>
    </row>
    <row r="4849" spans="2:2" x14ac:dyDescent="0.3">
      <c r="B4849" s="1"/>
    </row>
    <row r="4850" spans="2:2" x14ac:dyDescent="0.3">
      <c r="B4850" s="1"/>
    </row>
    <row r="4851" spans="2:2" x14ac:dyDescent="0.3">
      <c r="B4851" s="1"/>
    </row>
    <row r="4852" spans="2:2" x14ac:dyDescent="0.3">
      <c r="B4852" s="1"/>
    </row>
    <row r="4853" spans="2:2" x14ac:dyDescent="0.3">
      <c r="B4853" s="1"/>
    </row>
    <row r="4854" spans="2:2" x14ac:dyDescent="0.3">
      <c r="B4854" s="1"/>
    </row>
    <row r="4855" spans="2:2" x14ac:dyDescent="0.3">
      <c r="B4855" s="1"/>
    </row>
    <row r="4856" spans="2:2" x14ac:dyDescent="0.3">
      <c r="B4856" s="1"/>
    </row>
    <row r="4857" spans="2:2" x14ac:dyDescent="0.3">
      <c r="B4857" s="1"/>
    </row>
    <row r="4858" spans="2:2" x14ac:dyDescent="0.3">
      <c r="B4858" s="1"/>
    </row>
    <row r="4859" spans="2:2" x14ac:dyDescent="0.3">
      <c r="B4859" s="1"/>
    </row>
    <row r="4860" spans="2:2" x14ac:dyDescent="0.3">
      <c r="B4860" s="1"/>
    </row>
    <row r="4861" spans="2:2" x14ac:dyDescent="0.3">
      <c r="B4861" s="1"/>
    </row>
    <row r="4862" spans="2:2" x14ac:dyDescent="0.3">
      <c r="B4862" s="1"/>
    </row>
    <row r="4863" spans="2:2" x14ac:dyDescent="0.3">
      <c r="B4863" s="1"/>
    </row>
    <row r="4864" spans="2:2" x14ac:dyDescent="0.3">
      <c r="B4864" s="1"/>
    </row>
    <row r="4865" spans="2:2" x14ac:dyDescent="0.3">
      <c r="B4865" s="1"/>
    </row>
    <row r="4866" spans="2:2" x14ac:dyDescent="0.3">
      <c r="B4866" s="1"/>
    </row>
    <row r="4867" spans="2:2" x14ac:dyDescent="0.3">
      <c r="B4867" s="1"/>
    </row>
    <row r="4868" spans="2:2" x14ac:dyDescent="0.3">
      <c r="B4868" s="1"/>
    </row>
    <row r="4869" spans="2:2" x14ac:dyDescent="0.3">
      <c r="B4869" s="1"/>
    </row>
    <row r="4870" spans="2:2" x14ac:dyDescent="0.3">
      <c r="B4870" s="1"/>
    </row>
    <row r="4871" spans="2:2" x14ac:dyDescent="0.3">
      <c r="B4871" s="1"/>
    </row>
    <row r="4872" spans="2:2" x14ac:dyDescent="0.3">
      <c r="B4872" s="1"/>
    </row>
    <row r="4873" spans="2:2" x14ac:dyDescent="0.3">
      <c r="B4873" s="1"/>
    </row>
    <row r="4874" spans="2:2" x14ac:dyDescent="0.3">
      <c r="B4874" s="1"/>
    </row>
    <row r="4875" spans="2:2" x14ac:dyDescent="0.3">
      <c r="B4875" s="1"/>
    </row>
    <row r="4876" spans="2:2" x14ac:dyDescent="0.3">
      <c r="B4876" s="1"/>
    </row>
    <row r="4877" spans="2:2" x14ac:dyDescent="0.3">
      <c r="B4877" s="1"/>
    </row>
    <row r="4878" spans="2:2" x14ac:dyDescent="0.3">
      <c r="B4878" s="1"/>
    </row>
    <row r="4879" spans="2:2" x14ac:dyDescent="0.3">
      <c r="B4879" s="1"/>
    </row>
    <row r="4880" spans="2:2" x14ac:dyDescent="0.3">
      <c r="B4880" s="1"/>
    </row>
    <row r="4881" spans="2:2" x14ac:dyDescent="0.3">
      <c r="B4881" s="1"/>
    </row>
    <row r="4882" spans="2:2" x14ac:dyDescent="0.3">
      <c r="B4882" s="1"/>
    </row>
    <row r="4883" spans="2:2" x14ac:dyDescent="0.3">
      <c r="B4883" s="1"/>
    </row>
    <row r="4884" spans="2:2" x14ac:dyDescent="0.3">
      <c r="B4884" s="1"/>
    </row>
    <row r="4885" spans="2:2" x14ac:dyDescent="0.3">
      <c r="B4885" s="1"/>
    </row>
    <row r="4886" spans="2:2" x14ac:dyDescent="0.3">
      <c r="B4886" s="1"/>
    </row>
    <row r="4887" spans="2:2" x14ac:dyDescent="0.3">
      <c r="B4887" s="1"/>
    </row>
    <row r="4888" spans="2:2" x14ac:dyDescent="0.3">
      <c r="B4888" s="1"/>
    </row>
    <row r="4889" spans="2:2" x14ac:dyDescent="0.3">
      <c r="B4889" s="1"/>
    </row>
    <row r="4890" spans="2:2" x14ac:dyDescent="0.3">
      <c r="B4890" s="1"/>
    </row>
    <row r="4891" spans="2:2" x14ac:dyDescent="0.3">
      <c r="B4891" s="1"/>
    </row>
    <row r="4892" spans="2:2" x14ac:dyDescent="0.3">
      <c r="B4892" s="1"/>
    </row>
    <row r="4893" spans="2:2" x14ac:dyDescent="0.3">
      <c r="B4893" s="1"/>
    </row>
    <row r="4894" spans="2:2" x14ac:dyDescent="0.3">
      <c r="B4894" s="1"/>
    </row>
    <row r="4895" spans="2:2" x14ac:dyDescent="0.3">
      <c r="B4895" s="1"/>
    </row>
    <row r="4896" spans="2:2" x14ac:dyDescent="0.3">
      <c r="B4896" s="1"/>
    </row>
    <row r="4897" spans="2:2" x14ac:dyDescent="0.3">
      <c r="B4897" s="1"/>
    </row>
    <row r="4898" spans="2:2" x14ac:dyDescent="0.3">
      <c r="B4898" s="1"/>
    </row>
    <row r="4899" spans="2:2" x14ac:dyDescent="0.3">
      <c r="B4899" s="1"/>
    </row>
    <row r="4900" spans="2:2" x14ac:dyDescent="0.3">
      <c r="B4900" s="1"/>
    </row>
    <row r="4901" spans="2:2" x14ac:dyDescent="0.3">
      <c r="B4901" s="1"/>
    </row>
    <row r="4902" spans="2:2" x14ac:dyDescent="0.3">
      <c r="B4902" s="1"/>
    </row>
    <row r="4903" spans="2:2" x14ac:dyDescent="0.3">
      <c r="B4903" s="1"/>
    </row>
    <row r="4904" spans="2:2" x14ac:dyDescent="0.3">
      <c r="B4904" s="1"/>
    </row>
    <row r="4905" spans="2:2" x14ac:dyDescent="0.3">
      <c r="B4905" s="1"/>
    </row>
    <row r="4906" spans="2:2" x14ac:dyDescent="0.3">
      <c r="B4906" s="1"/>
    </row>
    <row r="4907" spans="2:2" x14ac:dyDescent="0.3">
      <c r="B4907" s="1"/>
    </row>
    <row r="4908" spans="2:2" x14ac:dyDescent="0.3">
      <c r="B4908" s="1"/>
    </row>
    <row r="4909" spans="2:2" x14ac:dyDescent="0.3">
      <c r="B4909" s="1"/>
    </row>
    <row r="4910" spans="2:2" x14ac:dyDescent="0.3">
      <c r="B4910" s="1"/>
    </row>
    <row r="4911" spans="2:2" x14ac:dyDescent="0.3">
      <c r="B4911" s="1"/>
    </row>
    <row r="4912" spans="2:2" x14ac:dyDescent="0.3">
      <c r="B4912" s="1"/>
    </row>
    <row r="4913" spans="2:2" x14ac:dyDescent="0.3">
      <c r="B4913" s="1"/>
    </row>
    <row r="4914" spans="2:2" x14ac:dyDescent="0.3">
      <c r="B4914" s="1"/>
    </row>
    <row r="4915" spans="2:2" x14ac:dyDescent="0.3">
      <c r="B4915" s="1"/>
    </row>
    <row r="4916" spans="2:2" x14ac:dyDescent="0.3">
      <c r="B4916" s="1"/>
    </row>
    <row r="4917" spans="2:2" x14ac:dyDescent="0.3">
      <c r="B4917" s="1"/>
    </row>
    <row r="4918" spans="2:2" x14ac:dyDescent="0.3">
      <c r="B4918" s="1"/>
    </row>
    <row r="4919" spans="2:2" x14ac:dyDescent="0.3">
      <c r="B4919" s="1"/>
    </row>
    <row r="4920" spans="2:2" x14ac:dyDescent="0.3">
      <c r="B4920" s="1"/>
    </row>
    <row r="4921" spans="2:2" x14ac:dyDescent="0.3">
      <c r="B4921" s="1"/>
    </row>
    <row r="4922" spans="2:2" x14ac:dyDescent="0.3">
      <c r="B4922" s="1"/>
    </row>
    <row r="4923" spans="2:2" x14ac:dyDescent="0.3">
      <c r="B4923" s="1"/>
    </row>
    <row r="4924" spans="2:2" x14ac:dyDescent="0.3">
      <c r="B4924" s="1"/>
    </row>
    <row r="4925" spans="2:2" x14ac:dyDescent="0.3">
      <c r="B4925" s="1"/>
    </row>
    <row r="4926" spans="2:2" x14ac:dyDescent="0.3">
      <c r="B4926" s="1"/>
    </row>
    <row r="4927" spans="2:2" x14ac:dyDescent="0.3">
      <c r="B4927" s="1"/>
    </row>
    <row r="4928" spans="2:2" x14ac:dyDescent="0.3">
      <c r="B4928" s="1"/>
    </row>
    <row r="4929" spans="2:2" x14ac:dyDescent="0.3">
      <c r="B4929" s="1"/>
    </row>
    <row r="4930" spans="2:2" x14ac:dyDescent="0.3">
      <c r="B4930" s="1"/>
    </row>
    <row r="4931" spans="2:2" x14ac:dyDescent="0.3">
      <c r="B4931" s="1"/>
    </row>
    <row r="4932" spans="2:2" x14ac:dyDescent="0.3">
      <c r="B4932" s="1"/>
    </row>
    <row r="4933" spans="2:2" x14ac:dyDescent="0.3">
      <c r="B4933" s="1"/>
    </row>
    <row r="4934" spans="2:2" x14ac:dyDescent="0.3">
      <c r="B4934" s="1"/>
    </row>
    <row r="4935" spans="2:2" x14ac:dyDescent="0.3">
      <c r="B4935" s="1"/>
    </row>
    <row r="4936" spans="2:2" x14ac:dyDescent="0.3">
      <c r="B4936" s="1"/>
    </row>
    <row r="4937" spans="2:2" x14ac:dyDescent="0.3">
      <c r="B4937" s="1"/>
    </row>
    <row r="4938" spans="2:2" x14ac:dyDescent="0.3">
      <c r="B4938" s="1"/>
    </row>
    <row r="4939" spans="2:2" x14ac:dyDescent="0.3">
      <c r="B4939" s="1"/>
    </row>
    <row r="4940" spans="2:2" x14ac:dyDescent="0.3">
      <c r="B4940" s="1"/>
    </row>
    <row r="4941" spans="2:2" x14ac:dyDescent="0.3">
      <c r="B4941" s="1"/>
    </row>
    <row r="4942" spans="2:2" x14ac:dyDescent="0.3">
      <c r="B4942" s="1"/>
    </row>
    <row r="4943" spans="2:2" x14ac:dyDescent="0.3">
      <c r="B4943" s="1"/>
    </row>
    <row r="4944" spans="2:2" x14ac:dyDescent="0.3">
      <c r="B4944" s="1"/>
    </row>
    <row r="4945" spans="2:2" x14ac:dyDescent="0.3">
      <c r="B4945" s="1"/>
    </row>
    <row r="4946" spans="2:2" x14ac:dyDescent="0.3">
      <c r="B4946" s="1"/>
    </row>
    <row r="4947" spans="2:2" x14ac:dyDescent="0.3">
      <c r="B4947" s="1"/>
    </row>
    <row r="4948" spans="2:2" x14ac:dyDescent="0.3">
      <c r="B4948" s="1"/>
    </row>
    <row r="4949" spans="2:2" x14ac:dyDescent="0.3">
      <c r="B4949" s="1"/>
    </row>
    <row r="4950" spans="2:2" x14ac:dyDescent="0.3">
      <c r="B4950" s="1"/>
    </row>
    <row r="4951" spans="2:2" x14ac:dyDescent="0.3">
      <c r="B4951" s="1"/>
    </row>
    <row r="4952" spans="2:2" x14ac:dyDescent="0.3">
      <c r="B4952" s="1"/>
    </row>
    <row r="4953" spans="2:2" x14ac:dyDescent="0.3">
      <c r="B4953" s="1"/>
    </row>
    <row r="4954" spans="2:2" x14ac:dyDescent="0.3">
      <c r="B4954" s="1"/>
    </row>
    <row r="4955" spans="2:2" x14ac:dyDescent="0.3">
      <c r="B4955" s="1"/>
    </row>
    <row r="4956" spans="2:2" x14ac:dyDescent="0.3">
      <c r="B4956" s="1"/>
    </row>
    <row r="4957" spans="2:2" x14ac:dyDescent="0.3">
      <c r="B4957" s="1"/>
    </row>
    <row r="4958" spans="2:2" x14ac:dyDescent="0.3">
      <c r="B4958" s="1"/>
    </row>
    <row r="4959" spans="2:2" x14ac:dyDescent="0.3">
      <c r="B4959" s="1"/>
    </row>
    <row r="4960" spans="2:2" x14ac:dyDescent="0.3">
      <c r="B4960" s="1"/>
    </row>
    <row r="4961" spans="2:2" x14ac:dyDescent="0.3">
      <c r="B4961" s="1"/>
    </row>
    <row r="4962" spans="2:2" x14ac:dyDescent="0.3">
      <c r="B4962" s="1"/>
    </row>
    <row r="4963" spans="2:2" x14ac:dyDescent="0.3">
      <c r="B4963" s="1"/>
    </row>
    <row r="4964" spans="2:2" x14ac:dyDescent="0.3">
      <c r="B4964" s="1"/>
    </row>
    <row r="4965" spans="2:2" x14ac:dyDescent="0.3">
      <c r="B4965" s="1"/>
    </row>
    <row r="4966" spans="2:2" x14ac:dyDescent="0.3">
      <c r="B4966" s="1"/>
    </row>
    <row r="4967" spans="2:2" x14ac:dyDescent="0.3">
      <c r="B4967" s="1"/>
    </row>
    <row r="4968" spans="2:2" x14ac:dyDescent="0.3">
      <c r="B4968" s="1"/>
    </row>
    <row r="4969" spans="2:2" x14ac:dyDescent="0.3">
      <c r="B4969" s="1"/>
    </row>
    <row r="4970" spans="2:2" x14ac:dyDescent="0.3">
      <c r="B4970" s="1"/>
    </row>
    <row r="4971" spans="2:2" x14ac:dyDescent="0.3">
      <c r="B4971" s="1"/>
    </row>
    <row r="4972" spans="2:2" x14ac:dyDescent="0.3">
      <c r="B4972" s="1"/>
    </row>
    <row r="4973" spans="2:2" x14ac:dyDescent="0.3">
      <c r="B4973" s="1"/>
    </row>
    <row r="4974" spans="2:2" x14ac:dyDescent="0.3">
      <c r="B4974" s="1"/>
    </row>
    <row r="4975" spans="2:2" x14ac:dyDescent="0.3">
      <c r="B4975" s="1"/>
    </row>
    <row r="4976" spans="2:2" x14ac:dyDescent="0.3">
      <c r="B4976" s="1"/>
    </row>
    <row r="4977" spans="2:2" x14ac:dyDescent="0.3">
      <c r="B4977" s="1"/>
    </row>
    <row r="4978" spans="2:2" x14ac:dyDescent="0.3">
      <c r="B4978" s="1"/>
    </row>
    <row r="4979" spans="2:2" x14ac:dyDescent="0.3">
      <c r="B4979" s="1"/>
    </row>
    <row r="4980" spans="2:2" x14ac:dyDescent="0.3">
      <c r="B4980" s="1"/>
    </row>
    <row r="4981" spans="2:2" x14ac:dyDescent="0.3">
      <c r="B4981" s="1"/>
    </row>
    <row r="4982" spans="2:2" x14ac:dyDescent="0.3">
      <c r="B4982" s="1"/>
    </row>
    <row r="4983" spans="2:2" x14ac:dyDescent="0.3">
      <c r="B4983" s="1"/>
    </row>
    <row r="4984" spans="2:2" x14ac:dyDescent="0.3">
      <c r="B4984" s="1"/>
    </row>
    <row r="4985" spans="2:2" x14ac:dyDescent="0.3">
      <c r="B4985" s="1"/>
    </row>
    <row r="4986" spans="2:2" x14ac:dyDescent="0.3">
      <c r="B4986" s="1"/>
    </row>
    <row r="4987" spans="2:2" x14ac:dyDescent="0.3">
      <c r="B4987" s="1"/>
    </row>
    <row r="4988" spans="2:2" x14ac:dyDescent="0.3">
      <c r="B4988" s="1"/>
    </row>
    <row r="4989" spans="2:2" x14ac:dyDescent="0.3">
      <c r="B4989" s="1"/>
    </row>
    <row r="4990" spans="2:2" x14ac:dyDescent="0.3">
      <c r="B4990" s="1"/>
    </row>
    <row r="4991" spans="2:2" x14ac:dyDescent="0.3">
      <c r="B4991" s="1"/>
    </row>
    <row r="4992" spans="2:2" x14ac:dyDescent="0.3">
      <c r="B4992" s="1"/>
    </row>
    <row r="4993" spans="2:2" x14ac:dyDescent="0.3">
      <c r="B4993" s="1"/>
    </row>
    <row r="4994" spans="2:2" x14ac:dyDescent="0.3">
      <c r="B4994" s="1"/>
    </row>
    <row r="4995" spans="2:2" x14ac:dyDescent="0.3">
      <c r="B4995" s="1"/>
    </row>
    <row r="4996" spans="2:2" x14ac:dyDescent="0.3">
      <c r="B4996" s="1"/>
    </row>
    <row r="4997" spans="2:2" x14ac:dyDescent="0.3">
      <c r="B4997" s="1"/>
    </row>
    <row r="4998" spans="2:2" x14ac:dyDescent="0.3">
      <c r="B4998" s="1"/>
    </row>
    <row r="4999" spans="2:2" x14ac:dyDescent="0.3">
      <c r="B4999" s="1"/>
    </row>
    <row r="5000" spans="2:2" x14ac:dyDescent="0.3">
      <c r="B5000" s="1"/>
    </row>
    <row r="5001" spans="2:2" x14ac:dyDescent="0.3">
      <c r="B5001" s="1"/>
    </row>
  </sheetData>
  <mergeCells count="1">
    <mergeCell ref="A1:M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E4A737-0255-4EB4-BFB8-FFC3F2DEF7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DataValidation</vt:lpstr>
      <vt:lpstr>Clean_Data</vt:lpstr>
      <vt:lpstr>Pivot_Tables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kottetharunkumar2@gmail.com</dc:creator>
  <cp:lastModifiedBy>kottetharunkumar2@gmail.com</cp:lastModifiedBy>
  <cp:lastPrinted>2026-08-08T07:30:04Z</cp:lastPrinted>
  <dcterms:created xsi:type="dcterms:W3CDTF">2026-07-28T13:12:52Z</dcterms:created>
  <dcterms:modified xsi:type="dcterms:W3CDTF">2026-08-18T17:15:20Z</dcterms:modified>
</cp:coreProperties>
</file>